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checkCompatibility="1" defaultThemeVersion="124226"/>
  <mc:AlternateContent xmlns:mc="http://schemas.openxmlformats.org/markup-compatibility/2006">
    <mc:Choice Requires="x15">
      <x15ac:absPath xmlns:x15ac="http://schemas.microsoft.com/office/spreadsheetml/2010/11/ac" url="https://verston.sharepoint.com/Objektid/2020/T-52 Viljandi - Mustla/5. Akteerimine/1. Maanteeamet/2021_10/"/>
    </mc:Choice>
  </mc:AlternateContent>
  <xr:revisionPtr revIDLastSave="370" documentId="13_ncr:1_{0FD250CE-132C-427F-B140-34519DFCB061}" xr6:coauthVersionLast="47" xr6:coauthVersionMax="47" xr10:uidLastSave="{2AFE2F32-6178-4495-80C5-54226187971E}"/>
  <bookViews>
    <workbookView xWindow="-108" yWindow="-108" windowWidth="23256" windowHeight="12576" tabRatio="797" xr2:uid="{00000000-000D-0000-FFFF-FFFF00000000}"/>
  </bookViews>
  <sheets>
    <sheet name="AKT" sheetId="41131" r:id="rId1"/>
    <sheet name="Muudatused" sheetId="41125" r:id="rId2"/>
    <sheet name="AKT KOKKU" sheetId="41124" r:id="rId3"/>
    <sheet name="MAKSETÕEND" sheetId="41135" r:id="rId4"/>
    <sheet name="BMT 2020-2021" sheetId="41136" r:id="rId5"/>
    <sheet name="Materjalid" sheetId="41137" r:id="rId6"/>
  </sheets>
  <externalReferences>
    <externalReference r:id="rId7"/>
  </externalReferences>
  <definedNames>
    <definedName name="qwwert" localSheetId="1">Muudatused!$A$19:$K$278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90" i="41125" l="1"/>
  <c r="N289" i="41125"/>
  <c r="N288" i="41125"/>
  <c r="N287" i="41125"/>
  <c r="N286" i="41125"/>
  <c r="N285" i="41125"/>
  <c r="N284" i="41125"/>
  <c r="N283" i="41125"/>
  <c r="L290" i="41125"/>
  <c r="L289" i="41125"/>
  <c r="L288" i="41125"/>
  <c r="L287" i="41125"/>
  <c r="L286" i="41125"/>
  <c r="L285" i="41125"/>
  <c r="L284" i="41125"/>
  <c r="L283" i="41125"/>
  <c r="J290" i="41125"/>
  <c r="J289" i="41125"/>
  <c r="J288" i="41125"/>
  <c r="J287" i="41125"/>
  <c r="J286" i="41125"/>
  <c r="J285" i="41125"/>
  <c r="J284" i="41125"/>
  <c r="J283" i="41125"/>
  <c r="H290" i="41125"/>
  <c r="H289" i="41125"/>
  <c r="H288" i="41125"/>
  <c r="H287" i="41125"/>
  <c r="H286" i="41125"/>
  <c r="H285" i="41125"/>
  <c r="H284" i="41125"/>
  <c r="H283" i="41125"/>
  <c r="L277" i="41125"/>
  <c r="L276" i="41125"/>
  <c r="L278" i="41125" s="1"/>
  <c r="J277" i="41125"/>
  <c r="J276" i="41125"/>
  <c r="J278" i="41125" s="1"/>
  <c r="H277" i="41125"/>
  <c r="H276" i="41125"/>
  <c r="H278" i="41125" s="1"/>
  <c r="D64" i="41125"/>
  <c r="N277" i="41125" l="1"/>
  <c r="F285" i="41125"/>
  <c r="F286" i="41125"/>
  <c r="F277" i="41125"/>
  <c r="D112" i="41125"/>
  <c r="I112" i="41125"/>
  <c r="D81" i="41125"/>
  <c r="J256" i="41125"/>
  <c r="K256" i="41125"/>
  <c r="M256" i="41125" s="1"/>
  <c r="N256" i="41125" s="1"/>
  <c r="L256" i="41125"/>
  <c r="J257" i="41125"/>
  <c r="K257" i="41125"/>
  <c r="L257" i="41125" s="1"/>
  <c r="J258" i="41125"/>
  <c r="K258" i="41125"/>
  <c r="L258" i="41125"/>
  <c r="M258" i="41125"/>
  <c r="N258" i="41125" s="1"/>
  <c r="K255" i="41125"/>
  <c r="M255" i="41125" s="1"/>
  <c r="N255" i="41125" s="1"/>
  <c r="J255" i="41125"/>
  <c r="F256" i="41125"/>
  <c r="F257" i="41125"/>
  <c r="F258" i="41125"/>
  <c r="F255" i="41125"/>
  <c r="O256" i="41125" l="1"/>
  <c r="O258" i="41125"/>
  <c r="O257" i="41125"/>
  <c r="M257" i="41125"/>
  <c r="N257" i="41125" s="1"/>
  <c r="L255" i="41125"/>
  <c r="O255" i="41125" s="1"/>
  <c r="J216" i="41125"/>
  <c r="K216" i="41125"/>
  <c r="L216" i="41125" s="1"/>
  <c r="D216" i="41125"/>
  <c r="F216" i="41125" s="1"/>
  <c r="J214" i="41125"/>
  <c r="K214" i="41125"/>
  <c r="M214" i="41125" s="1"/>
  <c r="N214" i="41125" s="1"/>
  <c r="K215" i="41125"/>
  <c r="M215" i="41125" s="1"/>
  <c r="N215" i="41125" s="1"/>
  <c r="J215" i="41125"/>
  <c r="K213" i="41125"/>
  <c r="M213" i="41125" s="1"/>
  <c r="N213" i="41125" s="1"/>
  <c r="J213" i="41125"/>
  <c r="J218" i="41125"/>
  <c r="K218" i="41125"/>
  <c r="L218" i="41125" s="1"/>
  <c r="J219" i="41125"/>
  <c r="K219" i="41125"/>
  <c r="L219" i="41125" s="1"/>
  <c r="K217" i="41125"/>
  <c r="M217" i="41125" s="1"/>
  <c r="N217" i="41125" s="1"/>
  <c r="J217" i="41125"/>
  <c r="F215" i="41125"/>
  <c r="F214" i="41125"/>
  <c r="F213" i="41125"/>
  <c r="F218" i="41125"/>
  <c r="F219" i="41125"/>
  <c r="F217" i="41125"/>
  <c r="D206" i="41125"/>
  <c r="F206" i="41125" s="1"/>
  <c r="I134" i="41125"/>
  <c r="D134" i="41125"/>
  <c r="F207" i="41125"/>
  <c r="J206" i="41125"/>
  <c r="K206" i="41125"/>
  <c r="J207" i="41125"/>
  <c r="K207" i="41125"/>
  <c r="L207" i="41125" s="1"/>
  <c r="J209" i="41125"/>
  <c r="K209" i="41125"/>
  <c r="M209" i="41125" s="1"/>
  <c r="N209" i="41125" s="1"/>
  <c r="J210" i="41125"/>
  <c r="K210" i="41125"/>
  <c r="M210" i="41125" s="1"/>
  <c r="N210" i="41125" s="1"/>
  <c r="J211" i="41125"/>
  <c r="K211" i="41125"/>
  <c r="L211" i="41125" s="1"/>
  <c r="K208" i="41125"/>
  <c r="M208" i="41125" s="1"/>
  <c r="N208" i="41125" s="1"/>
  <c r="J208" i="41125"/>
  <c r="F209" i="41125"/>
  <c r="F210" i="41125"/>
  <c r="F211" i="41125"/>
  <c r="F208" i="41125"/>
  <c r="J179" i="41125"/>
  <c r="K179" i="41125"/>
  <c r="M179" i="41125" s="1"/>
  <c r="N179" i="41125" s="1"/>
  <c r="F179" i="41125"/>
  <c r="J171" i="41125"/>
  <c r="K171" i="41125"/>
  <c r="L171" i="41125" s="1"/>
  <c r="J172" i="41125"/>
  <c r="K172" i="41125"/>
  <c r="L172" i="41125" s="1"/>
  <c r="J173" i="41125"/>
  <c r="K173" i="41125"/>
  <c r="L173" i="41125" s="1"/>
  <c r="J174" i="41125"/>
  <c r="K174" i="41125"/>
  <c r="M174" i="41125" s="1"/>
  <c r="N174" i="41125" s="1"/>
  <c r="J175" i="41125"/>
  <c r="K175" i="41125"/>
  <c r="L175" i="41125" s="1"/>
  <c r="J176" i="41125"/>
  <c r="K176" i="41125"/>
  <c r="L176" i="41125" s="1"/>
  <c r="J177" i="41125"/>
  <c r="K177" i="41125"/>
  <c r="L177" i="41125" s="1"/>
  <c r="J178" i="41125"/>
  <c r="K178" i="41125"/>
  <c r="L178" i="41125" s="1"/>
  <c r="J181" i="41125"/>
  <c r="K181" i="41125"/>
  <c r="M181" i="41125" s="1"/>
  <c r="N181" i="41125" s="1"/>
  <c r="K170" i="41125"/>
  <c r="L170" i="41125" s="1"/>
  <c r="J170" i="41125"/>
  <c r="F171" i="41125"/>
  <c r="F172" i="41125"/>
  <c r="F173" i="41125"/>
  <c r="F174" i="41125"/>
  <c r="F175" i="41125"/>
  <c r="F176" i="41125"/>
  <c r="F177" i="41125"/>
  <c r="F178" i="41125"/>
  <c r="F181" i="41125"/>
  <c r="F170" i="41125"/>
  <c r="J99" i="41125"/>
  <c r="J98" i="41125"/>
  <c r="K98" i="41125"/>
  <c r="M98" i="41125" s="1"/>
  <c r="N98" i="41125" s="1"/>
  <c r="F99" i="41125"/>
  <c r="F98" i="41125"/>
  <c r="J94" i="41125"/>
  <c r="K94" i="41125"/>
  <c r="L94" i="41125" s="1"/>
  <c r="J93" i="41125"/>
  <c r="F93" i="41125"/>
  <c r="F94" i="41125"/>
  <c r="D80" i="41125"/>
  <c r="K66" i="41125"/>
  <c r="M66" i="41125" s="1"/>
  <c r="N66" i="41125" s="1"/>
  <c r="F66" i="41125"/>
  <c r="J66" i="41125"/>
  <c r="D63" i="41125"/>
  <c r="J191" i="41125"/>
  <c r="K191" i="41125"/>
  <c r="M191" i="41125" s="1"/>
  <c r="N191" i="41125" s="1"/>
  <c r="J192" i="41125"/>
  <c r="K192" i="41125"/>
  <c r="M192" i="41125" s="1"/>
  <c r="N192" i="41125" s="1"/>
  <c r="J193" i="41125"/>
  <c r="K193" i="41125"/>
  <c r="L193" i="41125" s="1"/>
  <c r="F191" i="41125"/>
  <c r="F192" i="41125"/>
  <c r="F193" i="41125"/>
  <c r="I163" i="41125"/>
  <c r="D163" i="41125"/>
  <c r="K198" i="41125"/>
  <c r="M198" i="41125" s="1"/>
  <c r="N198" i="41125" s="1"/>
  <c r="J198" i="41125"/>
  <c r="F198" i="41125"/>
  <c r="J189" i="41125"/>
  <c r="K189" i="41125"/>
  <c r="L189" i="41125" s="1"/>
  <c r="K188" i="41125"/>
  <c r="M188" i="41125" s="1"/>
  <c r="N188" i="41125" s="1"/>
  <c r="J188" i="41125"/>
  <c r="F188" i="41125"/>
  <c r="F189" i="41125"/>
  <c r="O216" i="41125" l="1"/>
  <c r="O218" i="41125"/>
  <c r="O219" i="41125"/>
  <c r="L214" i="41125"/>
  <c r="O214" i="41125" s="1"/>
  <c r="L215" i="41125"/>
  <c r="O215" i="41125" s="1"/>
  <c r="L213" i="41125"/>
  <c r="O213" i="41125" s="1"/>
  <c r="M218" i="41125"/>
  <c r="N218" i="41125" s="1"/>
  <c r="M219" i="41125"/>
  <c r="N219" i="41125" s="1"/>
  <c r="L217" i="41125"/>
  <c r="O217" i="41125" s="1"/>
  <c r="O207" i="41125"/>
  <c r="L210" i="41125"/>
  <c r="O210" i="41125" s="1"/>
  <c r="M178" i="41125"/>
  <c r="N178" i="41125" s="1"/>
  <c r="O211" i="41125"/>
  <c r="M207" i="41125"/>
  <c r="N207" i="41125" s="1"/>
  <c r="M206" i="41125"/>
  <c r="N206" i="41125" s="1"/>
  <c r="M211" i="41125"/>
  <c r="N211" i="41125" s="1"/>
  <c r="L209" i="41125"/>
  <c r="O209" i="41125" s="1"/>
  <c r="L206" i="41125"/>
  <c r="O206" i="41125" s="1"/>
  <c r="L208" i="41125"/>
  <c r="O208" i="41125" s="1"/>
  <c r="L179" i="41125"/>
  <c r="O179" i="41125" s="1"/>
  <c r="O176" i="41125"/>
  <c r="O172" i="41125"/>
  <c r="L174" i="41125"/>
  <c r="O174" i="41125" s="1"/>
  <c r="M173" i="41125"/>
  <c r="N173" i="41125" s="1"/>
  <c r="O175" i="41125"/>
  <c r="O173" i="41125"/>
  <c r="O178" i="41125"/>
  <c r="M170" i="41125"/>
  <c r="N170" i="41125" s="1"/>
  <c r="M177" i="41125"/>
  <c r="N177" i="41125" s="1"/>
  <c r="O177" i="41125"/>
  <c r="O171" i="41125"/>
  <c r="L181" i="41125"/>
  <c r="O181" i="41125" s="1"/>
  <c r="M175" i="41125"/>
  <c r="N175" i="41125" s="1"/>
  <c r="M171" i="41125"/>
  <c r="N171" i="41125" s="1"/>
  <c r="M176" i="41125"/>
  <c r="N176" i="41125" s="1"/>
  <c r="M172" i="41125"/>
  <c r="N172" i="41125" s="1"/>
  <c r="O170" i="41125"/>
  <c r="L98" i="41125"/>
  <c r="O98" i="41125" s="1"/>
  <c r="O94" i="41125"/>
  <c r="M94" i="41125"/>
  <c r="N94" i="41125" s="1"/>
  <c r="M193" i="41125"/>
  <c r="N193" i="41125" s="1"/>
  <c r="L192" i="41125"/>
  <c r="O192" i="41125" s="1"/>
  <c r="L191" i="41125"/>
  <c r="O191" i="41125" s="1"/>
  <c r="L66" i="41125"/>
  <c r="O66" i="41125" s="1"/>
  <c r="O193" i="41125"/>
  <c r="L198" i="41125"/>
  <c r="O198" i="41125" s="1"/>
  <c r="O189" i="41125"/>
  <c r="M189" i="41125"/>
  <c r="N189" i="41125" s="1"/>
  <c r="L188" i="41125"/>
  <c r="O188" i="41125" s="1"/>
  <c r="D101" i="41125" l="1"/>
  <c r="D100" i="41125"/>
  <c r="J229" i="41125"/>
  <c r="K229" i="41125"/>
  <c r="M229" i="41125" s="1"/>
  <c r="N229" i="41125" s="1"/>
  <c r="J230" i="41125"/>
  <c r="K230" i="41125"/>
  <c r="L230" i="41125" s="1"/>
  <c r="F229" i="41125"/>
  <c r="F230" i="41125"/>
  <c r="I123" i="41125"/>
  <c r="D123" i="41125"/>
  <c r="J51" i="41125"/>
  <c r="K51" i="41125"/>
  <c r="M51" i="41125" s="1"/>
  <c r="N51" i="41125" s="1"/>
  <c r="F51" i="41125"/>
  <c r="D121" i="41125"/>
  <c r="I121" i="41125"/>
  <c r="O230" i="41125" l="1"/>
  <c r="M230" i="41125"/>
  <c r="N230" i="41125" s="1"/>
  <c r="L229" i="41125"/>
  <c r="O229" i="41125" s="1"/>
  <c r="L51" i="41125"/>
  <c r="O51" i="41125" l="1"/>
  <c r="L69" i="41124" l="1"/>
  <c r="L157" i="41131" l="1"/>
  <c r="L103" i="41131"/>
  <c r="F40" i="41135" l="1"/>
  <c r="B40" i="41135" s="1"/>
  <c r="F38" i="41135"/>
  <c r="D41" i="41135"/>
  <c r="D40" i="41135"/>
  <c r="D39" i="41135"/>
  <c r="H70" i="41124"/>
  <c r="H68" i="41124"/>
  <c r="D38" i="41135"/>
  <c r="J70" i="41124"/>
  <c r="K184" i="41125"/>
  <c r="L184" i="41125" s="1"/>
  <c r="J184" i="41125"/>
  <c r="F184" i="41125"/>
  <c r="F41" i="41135" l="1"/>
  <c r="B41" i="41135" s="1"/>
  <c r="L70" i="41124"/>
  <c r="O184" i="41125"/>
  <c r="M184" i="41125"/>
  <c r="N184" i="41125" s="1"/>
  <c r="J194" i="41125" l="1"/>
  <c r="K194" i="41125"/>
  <c r="L194" i="41125" s="1"/>
  <c r="J196" i="41125"/>
  <c r="K196" i="41125"/>
  <c r="L196" i="41125" s="1"/>
  <c r="F194" i="41125"/>
  <c r="F196" i="41125"/>
  <c r="O194" i="41125" l="1"/>
  <c r="M196" i="41125"/>
  <c r="N196" i="41125" s="1"/>
  <c r="M194" i="41125"/>
  <c r="N194" i="41125" s="1"/>
  <c r="O196" i="41125"/>
  <c r="K202" i="41125" l="1"/>
  <c r="L202" i="41125" s="1"/>
  <c r="J202" i="41125"/>
  <c r="F202" i="41125"/>
  <c r="O202" i="41125" l="1"/>
  <c r="M202" i="41125"/>
  <c r="N202" i="41125" s="1"/>
  <c r="J224" i="41125" l="1"/>
  <c r="K224" i="41125"/>
  <c r="M224" i="41125" s="1"/>
  <c r="N224" i="41125" s="1"/>
  <c r="J225" i="41125"/>
  <c r="K225" i="41125"/>
  <c r="L225" i="41125" s="1"/>
  <c r="K223" i="41125"/>
  <c r="M223" i="41125" s="1"/>
  <c r="N223" i="41125" s="1"/>
  <c r="J223" i="41125"/>
  <c r="F224" i="41125"/>
  <c r="F225" i="41125"/>
  <c r="F223" i="41125"/>
  <c r="O225" i="41125" l="1"/>
  <c r="L224" i="41125"/>
  <c r="O224" i="41125" s="1"/>
  <c r="M225" i="41125"/>
  <c r="N225" i="41125" s="1"/>
  <c r="L223" i="41125"/>
  <c r="O223" i="41125" s="1"/>
  <c r="F231" i="41125" l="1"/>
  <c r="J231" i="41125"/>
  <c r="K231" i="41125"/>
  <c r="M231" i="41125" s="1"/>
  <c r="N231" i="41125" s="1"/>
  <c r="L231" i="41125" l="1"/>
  <c r="O231" i="41125" s="1"/>
  <c r="J237" i="41125" l="1"/>
  <c r="K237" i="41125"/>
  <c r="L237" i="41125" s="1"/>
  <c r="J238" i="41125"/>
  <c r="K238" i="41125"/>
  <c r="L238" i="41125" s="1"/>
  <c r="J239" i="41125"/>
  <c r="K239" i="41125"/>
  <c r="L239" i="41125" s="1"/>
  <c r="J240" i="41125"/>
  <c r="K240" i="41125"/>
  <c r="L240" i="41125" s="1"/>
  <c r="J241" i="41125"/>
  <c r="K241" i="41125"/>
  <c r="L241" i="41125" s="1"/>
  <c r="J242" i="41125"/>
  <c r="K242" i="41125"/>
  <c r="L242" i="41125" s="1"/>
  <c r="J243" i="41125"/>
  <c r="K243" i="41125"/>
  <c r="L243" i="41125" s="1"/>
  <c r="J244" i="41125"/>
  <c r="K244" i="41125"/>
  <c r="L244" i="41125" s="1"/>
  <c r="J245" i="41125"/>
  <c r="K245" i="41125"/>
  <c r="L245" i="41125" s="1"/>
  <c r="J246" i="41125"/>
  <c r="K246" i="41125"/>
  <c r="L246" i="41125" s="1"/>
  <c r="J247" i="41125"/>
  <c r="K247" i="41125"/>
  <c r="L247" i="41125" s="1"/>
  <c r="J248" i="41125"/>
  <c r="K248" i="41125"/>
  <c r="L248" i="41125" s="1"/>
  <c r="J249" i="41125"/>
  <c r="K249" i="41125"/>
  <c r="L249" i="41125" s="1"/>
  <c r="J250" i="41125"/>
  <c r="K250" i="41125"/>
  <c r="L250" i="41125" s="1"/>
  <c r="J252" i="41125"/>
  <c r="K252" i="41125"/>
  <c r="L252" i="41125" s="1"/>
  <c r="K236" i="41125"/>
  <c r="M236" i="41125" s="1"/>
  <c r="N236" i="41125" s="1"/>
  <c r="J236" i="41125"/>
  <c r="F237" i="41125"/>
  <c r="F238" i="41125"/>
  <c r="F239" i="41125"/>
  <c r="F240" i="41125"/>
  <c r="F241" i="41125"/>
  <c r="F242" i="41125"/>
  <c r="F243" i="41125"/>
  <c r="F244" i="41125"/>
  <c r="F245" i="41125"/>
  <c r="F246" i="41125"/>
  <c r="F247" i="41125"/>
  <c r="F248" i="41125"/>
  <c r="F249" i="41125"/>
  <c r="F250" i="41125"/>
  <c r="F252" i="41125"/>
  <c r="F236" i="41125"/>
  <c r="M239" i="41125" l="1"/>
  <c r="N239" i="41125" s="1"/>
  <c r="O246" i="41125"/>
  <c r="M242" i="41125"/>
  <c r="N242" i="41125" s="1"/>
  <c r="O249" i="41125"/>
  <c r="M243" i="41125"/>
  <c r="N243" i="41125" s="1"/>
  <c r="O242" i="41125"/>
  <c r="O248" i="41125"/>
  <c r="O239" i="41125"/>
  <c r="O238" i="41125"/>
  <c r="M247" i="41125"/>
  <c r="N247" i="41125" s="1"/>
  <c r="O245" i="41125"/>
  <c r="O252" i="41125"/>
  <c r="M238" i="41125"/>
  <c r="N238" i="41125" s="1"/>
  <c r="O241" i="41125"/>
  <c r="O244" i="41125"/>
  <c r="M250" i="41125"/>
  <c r="N250" i="41125" s="1"/>
  <c r="O247" i="41125"/>
  <c r="O250" i="41125"/>
  <c r="O240" i="41125"/>
  <c r="O237" i="41125"/>
  <c r="M246" i="41125"/>
  <c r="N246" i="41125" s="1"/>
  <c r="O243" i="41125"/>
  <c r="M252" i="41125"/>
  <c r="N252" i="41125" s="1"/>
  <c r="M248" i="41125"/>
  <c r="N248" i="41125" s="1"/>
  <c r="M244" i="41125"/>
  <c r="N244" i="41125" s="1"/>
  <c r="M240" i="41125"/>
  <c r="N240" i="41125" s="1"/>
  <c r="M249" i="41125"/>
  <c r="N249" i="41125" s="1"/>
  <c r="M245" i="41125"/>
  <c r="N245" i="41125" s="1"/>
  <c r="M241" i="41125"/>
  <c r="N241" i="41125" s="1"/>
  <c r="M237" i="41125"/>
  <c r="N237" i="41125" s="1"/>
  <c r="L236" i="41125"/>
  <c r="O236" i="41125" s="1"/>
  <c r="F265" i="41125" l="1"/>
  <c r="F264" i="41125"/>
  <c r="F263" i="41125"/>
  <c r="F262" i="41125"/>
  <c r="K265" i="41125"/>
  <c r="M265" i="41125" s="1"/>
  <c r="N265" i="41125" s="1"/>
  <c r="J265" i="41125"/>
  <c r="K264" i="41125"/>
  <c r="M264" i="41125" s="1"/>
  <c r="N264" i="41125" s="1"/>
  <c r="J264" i="41125"/>
  <c r="K263" i="41125"/>
  <c r="M263" i="41125" s="1"/>
  <c r="N263" i="41125" s="1"/>
  <c r="J263" i="41125"/>
  <c r="K262" i="41125"/>
  <c r="M262" i="41125" s="1"/>
  <c r="N262" i="41125" s="1"/>
  <c r="J262" i="41125"/>
  <c r="L262" i="41125" l="1"/>
  <c r="O262" i="41125" s="1"/>
  <c r="L263" i="41125"/>
  <c r="O263" i="41125" s="1"/>
  <c r="L265" i="41125"/>
  <c r="O265" i="41125" s="1"/>
  <c r="L264" i="41125"/>
  <c r="O264" i="41125" s="1"/>
  <c r="K271" i="41125" l="1"/>
  <c r="M271" i="41125" s="1"/>
  <c r="N271" i="41125" s="1"/>
  <c r="J271" i="41125"/>
  <c r="K270" i="41125"/>
  <c r="M270" i="41125" s="1"/>
  <c r="N270" i="41125" s="1"/>
  <c r="J270" i="41125"/>
  <c r="K269" i="41125"/>
  <c r="L269" i="41125" s="1"/>
  <c r="J269" i="41125"/>
  <c r="F270" i="41125"/>
  <c r="F271" i="41125"/>
  <c r="F269" i="41125"/>
  <c r="O269" i="41125" l="1"/>
  <c r="M269" i="41125"/>
  <c r="N269" i="41125" s="1"/>
  <c r="L271" i="41125"/>
  <c r="O271" i="41125" s="1"/>
  <c r="L270" i="41125"/>
  <c r="O270" i="41125" s="1"/>
  <c r="K274" i="41125" l="1"/>
  <c r="M274" i="41125" s="1"/>
  <c r="N274" i="41125" s="1"/>
  <c r="J274" i="41125"/>
  <c r="F274" i="41125"/>
  <c r="L274" i="41125" l="1"/>
  <c r="O274" i="41125" s="1"/>
  <c r="J145" i="41125"/>
  <c r="K145" i="41125"/>
  <c r="L145" i="41125" s="1"/>
  <c r="J146" i="41125"/>
  <c r="K146" i="41125"/>
  <c r="M146" i="41125" s="1"/>
  <c r="N146" i="41125" s="1"/>
  <c r="J147" i="41125"/>
  <c r="K147" i="41125"/>
  <c r="L147" i="41125" s="1"/>
  <c r="J148" i="41125"/>
  <c r="K148" i="41125"/>
  <c r="L148" i="41125" s="1"/>
  <c r="J149" i="41125"/>
  <c r="K149" i="41125"/>
  <c r="L149" i="41125" s="1"/>
  <c r="J150" i="41125"/>
  <c r="K150" i="41125"/>
  <c r="M150" i="41125" s="1"/>
  <c r="N150" i="41125" s="1"/>
  <c r="J151" i="41125"/>
  <c r="K151" i="41125"/>
  <c r="L151" i="41125" s="1"/>
  <c r="J152" i="41125"/>
  <c r="K152" i="41125"/>
  <c r="L152" i="41125" s="1"/>
  <c r="J153" i="41125"/>
  <c r="K153" i="41125"/>
  <c r="L153" i="41125" s="1"/>
  <c r="J154" i="41125"/>
  <c r="K154" i="41125"/>
  <c r="M154" i="41125" s="1"/>
  <c r="N154" i="41125" s="1"/>
  <c r="J155" i="41125"/>
  <c r="K155" i="41125"/>
  <c r="L155" i="41125" s="1"/>
  <c r="J156" i="41125"/>
  <c r="K156" i="41125"/>
  <c r="L156" i="41125" s="1"/>
  <c r="J157" i="41125"/>
  <c r="K157" i="41125"/>
  <c r="L157" i="41125" s="1"/>
  <c r="J158" i="41125"/>
  <c r="K158" i="41125"/>
  <c r="M158" i="41125" s="1"/>
  <c r="N158" i="41125" s="1"/>
  <c r="J159" i="41125"/>
  <c r="K159" i="41125"/>
  <c r="L159" i="41125" s="1"/>
  <c r="J160" i="41125"/>
  <c r="K160" i="41125"/>
  <c r="L160" i="41125" s="1"/>
  <c r="K144" i="41125"/>
  <c r="M144" i="41125" s="1"/>
  <c r="N144" i="41125" s="1"/>
  <c r="J144" i="41125"/>
  <c r="F145" i="41125"/>
  <c r="F146" i="41125"/>
  <c r="F147" i="41125"/>
  <c r="F148" i="41125"/>
  <c r="F149" i="41125"/>
  <c r="F150" i="41125"/>
  <c r="F151" i="41125"/>
  <c r="F152" i="41125"/>
  <c r="F153" i="41125"/>
  <c r="F154" i="41125"/>
  <c r="F155" i="41125"/>
  <c r="F156" i="41125"/>
  <c r="F157" i="41125"/>
  <c r="F158" i="41125"/>
  <c r="F159" i="41125"/>
  <c r="F160" i="41125"/>
  <c r="F144" i="41125"/>
  <c r="K226" i="41131"/>
  <c r="J137" i="41125"/>
  <c r="K137" i="41125"/>
  <c r="L137" i="41125" s="1"/>
  <c r="F137" i="41125"/>
  <c r="K223" i="41131"/>
  <c r="K221" i="41131"/>
  <c r="K218" i="41131"/>
  <c r="K215" i="41131"/>
  <c r="K213" i="41131"/>
  <c r="J134" i="41125"/>
  <c r="K134" i="41125"/>
  <c r="M134" i="41125" s="1"/>
  <c r="N134" i="41125" s="1"/>
  <c r="F134" i="41125"/>
  <c r="J132" i="41125"/>
  <c r="K132" i="41125"/>
  <c r="M132" i="41125" s="1"/>
  <c r="N132" i="41125" s="1"/>
  <c r="F132" i="41125"/>
  <c r="J164" i="41125"/>
  <c r="K164" i="41125"/>
  <c r="L164" i="41125" s="1"/>
  <c r="J165" i="41125"/>
  <c r="K165" i="41125"/>
  <c r="L165" i="41125" s="1"/>
  <c r="J166" i="41125"/>
  <c r="K166" i="41125"/>
  <c r="L166" i="41125" s="1"/>
  <c r="K163" i="41125"/>
  <c r="M163" i="41125" s="1"/>
  <c r="N163" i="41125" s="1"/>
  <c r="J163" i="41125"/>
  <c r="F166" i="41125"/>
  <c r="F165" i="41125"/>
  <c r="F164" i="41125"/>
  <c r="F163" i="41125"/>
  <c r="J111" i="41125"/>
  <c r="K111" i="41125"/>
  <c r="M111" i="41125" s="1"/>
  <c r="N111" i="41125" s="1"/>
  <c r="J112" i="41125"/>
  <c r="K112" i="41125"/>
  <c r="M112" i="41125" s="1"/>
  <c r="N112" i="41125" s="1"/>
  <c r="J113" i="41125"/>
  <c r="K113" i="41125"/>
  <c r="M113" i="41125" s="1"/>
  <c r="N113" i="41125" s="1"/>
  <c r="K110" i="41125"/>
  <c r="M110" i="41125" s="1"/>
  <c r="N110" i="41125" s="1"/>
  <c r="J110" i="41125"/>
  <c r="F113" i="41125"/>
  <c r="F112" i="41125"/>
  <c r="F111" i="41125"/>
  <c r="F110" i="41125"/>
  <c r="F290" i="41125" l="1"/>
  <c r="L154" i="41125"/>
  <c r="O154" i="41125" s="1"/>
  <c r="M160" i="41125"/>
  <c r="N160" i="41125" s="1"/>
  <c r="M157" i="41125"/>
  <c r="N157" i="41125" s="1"/>
  <c r="O147" i="41125"/>
  <c r="M159" i="41125"/>
  <c r="N159" i="41125" s="1"/>
  <c r="M156" i="41125"/>
  <c r="N156" i="41125" s="1"/>
  <c r="M153" i="41125"/>
  <c r="N153" i="41125" s="1"/>
  <c r="L158" i="41125"/>
  <c r="O158" i="41125" s="1"/>
  <c r="O149" i="41125"/>
  <c r="M152" i="41125"/>
  <c r="N152" i="41125" s="1"/>
  <c r="O159" i="41125"/>
  <c r="M149" i="41125"/>
  <c r="N149" i="41125" s="1"/>
  <c r="O156" i="41125"/>
  <c r="M151" i="41125"/>
  <c r="N151" i="41125" s="1"/>
  <c r="L146" i="41125"/>
  <c r="O146" i="41125" s="1"/>
  <c r="O151" i="41125"/>
  <c r="O153" i="41125"/>
  <c r="O160" i="41125"/>
  <c r="M155" i="41125"/>
  <c r="N155" i="41125" s="1"/>
  <c r="L150" i="41125"/>
  <c r="O150" i="41125" s="1"/>
  <c r="M148" i="41125"/>
  <c r="N148" i="41125" s="1"/>
  <c r="M145" i="41125"/>
  <c r="N145" i="41125" s="1"/>
  <c r="O155" i="41125"/>
  <c r="O148" i="41125"/>
  <c r="O145" i="41125"/>
  <c r="O157" i="41125"/>
  <c r="O152" i="41125"/>
  <c r="M147" i="41125"/>
  <c r="N147" i="41125" s="1"/>
  <c r="L144" i="41125"/>
  <c r="O144" i="41125" s="1"/>
  <c r="O137" i="41125"/>
  <c r="M137" i="41125"/>
  <c r="N137" i="41125" s="1"/>
  <c r="L134" i="41125"/>
  <c r="O134" i="41125" s="1"/>
  <c r="L132" i="41125"/>
  <c r="O132" i="41125" s="1"/>
  <c r="M166" i="41125"/>
  <c r="N166" i="41125" s="1"/>
  <c r="O166" i="41125"/>
  <c r="O165" i="41125"/>
  <c r="O164" i="41125"/>
  <c r="M164" i="41125"/>
  <c r="N164" i="41125" s="1"/>
  <c r="M165" i="41125"/>
  <c r="N165" i="41125" s="1"/>
  <c r="L163" i="41125"/>
  <c r="L112" i="41125"/>
  <c r="O112" i="41125" s="1"/>
  <c r="L113" i="41125"/>
  <c r="O113" i="41125" s="1"/>
  <c r="L111" i="41125"/>
  <c r="O111" i="41125" s="1"/>
  <c r="L110" i="41125"/>
  <c r="O110" i="41125" s="1"/>
  <c r="O163" i="41125" l="1"/>
  <c r="J141" i="41125" l="1"/>
  <c r="K141" i="41125"/>
  <c r="M141" i="41125" s="1"/>
  <c r="N141" i="41125" s="1"/>
  <c r="F141" i="41125"/>
  <c r="K140" i="41125"/>
  <c r="M140" i="41125" s="1"/>
  <c r="N140" i="41125" s="1"/>
  <c r="J140" i="41125"/>
  <c r="F140" i="41125"/>
  <c r="K234" i="41131"/>
  <c r="J125" i="41125"/>
  <c r="K125" i="41125"/>
  <c r="M125" i="41125" s="1"/>
  <c r="N125" i="41125" s="1"/>
  <c r="F125" i="41125"/>
  <c r="J124" i="41125"/>
  <c r="K124" i="41125"/>
  <c r="M124" i="41125" s="1"/>
  <c r="N124" i="41125" s="1"/>
  <c r="J123" i="41125"/>
  <c r="K123" i="41125"/>
  <c r="M123" i="41125" s="1"/>
  <c r="N123" i="41125" s="1"/>
  <c r="J122" i="41125"/>
  <c r="K122" i="41125"/>
  <c r="M122" i="41125" s="1"/>
  <c r="N122" i="41125" s="1"/>
  <c r="F122" i="41125"/>
  <c r="F123" i="41125"/>
  <c r="F124" i="41125"/>
  <c r="J121" i="41125"/>
  <c r="K121" i="41125"/>
  <c r="M121" i="41125" s="1"/>
  <c r="N121" i="41125" s="1"/>
  <c r="F121" i="41125"/>
  <c r="J120" i="41125"/>
  <c r="K120" i="41125"/>
  <c r="M120" i="41125" s="1"/>
  <c r="N120" i="41125" s="1"/>
  <c r="F120" i="41125"/>
  <c r="J119" i="41125"/>
  <c r="K119" i="41125"/>
  <c r="M119" i="41125" s="1"/>
  <c r="N119" i="41125" s="1"/>
  <c r="F119" i="41125"/>
  <c r="J118" i="41125"/>
  <c r="K118" i="41125"/>
  <c r="M118" i="41125" s="1"/>
  <c r="N118" i="41125" s="1"/>
  <c r="F118" i="41125"/>
  <c r="K185" i="41131"/>
  <c r="K117" i="41125"/>
  <c r="L117" i="41125" s="1"/>
  <c r="J117" i="41125"/>
  <c r="F117" i="41125"/>
  <c r="K183" i="41131"/>
  <c r="K129" i="41125"/>
  <c r="L129" i="41125" s="1"/>
  <c r="F129" i="41125"/>
  <c r="L125" i="41125" l="1"/>
  <c r="O125" i="41125" s="1"/>
  <c r="L120" i="41125"/>
  <c r="O120" i="41125" s="1"/>
  <c r="L124" i="41125"/>
  <c r="O124" i="41125" s="1"/>
  <c r="L123" i="41125"/>
  <c r="O123" i="41125" s="1"/>
  <c r="L118" i="41125"/>
  <c r="O118" i="41125" s="1"/>
  <c r="M117" i="41125"/>
  <c r="N117" i="41125" s="1"/>
  <c r="L119" i="41125"/>
  <c r="O119" i="41125" s="1"/>
  <c r="M129" i="41125"/>
  <c r="N129" i="41125" s="1"/>
  <c r="L122" i="41125"/>
  <c r="O122" i="41125" s="1"/>
  <c r="L121" i="41125"/>
  <c r="O117" i="41125"/>
  <c r="L141" i="41125"/>
  <c r="O141" i="41125" s="1"/>
  <c r="L140" i="41125"/>
  <c r="O140" i="41125" s="1"/>
  <c r="O129" i="41125"/>
  <c r="K133" i="41125"/>
  <c r="L133" i="41125" s="1"/>
  <c r="J133" i="41125"/>
  <c r="F133" i="41125"/>
  <c r="F289" i="41125" s="1"/>
  <c r="K245" i="41131"/>
  <c r="O121" i="41125" l="1"/>
  <c r="O133" i="41125"/>
  <c r="M133" i="41125"/>
  <c r="N133" i="41125" s="1"/>
  <c r="J129" i="41125"/>
  <c r="J77" i="41125" l="1"/>
  <c r="K77" i="41125"/>
  <c r="L77" i="41125" s="1"/>
  <c r="J78" i="41125"/>
  <c r="K78" i="41125"/>
  <c r="L78" i="41125" s="1"/>
  <c r="J79" i="41125"/>
  <c r="K79" i="41125"/>
  <c r="L79" i="41125" s="1"/>
  <c r="J80" i="41125"/>
  <c r="K80" i="41125"/>
  <c r="L80" i="41125" s="1"/>
  <c r="J81" i="41125"/>
  <c r="K81" i="41125"/>
  <c r="L81" i="41125" s="1"/>
  <c r="J82" i="41125"/>
  <c r="K82" i="41125"/>
  <c r="M82" i="41125" s="1"/>
  <c r="N82" i="41125" s="1"/>
  <c r="J83" i="41125"/>
  <c r="K83" i="41125"/>
  <c r="L83" i="41125" s="1"/>
  <c r="J84" i="41125"/>
  <c r="K84" i="41125"/>
  <c r="L84" i="41125" s="1"/>
  <c r="J85" i="41125"/>
  <c r="K85" i="41125"/>
  <c r="L85" i="41125" s="1"/>
  <c r="J86" i="41125"/>
  <c r="K86" i="41125"/>
  <c r="L86" i="41125" s="1"/>
  <c r="J87" i="41125"/>
  <c r="K87" i="41125"/>
  <c r="L87" i="41125" s="1"/>
  <c r="J88" i="41125"/>
  <c r="K88" i="41125"/>
  <c r="L88" i="41125" s="1"/>
  <c r="J89" i="41125"/>
  <c r="K89" i="41125"/>
  <c r="L89" i="41125" s="1"/>
  <c r="J90" i="41125"/>
  <c r="K90" i="41125"/>
  <c r="L90" i="41125" s="1"/>
  <c r="J91" i="41125"/>
  <c r="K91" i="41125"/>
  <c r="L91" i="41125" s="1"/>
  <c r="J92" i="41125"/>
  <c r="K92" i="41125"/>
  <c r="L92" i="41125" s="1"/>
  <c r="K93" i="41125"/>
  <c r="L93" i="41125" s="1"/>
  <c r="J95" i="41125"/>
  <c r="K95" i="41125"/>
  <c r="L95" i="41125" s="1"/>
  <c r="J96" i="41125"/>
  <c r="K96" i="41125"/>
  <c r="L96" i="41125" s="1"/>
  <c r="J97" i="41125"/>
  <c r="K97" i="41125"/>
  <c r="L97" i="41125" s="1"/>
  <c r="K99" i="41125"/>
  <c r="L99" i="41125" s="1"/>
  <c r="J100" i="41125"/>
  <c r="K100" i="41125"/>
  <c r="L100" i="41125" s="1"/>
  <c r="J101" i="41125"/>
  <c r="K101" i="41125"/>
  <c r="L101" i="41125" s="1"/>
  <c r="J102" i="41125"/>
  <c r="K102" i="41125"/>
  <c r="L102" i="41125" s="1"/>
  <c r="J103" i="41125"/>
  <c r="K103" i="41125"/>
  <c r="L103" i="41125" s="1"/>
  <c r="J104" i="41125"/>
  <c r="K104" i="41125"/>
  <c r="M104" i="41125" s="1"/>
  <c r="N104" i="41125" s="1"/>
  <c r="J105" i="41125"/>
  <c r="K105" i="41125"/>
  <c r="L105" i="41125" s="1"/>
  <c r="J106" i="41125"/>
  <c r="K106" i="41125"/>
  <c r="L106" i="41125" s="1"/>
  <c r="J107" i="41125"/>
  <c r="K107" i="41125"/>
  <c r="L107" i="41125" s="1"/>
  <c r="F100" i="41125"/>
  <c r="F101" i="41125"/>
  <c r="F102" i="41125"/>
  <c r="F103" i="41125"/>
  <c r="F104" i="41125"/>
  <c r="F105" i="41125"/>
  <c r="F106" i="41125"/>
  <c r="F107" i="41125"/>
  <c r="F95" i="41125"/>
  <c r="F96" i="41125"/>
  <c r="F97" i="41125"/>
  <c r="F92" i="41125"/>
  <c r="F88" i="41125"/>
  <c r="F89" i="41125"/>
  <c r="F90" i="41125"/>
  <c r="F91" i="41125"/>
  <c r="F87" i="41125"/>
  <c r="F80" i="41125"/>
  <c r="F81" i="41125"/>
  <c r="F82" i="41125"/>
  <c r="F83" i="41125"/>
  <c r="F84" i="41125"/>
  <c r="F85" i="41125"/>
  <c r="F86" i="41125"/>
  <c r="F79" i="41125"/>
  <c r="F77" i="41125"/>
  <c r="F78" i="41125"/>
  <c r="K75" i="41125"/>
  <c r="L75" i="41125" s="1"/>
  <c r="J75" i="41125"/>
  <c r="K74" i="41125"/>
  <c r="L74" i="41125" s="1"/>
  <c r="J74" i="41125"/>
  <c r="K73" i="41125"/>
  <c r="M73" i="41125" s="1"/>
  <c r="N73" i="41125" s="1"/>
  <c r="J73" i="41125"/>
  <c r="K72" i="41125"/>
  <c r="L72" i="41125" s="1"/>
  <c r="J72" i="41125"/>
  <c r="K71" i="41125"/>
  <c r="L71" i="41125" s="1"/>
  <c r="J71" i="41125"/>
  <c r="K70" i="41125"/>
  <c r="L70" i="41125" s="1"/>
  <c r="J70" i="41125"/>
  <c r="K69" i="41125"/>
  <c r="M69" i="41125" s="1"/>
  <c r="N69" i="41125" s="1"/>
  <c r="J69" i="41125"/>
  <c r="K68" i="41125"/>
  <c r="L68" i="41125" s="1"/>
  <c r="J68" i="41125"/>
  <c r="K67" i="41125"/>
  <c r="L67" i="41125" s="1"/>
  <c r="J67" i="41125"/>
  <c r="K65" i="41125"/>
  <c r="L65" i="41125" s="1"/>
  <c r="J65" i="41125"/>
  <c r="K64" i="41125"/>
  <c r="M64" i="41125" s="1"/>
  <c r="N64" i="41125" s="1"/>
  <c r="J64" i="41125"/>
  <c r="K63" i="41125"/>
  <c r="L63" i="41125" s="1"/>
  <c r="J63" i="41125"/>
  <c r="K61" i="41125"/>
  <c r="L61" i="41125" s="1"/>
  <c r="J61" i="41125"/>
  <c r="F74" i="41125"/>
  <c r="F73" i="41125"/>
  <c r="F72" i="41125"/>
  <c r="F71" i="41125"/>
  <c r="H51" i="41124"/>
  <c r="D13" i="41131"/>
  <c r="N276" i="41125" l="1"/>
  <c r="N278" i="41125" s="1"/>
  <c r="M86" i="41125"/>
  <c r="N86" i="41125" s="1"/>
  <c r="M90" i="41125"/>
  <c r="N90" i="41125" s="1"/>
  <c r="M78" i="41125"/>
  <c r="N78" i="41125" s="1"/>
  <c r="O106" i="41125"/>
  <c r="O96" i="41125"/>
  <c r="M87" i="41125"/>
  <c r="N87" i="41125" s="1"/>
  <c r="L82" i="41125"/>
  <c r="O82" i="41125" s="1"/>
  <c r="O95" i="41125"/>
  <c r="O81" i="41125"/>
  <c r="O92" i="41125"/>
  <c r="O89" i="41125"/>
  <c r="M83" i="41125"/>
  <c r="N83" i="41125" s="1"/>
  <c r="L104" i="41125"/>
  <c r="O104" i="41125" s="1"/>
  <c r="M100" i="41125"/>
  <c r="N100" i="41125" s="1"/>
  <c r="O107" i="41125"/>
  <c r="M79" i="41125"/>
  <c r="N79" i="41125" s="1"/>
  <c r="O86" i="41125"/>
  <c r="O78" i="41125"/>
  <c r="O103" i="41125"/>
  <c r="M95" i="41125"/>
  <c r="N95" i="41125" s="1"/>
  <c r="O91" i="41125"/>
  <c r="O88" i="41125"/>
  <c r="O83" i="41125"/>
  <c r="O80" i="41125"/>
  <c r="O100" i="41125"/>
  <c r="O105" i="41125"/>
  <c r="O102" i="41125"/>
  <c r="O99" i="41125"/>
  <c r="O85" i="41125"/>
  <c r="O77" i="41125"/>
  <c r="O90" i="41125"/>
  <c r="O101" i="41125"/>
  <c r="O97" i="41125"/>
  <c r="O93" i="41125"/>
  <c r="O87" i="41125"/>
  <c r="O84" i="41125"/>
  <c r="O79" i="41125"/>
  <c r="M105" i="41125"/>
  <c r="N105" i="41125" s="1"/>
  <c r="M101" i="41125"/>
  <c r="N101" i="41125" s="1"/>
  <c r="M96" i="41125"/>
  <c r="N96" i="41125" s="1"/>
  <c r="M91" i="41125"/>
  <c r="N91" i="41125" s="1"/>
  <c r="M106" i="41125"/>
  <c r="N106" i="41125" s="1"/>
  <c r="M102" i="41125"/>
  <c r="N102" i="41125" s="1"/>
  <c r="M97" i="41125"/>
  <c r="N97" i="41125" s="1"/>
  <c r="M92" i="41125"/>
  <c r="N92" i="41125" s="1"/>
  <c r="M88" i="41125"/>
  <c r="N88" i="41125" s="1"/>
  <c r="M84" i="41125"/>
  <c r="N84" i="41125" s="1"/>
  <c r="M80" i="41125"/>
  <c r="N80" i="41125" s="1"/>
  <c r="M99" i="41125"/>
  <c r="N99" i="41125" s="1"/>
  <c r="M81" i="41125"/>
  <c r="N81" i="41125" s="1"/>
  <c r="M77" i="41125"/>
  <c r="N77" i="41125" s="1"/>
  <c r="M107" i="41125"/>
  <c r="N107" i="41125" s="1"/>
  <c r="M103" i="41125"/>
  <c r="N103" i="41125" s="1"/>
  <c r="M93" i="41125"/>
  <c r="N93" i="41125" s="1"/>
  <c r="M89" i="41125"/>
  <c r="N89" i="41125" s="1"/>
  <c r="M85" i="41125"/>
  <c r="N85" i="41125" s="1"/>
  <c r="O72" i="41125"/>
  <c r="M74" i="41125"/>
  <c r="N74" i="41125" s="1"/>
  <c r="M61" i="41125"/>
  <c r="N61" i="41125" s="1"/>
  <c r="M70" i="41125"/>
  <c r="N70" i="41125" s="1"/>
  <c r="M65" i="41125"/>
  <c r="N65" i="41125" s="1"/>
  <c r="M67" i="41125"/>
  <c r="N67" i="41125" s="1"/>
  <c r="O74" i="41125"/>
  <c r="M71" i="41125"/>
  <c r="N71" i="41125" s="1"/>
  <c r="O71" i="41125"/>
  <c r="L64" i="41125"/>
  <c r="L69" i="41125"/>
  <c r="L73" i="41125"/>
  <c r="O73" i="41125" s="1"/>
  <c r="M63" i="41125"/>
  <c r="N63" i="41125" s="1"/>
  <c r="M68" i="41125"/>
  <c r="N68" i="41125" s="1"/>
  <c r="M72" i="41125"/>
  <c r="N72" i="41125" s="1"/>
  <c r="D75" i="41125" l="1"/>
  <c r="F70" i="41125"/>
  <c r="O70" i="41125" s="1"/>
  <c r="F69" i="41125"/>
  <c r="O69" i="41125" s="1"/>
  <c r="F68" i="41125"/>
  <c r="O68" i="41125" s="1"/>
  <c r="F67" i="41125"/>
  <c r="O67" i="41125" s="1"/>
  <c r="F64" i="41125"/>
  <c r="F65" i="41125"/>
  <c r="O65" i="41125" s="1"/>
  <c r="F63" i="41125"/>
  <c r="O63" i="41125" s="1"/>
  <c r="F61" i="41125"/>
  <c r="O61" i="41125" s="1"/>
  <c r="O64" i="41125" l="1"/>
  <c r="F284" i="41125"/>
  <c r="F75" i="41125"/>
  <c r="O75" i="41125" s="1"/>
  <c r="M75" i="41125"/>
  <c r="N75" i="41125" s="1"/>
  <c r="H62" i="41124" l="1"/>
  <c r="K31" i="41125"/>
  <c r="L31" i="41125" s="1"/>
  <c r="J31" i="41125"/>
  <c r="F31" i="41125"/>
  <c r="F276" i="41125" s="1"/>
  <c r="O31" i="41125" l="1"/>
  <c r="M31" i="41125"/>
  <c r="N31" i="41125" s="1"/>
  <c r="K57" i="41125"/>
  <c r="M57" i="41125" s="1"/>
  <c r="N57" i="41125" s="1"/>
  <c r="J57" i="41125"/>
  <c r="F57" i="41125"/>
  <c r="D36" i="41135"/>
  <c r="L57" i="41125" l="1"/>
  <c r="O57" i="41125" s="1"/>
  <c r="K107" i="41136"/>
  <c r="I107" i="41136"/>
  <c r="H107" i="41136"/>
  <c r="G94" i="41136"/>
  <c r="I94" i="41136" s="1"/>
  <c r="K94" i="41136"/>
  <c r="K82" i="41136"/>
  <c r="G82" i="41136"/>
  <c r="I82" i="41136" s="1"/>
  <c r="K70" i="41136"/>
  <c r="G70" i="41136"/>
  <c r="I70" i="41136" s="1"/>
  <c r="K58" i="41136"/>
  <c r="G58" i="41136"/>
  <c r="I58" i="41136" s="1"/>
  <c r="K47" i="41136"/>
  <c r="K46" i="41136"/>
  <c r="G46" i="41136"/>
  <c r="I46" i="41136" s="1"/>
  <c r="L121" i="41136" l="1"/>
  <c r="K95" i="41136"/>
  <c r="K93" i="41136"/>
  <c r="K92" i="41136"/>
  <c r="K91" i="41136"/>
  <c r="K90" i="41136"/>
  <c r="K89" i="41136"/>
  <c r="K83" i="41136"/>
  <c r="K81" i="41136"/>
  <c r="K80" i="41136"/>
  <c r="K79" i="41136"/>
  <c r="K78" i="41136"/>
  <c r="K77" i="41136"/>
  <c r="K71" i="41136"/>
  <c r="K69" i="41136"/>
  <c r="K67" i="41136"/>
  <c r="K66" i="41136"/>
  <c r="K65" i="41136"/>
  <c r="K59" i="41136"/>
  <c r="K57" i="41136"/>
  <c r="K56" i="41136"/>
  <c r="K55" i="41136"/>
  <c r="K54" i="41136"/>
  <c r="K53" i="41136"/>
  <c r="K45" i="41136"/>
  <c r="K44" i="41136"/>
  <c r="K43" i="41136"/>
  <c r="K42" i="41136"/>
  <c r="K41" i="41136"/>
  <c r="I103" i="41136" l="1"/>
  <c r="K103" i="41136" s="1"/>
  <c r="I108" i="41136"/>
  <c r="I106" i="41136"/>
  <c r="I102" i="41136"/>
  <c r="K102" i="41136" s="1"/>
  <c r="E105" i="41136"/>
  <c r="I105" i="41136" s="1"/>
  <c r="K105" i="41136" s="1"/>
  <c r="F104" i="41136"/>
  <c r="E104" i="41136"/>
  <c r="I104" i="41136" s="1"/>
  <c r="K104" i="41136" s="1"/>
  <c r="G92" i="41136" l="1"/>
  <c r="I92" i="41136" s="1"/>
  <c r="G66" i="41136"/>
  <c r="I66" i="41136" s="1"/>
  <c r="C109" i="41136"/>
  <c r="H108" i="41136"/>
  <c r="K108" i="41136" s="1"/>
  <c r="H106" i="41136"/>
  <c r="K106" i="41136" s="1"/>
  <c r="H105" i="41136"/>
  <c r="H104" i="41136"/>
  <c r="H103" i="41136"/>
  <c r="H102" i="41136"/>
  <c r="E99" i="41136"/>
  <c r="B99" i="41136"/>
  <c r="B98" i="41136"/>
  <c r="G95" i="41136"/>
  <c r="I95" i="41136" s="1"/>
  <c r="G93" i="41136"/>
  <c r="I93" i="41136" s="1"/>
  <c r="G91" i="41136"/>
  <c r="I91" i="41136" s="1"/>
  <c r="G90" i="41136"/>
  <c r="I90" i="41136" s="1"/>
  <c r="G89" i="41136"/>
  <c r="I89" i="41136" s="1"/>
  <c r="F86" i="41136"/>
  <c r="B86" i="41136"/>
  <c r="C84" i="41136"/>
  <c r="G83" i="41136"/>
  <c r="I83" i="41136" s="1"/>
  <c r="G81" i="41136"/>
  <c r="I81" i="41136" s="1"/>
  <c r="G80" i="41136"/>
  <c r="I80" i="41136" s="1"/>
  <c r="G79" i="41136"/>
  <c r="I79" i="41136" s="1"/>
  <c r="G78" i="41136"/>
  <c r="I78" i="41136" s="1"/>
  <c r="G77" i="41136"/>
  <c r="I77" i="41136" s="1"/>
  <c r="F74" i="41136"/>
  <c r="B74" i="41136"/>
  <c r="G71" i="41136"/>
  <c r="I71" i="41136" s="1"/>
  <c r="G69" i="41136"/>
  <c r="I69" i="41136" s="1"/>
  <c r="G67" i="41136"/>
  <c r="I67" i="41136" s="1"/>
  <c r="G65" i="41136"/>
  <c r="I65" i="41136" s="1"/>
  <c r="F62" i="41136"/>
  <c r="B62" i="41136"/>
  <c r="C60" i="41136"/>
  <c r="G59" i="41136"/>
  <c r="I59" i="41136" s="1"/>
  <c r="G57" i="41136"/>
  <c r="I57" i="41136" s="1"/>
  <c r="G56" i="41136"/>
  <c r="I56" i="41136" s="1"/>
  <c r="G55" i="41136"/>
  <c r="I55" i="41136" s="1"/>
  <c r="G54" i="41136"/>
  <c r="I54" i="41136" s="1"/>
  <c r="G53" i="41136"/>
  <c r="I53" i="41136" s="1"/>
  <c r="F50" i="41136"/>
  <c r="B50" i="41136"/>
  <c r="C48" i="41136"/>
  <c r="G47" i="41136"/>
  <c r="I47" i="41136" s="1"/>
  <c r="G45" i="41136"/>
  <c r="I45" i="41136" s="1"/>
  <c r="G44" i="41136"/>
  <c r="I44" i="41136" s="1"/>
  <c r="G43" i="41136"/>
  <c r="I43" i="41136" s="1"/>
  <c r="G42" i="41136"/>
  <c r="I42" i="41136" s="1"/>
  <c r="G41" i="41136"/>
  <c r="I41" i="41136" s="1"/>
  <c r="F38" i="41136"/>
  <c r="B38" i="41136"/>
  <c r="B37" i="41136"/>
  <c r="C2" i="41136"/>
  <c r="C96" i="41136" l="1"/>
  <c r="K96" i="41136"/>
  <c r="L116" i="41136"/>
  <c r="K48" i="41136"/>
  <c r="L117" i="41136"/>
  <c r="K60" i="41136"/>
  <c r="K109" i="41136"/>
  <c r="L120" i="41136"/>
  <c r="K84" i="41136"/>
  <c r="L118" i="41136"/>
  <c r="L122" i="41136"/>
  <c r="K68" i="41136" l="1"/>
  <c r="G68" i="41136" l="1"/>
  <c r="I68" i="41136" s="1"/>
  <c r="C72" i="41136"/>
  <c r="F36" i="41135"/>
  <c r="L119" i="41136" l="1"/>
  <c r="K72" i="41136"/>
  <c r="L114" i="41136" s="1"/>
  <c r="W16" i="41137" l="1"/>
  <c r="W14" i="41137"/>
  <c r="W15" i="41137"/>
  <c r="W17" i="41137"/>
  <c r="N10" i="41137" l="1"/>
  <c r="W4" i="41137"/>
  <c r="W5" i="41137"/>
  <c r="N5" i="41137"/>
  <c r="G5" i="41137"/>
  <c r="F5" i="41137"/>
  <c r="N4" i="41137"/>
  <c r="G4" i="41137"/>
  <c r="F4" i="41137"/>
  <c r="B5" i="41137"/>
  <c r="B4" i="41137"/>
  <c r="D5" i="41137"/>
  <c r="D4" i="41137"/>
  <c r="C17" i="41137"/>
  <c r="C16" i="41137"/>
  <c r="B7" i="41137"/>
  <c r="C7" i="41137"/>
  <c r="B8" i="41137"/>
  <c r="C8" i="41137"/>
  <c r="B9" i="41137"/>
  <c r="C9" i="41137"/>
  <c r="C6" i="41137"/>
  <c r="B6" i="41137"/>
  <c r="B15" i="41137"/>
  <c r="B16" i="41137"/>
  <c r="B17" i="41137"/>
  <c r="B14" i="41137"/>
  <c r="F15" i="41137"/>
  <c r="X15" i="41137" s="1"/>
  <c r="G15" i="41137"/>
  <c r="N15" i="41137"/>
  <c r="F16" i="41137"/>
  <c r="X16" i="41137" s="1"/>
  <c r="G16" i="41137"/>
  <c r="N16" i="41137"/>
  <c r="F17" i="41137"/>
  <c r="X17" i="41137" s="1"/>
  <c r="G17" i="41137"/>
  <c r="N17" i="41137"/>
  <c r="N14" i="41137"/>
  <c r="G14" i="41137"/>
  <c r="F14" i="41137"/>
  <c r="X14" i="41137" s="1"/>
  <c r="D15" i="41137"/>
  <c r="D16" i="41137"/>
  <c r="D17" i="41137"/>
  <c r="D14" i="41137"/>
  <c r="F7" i="41137"/>
  <c r="F8" i="41137"/>
  <c r="F9" i="41137"/>
  <c r="F6" i="41137"/>
  <c r="D7" i="41137"/>
  <c r="D8" i="41137"/>
  <c r="D9" i="41137"/>
  <c r="D6" i="41137"/>
  <c r="G7" i="41137"/>
  <c r="G8" i="41137"/>
  <c r="G9" i="41137"/>
  <c r="G6" i="41137"/>
  <c r="W7" i="41137"/>
  <c r="W8" i="41137"/>
  <c r="W9" i="41137"/>
  <c r="W6" i="41137"/>
  <c r="O5" i="41137" l="1"/>
  <c r="O4" i="41137"/>
  <c r="X5" i="41137"/>
  <c r="X4" i="41137"/>
  <c r="O16" i="41137"/>
  <c r="O17" i="41137"/>
  <c r="O15" i="41137"/>
  <c r="X7" i="41137"/>
  <c r="O14" i="41137"/>
  <c r="N18" i="41137"/>
  <c r="X6" i="41137"/>
  <c r="X9" i="41137"/>
  <c r="X8" i="41137"/>
  <c r="K48" i="41125" l="1"/>
  <c r="J48" i="41125"/>
  <c r="D48" i="41125"/>
  <c r="F48" i="41125" s="1"/>
  <c r="K45" i="41125"/>
  <c r="M45" i="41125" s="1"/>
  <c r="N45" i="41125" s="1"/>
  <c r="J45" i="41125"/>
  <c r="F45" i="41125"/>
  <c r="K52" i="41125"/>
  <c r="L52" i="41125" s="1"/>
  <c r="K53" i="41125"/>
  <c r="L53" i="41125" s="1"/>
  <c r="K54" i="41125"/>
  <c r="L54" i="41125" s="1"/>
  <c r="J52" i="41125"/>
  <c r="J53" i="41125"/>
  <c r="J54" i="41125"/>
  <c r="F52" i="41125"/>
  <c r="F53" i="41125"/>
  <c r="F54" i="41125"/>
  <c r="F288" i="41125" l="1"/>
  <c r="F287" i="41125"/>
  <c r="O53" i="41125"/>
  <c r="M48" i="41125"/>
  <c r="N48" i="41125" s="1"/>
  <c r="L48" i="41125"/>
  <c r="O54" i="41125"/>
  <c r="M52" i="41125"/>
  <c r="N52" i="41125" s="1"/>
  <c r="M53" i="41125"/>
  <c r="N53" i="41125" s="1"/>
  <c r="O52" i="41125"/>
  <c r="L45" i="41125"/>
  <c r="M54" i="41125"/>
  <c r="N54" i="41125" s="1"/>
  <c r="O45" i="41125" l="1"/>
  <c r="O48" i="41125"/>
  <c r="L159" i="41131" l="1"/>
  <c r="K42" i="41125" l="1"/>
  <c r="M42" i="41125" s="1"/>
  <c r="N42" i="41125" s="1"/>
  <c r="J42" i="41125"/>
  <c r="F42" i="41125"/>
  <c r="F283" i="41125" s="1"/>
  <c r="L42" i="41125" l="1"/>
  <c r="O42" i="41125" l="1"/>
  <c r="N42" i="41124" l="1"/>
  <c r="N40" i="41124"/>
  <c r="N38" i="41124"/>
  <c r="N36" i="41124"/>
  <c r="N32" i="41124"/>
  <c r="N28" i="41124"/>
  <c r="N26" i="41124"/>
  <c r="J37" i="41125"/>
  <c r="K37" i="41125"/>
  <c r="L37" i="41125" s="1"/>
  <c r="J38" i="41125"/>
  <c r="K38" i="41125"/>
  <c r="M38" i="41125" s="1"/>
  <c r="N38" i="41125" s="1"/>
  <c r="J39" i="41125"/>
  <c r="K39" i="41125"/>
  <c r="M39" i="41125" s="1"/>
  <c r="N39" i="41125" s="1"/>
  <c r="F37" i="41125"/>
  <c r="F38" i="41125"/>
  <c r="F39" i="41125"/>
  <c r="J34" i="41125"/>
  <c r="K34" i="41125"/>
  <c r="L34" i="41125" s="1"/>
  <c r="F34" i="41125"/>
  <c r="M37" i="41125" l="1"/>
  <c r="N37" i="41125" s="1"/>
  <c r="O34" i="41125"/>
  <c r="M34" i="41125"/>
  <c r="N34" i="41125" s="1"/>
  <c r="L39" i="41125"/>
  <c r="O39" i="41125" s="1"/>
  <c r="L38" i="41125"/>
  <c r="O38" i="41125" s="1"/>
  <c r="O37" i="41125"/>
  <c r="K27" i="41125"/>
  <c r="M27" i="41125" s="1"/>
  <c r="N27" i="41125" s="1"/>
  <c r="J27" i="41125"/>
  <c r="F27" i="41125"/>
  <c r="K30" i="41125"/>
  <c r="M30" i="41125" s="1"/>
  <c r="N30" i="41125" s="1"/>
  <c r="J30" i="41125"/>
  <c r="F30" i="41125"/>
  <c r="N34" i="41124" l="1"/>
  <c r="N30" i="41124"/>
  <c r="L27" i="41125"/>
  <c r="L30" i="41125"/>
  <c r="O27" i="41125" l="1"/>
  <c r="O30" i="41125"/>
  <c r="L36" i="41124" l="1"/>
  <c r="J36" i="41124"/>
  <c r="H36" i="41124"/>
  <c r="L272" i="41131"/>
  <c r="N272" i="41131" s="1"/>
  <c r="M272" i="41131"/>
  <c r="O272" i="41131" s="1"/>
  <c r="S272" i="41131"/>
  <c r="L273" i="41131"/>
  <c r="N273" i="41131" s="1"/>
  <c r="M273" i="41131"/>
  <c r="O273" i="41131" s="1"/>
  <c r="S273" i="41131"/>
  <c r="L274" i="41131"/>
  <c r="N274" i="41131" s="1"/>
  <c r="M274" i="41131"/>
  <c r="O274" i="41131" s="1"/>
  <c r="S274" i="41131"/>
  <c r="H272" i="41131"/>
  <c r="H273" i="41131"/>
  <c r="L211" i="41131"/>
  <c r="N211" i="41131" s="1"/>
  <c r="M211" i="41131"/>
  <c r="O211" i="41131" s="1"/>
  <c r="S211" i="41131" s="1"/>
  <c r="L212" i="41131"/>
  <c r="N212" i="41131" s="1"/>
  <c r="M212" i="41131"/>
  <c r="O212" i="41131" s="1"/>
  <c r="S212" i="41131" s="1"/>
  <c r="L213" i="41131"/>
  <c r="N213" i="41131" s="1"/>
  <c r="M213" i="41131"/>
  <c r="O213" i="41131" s="1"/>
  <c r="S213" i="41131" s="1"/>
  <c r="L214" i="41131"/>
  <c r="N214" i="41131" s="1"/>
  <c r="M214" i="41131"/>
  <c r="O214" i="41131" s="1"/>
  <c r="S214" i="41131" s="1"/>
  <c r="L215" i="41131"/>
  <c r="N215" i="41131" s="1"/>
  <c r="M215" i="41131"/>
  <c r="O215" i="41131" s="1"/>
  <c r="S215" i="41131" s="1"/>
  <c r="L217" i="41131"/>
  <c r="N217" i="41131" s="1"/>
  <c r="M217" i="41131"/>
  <c r="O217" i="41131" s="1"/>
  <c r="S217" i="41131" s="1"/>
  <c r="L218" i="41131"/>
  <c r="N218" i="41131" s="1"/>
  <c r="M218" i="41131"/>
  <c r="O218" i="41131" s="1"/>
  <c r="S218" i="41131" s="1"/>
  <c r="L219" i="41131"/>
  <c r="N219" i="41131" s="1"/>
  <c r="M219" i="41131"/>
  <c r="O219" i="41131" s="1"/>
  <c r="S219" i="41131" s="1"/>
  <c r="L220" i="41131"/>
  <c r="N220" i="41131" s="1"/>
  <c r="M220" i="41131"/>
  <c r="O220" i="41131" s="1"/>
  <c r="S220" i="41131" s="1"/>
  <c r="L221" i="41131"/>
  <c r="N221" i="41131" s="1"/>
  <c r="M221" i="41131"/>
  <c r="O221" i="41131" s="1"/>
  <c r="S221" i="41131" s="1"/>
  <c r="L222" i="41131"/>
  <c r="N222" i="41131" s="1"/>
  <c r="M222" i="41131"/>
  <c r="O222" i="41131" s="1"/>
  <c r="S222" i="41131" s="1"/>
  <c r="L223" i="41131"/>
  <c r="N223" i="41131" s="1"/>
  <c r="M223" i="41131"/>
  <c r="O223" i="41131" s="1"/>
  <c r="S223" i="41131" s="1"/>
  <c r="L224" i="41131"/>
  <c r="N224" i="41131" s="1"/>
  <c r="M224" i="41131"/>
  <c r="O224" i="41131" s="1"/>
  <c r="S224" i="41131" s="1"/>
  <c r="L225" i="41131"/>
  <c r="N225" i="41131" s="1"/>
  <c r="M225" i="41131"/>
  <c r="O225" i="41131" s="1"/>
  <c r="S225" i="41131" s="1"/>
  <c r="L226" i="41131"/>
  <c r="N226" i="41131" s="1"/>
  <c r="M226" i="41131"/>
  <c r="O226" i="41131" s="1"/>
  <c r="S226" i="41131" s="1"/>
  <c r="L228" i="41131"/>
  <c r="N228" i="41131" s="1"/>
  <c r="M228" i="41131"/>
  <c r="O228" i="41131" s="1"/>
  <c r="S228" i="41131" s="1"/>
  <c r="L229" i="41131"/>
  <c r="N229" i="41131" s="1"/>
  <c r="M229" i="41131"/>
  <c r="O229" i="41131" s="1"/>
  <c r="S229" i="41131" s="1"/>
  <c r="L230" i="41131"/>
  <c r="N230" i="41131" s="1"/>
  <c r="M230" i="41131"/>
  <c r="O230" i="41131" s="1"/>
  <c r="S230" i="41131" s="1"/>
  <c r="L231" i="41131"/>
  <c r="N231" i="41131" s="1"/>
  <c r="M231" i="41131"/>
  <c r="O231" i="41131" s="1"/>
  <c r="S231" i="41131" s="1"/>
  <c r="L232" i="41131"/>
  <c r="N232" i="41131" s="1"/>
  <c r="M232" i="41131"/>
  <c r="O232" i="41131" s="1"/>
  <c r="S232" i="41131" s="1"/>
  <c r="L233" i="41131"/>
  <c r="N233" i="41131" s="1"/>
  <c r="M233" i="41131"/>
  <c r="O233" i="41131" s="1"/>
  <c r="S233" i="41131" s="1"/>
  <c r="L234" i="41131"/>
  <c r="N234" i="41131" s="1"/>
  <c r="M234" i="41131"/>
  <c r="O234" i="41131" s="1"/>
  <c r="S234" i="41131" s="1"/>
  <c r="L235" i="41131"/>
  <c r="N235" i="41131" s="1"/>
  <c r="M235" i="41131"/>
  <c r="O235" i="41131" s="1"/>
  <c r="S235" i="41131" s="1"/>
  <c r="L236" i="41131"/>
  <c r="N236" i="41131" s="1"/>
  <c r="M236" i="41131"/>
  <c r="O236" i="41131" s="1"/>
  <c r="S236" i="41131" s="1"/>
  <c r="L237" i="41131"/>
  <c r="N237" i="41131" s="1"/>
  <c r="M237" i="41131"/>
  <c r="O237" i="41131" s="1"/>
  <c r="S237" i="41131" s="1"/>
  <c r="L238" i="41131"/>
  <c r="N238" i="41131" s="1"/>
  <c r="M238" i="41131"/>
  <c r="O238" i="41131" s="1"/>
  <c r="S238" i="41131" s="1"/>
  <c r="L239" i="41131"/>
  <c r="N239" i="41131" s="1"/>
  <c r="M239" i="41131"/>
  <c r="O239" i="41131" s="1"/>
  <c r="S239" i="41131" s="1"/>
  <c r="L240" i="41131"/>
  <c r="N240" i="41131" s="1"/>
  <c r="M240" i="41131"/>
  <c r="O240" i="41131" s="1"/>
  <c r="S240" i="41131" s="1"/>
  <c r="L241" i="41131"/>
  <c r="N241" i="41131" s="1"/>
  <c r="M241" i="41131"/>
  <c r="O241" i="41131" s="1"/>
  <c r="S241" i="41131" s="1"/>
  <c r="L242" i="41131"/>
  <c r="N242" i="41131" s="1"/>
  <c r="M242" i="41131"/>
  <c r="O242" i="41131" s="1"/>
  <c r="S242" i="41131" s="1"/>
  <c r="L243" i="41131"/>
  <c r="N243" i="41131" s="1"/>
  <c r="M243" i="41131"/>
  <c r="O243" i="41131" s="1"/>
  <c r="S243" i="41131" s="1"/>
  <c r="L244" i="41131"/>
  <c r="N244" i="41131" s="1"/>
  <c r="M244" i="41131"/>
  <c r="O244" i="41131" s="1"/>
  <c r="S244" i="41131" s="1"/>
  <c r="L245" i="41131"/>
  <c r="N245" i="41131" s="1"/>
  <c r="M245" i="41131"/>
  <c r="O245" i="41131" s="1"/>
  <c r="S245" i="41131" s="1"/>
  <c r="L246" i="41131"/>
  <c r="N246" i="41131" s="1"/>
  <c r="M246" i="41131"/>
  <c r="O246" i="41131" s="1"/>
  <c r="S246" i="41131" s="1"/>
  <c r="L248" i="41131"/>
  <c r="N248" i="41131" s="1"/>
  <c r="M248" i="41131"/>
  <c r="O248" i="41131" s="1"/>
  <c r="S248" i="41131"/>
  <c r="L249" i="41131"/>
  <c r="N249" i="41131" s="1"/>
  <c r="M249" i="41131"/>
  <c r="O249" i="41131" s="1"/>
  <c r="S249" i="41131"/>
  <c r="L250" i="41131"/>
  <c r="N250" i="41131" s="1"/>
  <c r="M250" i="41131"/>
  <c r="O250" i="41131" s="1"/>
  <c r="S250" i="41131"/>
  <c r="L251" i="41131"/>
  <c r="N251" i="41131" s="1"/>
  <c r="M251" i="41131"/>
  <c r="O251" i="41131" s="1"/>
  <c r="S251" i="41131"/>
  <c r="L252" i="41131"/>
  <c r="N252" i="41131" s="1"/>
  <c r="M252" i="41131"/>
  <c r="O252" i="41131" s="1"/>
  <c r="S252" i="41131"/>
  <c r="L253" i="41131"/>
  <c r="N253" i="41131" s="1"/>
  <c r="M253" i="41131"/>
  <c r="O253" i="41131" s="1"/>
  <c r="S253" i="41131"/>
  <c r="L254" i="41131"/>
  <c r="N254" i="41131" s="1"/>
  <c r="M254" i="41131"/>
  <c r="O254" i="41131" s="1"/>
  <c r="S254" i="41131"/>
  <c r="L255" i="41131"/>
  <c r="N255" i="41131" s="1"/>
  <c r="M255" i="41131"/>
  <c r="O255" i="41131" s="1"/>
  <c r="S255" i="41131"/>
  <c r="L256" i="41131"/>
  <c r="N256" i="41131" s="1"/>
  <c r="M256" i="41131"/>
  <c r="O256" i="41131" s="1"/>
  <c r="S256" i="41131"/>
  <c r="L257" i="41131"/>
  <c r="N257" i="41131" s="1"/>
  <c r="M257" i="41131"/>
  <c r="O257" i="41131" s="1"/>
  <c r="S257" i="41131"/>
  <c r="L258" i="41131"/>
  <c r="N258" i="41131" s="1"/>
  <c r="M258" i="41131"/>
  <c r="O258" i="41131" s="1"/>
  <c r="S258" i="41131"/>
  <c r="L259" i="41131"/>
  <c r="N259" i="41131" s="1"/>
  <c r="M259" i="41131"/>
  <c r="O259" i="41131" s="1"/>
  <c r="S259" i="41131"/>
  <c r="L260" i="41131"/>
  <c r="N260" i="41131" s="1"/>
  <c r="M260" i="41131"/>
  <c r="O260" i="41131" s="1"/>
  <c r="S260" i="41131"/>
  <c r="L261" i="41131"/>
  <c r="N261" i="41131" s="1"/>
  <c r="M261" i="41131"/>
  <c r="O261" i="41131" s="1"/>
  <c r="S261" i="41131"/>
  <c r="L262" i="41131"/>
  <c r="N262" i="41131" s="1"/>
  <c r="M262" i="41131"/>
  <c r="O262" i="41131" s="1"/>
  <c r="S262" i="41131"/>
  <c r="L263" i="41131"/>
  <c r="N263" i="41131" s="1"/>
  <c r="M263" i="41131"/>
  <c r="O263" i="41131" s="1"/>
  <c r="S263" i="41131"/>
  <c r="L264" i="41131"/>
  <c r="N264" i="41131" s="1"/>
  <c r="M264" i="41131"/>
  <c r="O264" i="41131" s="1"/>
  <c r="S264" i="41131"/>
  <c r="H204" i="41131"/>
  <c r="H205" i="41131"/>
  <c r="H206" i="41131"/>
  <c r="H207" i="41131"/>
  <c r="H208" i="41131"/>
  <c r="H209" i="41131"/>
  <c r="H211" i="41131"/>
  <c r="H212" i="41131"/>
  <c r="H213" i="41131"/>
  <c r="H214" i="41131"/>
  <c r="H215" i="41131"/>
  <c r="H217" i="41131"/>
  <c r="H218" i="41131"/>
  <c r="H219" i="41131"/>
  <c r="H220" i="41131"/>
  <c r="H221" i="41131"/>
  <c r="H222" i="41131"/>
  <c r="H223" i="41131"/>
  <c r="H224" i="41131"/>
  <c r="H225" i="41131"/>
  <c r="H226" i="41131"/>
  <c r="H228" i="41131"/>
  <c r="H229" i="41131"/>
  <c r="H230" i="41131"/>
  <c r="H231" i="41131"/>
  <c r="H232" i="41131"/>
  <c r="H233" i="41131"/>
  <c r="H234" i="41131"/>
  <c r="H235" i="41131"/>
  <c r="H236" i="41131"/>
  <c r="H237" i="41131"/>
  <c r="H238" i="41131"/>
  <c r="H239" i="41131"/>
  <c r="H249" i="41131"/>
  <c r="H250" i="41131"/>
  <c r="H251" i="41131"/>
  <c r="H252" i="41131"/>
  <c r="H253" i="41131"/>
  <c r="L205" i="41131"/>
  <c r="N205" i="41131" s="1"/>
  <c r="M205" i="41131"/>
  <c r="O205" i="41131" s="1"/>
  <c r="S205" i="41131" s="1"/>
  <c r="L206" i="41131"/>
  <c r="N206" i="41131" s="1"/>
  <c r="M206" i="41131"/>
  <c r="O206" i="41131" s="1"/>
  <c r="S206" i="41131" s="1"/>
  <c r="L207" i="41131"/>
  <c r="N207" i="41131" s="1"/>
  <c r="M207" i="41131"/>
  <c r="O207" i="41131" s="1"/>
  <c r="S207" i="41131" s="1"/>
  <c r="L208" i="41131"/>
  <c r="N208" i="41131" s="1"/>
  <c r="M208" i="41131"/>
  <c r="O208" i="41131" s="1"/>
  <c r="S208" i="41131" s="1"/>
  <c r="L209" i="41131"/>
  <c r="N209" i="41131" s="1"/>
  <c r="M209" i="41131"/>
  <c r="O209" i="41131" s="1"/>
  <c r="S209" i="41131" s="1"/>
  <c r="S194" i="41131"/>
  <c r="L194" i="41131"/>
  <c r="N194" i="41131" s="1"/>
  <c r="M194" i="41131"/>
  <c r="O194" i="41131" s="1"/>
  <c r="H194" i="41131"/>
  <c r="L143" i="41131"/>
  <c r="N143" i="41131" s="1"/>
  <c r="M143" i="41131"/>
  <c r="O143" i="41131" s="1"/>
  <c r="S143" i="41131"/>
  <c r="L144" i="41131"/>
  <c r="N144" i="41131" s="1"/>
  <c r="M144" i="41131"/>
  <c r="O144" i="41131" s="1"/>
  <c r="S144" i="41131"/>
  <c r="L145" i="41131"/>
  <c r="N145" i="41131" s="1"/>
  <c r="M145" i="41131"/>
  <c r="O145" i="41131" s="1"/>
  <c r="S145" i="41131"/>
  <c r="L146" i="41131"/>
  <c r="N146" i="41131" s="1"/>
  <c r="M146" i="41131"/>
  <c r="O146" i="41131" s="1"/>
  <c r="S146" i="41131"/>
  <c r="L147" i="41131"/>
  <c r="N147" i="41131" s="1"/>
  <c r="M147" i="41131"/>
  <c r="O147" i="41131" s="1"/>
  <c r="S147" i="41131"/>
  <c r="L148" i="41131"/>
  <c r="N148" i="41131" s="1"/>
  <c r="M148" i="41131"/>
  <c r="O148" i="41131" s="1"/>
  <c r="S148" i="41131"/>
  <c r="L149" i="41131"/>
  <c r="N149" i="41131" s="1"/>
  <c r="M149" i="41131"/>
  <c r="O149" i="41131" s="1"/>
  <c r="S149" i="41131"/>
  <c r="L150" i="41131"/>
  <c r="N150" i="41131" s="1"/>
  <c r="M150" i="41131"/>
  <c r="O150" i="41131" s="1"/>
  <c r="S150" i="41131"/>
  <c r="L151" i="41131"/>
  <c r="N151" i="41131" s="1"/>
  <c r="M151" i="41131"/>
  <c r="O151" i="41131" s="1"/>
  <c r="S151" i="41131"/>
  <c r="L152" i="41131"/>
  <c r="N152" i="41131" s="1"/>
  <c r="M152" i="41131"/>
  <c r="O152" i="41131" s="1"/>
  <c r="S152" i="41131"/>
  <c r="L153" i="41131"/>
  <c r="N153" i="41131" s="1"/>
  <c r="M153" i="41131"/>
  <c r="O153" i="41131" s="1"/>
  <c r="S153" i="41131"/>
  <c r="L154" i="41131"/>
  <c r="N154" i="41131" s="1"/>
  <c r="M154" i="41131"/>
  <c r="O154" i="41131" s="1"/>
  <c r="S154" i="41131"/>
  <c r="L155" i="41131"/>
  <c r="N155" i="41131" s="1"/>
  <c r="M155" i="41131"/>
  <c r="O155" i="41131" s="1"/>
  <c r="S155" i="41131"/>
  <c r="L156" i="41131"/>
  <c r="N156" i="41131" s="1"/>
  <c r="M156" i="41131"/>
  <c r="O156" i="41131" s="1"/>
  <c r="S156" i="41131"/>
  <c r="N157" i="41131"/>
  <c r="M157" i="41131"/>
  <c r="O157" i="41131" s="1"/>
  <c r="S157" i="41131"/>
  <c r="L158" i="41131"/>
  <c r="N158" i="41131" s="1"/>
  <c r="M158" i="41131"/>
  <c r="O158" i="41131" s="1"/>
  <c r="S158" i="41131"/>
  <c r="N159" i="41131"/>
  <c r="M159" i="41131"/>
  <c r="O159" i="41131" s="1"/>
  <c r="S159" i="41131"/>
  <c r="L160" i="41131"/>
  <c r="N160" i="41131" s="1"/>
  <c r="M160" i="41131"/>
  <c r="O160" i="41131" s="1"/>
  <c r="S160" i="41131"/>
  <c r="L161" i="41131"/>
  <c r="N161" i="41131" s="1"/>
  <c r="M161" i="41131"/>
  <c r="O161" i="41131" s="1"/>
  <c r="S161" i="41131"/>
  <c r="L162" i="41131"/>
  <c r="N162" i="41131" s="1"/>
  <c r="M162" i="41131"/>
  <c r="O162" i="41131" s="1"/>
  <c r="S162" i="41131"/>
  <c r="L163" i="41131"/>
  <c r="N163" i="41131" s="1"/>
  <c r="M163" i="41131"/>
  <c r="O163" i="41131" s="1"/>
  <c r="S163" i="41131"/>
  <c r="L164" i="41131"/>
  <c r="N164" i="41131" s="1"/>
  <c r="M164" i="41131"/>
  <c r="O164" i="41131" s="1"/>
  <c r="S164" i="41131"/>
  <c r="L165" i="41131"/>
  <c r="N165" i="41131" s="1"/>
  <c r="M165" i="41131"/>
  <c r="O165" i="41131" s="1"/>
  <c r="S165" i="41131"/>
  <c r="L166" i="41131"/>
  <c r="N166" i="41131" s="1"/>
  <c r="M166" i="41131"/>
  <c r="O166" i="41131" s="1"/>
  <c r="S166" i="41131"/>
  <c r="L167" i="41131"/>
  <c r="N167" i="41131" s="1"/>
  <c r="M167" i="41131"/>
  <c r="O167" i="41131" s="1"/>
  <c r="S167" i="41131"/>
  <c r="L168" i="41131"/>
  <c r="N168" i="41131" s="1"/>
  <c r="M168" i="41131"/>
  <c r="O168" i="41131" s="1"/>
  <c r="S168" i="41131"/>
  <c r="L169" i="41131"/>
  <c r="N169" i="41131" s="1"/>
  <c r="M169" i="41131"/>
  <c r="O169" i="41131" s="1"/>
  <c r="S169" i="41131"/>
  <c r="L170" i="41131"/>
  <c r="N170" i="41131" s="1"/>
  <c r="M170" i="41131"/>
  <c r="O170" i="41131" s="1"/>
  <c r="S170" i="41131"/>
  <c r="L171" i="41131"/>
  <c r="N171" i="41131" s="1"/>
  <c r="M171" i="41131"/>
  <c r="O171" i="41131" s="1"/>
  <c r="S171" i="41131"/>
  <c r="L172" i="41131"/>
  <c r="N172" i="41131" s="1"/>
  <c r="M172" i="41131"/>
  <c r="O172" i="41131" s="1"/>
  <c r="S172" i="41131"/>
  <c r="L173" i="41131"/>
  <c r="N173" i="41131" s="1"/>
  <c r="M173" i="41131"/>
  <c r="O173" i="41131" s="1"/>
  <c r="S173" i="41131"/>
  <c r="L174" i="41131"/>
  <c r="N174" i="41131" s="1"/>
  <c r="M174" i="41131"/>
  <c r="O174" i="41131" s="1"/>
  <c r="S174" i="41131"/>
  <c r="H143" i="41131"/>
  <c r="H144" i="41131"/>
  <c r="H145" i="41131"/>
  <c r="H146" i="41131"/>
  <c r="H147" i="41131"/>
  <c r="H148" i="41131"/>
  <c r="H149" i="41131"/>
  <c r="H150" i="41131"/>
  <c r="H151" i="41131"/>
  <c r="H152" i="41131"/>
  <c r="H153" i="41131"/>
  <c r="H154" i="41131"/>
  <c r="H155" i="41131"/>
  <c r="H156" i="41131"/>
  <c r="H157" i="41131"/>
  <c r="H158" i="41131"/>
  <c r="H159" i="41131"/>
  <c r="H160" i="41131"/>
  <c r="H161" i="41131"/>
  <c r="H162" i="41131"/>
  <c r="H163" i="41131"/>
  <c r="H164" i="41131"/>
  <c r="H165" i="41131"/>
  <c r="H166" i="41131"/>
  <c r="H167" i="41131"/>
  <c r="H168" i="41131"/>
  <c r="H169" i="41131"/>
  <c r="H170" i="41131"/>
  <c r="H171" i="41131"/>
  <c r="H172" i="41131"/>
  <c r="H173" i="41131"/>
  <c r="H174" i="41131"/>
  <c r="J197" i="41131"/>
  <c r="J288" i="41131" s="1"/>
  <c r="S196" i="41131"/>
  <c r="M196" i="41131"/>
  <c r="O196" i="41131" s="1"/>
  <c r="L196" i="41131"/>
  <c r="N196" i="41131" s="1"/>
  <c r="H196" i="41131"/>
  <c r="S195" i="41131"/>
  <c r="M195" i="41131"/>
  <c r="O195" i="41131" s="1"/>
  <c r="L195" i="41131"/>
  <c r="N195" i="41131" s="1"/>
  <c r="H195" i="41131"/>
  <c r="S193" i="41131"/>
  <c r="M193" i="41131"/>
  <c r="O193" i="41131" s="1"/>
  <c r="L193" i="41131"/>
  <c r="N193" i="41131" s="1"/>
  <c r="H193" i="41131"/>
  <c r="S192" i="41131"/>
  <c r="M192" i="41131"/>
  <c r="O192" i="41131" s="1"/>
  <c r="L192" i="41131"/>
  <c r="N192" i="41131" s="1"/>
  <c r="H192" i="41131"/>
  <c r="H17" i="41137" s="1"/>
  <c r="S191" i="41131"/>
  <c r="M191" i="41131"/>
  <c r="O191" i="41131" s="1"/>
  <c r="L191" i="41131"/>
  <c r="N191" i="41131" s="1"/>
  <c r="H191" i="41131"/>
  <c r="H16" i="41137" s="1"/>
  <c r="S190" i="41131"/>
  <c r="M190" i="41131"/>
  <c r="O190" i="41131" s="1"/>
  <c r="L190" i="41131"/>
  <c r="N190" i="41131" s="1"/>
  <c r="H190" i="41131"/>
  <c r="S189" i="41131"/>
  <c r="M189" i="41131"/>
  <c r="O189" i="41131" s="1"/>
  <c r="L189" i="41131"/>
  <c r="N189" i="41131" s="1"/>
  <c r="H189" i="41131"/>
  <c r="H14" i="41137" s="1"/>
  <c r="S188" i="41131"/>
  <c r="M188" i="41131"/>
  <c r="O188" i="41131" s="1"/>
  <c r="L188" i="41131"/>
  <c r="N188" i="41131" s="1"/>
  <c r="H188" i="41131"/>
  <c r="S187" i="41131"/>
  <c r="M187" i="41131"/>
  <c r="O187" i="41131" s="1"/>
  <c r="L187" i="41131"/>
  <c r="N187" i="41131" s="1"/>
  <c r="H187" i="41131"/>
  <c r="S186" i="41131"/>
  <c r="M186" i="41131"/>
  <c r="O186" i="41131" s="1"/>
  <c r="L186" i="41131"/>
  <c r="N186" i="41131" s="1"/>
  <c r="H186" i="41131"/>
  <c r="S185" i="41131"/>
  <c r="M185" i="41131"/>
  <c r="O185" i="41131" s="1"/>
  <c r="L185" i="41131"/>
  <c r="N185" i="41131" s="1"/>
  <c r="H185" i="41131"/>
  <c r="S184" i="41131"/>
  <c r="M184" i="41131"/>
  <c r="O184" i="41131" s="1"/>
  <c r="L184" i="41131"/>
  <c r="N184" i="41131" s="1"/>
  <c r="H184" i="41131"/>
  <c r="S183" i="41131"/>
  <c r="M183" i="41131"/>
  <c r="O183" i="41131" s="1"/>
  <c r="L183" i="41131"/>
  <c r="N183" i="41131" s="1"/>
  <c r="H183" i="41131"/>
  <c r="L124" i="41131"/>
  <c r="N124" i="41131" s="1"/>
  <c r="M124" i="41131"/>
  <c r="O124" i="41131" s="1"/>
  <c r="S124" i="41131"/>
  <c r="L125" i="41131"/>
  <c r="N125" i="41131" s="1"/>
  <c r="M125" i="41131"/>
  <c r="O125" i="41131" s="1"/>
  <c r="S125" i="41131"/>
  <c r="L126" i="41131"/>
  <c r="N126" i="41131" s="1"/>
  <c r="M126" i="41131"/>
  <c r="O126" i="41131" s="1"/>
  <c r="S126" i="41131"/>
  <c r="L127" i="41131"/>
  <c r="N127" i="41131" s="1"/>
  <c r="M127" i="41131"/>
  <c r="O127" i="41131" s="1"/>
  <c r="S127" i="41131"/>
  <c r="L128" i="41131"/>
  <c r="N128" i="41131" s="1"/>
  <c r="M128" i="41131"/>
  <c r="O128" i="41131" s="1"/>
  <c r="S128" i="41131"/>
  <c r="L129" i="41131"/>
  <c r="N129" i="41131" s="1"/>
  <c r="M129" i="41131"/>
  <c r="O129" i="41131" s="1"/>
  <c r="S129" i="41131"/>
  <c r="L130" i="41131"/>
  <c r="N130" i="41131" s="1"/>
  <c r="M130" i="41131"/>
  <c r="O130" i="41131" s="1"/>
  <c r="S130" i="41131"/>
  <c r="L131" i="41131"/>
  <c r="N131" i="41131" s="1"/>
  <c r="M131" i="41131"/>
  <c r="O131" i="41131" s="1"/>
  <c r="S131" i="41131"/>
  <c r="S132" i="41131"/>
  <c r="H124" i="41131"/>
  <c r="H125" i="41131"/>
  <c r="H126" i="41131"/>
  <c r="H127" i="41131"/>
  <c r="H128" i="41131"/>
  <c r="H129" i="41131"/>
  <c r="H130" i="41131"/>
  <c r="H131" i="41131"/>
  <c r="H132" i="41131"/>
  <c r="H6" i="41137" s="1"/>
  <c r="S114" i="41131"/>
  <c r="L114" i="41131"/>
  <c r="N114" i="41131" s="1"/>
  <c r="M114" i="41131"/>
  <c r="O114" i="41131" s="1"/>
  <c r="H114" i="41131"/>
  <c r="H68" i="41131"/>
  <c r="H67" i="41131"/>
  <c r="L67" i="41131"/>
  <c r="N67" i="41131" s="1"/>
  <c r="M67" i="41131"/>
  <c r="O67" i="41131" s="1"/>
  <c r="S67" i="41131"/>
  <c r="L68" i="41131"/>
  <c r="N68" i="41131" s="1"/>
  <c r="M68" i="41131"/>
  <c r="O68" i="41131" s="1"/>
  <c r="S68" i="41131"/>
  <c r="P196" i="41131" l="1"/>
  <c r="H15" i="41137"/>
  <c r="P190" i="41131"/>
  <c r="P221" i="41131"/>
  <c r="P217" i="41131"/>
  <c r="P229" i="41131"/>
  <c r="P224" i="41131"/>
  <c r="P233" i="41131"/>
  <c r="P220" i="41131"/>
  <c r="Q220" i="41131"/>
  <c r="Q232" i="41131"/>
  <c r="P253" i="41131"/>
  <c r="P249" i="41131"/>
  <c r="P237" i="41131"/>
  <c r="P225" i="41131"/>
  <c r="Q273" i="41131"/>
  <c r="P273" i="41131"/>
  <c r="P272" i="41131"/>
  <c r="Q272" i="41131"/>
  <c r="P252" i="41131"/>
  <c r="Q252" i="41131"/>
  <c r="P212" i="41131"/>
  <c r="Q212" i="41131"/>
  <c r="P228" i="41131"/>
  <c r="Q228" i="41131"/>
  <c r="P232" i="41131"/>
  <c r="P213" i="41131"/>
  <c r="P236" i="41131"/>
  <c r="Q236" i="41131"/>
  <c r="Q224" i="41131"/>
  <c r="Q239" i="41131"/>
  <c r="P239" i="41131"/>
  <c r="Q251" i="41131"/>
  <c r="P251" i="41131"/>
  <c r="P250" i="41131"/>
  <c r="Q250" i="41131"/>
  <c r="Q235" i="41131"/>
  <c r="P235" i="41131"/>
  <c r="P234" i="41131"/>
  <c r="Q234" i="41131"/>
  <c r="Q219" i="41131"/>
  <c r="P219" i="41131"/>
  <c r="P218" i="41131"/>
  <c r="Q218" i="41131"/>
  <c r="P238" i="41131"/>
  <c r="Q238" i="41131"/>
  <c r="P222" i="41131"/>
  <c r="Q222" i="41131"/>
  <c r="Q231" i="41131"/>
  <c r="P231" i="41131"/>
  <c r="P230" i="41131"/>
  <c r="Q230" i="41131"/>
  <c r="Q215" i="41131"/>
  <c r="P215" i="41131"/>
  <c r="P214" i="41131"/>
  <c r="Q214" i="41131"/>
  <c r="Q223" i="41131"/>
  <c r="P223" i="41131"/>
  <c r="P226" i="41131"/>
  <c r="Q226" i="41131"/>
  <c r="Q211" i="41131"/>
  <c r="P211" i="41131"/>
  <c r="Q253" i="41131"/>
  <c r="Q249" i="41131"/>
  <c r="Q237" i="41131"/>
  <c r="Q233" i="41131"/>
  <c r="Q229" i="41131"/>
  <c r="Q225" i="41131"/>
  <c r="Q221" i="41131"/>
  <c r="Q217" i="41131"/>
  <c r="Q213" i="41131"/>
  <c r="Q183" i="41131"/>
  <c r="Q184" i="41131"/>
  <c r="Q165" i="41131"/>
  <c r="P208" i="41131"/>
  <c r="Q206" i="41131"/>
  <c r="P206" i="41131"/>
  <c r="P205" i="41131"/>
  <c r="Q205" i="41131"/>
  <c r="Q207" i="41131"/>
  <c r="P207" i="41131"/>
  <c r="P209" i="41131"/>
  <c r="Q209" i="41131"/>
  <c r="Q208" i="41131"/>
  <c r="P153" i="41131"/>
  <c r="P169" i="41131"/>
  <c r="Q149" i="41131"/>
  <c r="Q126" i="41131"/>
  <c r="Q187" i="41131"/>
  <c r="Q188" i="41131"/>
  <c r="Q190" i="41131"/>
  <c r="Q191" i="41131"/>
  <c r="Q192" i="41131"/>
  <c r="Q195" i="41131"/>
  <c r="Q196" i="41131"/>
  <c r="P67" i="41131"/>
  <c r="Q173" i="41131"/>
  <c r="Q169" i="41131"/>
  <c r="Q161" i="41131"/>
  <c r="Q157" i="41131"/>
  <c r="Q153" i="41131"/>
  <c r="Q145" i="41131"/>
  <c r="P194" i="41131"/>
  <c r="Q194" i="41131"/>
  <c r="Q186" i="41131"/>
  <c r="P166" i="41131"/>
  <c r="P150" i="41131"/>
  <c r="P165" i="41131"/>
  <c r="P162" i="41131"/>
  <c r="P149" i="41131"/>
  <c r="P146" i="41131"/>
  <c r="P174" i="41131"/>
  <c r="P161" i="41131"/>
  <c r="P158" i="41131"/>
  <c r="P145" i="41131"/>
  <c r="P173" i="41131"/>
  <c r="P170" i="41131"/>
  <c r="P157" i="41131"/>
  <c r="P154" i="41131"/>
  <c r="P171" i="41131"/>
  <c r="Q171" i="41131"/>
  <c r="Q168" i="41131"/>
  <c r="P168" i="41131"/>
  <c r="P167" i="41131"/>
  <c r="Q167" i="41131"/>
  <c r="Q152" i="41131"/>
  <c r="P152" i="41131"/>
  <c r="P151" i="41131"/>
  <c r="Q151" i="41131"/>
  <c r="Q172" i="41131"/>
  <c r="P172" i="41131"/>
  <c r="P155" i="41131"/>
  <c r="Q155" i="41131"/>
  <c r="Q164" i="41131"/>
  <c r="P164" i="41131"/>
  <c r="P163" i="41131"/>
  <c r="Q163" i="41131"/>
  <c r="Q148" i="41131"/>
  <c r="P148" i="41131"/>
  <c r="P147" i="41131"/>
  <c r="Q147" i="41131"/>
  <c r="Q156" i="41131"/>
  <c r="P156" i="41131"/>
  <c r="Q160" i="41131"/>
  <c r="P160" i="41131"/>
  <c r="P159" i="41131"/>
  <c r="Q159" i="41131"/>
  <c r="Q144" i="41131"/>
  <c r="P144" i="41131"/>
  <c r="P143" i="41131"/>
  <c r="Q143" i="41131"/>
  <c r="Q174" i="41131"/>
  <c r="Q170" i="41131"/>
  <c r="Q166" i="41131"/>
  <c r="Q162" i="41131"/>
  <c r="Q158" i="41131"/>
  <c r="Q154" i="41131"/>
  <c r="Q150" i="41131"/>
  <c r="Q146" i="41131"/>
  <c r="H197" i="41131"/>
  <c r="H288" i="41131" s="1"/>
  <c r="Q130" i="41131"/>
  <c r="L197" i="41131"/>
  <c r="L288" i="41131" s="1"/>
  <c r="S197" i="41131"/>
  <c r="S288" i="41131" s="1"/>
  <c r="Q185" i="41131"/>
  <c r="Q189" i="41131"/>
  <c r="Q193" i="41131"/>
  <c r="P131" i="41131"/>
  <c r="P130" i="41131"/>
  <c r="P126" i="41131"/>
  <c r="N197" i="41131"/>
  <c r="N288" i="41131" s="1"/>
  <c r="P187" i="41131"/>
  <c r="P188" i="41131"/>
  <c r="P189" i="41131"/>
  <c r="P191" i="41131"/>
  <c r="P192" i="41131"/>
  <c r="P193" i="41131"/>
  <c r="P195" i="41131"/>
  <c r="P183" i="41131"/>
  <c r="P184" i="41131"/>
  <c r="P185" i="41131"/>
  <c r="P186" i="41131"/>
  <c r="P127" i="41131"/>
  <c r="Q129" i="41131"/>
  <c r="P129" i="41131"/>
  <c r="P128" i="41131"/>
  <c r="Q128" i="41131"/>
  <c r="Q125" i="41131"/>
  <c r="P125" i="41131"/>
  <c r="P124" i="41131"/>
  <c r="Q124" i="41131"/>
  <c r="Q131" i="41131"/>
  <c r="Q127" i="41131"/>
  <c r="P114" i="41131"/>
  <c r="Q114" i="41131"/>
  <c r="Q67" i="41131"/>
  <c r="Q197" i="41131" l="1"/>
  <c r="P197" i="41131"/>
  <c r="P288" i="41131" l="1"/>
  <c r="H48" i="41124"/>
  <c r="H53" i="41124" s="1"/>
  <c r="H56" i="41124" s="1"/>
  <c r="J32" i="41124"/>
  <c r="F278" i="41125"/>
  <c r="N50" i="41124"/>
  <c r="L32" i="41124"/>
  <c r="L48" i="41124"/>
  <c r="J48" i="41124"/>
  <c r="J53" i="41124" s="1"/>
  <c r="J56" i="41124" s="1"/>
  <c r="B17" i="41135"/>
  <c r="B16" i="41135"/>
  <c r="B13" i="41135"/>
  <c r="B11" i="41135"/>
  <c r="B6" i="41135"/>
  <c r="B3" i="41135"/>
  <c r="B4" i="41135"/>
  <c r="B5" i="41135"/>
  <c r="B7" i="41135"/>
  <c r="B8" i="41135"/>
  <c r="B9" i="41135"/>
  <c r="B10" i="41135"/>
  <c r="B2" i="41135"/>
  <c r="B1" i="41135"/>
  <c r="L204" i="41131"/>
  <c r="H240" i="41131"/>
  <c r="H241" i="41131"/>
  <c r="H242" i="41131"/>
  <c r="H243" i="41131"/>
  <c r="H244" i="41131"/>
  <c r="H245" i="41131"/>
  <c r="H246" i="41131"/>
  <c r="H248" i="41131"/>
  <c r="H254" i="41131"/>
  <c r="H255" i="41131"/>
  <c r="H256" i="41131"/>
  <c r="H257" i="41131"/>
  <c r="H258" i="41131"/>
  <c r="H259" i="41131"/>
  <c r="H260" i="41131"/>
  <c r="H261" i="41131"/>
  <c r="H262" i="41131"/>
  <c r="H263" i="41131"/>
  <c r="H264" i="41131"/>
  <c r="H25" i="41131"/>
  <c r="H26" i="41131"/>
  <c r="H27" i="41131"/>
  <c r="H28" i="41131"/>
  <c r="H29" i="41131"/>
  <c r="H30" i="41131"/>
  <c r="H31" i="41131"/>
  <c r="H38" i="41131"/>
  <c r="H39" i="41131"/>
  <c r="H40" i="41131"/>
  <c r="H41" i="41131"/>
  <c r="H42" i="41131"/>
  <c r="H43" i="41131"/>
  <c r="H44" i="41131"/>
  <c r="H45" i="41131"/>
  <c r="H46" i="41131"/>
  <c r="H47" i="41131"/>
  <c r="H48" i="41131"/>
  <c r="H49" i="41131"/>
  <c r="H50" i="41131"/>
  <c r="H51" i="41131"/>
  <c r="H52" i="41131"/>
  <c r="H53" i="41131"/>
  <c r="H54" i="41131"/>
  <c r="H55" i="41131"/>
  <c r="H56" i="41131"/>
  <c r="H57" i="41131"/>
  <c r="H64" i="41131"/>
  <c r="H65" i="41131"/>
  <c r="H66" i="41131"/>
  <c r="H69" i="41131"/>
  <c r="H70" i="41131"/>
  <c r="H71" i="41131"/>
  <c r="H72" i="41131"/>
  <c r="H4" i="41137" s="1"/>
  <c r="H73" i="41131"/>
  <c r="H74" i="41131"/>
  <c r="H75" i="41131"/>
  <c r="H76" i="41131"/>
  <c r="H77" i="41131"/>
  <c r="H5" i="41137" s="1"/>
  <c r="H84" i="41131"/>
  <c r="H85" i="41131"/>
  <c r="H86" i="41131"/>
  <c r="H87" i="41131"/>
  <c r="H88" i="41131"/>
  <c r="H89" i="41131"/>
  <c r="H90" i="41131"/>
  <c r="H91" i="41131"/>
  <c r="H92" i="41131"/>
  <c r="H93" i="41131"/>
  <c r="H94" i="41131"/>
  <c r="H95" i="41131"/>
  <c r="H96" i="41131"/>
  <c r="H97" i="41131"/>
  <c r="H98" i="41131"/>
  <c r="H99" i="41131"/>
  <c r="H100" i="41131"/>
  <c r="H101" i="41131"/>
  <c r="H102" i="41131"/>
  <c r="H103" i="41131"/>
  <c r="H104" i="41131"/>
  <c r="H105" i="41131"/>
  <c r="H106" i="41131"/>
  <c r="H107" i="41131"/>
  <c r="H108" i="41131"/>
  <c r="H109" i="41131"/>
  <c r="H110" i="41131"/>
  <c r="H111" i="41131"/>
  <c r="H112" i="41131"/>
  <c r="H113" i="41131"/>
  <c r="H115" i="41131"/>
  <c r="H116" i="41131"/>
  <c r="H123" i="41131"/>
  <c r="H133" i="41131"/>
  <c r="H7" i="41137" s="1"/>
  <c r="H134" i="41131"/>
  <c r="H8" i="41137" s="1"/>
  <c r="H135" i="41131"/>
  <c r="H9" i="41137" s="1"/>
  <c r="H142" i="41131"/>
  <c r="H175" i="41131"/>
  <c r="H176" i="41131"/>
  <c r="H271" i="41131"/>
  <c r="H274" i="41131"/>
  <c r="H275" i="41131"/>
  <c r="H276" i="41131"/>
  <c r="B24" i="41124"/>
  <c r="C17" i="41124"/>
  <c r="C16" i="41124"/>
  <c r="C13" i="41124"/>
  <c r="C11" i="41124"/>
  <c r="C6" i="41124"/>
  <c r="C2" i="41124"/>
  <c r="C3" i="41124"/>
  <c r="C4" i="41124"/>
  <c r="C5" i="41124"/>
  <c r="C7" i="41124"/>
  <c r="C8" i="41124"/>
  <c r="C9" i="41124"/>
  <c r="C10" i="41124"/>
  <c r="C1" i="41124"/>
  <c r="C17" i="41125"/>
  <c r="C16" i="41125"/>
  <c r="C13" i="41125"/>
  <c r="C11" i="41125"/>
  <c r="C7" i="41125"/>
  <c r="C8" i="41125"/>
  <c r="C9" i="41125"/>
  <c r="C10" i="41125"/>
  <c r="C6" i="41125"/>
  <c r="C3" i="41125"/>
  <c r="C4" i="41125"/>
  <c r="C5" i="41125"/>
  <c r="C2" i="41125"/>
  <c r="C1" i="41125"/>
  <c r="B281" i="41125"/>
  <c r="J277" i="41131"/>
  <c r="J265" i="41131"/>
  <c r="J177" i="41131"/>
  <c r="J136" i="41131"/>
  <c r="J117" i="41131"/>
  <c r="J78" i="41131"/>
  <c r="J58" i="41131"/>
  <c r="J32" i="41131"/>
  <c r="S30" i="41131"/>
  <c r="M204" i="41131"/>
  <c r="O204" i="41131" s="1"/>
  <c r="S204" i="41131" s="1"/>
  <c r="S72" i="41131"/>
  <c r="S71" i="41131"/>
  <c r="S70" i="41131"/>
  <c r="L72" i="41131"/>
  <c r="N72" i="41131" s="1"/>
  <c r="M72" i="41131"/>
  <c r="L71" i="41131"/>
  <c r="N71" i="41131" s="1"/>
  <c r="M71" i="41131"/>
  <c r="O71" i="41131" s="1"/>
  <c r="L70" i="41131"/>
  <c r="N70" i="41131" s="1"/>
  <c r="M70" i="41131"/>
  <c r="O70" i="41131" s="1"/>
  <c r="S51" i="41131"/>
  <c r="S50" i="41131"/>
  <c r="S49" i="41131"/>
  <c r="S48" i="41131"/>
  <c r="S47" i="41131"/>
  <c r="S46" i="41131"/>
  <c r="S45" i="41131"/>
  <c r="S44" i="41131"/>
  <c r="S43" i="41131"/>
  <c r="S42" i="41131"/>
  <c r="L51" i="41131"/>
  <c r="N51" i="41131" s="1"/>
  <c r="M51" i="41131"/>
  <c r="O51" i="41131" s="1"/>
  <c r="L50" i="41131"/>
  <c r="N50" i="41131" s="1"/>
  <c r="M50" i="41131"/>
  <c r="O50" i="41131" s="1"/>
  <c r="L49" i="41131"/>
  <c r="N49" i="41131" s="1"/>
  <c r="M49" i="41131"/>
  <c r="O49" i="41131" s="1"/>
  <c r="L48" i="41131"/>
  <c r="N48" i="41131" s="1"/>
  <c r="M48" i="41131"/>
  <c r="O48" i="41131" s="1"/>
  <c r="L47" i="41131"/>
  <c r="N47" i="41131" s="1"/>
  <c r="M47" i="41131"/>
  <c r="O47" i="41131" s="1"/>
  <c r="L46" i="41131"/>
  <c r="N46" i="41131" s="1"/>
  <c r="M46" i="41131"/>
  <c r="O46" i="41131" s="1"/>
  <c r="L45" i="41131"/>
  <c r="N45" i="41131" s="1"/>
  <c r="M45" i="41131"/>
  <c r="O45" i="41131" s="1"/>
  <c r="L44" i="41131"/>
  <c r="N44" i="41131" s="1"/>
  <c r="M44" i="41131"/>
  <c r="O44" i="41131" s="1"/>
  <c r="L43" i="41131"/>
  <c r="N43" i="41131" s="1"/>
  <c r="M43" i="41131"/>
  <c r="O43" i="41131" s="1"/>
  <c r="L42" i="41131"/>
  <c r="N42" i="41131" s="1"/>
  <c r="M42" i="41131"/>
  <c r="O42" i="41131" s="1"/>
  <c r="N30" i="41131"/>
  <c r="M30" i="41131"/>
  <c r="O30" i="41131" s="1"/>
  <c r="L42" i="41124"/>
  <c r="L34" i="41124"/>
  <c r="L26" i="41124"/>
  <c r="J42" i="41124"/>
  <c r="J34" i="41124"/>
  <c r="J26" i="41124"/>
  <c r="H42" i="41124"/>
  <c r="H34" i="41124"/>
  <c r="H26" i="41124"/>
  <c r="H40" i="41124"/>
  <c r="H38" i="41124"/>
  <c r="H32" i="41124"/>
  <c r="H30" i="41124"/>
  <c r="H28" i="41124"/>
  <c r="L28" i="41124"/>
  <c r="J28" i="41124"/>
  <c r="J38" i="41124"/>
  <c r="L38" i="41124"/>
  <c r="L40" i="41124"/>
  <c r="J40" i="41124"/>
  <c r="J30" i="41124"/>
  <c r="L30" i="41124"/>
  <c r="A281" i="41131"/>
  <c r="L176" i="41131"/>
  <c r="N176" i="41131" s="1"/>
  <c r="M176" i="41131"/>
  <c r="O176" i="41131" s="1"/>
  <c r="S176" i="41131"/>
  <c r="L88" i="41131"/>
  <c r="N88" i="41131" s="1"/>
  <c r="M88" i="41131"/>
  <c r="O88" i="41131" s="1"/>
  <c r="S88" i="41131"/>
  <c r="L89" i="41131"/>
  <c r="N89" i="41131" s="1"/>
  <c r="M89" i="41131"/>
  <c r="O89" i="41131" s="1"/>
  <c r="S89" i="41131"/>
  <c r="L90" i="41131"/>
  <c r="N90" i="41131" s="1"/>
  <c r="M90" i="41131"/>
  <c r="O90" i="41131" s="1"/>
  <c r="S90" i="41131"/>
  <c r="L91" i="41131"/>
  <c r="N91" i="41131" s="1"/>
  <c r="M91" i="41131"/>
  <c r="O91" i="41131" s="1"/>
  <c r="S91" i="41131"/>
  <c r="L92" i="41131"/>
  <c r="N92" i="41131" s="1"/>
  <c r="M92" i="41131"/>
  <c r="O92" i="41131" s="1"/>
  <c r="S92" i="41131"/>
  <c r="L93" i="41131"/>
  <c r="N93" i="41131" s="1"/>
  <c r="M93" i="41131"/>
  <c r="O93" i="41131" s="1"/>
  <c r="S93" i="41131"/>
  <c r="L94" i="41131"/>
  <c r="N94" i="41131" s="1"/>
  <c r="M94" i="41131"/>
  <c r="O94" i="41131" s="1"/>
  <c r="S94" i="41131"/>
  <c r="L95" i="41131"/>
  <c r="N95" i="41131" s="1"/>
  <c r="M95" i="41131"/>
  <c r="O95" i="41131" s="1"/>
  <c r="S95" i="41131"/>
  <c r="L96" i="41131"/>
  <c r="N96" i="41131" s="1"/>
  <c r="M96" i="41131"/>
  <c r="O96" i="41131" s="1"/>
  <c r="S96" i="41131"/>
  <c r="L97" i="41131"/>
  <c r="N97" i="41131" s="1"/>
  <c r="M97" i="41131"/>
  <c r="O97" i="41131" s="1"/>
  <c r="S97" i="41131"/>
  <c r="L98" i="41131"/>
  <c r="N98" i="41131" s="1"/>
  <c r="M98" i="41131"/>
  <c r="O98" i="41131" s="1"/>
  <c r="S98" i="41131"/>
  <c r="L99" i="41131"/>
  <c r="N99" i="41131" s="1"/>
  <c r="M99" i="41131"/>
  <c r="O99" i="41131" s="1"/>
  <c r="S99" i="41131"/>
  <c r="L100" i="41131"/>
  <c r="N100" i="41131" s="1"/>
  <c r="M100" i="41131"/>
  <c r="O100" i="41131" s="1"/>
  <c r="S100" i="41131"/>
  <c r="L101" i="41131"/>
  <c r="N101" i="41131" s="1"/>
  <c r="M101" i="41131"/>
  <c r="O101" i="41131" s="1"/>
  <c r="S101" i="41131"/>
  <c r="L102" i="41131"/>
  <c r="N102" i="41131" s="1"/>
  <c r="M102" i="41131"/>
  <c r="O102" i="41131" s="1"/>
  <c r="S102" i="41131"/>
  <c r="N103" i="41131"/>
  <c r="P103" i="41131" s="1"/>
  <c r="M103" i="41131"/>
  <c r="O103" i="41131" s="1"/>
  <c r="S103" i="41131"/>
  <c r="L104" i="41131"/>
  <c r="N104" i="41131" s="1"/>
  <c r="M104" i="41131"/>
  <c r="O104" i="41131" s="1"/>
  <c r="S104" i="41131"/>
  <c r="L105" i="41131"/>
  <c r="N105" i="41131" s="1"/>
  <c r="M105" i="41131"/>
  <c r="O105" i="41131" s="1"/>
  <c r="S105" i="41131"/>
  <c r="L106" i="41131"/>
  <c r="N106" i="41131" s="1"/>
  <c r="M106" i="41131"/>
  <c r="L107" i="41131"/>
  <c r="N107" i="41131" s="1"/>
  <c r="M107" i="41131"/>
  <c r="O107" i="41131" s="1"/>
  <c r="S107" i="41131"/>
  <c r="L108" i="41131"/>
  <c r="N108" i="41131" s="1"/>
  <c r="M108" i="41131"/>
  <c r="O108" i="41131" s="1"/>
  <c r="S108" i="41131"/>
  <c r="L109" i="41131"/>
  <c r="N109" i="41131" s="1"/>
  <c r="M109" i="41131"/>
  <c r="O109" i="41131" s="1"/>
  <c r="S109" i="41131"/>
  <c r="L110" i="41131"/>
  <c r="N110" i="41131" s="1"/>
  <c r="M110" i="41131"/>
  <c r="O110" i="41131" s="1"/>
  <c r="S110" i="41131"/>
  <c r="L111" i="41131"/>
  <c r="N111" i="41131" s="1"/>
  <c r="M111" i="41131"/>
  <c r="O111" i="41131" s="1"/>
  <c r="S111" i="41131"/>
  <c r="L112" i="41131"/>
  <c r="N112" i="41131" s="1"/>
  <c r="M112" i="41131"/>
  <c r="O112" i="41131" s="1"/>
  <c r="S112" i="41131"/>
  <c r="L113" i="41131"/>
  <c r="N113" i="41131" s="1"/>
  <c r="M113" i="41131"/>
  <c r="O113" i="41131" s="1"/>
  <c r="S113" i="41131"/>
  <c r="L115" i="41131"/>
  <c r="N115" i="41131" s="1"/>
  <c r="M115" i="41131"/>
  <c r="O115" i="41131" s="1"/>
  <c r="S115" i="41131"/>
  <c r="L116" i="41131"/>
  <c r="N116" i="41131" s="1"/>
  <c r="M116" i="41131"/>
  <c r="O116" i="41131" s="1"/>
  <c r="S116" i="41131"/>
  <c r="L69" i="41131"/>
  <c r="N69" i="41131" s="1"/>
  <c r="M69" i="41131"/>
  <c r="O69" i="41131" s="1"/>
  <c r="S69" i="41131"/>
  <c r="L73" i="41131"/>
  <c r="N73" i="41131" s="1"/>
  <c r="M73" i="41131"/>
  <c r="O73" i="41131" s="1"/>
  <c r="S73" i="41131"/>
  <c r="L74" i="41131"/>
  <c r="N74" i="41131" s="1"/>
  <c r="M74" i="41131"/>
  <c r="O74" i="41131" s="1"/>
  <c r="S74" i="41131"/>
  <c r="L75" i="41131"/>
  <c r="N75" i="41131" s="1"/>
  <c r="M75" i="41131"/>
  <c r="O75" i="41131" s="1"/>
  <c r="S75" i="41131"/>
  <c r="L76" i="41131"/>
  <c r="N76" i="41131" s="1"/>
  <c r="M76" i="41131"/>
  <c r="O76" i="41131" s="1"/>
  <c r="S76" i="41131"/>
  <c r="L77" i="41131"/>
  <c r="N77" i="41131" s="1"/>
  <c r="M77" i="41131"/>
  <c r="S77" i="41131"/>
  <c r="J68" i="41124"/>
  <c r="D37" i="41135"/>
  <c r="D34" i="41135"/>
  <c r="L51" i="41124"/>
  <c r="L271" i="41131"/>
  <c r="N271" i="41131" s="1"/>
  <c r="M271" i="41131"/>
  <c r="O271" i="41131" s="1"/>
  <c r="S271" i="41131"/>
  <c r="L275" i="41131"/>
  <c r="N275" i="41131" s="1"/>
  <c r="M275" i="41131"/>
  <c r="O275" i="41131" s="1"/>
  <c r="S275" i="41131"/>
  <c r="L276" i="41131"/>
  <c r="N276" i="41131" s="1"/>
  <c r="M276" i="41131"/>
  <c r="O276" i="41131" s="1"/>
  <c r="S276" i="41131"/>
  <c r="M123" i="41131"/>
  <c r="O123" i="41131" s="1"/>
  <c r="S123" i="41131"/>
  <c r="M133" i="41131"/>
  <c r="S133" i="41131"/>
  <c r="M134" i="41131"/>
  <c r="S134" i="41131"/>
  <c r="M135" i="41131"/>
  <c r="S135" i="41131"/>
  <c r="L123" i="41131"/>
  <c r="N123" i="41131" s="1"/>
  <c r="L133" i="41131"/>
  <c r="N133" i="41131" s="1"/>
  <c r="L134" i="41131"/>
  <c r="L135" i="41131"/>
  <c r="N135" i="41131" s="1"/>
  <c r="S84" i="41131"/>
  <c r="L66" i="41131"/>
  <c r="N66" i="41131" s="1"/>
  <c r="M66" i="41131"/>
  <c r="O66" i="41131" s="1"/>
  <c r="S66" i="41131"/>
  <c r="S64" i="41131"/>
  <c r="L41" i="41131"/>
  <c r="N41" i="41131" s="1"/>
  <c r="M41" i="41131"/>
  <c r="O41" i="41131" s="1"/>
  <c r="S41" i="41131"/>
  <c r="L52" i="41131"/>
  <c r="N52" i="41131" s="1"/>
  <c r="M52" i="41131"/>
  <c r="O52" i="41131" s="1"/>
  <c r="S52" i="41131"/>
  <c r="L53" i="41131"/>
  <c r="N53" i="41131" s="1"/>
  <c r="M53" i="41131"/>
  <c r="O53" i="41131" s="1"/>
  <c r="S53" i="41131"/>
  <c r="L54" i="41131"/>
  <c r="N54" i="41131" s="1"/>
  <c r="M54" i="41131"/>
  <c r="O54" i="41131" s="1"/>
  <c r="S54" i="41131"/>
  <c r="L55" i="41131"/>
  <c r="N55" i="41131" s="1"/>
  <c r="M55" i="41131"/>
  <c r="O55" i="41131" s="1"/>
  <c r="S55" i="41131"/>
  <c r="L56" i="41131"/>
  <c r="N56" i="41131" s="1"/>
  <c r="M56" i="41131"/>
  <c r="O56" i="41131" s="1"/>
  <c r="S56" i="41131"/>
  <c r="L57" i="41131"/>
  <c r="N57" i="41131" s="1"/>
  <c r="M57" i="41131"/>
  <c r="O57" i="41131" s="1"/>
  <c r="S57" i="41131"/>
  <c r="L38" i="41131"/>
  <c r="N38" i="41131" s="1"/>
  <c r="M38" i="41131"/>
  <c r="O38" i="41131" s="1"/>
  <c r="S38" i="41131"/>
  <c r="S28" i="41131"/>
  <c r="S29" i="41131"/>
  <c r="S31" i="41131"/>
  <c r="S25" i="41131"/>
  <c r="M28" i="41131"/>
  <c r="O28" i="41131" s="1"/>
  <c r="M29" i="41131"/>
  <c r="O29" i="41131" s="1"/>
  <c r="M31" i="41131"/>
  <c r="O31" i="41131" s="1"/>
  <c r="M25" i="41131"/>
  <c r="O25" i="41131" s="1"/>
  <c r="L27" i="41131"/>
  <c r="N27" i="41131" s="1"/>
  <c r="L28" i="41131"/>
  <c r="N28" i="41131" s="1"/>
  <c r="L29" i="41131"/>
  <c r="N29" i="41131" s="1"/>
  <c r="Q29" i="41131" s="1"/>
  <c r="N31" i="41131"/>
  <c r="L25" i="41131"/>
  <c r="N25" i="41131" s="1"/>
  <c r="S27" i="41131"/>
  <c r="L87" i="41131"/>
  <c r="N87" i="41131" s="1"/>
  <c r="M87" i="41131"/>
  <c r="O87" i="41131" s="1"/>
  <c r="S175" i="41131"/>
  <c r="S142" i="41131"/>
  <c r="S87" i="41131"/>
  <c r="S86" i="41131"/>
  <c r="S85" i="41131"/>
  <c r="S65" i="41131"/>
  <c r="S40" i="41131"/>
  <c r="S39" i="41131"/>
  <c r="S26" i="41131"/>
  <c r="B35" i="41135"/>
  <c r="L67" i="41124"/>
  <c r="M175" i="41131"/>
  <c r="O175" i="41131" s="1"/>
  <c r="L175" i="41131"/>
  <c r="N175" i="41131" s="1"/>
  <c r="M86" i="41131"/>
  <c r="O86" i="41131" s="1"/>
  <c r="L86" i="41131"/>
  <c r="N86" i="41131" s="1"/>
  <c r="M40" i="41131"/>
  <c r="O40" i="41131" s="1"/>
  <c r="L40" i="41131"/>
  <c r="N40" i="41131" s="1"/>
  <c r="J49" i="41124"/>
  <c r="H49" i="41124"/>
  <c r="L49" i="41124"/>
  <c r="N49" i="41124"/>
  <c r="M142" i="41131"/>
  <c r="O142" i="41131" s="1"/>
  <c r="L142" i="41131"/>
  <c r="M85" i="41131"/>
  <c r="O85" i="41131" s="1"/>
  <c r="L85" i="41131"/>
  <c r="N85" i="41131" s="1"/>
  <c r="M65" i="41131"/>
  <c r="O65" i="41131" s="1"/>
  <c r="L65" i="41131"/>
  <c r="N65" i="41131" s="1"/>
  <c r="M39" i="41131"/>
  <c r="O39" i="41131" s="1"/>
  <c r="L39" i="41131"/>
  <c r="N39" i="41131" s="1"/>
  <c r="M27" i="41131"/>
  <c r="O27" i="41131" s="1"/>
  <c r="M26" i="41131"/>
  <c r="O26" i="41131" s="1"/>
  <c r="L26" i="41131"/>
  <c r="F34" i="41135"/>
  <c r="L65" i="41124"/>
  <c r="M64" i="41131"/>
  <c r="O64" i="41131" s="1"/>
  <c r="L64" i="41131"/>
  <c r="N64" i="41131" s="1"/>
  <c r="L84" i="41131"/>
  <c r="N84" i="41131" s="1"/>
  <c r="M84" i="41131"/>
  <c r="O84" i="41131" s="1"/>
  <c r="F39" i="41135" l="1"/>
  <c r="L68" i="41124"/>
  <c r="P175" i="41131"/>
  <c r="B39" i="41135"/>
  <c r="O106" i="41131"/>
  <c r="S106" i="41131"/>
  <c r="B34" i="41135"/>
  <c r="Q101" i="41131"/>
  <c r="Q93" i="41131"/>
  <c r="Q89" i="41131"/>
  <c r="Q30" i="41131"/>
  <c r="O77" i="41131"/>
  <c r="O72" i="41131"/>
  <c r="O133" i="41131"/>
  <c r="O135" i="41131"/>
  <c r="O134" i="41131"/>
  <c r="B38" i="41135"/>
  <c r="J289" i="41131"/>
  <c r="H39" i="41124" s="1"/>
  <c r="D27" i="41135" s="1"/>
  <c r="J290" i="41131"/>
  <c r="H41" i="41124" s="1"/>
  <c r="D28" i="41135" s="1"/>
  <c r="L53" i="41124"/>
  <c r="L56" i="41124" s="1"/>
  <c r="J286" i="41131"/>
  <c r="H33" i="41124" s="1"/>
  <c r="D24" i="41135" s="1"/>
  <c r="J50" i="41124"/>
  <c r="L50" i="41124"/>
  <c r="H50" i="41124"/>
  <c r="N48" i="41124"/>
  <c r="H37" i="41124"/>
  <c r="D26" i="41135" s="1"/>
  <c r="J287" i="41131"/>
  <c r="H35" i="41124" s="1"/>
  <c r="D25" i="41135" s="1"/>
  <c r="J285" i="41131"/>
  <c r="H31" i="41124" s="1"/>
  <c r="D23" i="41135" s="1"/>
  <c r="J284" i="41131"/>
  <c r="H29" i="41124" s="1"/>
  <c r="D22" i="41135" s="1"/>
  <c r="J283" i="41131"/>
  <c r="H27" i="41124" s="1"/>
  <c r="D21" i="41135" s="1"/>
  <c r="J282" i="41131"/>
  <c r="H25" i="41124" s="1"/>
  <c r="P115" i="41131"/>
  <c r="Q274" i="41131"/>
  <c r="P274" i="41131"/>
  <c r="P264" i="41131"/>
  <c r="Q264" i="41131"/>
  <c r="Q260" i="41131"/>
  <c r="P260" i="41131"/>
  <c r="P256" i="41131"/>
  <c r="Q256" i="41131"/>
  <c r="P246" i="41131"/>
  <c r="Q246" i="41131"/>
  <c r="P242" i="41131"/>
  <c r="Q242" i="41131"/>
  <c r="Q263" i="41131"/>
  <c r="P263" i="41131"/>
  <c r="Q259" i="41131"/>
  <c r="P259" i="41131"/>
  <c r="P255" i="41131"/>
  <c r="Q255" i="41131"/>
  <c r="Q245" i="41131"/>
  <c r="P245" i="41131"/>
  <c r="Q241" i="41131"/>
  <c r="P241" i="41131"/>
  <c r="Q262" i="41131"/>
  <c r="P262" i="41131"/>
  <c r="Q258" i="41131"/>
  <c r="P258" i="41131"/>
  <c r="Q254" i="41131"/>
  <c r="P254" i="41131"/>
  <c r="P244" i="41131"/>
  <c r="Q244" i="41131"/>
  <c r="P240" i="41131"/>
  <c r="Q240" i="41131"/>
  <c r="Q261" i="41131"/>
  <c r="P261" i="41131"/>
  <c r="P257" i="41131"/>
  <c r="Q257" i="41131"/>
  <c r="P248" i="41131"/>
  <c r="Q248" i="41131"/>
  <c r="Q243" i="41131"/>
  <c r="P243" i="41131"/>
  <c r="Q66" i="41131"/>
  <c r="Q115" i="41131"/>
  <c r="P106" i="41131"/>
  <c r="Q102" i="41131"/>
  <c r="Q98" i="41131"/>
  <c r="P90" i="41131"/>
  <c r="P112" i="41131"/>
  <c r="Q31" i="41131"/>
  <c r="P107" i="41131"/>
  <c r="Q103" i="41131"/>
  <c r="Q91" i="41131"/>
  <c r="P109" i="41131"/>
  <c r="P97" i="41131"/>
  <c r="P93" i="41131"/>
  <c r="P176" i="41131"/>
  <c r="Q73" i="41131"/>
  <c r="L177" i="41131"/>
  <c r="Q176" i="41131"/>
  <c r="P123" i="41131"/>
  <c r="P88" i="41131"/>
  <c r="Q271" i="41131"/>
  <c r="P25" i="41131"/>
  <c r="P85" i="41131"/>
  <c r="P98" i="41131"/>
  <c r="Q109" i="41131"/>
  <c r="Q97" i="41131"/>
  <c r="Q71" i="41131"/>
  <c r="Q133" i="41131"/>
  <c r="Q123" i="41131"/>
  <c r="P108" i="41131"/>
  <c r="P100" i="41131"/>
  <c r="Q96" i="41131"/>
  <c r="P95" i="41131"/>
  <c r="Q74" i="41131"/>
  <c r="P92" i="41131"/>
  <c r="Q88" i="41131"/>
  <c r="P99" i="41131"/>
  <c r="P76" i="41131"/>
  <c r="P102" i="41131"/>
  <c r="P94" i="41131"/>
  <c r="Q94" i="41131"/>
  <c r="P111" i="41131"/>
  <c r="Q99" i="41131"/>
  <c r="Q95" i="41131"/>
  <c r="Q86" i="41131"/>
  <c r="Q106" i="41131"/>
  <c r="Q90" i="41131"/>
  <c r="Q53" i="41131"/>
  <c r="P41" i="41131"/>
  <c r="Q45" i="41131"/>
  <c r="Q135" i="41131"/>
  <c r="P135" i="41131"/>
  <c r="N9" i="41137" s="1"/>
  <c r="O9" i="41137" s="1"/>
  <c r="P271" i="41131"/>
  <c r="P89" i="41131"/>
  <c r="Q107" i="41131"/>
  <c r="P73" i="41131"/>
  <c r="Q68" i="41131"/>
  <c r="P68" i="41131"/>
  <c r="P105" i="41131"/>
  <c r="S78" i="41131"/>
  <c r="P74" i="41131"/>
  <c r="P64" i="41131"/>
  <c r="P77" i="41131"/>
  <c r="Q50" i="41131"/>
  <c r="P45" i="41131"/>
  <c r="Q75" i="41131"/>
  <c r="P75" i="41131"/>
  <c r="P55" i="41131"/>
  <c r="Q55" i="41131"/>
  <c r="Q100" i="41131"/>
  <c r="Q110" i="41131"/>
  <c r="P110" i="41131"/>
  <c r="H265" i="41131"/>
  <c r="H289" i="41131" s="1"/>
  <c r="F39" i="41124" s="1"/>
  <c r="L78" i="41131"/>
  <c r="P86" i="41131"/>
  <c r="Q41" i="41131"/>
  <c r="Q76" i="41131"/>
  <c r="Q108" i="41131"/>
  <c r="Q77" i="41131"/>
  <c r="Q69" i="41131"/>
  <c r="P69" i="41131"/>
  <c r="H177" i="41131"/>
  <c r="P133" i="41131"/>
  <c r="N7" i="41137" s="1"/>
  <c r="O7" i="41137" s="1"/>
  <c r="P52" i="41131"/>
  <c r="P44" i="41131"/>
  <c r="Q64" i="41131"/>
  <c r="P275" i="41131"/>
  <c r="Q275" i="41131"/>
  <c r="N134" i="41131"/>
  <c r="L277" i="41131"/>
  <c r="Q92" i="41131"/>
  <c r="Q112" i="41131"/>
  <c r="H136" i="41131"/>
  <c r="H286" i="41131" s="1"/>
  <c r="F33" i="41124" s="1"/>
  <c r="S117" i="41131"/>
  <c r="S177" i="41131"/>
  <c r="S136" i="41131"/>
  <c r="S277" i="41131"/>
  <c r="S265" i="41131"/>
  <c r="H277" i="41131"/>
  <c r="H290" i="41131" s="1"/>
  <c r="F41" i="41124" s="1"/>
  <c r="Q105" i="41131"/>
  <c r="P101" i="41131"/>
  <c r="P38" i="41131"/>
  <c r="Q38" i="41131"/>
  <c r="P57" i="41131"/>
  <c r="Q57" i="41131"/>
  <c r="S58" i="41131"/>
  <c r="Q52" i="41131"/>
  <c r="Q44" i="41131"/>
  <c r="Q48" i="41131"/>
  <c r="L32" i="41131"/>
  <c r="P40" i="41131"/>
  <c r="Q40" i="41131"/>
  <c r="Q84" i="41131"/>
  <c r="P84" i="41131"/>
  <c r="Q56" i="41131"/>
  <c r="P56" i="41131"/>
  <c r="P54" i="41131"/>
  <c r="Q54" i="41131"/>
  <c r="Q87" i="41131"/>
  <c r="P87" i="41131"/>
  <c r="P65" i="41131"/>
  <c r="Q65" i="41131"/>
  <c r="Q276" i="41131"/>
  <c r="P276" i="41131"/>
  <c r="Q39" i="41131"/>
  <c r="P39" i="41131"/>
  <c r="P46" i="41131"/>
  <c r="Q46" i="41131"/>
  <c r="N78" i="41131"/>
  <c r="N284" i="41131" s="1"/>
  <c r="Q85" i="41131"/>
  <c r="P53" i="41131"/>
  <c r="Q25" i="41131"/>
  <c r="P71" i="41131"/>
  <c r="N204" i="41131"/>
  <c r="Q204" i="41131" s="1"/>
  <c r="L265" i="41131"/>
  <c r="P104" i="41131"/>
  <c r="Q104" i="41131"/>
  <c r="P48" i="41131"/>
  <c r="Q47" i="41131"/>
  <c r="P47" i="41131"/>
  <c r="Q49" i="41131"/>
  <c r="P49" i="41131"/>
  <c r="P51" i="41131"/>
  <c r="Q51" i="41131"/>
  <c r="P70" i="41131"/>
  <c r="Q70" i="41131"/>
  <c r="Q72" i="41131"/>
  <c r="P72" i="41131"/>
  <c r="N142" i="41131"/>
  <c r="N177" i="41131" s="1"/>
  <c r="Q175" i="41131"/>
  <c r="P29" i="41131"/>
  <c r="P66" i="41131"/>
  <c r="N277" i="41131"/>
  <c r="N290" i="41131" s="1"/>
  <c r="S32" i="41131"/>
  <c r="S282" i="41131" s="1"/>
  <c r="P96" i="41131"/>
  <c r="P91" i="41131"/>
  <c r="P50" i="41131"/>
  <c r="H78" i="41131"/>
  <c r="H284" i="41131" s="1"/>
  <c r="F29" i="41124" s="1"/>
  <c r="P31" i="41131"/>
  <c r="H32" i="41131"/>
  <c r="H282" i="41131" s="1"/>
  <c r="F25" i="41124" s="1"/>
  <c r="H117" i="41131"/>
  <c r="H285" i="41131" s="1"/>
  <c r="F31" i="41124" s="1"/>
  <c r="H58" i="41131"/>
  <c r="H283" i="41131" s="1"/>
  <c r="F27" i="41124" s="1"/>
  <c r="Q27" i="41131"/>
  <c r="P27" i="41131"/>
  <c r="P30" i="41131"/>
  <c r="Q28" i="41131"/>
  <c r="P28" i="41131"/>
  <c r="N26" i="41131"/>
  <c r="Q113" i="41131"/>
  <c r="P113" i="41131"/>
  <c r="Q111" i="41131"/>
  <c r="P116" i="41131"/>
  <c r="N117" i="41131"/>
  <c r="N285" i="41131" s="1"/>
  <c r="Q116" i="41131"/>
  <c r="L117" i="41131"/>
  <c r="P43" i="41131"/>
  <c r="Q43" i="41131"/>
  <c r="L58" i="41131"/>
  <c r="Q42" i="41131"/>
  <c r="P42" i="41131"/>
  <c r="N58" i="41131"/>
  <c r="N283" i="41131" s="1"/>
  <c r="P134" i="41131" l="1"/>
  <c r="N8" i="41137" s="1"/>
  <c r="O8" i="41137" s="1"/>
  <c r="S289" i="41131"/>
  <c r="P39" i="41124" s="1"/>
  <c r="L289" i="41131"/>
  <c r="J39" i="41124" s="1"/>
  <c r="F27" i="41135" s="1"/>
  <c r="S286" i="41131"/>
  <c r="P33" i="41124" s="1"/>
  <c r="F37" i="41124"/>
  <c r="H287" i="41131"/>
  <c r="F35" i="41124" s="1"/>
  <c r="L290" i="41131"/>
  <c r="J41" i="41124" s="1"/>
  <c r="F28" i="41135" s="1"/>
  <c r="S290" i="41131"/>
  <c r="P41" i="41124" s="1"/>
  <c r="S285" i="41131"/>
  <c r="P31" i="41124" s="1"/>
  <c r="S284" i="41131"/>
  <c r="P29" i="41124" s="1"/>
  <c r="S283" i="41131"/>
  <c r="P27" i="41124" s="1"/>
  <c r="P37" i="41124"/>
  <c r="S287" i="41131"/>
  <c r="P35" i="41124" s="1"/>
  <c r="J37" i="41124"/>
  <c r="F26" i="41135" s="1"/>
  <c r="B26" i="41135" s="1"/>
  <c r="L287" i="41131"/>
  <c r="J35" i="41124" s="1"/>
  <c r="F25" i="41135" s="1"/>
  <c r="B25" i="41135" s="1"/>
  <c r="L285" i="41131"/>
  <c r="J31" i="41124" s="1"/>
  <c r="J291" i="41131"/>
  <c r="J294" i="41131" s="1"/>
  <c r="J295" i="41131" s="1"/>
  <c r="J296" i="41131" s="1"/>
  <c r="L283" i="41131"/>
  <c r="J27" i="41124" s="1"/>
  <c r="F21" i="41135" s="1"/>
  <c r="D20" i="41135"/>
  <c r="D29" i="41135" s="1"/>
  <c r="D31" i="41135" s="1"/>
  <c r="D32" i="41135" s="1"/>
  <c r="H43" i="41124"/>
  <c r="H55" i="41124" s="1"/>
  <c r="H57" i="41124" s="1"/>
  <c r="L282" i="41131"/>
  <c r="J25" i="41124" s="1"/>
  <c r="F20" i="41135" s="1"/>
  <c r="L284" i="41131"/>
  <c r="J29" i="41124" s="1"/>
  <c r="P204" i="41131"/>
  <c r="Q134" i="41131"/>
  <c r="P277" i="41131"/>
  <c r="N265" i="41131"/>
  <c r="P78" i="41131"/>
  <c r="P25" i="41124"/>
  <c r="P58" i="41131"/>
  <c r="P117" i="41131"/>
  <c r="L29" i="41124"/>
  <c r="Q78" i="41131"/>
  <c r="L41" i="41124"/>
  <c r="O41" i="41124" s="1"/>
  <c r="Q277" i="41131"/>
  <c r="P142" i="41131"/>
  <c r="P177" i="41131" s="1"/>
  <c r="Q142" i="41131"/>
  <c r="N287" i="41131"/>
  <c r="L35" i="41124" s="1"/>
  <c r="Q26" i="41131"/>
  <c r="N32" i="41131"/>
  <c r="N282" i="41131" s="1"/>
  <c r="P26" i="41131"/>
  <c r="P32" i="41131" s="1"/>
  <c r="L31" i="41124"/>
  <c r="O31" i="41124" s="1"/>
  <c r="Q117" i="41131"/>
  <c r="Q58" i="41131"/>
  <c r="P265" i="41131" l="1"/>
  <c r="P289" i="41131" s="1"/>
  <c r="N39" i="41124" s="1"/>
  <c r="F23" i="41135"/>
  <c r="B23" i="41135" s="1"/>
  <c r="F43" i="41124"/>
  <c r="F55" i="41124" s="1"/>
  <c r="H291" i="41131"/>
  <c r="H294" i="41131" s="1"/>
  <c r="F53" i="41124" s="1"/>
  <c r="Q265" i="41131"/>
  <c r="N289" i="41131"/>
  <c r="L39" i="41124" s="1"/>
  <c r="O39" i="41124" s="1"/>
  <c r="S291" i="41131"/>
  <c r="S294" i="41131" s="1"/>
  <c r="S295" i="41131" s="1"/>
  <c r="S296" i="41131" s="1"/>
  <c r="P290" i="41131"/>
  <c r="N41" i="41124" s="1"/>
  <c r="B27" i="41135"/>
  <c r="B28" i="41135"/>
  <c r="P43" i="41124"/>
  <c r="P55" i="41124" s="1"/>
  <c r="N37" i="41124"/>
  <c r="P287" i="41131"/>
  <c r="N35" i="41124" s="1"/>
  <c r="P285" i="41131"/>
  <c r="P283" i="41131"/>
  <c r="N27" i="41124" s="1"/>
  <c r="B20" i="41135"/>
  <c r="P282" i="41131"/>
  <c r="N25" i="41124" s="1"/>
  <c r="O29" i="41124"/>
  <c r="P284" i="41131"/>
  <c r="F22" i="41135"/>
  <c r="B22" i="41135" s="1"/>
  <c r="H63" i="41124"/>
  <c r="N53" i="41124"/>
  <c r="N56" i="41124" s="1"/>
  <c r="D33" i="41135"/>
  <c r="D42" i="41135" s="1"/>
  <c r="L37" i="41124"/>
  <c r="O37" i="41124" s="1"/>
  <c r="Q177" i="41131"/>
  <c r="H58" i="41124"/>
  <c r="H59" i="41124" s="1"/>
  <c r="Q32" i="41131"/>
  <c r="L25" i="41124"/>
  <c r="O25" i="41124" s="1"/>
  <c r="B21" i="41135"/>
  <c r="L27" i="41124"/>
  <c r="N31" i="41124" l="1"/>
  <c r="N29" i="41124"/>
  <c r="H295" i="41131"/>
  <c r="H296" i="41131" s="1"/>
  <c r="F56" i="41124"/>
  <c r="F57" i="41124" s="1"/>
  <c r="F58" i="41124" s="1"/>
  <c r="F59" i="41124" s="1"/>
  <c r="O27" i="41124"/>
  <c r="L132" i="41131" l="1"/>
  <c r="N132" i="41131" s="1"/>
  <c r="M132" i="41131"/>
  <c r="O132" i="41131" l="1"/>
  <c r="N136" i="41131"/>
  <c r="P132" i="41131"/>
  <c r="Q132" i="41131"/>
  <c r="L136" i="41131"/>
  <c r="L286" i="41131" s="1"/>
  <c r="P136" i="41131" l="1"/>
  <c r="N6" i="41137"/>
  <c r="J33" i="41124"/>
  <c r="L291" i="41131"/>
  <c r="L294" i="41131" s="1"/>
  <c r="N286" i="41131"/>
  <c r="Q136" i="41131"/>
  <c r="P286" i="41131" l="1"/>
  <c r="O6" i="41137"/>
  <c r="L33" i="41124"/>
  <c r="N291" i="41131"/>
  <c r="N294" i="41131" s="1"/>
  <c r="L295" i="41131"/>
  <c r="L296" i="41131" s="1"/>
  <c r="F24" i="41135"/>
  <c r="J43" i="41124"/>
  <c r="J55" i="41124" s="1"/>
  <c r="P291" i="41131" l="1"/>
  <c r="P294" i="41131" s="1"/>
  <c r="P295" i="41131" s="1"/>
  <c r="P296" i="41131" s="1"/>
  <c r="N33" i="41124"/>
  <c r="N43" i="41124" s="1"/>
  <c r="N55" i="41124" s="1"/>
  <c r="N57" i="41124" s="1"/>
  <c r="N58" i="41124" s="1"/>
  <c r="N59" i="41124" s="1"/>
  <c r="L43" i="41124"/>
  <c r="O33" i="41124"/>
  <c r="F29" i="41135"/>
  <c r="F31" i="41135" s="1"/>
  <c r="B24" i="41135"/>
  <c r="B29" i="41135" s="1"/>
  <c r="J57" i="41124"/>
  <c r="N295" i="41131"/>
  <c r="N296" i="41131" s="1"/>
  <c r="D14" i="41131"/>
  <c r="C14" i="41125" l="1"/>
  <c r="C14" i="41124"/>
  <c r="B14" i="41135"/>
  <c r="J58" i="41124"/>
  <c r="J59" i="41124" s="1"/>
  <c r="J71" i="41124" s="1"/>
  <c r="J63" i="41124"/>
  <c r="L63" i="41124" s="1"/>
  <c r="L62" i="41124"/>
  <c r="F32" i="41135"/>
  <c r="B32" i="41135" s="1"/>
  <c r="B31" i="41135"/>
  <c r="O43" i="41124"/>
  <c r="L55" i="41124"/>
  <c r="L57" i="41124" s="1"/>
  <c r="N63" i="41124" l="1"/>
  <c r="F37" i="41135"/>
  <c r="B37" i="41135" s="1"/>
  <c r="B36" i="41135"/>
  <c r="L58" i="41124"/>
  <c r="L59" i="41124" s="1"/>
  <c r="F33" i="41135"/>
  <c r="F42" i="41135" s="1"/>
  <c r="B42" i="41135" l="1"/>
  <c r="B33" i="41135"/>
</calcChain>
</file>

<file path=xl/sharedStrings.xml><?xml version="1.0" encoding="utf-8"?>
<sst xmlns="http://schemas.openxmlformats.org/spreadsheetml/2006/main" count="1645" uniqueCount="646">
  <si>
    <t>Tasutud enne</t>
  </si>
  <si>
    <t>Tasutud selle arvega</t>
  </si>
  <si>
    <t>Tasutud kokku</t>
  </si>
  <si>
    <t>Jääk</t>
  </si>
  <si>
    <t>Teostatud tööde määr</t>
  </si>
  <si>
    <t>Maht</t>
  </si>
  <si>
    <t>11=7+9</t>
  </si>
  <si>
    <t>12=8+10</t>
  </si>
  <si>
    <t>13=4-11</t>
  </si>
  <si>
    <t>14=6-12</t>
  </si>
  <si>
    <t>15= (12 / 6)*100</t>
  </si>
  <si>
    <t>Leping</t>
  </si>
  <si>
    <t>Nr.</t>
  </si>
  <si>
    <t>Tööde kirjeldus</t>
  </si>
  <si>
    <t>Mõõtühik</t>
  </si>
  <si>
    <t>Ühikhind</t>
  </si>
  <si>
    <t>/allkiri, kuupäev/</t>
  </si>
  <si>
    <t>Töövõtja</t>
  </si>
  <si>
    <t>Tellija</t>
  </si>
  <si>
    <t>Maanteeamet</t>
  </si>
  <si>
    <t>MUUDATUSED</t>
  </si>
  <si>
    <t>Summa, EUR</t>
  </si>
  <si>
    <t>m</t>
  </si>
  <si>
    <t>SUMMA KANTUD KOKKUVÕTTESSE</t>
  </si>
  <si>
    <t>tk</t>
  </si>
  <si>
    <t>Ettemaksu tagasiarvestus EUR</t>
  </si>
  <si>
    <t>Tagatise kinnipidamine EUR</t>
  </si>
  <si>
    <t>Mahaarvamised EUR</t>
  </si>
  <si>
    <t>Tasuda töövõtjale aruande kuu jooksul (s.h. Muudatused)</t>
  </si>
  <si>
    <t>Kõik summad EUR</t>
  </si>
  <si>
    <t>Spets.nr.</t>
  </si>
  <si>
    <t>Üh.hind</t>
  </si>
  <si>
    <t>Summa</t>
  </si>
  <si>
    <t>Lepingu nimi:</t>
  </si>
  <si>
    <t>Töövõtja:</t>
  </si>
  <si>
    <t>Tellija:</t>
  </si>
  <si>
    <t>Omanikujärelevalve:</t>
  </si>
  <si>
    <t>Lepingu number:</t>
  </si>
  <si>
    <t>Lepingu kuupäev:</t>
  </si>
  <si>
    <t>Lepingu algus- /ja lõppkuupäev:</t>
  </si>
  <si>
    <t>Kulunud aeg:</t>
  </si>
  <si>
    <t>Teostatud tööde maht:</t>
  </si>
  <si>
    <t>Tehtud tööd aruandeperioodi jooksul</t>
  </si>
  <si>
    <t>Kokku tehtud tööd</t>
  </si>
  <si>
    <t>Varasemalt tasutud tööd</t>
  </si>
  <si>
    <t>Käesoleva tõendi alusel makstavad tööd</t>
  </si>
  <si>
    <t>2000 Ehitusobjekti ettevalmistamine</t>
  </si>
  <si>
    <t>3000 Mullatööd</t>
  </si>
  <si>
    <t>4000 Katend</t>
  </si>
  <si>
    <t>7000 Liikluskorraldus- ja ohutusvahendid</t>
  </si>
  <si>
    <t>8000 Tehnovõrgud</t>
  </si>
  <si>
    <t>9000 Maastikukujundustööd</t>
  </si>
  <si>
    <t>KOKKU</t>
  </si>
  <si>
    <t>KOKKU tehtud tööde maksumus</t>
  </si>
  <si>
    <t>Käibemaks (20%)</t>
  </si>
  <si>
    <t>Kokku käibemaksuga</t>
  </si>
  <si>
    <t>Tagatis (kinnipeetav summa, 10%)</t>
  </si>
  <si>
    <t>Makstud ettemakse</t>
  </si>
  <si>
    <t>Väljamaksmisele kuuluv summa</t>
  </si>
  <si>
    <t>Ärajäävad tööd</t>
  </si>
  <si>
    <t>Juurdetulevad tööd</t>
  </si>
  <si>
    <t>Kokku muudatused</t>
  </si>
  <si>
    <t>sh ärajäävad tööd (ei suurenda tellija reservi)</t>
  </si>
  <si>
    <t>sh juurdetulevad tööd (Tellija reserv)</t>
  </si>
  <si>
    <t>Akti nr</t>
  </si>
  <si>
    <t xml:space="preserve"> Tööde teostamise periood</t>
  </si>
  <si>
    <t>Ettemakse käibemaks</t>
  </si>
  <si>
    <t>Ettemaksu käibemaksu tagasiarvestus EUR</t>
  </si>
  <si>
    <t>Kõik kokku käibemaks EUR</t>
  </si>
  <si>
    <t>Kõik kokku käibemaksuga EUR</t>
  </si>
  <si>
    <t>Järgmise kuu prognoos</t>
  </si>
  <si>
    <t>Ehitusobjekti ettevalmistamine</t>
  </si>
  <si>
    <t>Mullatööd</t>
  </si>
  <si>
    <t>Katend</t>
  </si>
  <si>
    <t>Tehnovõrgud</t>
  </si>
  <si>
    <t>Maastikukujundustööd</t>
  </si>
  <si>
    <t>Juurdetulev Ehitusobjekti ettevalmistamine</t>
  </si>
  <si>
    <t>Juurdetulev  Mullatööd</t>
  </si>
  <si>
    <t>Juurdetulev  Katend</t>
  </si>
  <si>
    <t xml:space="preserve"> Katend</t>
  </si>
  <si>
    <t>Juurdetulev Tehnovõrgud</t>
  </si>
  <si>
    <t>Juurdetulev Maastikukujundustööd</t>
  </si>
  <si>
    <t>Tellija reserv kasutus (jääk)</t>
  </si>
  <si>
    <t>kogusumma</t>
  </si>
  <si>
    <t>KÕIK LÕIGUD KOKKU</t>
  </si>
  <si>
    <t>KÄIBEMAKS 20%</t>
  </si>
  <si>
    <t>KÕIK KOKKU KOOS KÄIBEMAKSUGA</t>
  </si>
  <si>
    <t>Marek Aun, projektijuht</t>
  </si>
  <si>
    <t>Liikluskorraldusvahendid</t>
  </si>
  <si>
    <t xml:space="preserve"> Liikluskorraldusvahendid</t>
  </si>
  <si>
    <t>Juurdetulev Liikluskorraldusvahendid</t>
  </si>
  <si>
    <t>Kõik kokku ilma Tellija reservita</t>
  </si>
  <si>
    <t>Tellija reserv/ muudatused</t>
  </si>
  <si>
    <t>Kõik kokku koos Tellija reserviga/muudatustega ilma km-ta</t>
  </si>
  <si>
    <t>Insener</t>
  </si>
  <si>
    <t>Mahaarvamised</t>
  </si>
  <si>
    <t>Mahaarvamised käibemaks</t>
  </si>
  <si>
    <t>Mahaarvamised käibemaks EUR</t>
  </si>
  <si>
    <t>Lepingu Tasu:</t>
  </si>
  <si>
    <t>Lepingu maksumus kokku ( Lepingu punkt 6.1)</t>
  </si>
  <si>
    <t>Arvest kinnipeetava summa tingimused:( kui täitmistagatist ei ole)</t>
  </si>
  <si>
    <t>1 EELTÖÖD</t>
  </si>
  <si>
    <t>3 MULLATÖÖD</t>
  </si>
  <si>
    <t>2 EHITUSOBJEKTI ETTEVALMISTAMINE</t>
  </si>
  <si>
    <t>4 KATEND</t>
  </si>
  <si>
    <t>5 DRENAAŽ</t>
  </si>
  <si>
    <t>7 LIIKLUSKORRALDUS- JA OHUTUSVAHENDID</t>
  </si>
  <si>
    <t>8 TEHNOVÕRGUD</t>
  </si>
  <si>
    <t>9 MAASTIKUKUJUNDUSTÖÖD</t>
  </si>
  <si>
    <t>7 LIIKLUSKORRALDUSVAHENDID</t>
  </si>
  <si>
    <t>Täitmistagatis</t>
  </si>
  <si>
    <t>Tööde teostamise periood</t>
  </si>
  <si>
    <t>Eeltööd</t>
  </si>
  <si>
    <t>Drenaaž</t>
  </si>
  <si>
    <t>KOKKU Objekt A LEPINGULINE</t>
  </si>
  <si>
    <t>Juurdetulev  Drenaaž</t>
  </si>
  <si>
    <t>Juurdetulev Eeltööd</t>
  </si>
  <si>
    <t>1000 Eeltööd</t>
  </si>
  <si>
    <t>5000 Drenaaž</t>
  </si>
  <si>
    <t>t</t>
  </si>
  <si>
    <t>Muudatused (Tellija reserv)</t>
  </si>
  <si>
    <t>a</t>
  </si>
  <si>
    <t>b</t>
  </si>
  <si>
    <t>c</t>
  </si>
  <si>
    <t>d</t>
  </si>
  <si>
    <t>e</t>
  </si>
  <si>
    <t>f</t>
  </si>
  <si>
    <t>g</t>
  </si>
  <si>
    <t>h</t>
  </si>
  <si>
    <t>i</t>
  </si>
  <si>
    <t>j</t>
  </si>
  <si>
    <t>Mahamärkimine ja teostusmõõdistus</t>
  </si>
  <si>
    <r>
      <rPr>
        <b/>
        <sz val="12"/>
        <rFont val="Times New Roman"/>
        <family val="1"/>
        <charset val="186"/>
      </rPr>
      <t>Objekt A</t>
    </r>
    <r>
      <rPr>
        <sz val="12"/>
        <rFont val="Times New Roman"/>
        <family val="1"/>
        <charset val="186"/>
      </rPr>
      <t>: KANTUD KOGU SUMMASSE</t>
    </r>
  </si>
  <si>
    <r>
      <t xml:space="preserve">Ettemakse tagasimakse 10% </t>
    </r>
    <r>
      <rPr>
        <i/>
        <sz val="9"/>
        <color theme="1"/>
        <rFont val="Times New Roman"/>
        <family val="1"/>
        <charset val="186"/>
      </rPr>
      <t>*vastavalt lepingule</t>
    </r>
  </si>
  <si>
    <t>Raadamine ja juurimine</t>
  </si>
  <si>
    <t>Üksikpuude langetamine koos kändude juurimisega (freesimisega)</t>
  </si>
  <si>
    <t>Truupide demonteerimine</t>
  </si>
  <si>
    <t>Parameetrid</t>
  </si>
  <si>
    <t>12=7+9</t>
  </si>
  <si>
    <t>13=8+10</t>
  </si>
  <si>
    <t>14=4-11</t>
  </si>
  <si>
    <t>15=6-12</t>
  </si>
  <si>
    <t>16= (12 / 6)*100</t>
  </si>
  <si>
    <t>Killustikust täitematerjalid 50%</t>
  </si>
  <si>
    <t>km</t>
  </si>
  <si>
    <t>objekt</t>
  </si>
  <si>
    <t>Kontrolltoimingud</t>
  </si>
  <si>
    <t>Ootekoja ümberpaigaldamine</t>
  </si>
  <si>
    <t>Tehiskivist sillutuskate, hall</t>
  </si>
  <si>
    <t>Taalri Varahaldus AS</t>
  </si>
  <si>
    <t xml:space="preserve">OBJEKT: </t>
  </si>
  <si>
    <t>Tööde maksumuse muutus tulenevalt</t>
  </si>
  <si>
    <t xml:space="preserve">     bituumeni hinna korrigeerumisest</t>
  </si>
  <si>
    <t xml:space="preserve">Bituumeni hinna korrektsioonist tuleneva maksumuse muudatuse aluseks on </t>
  </si>
  <si>
    <t>Teetööde töövõtuleping lisa 6 Juhend</t>
  </si>
  <si>
    <t>ettenägematute tööde summa kasutamiseks ja bituumeni hinna korrigeerimiseks</t>
  </si>
  <si>
    <t>Andmed:</t>
  </si>
  <si>
    <t>K-bituumeni hinnamuutusest tingitud ehitustööde maksumuse suurenemine või vähenemine</t>
  </si>
  <si>
    <t>T-aruandekuul kasutatud bituumeni kogus</t>
  </si>
  <si>
    <r>
      <t>H</t>
    </r>
    <r>
      <rPr>
        <sz val="8"/>
        <rFont val="Times New Roman"/>
        <family val="1"/>
        <charset val="186"/>
      </rPr>
      <t>A</t>
    </r>
    <r>
      <rPr>
        <sz val="12"/>
        <rFont val="Times New Roman"/>
        <family val="1"/>
        <charset val="186"/>
      </rPr>
      <t xml:space="preserve"> - bituumeni margile vastav bituumeni aruandekuu tonnihind, H</t>
    </r>
    <r>
      <rPr>
        <sz val="8"/>
        <rFont val="Times New Roman"/>
        <family val="1"/>
        <charset val="186"/>
      </rPr>
      <t>A</t>
    </r>
    <r>
      <rPr>
        <sz val="12"/>
        <rFont val="Times New Roman"/>
        <family val="1"/>
        <charset val="186"/>
      </rPr>
      <t>=BMT</t>
    </r>
    <r>
      <rPr>
        <sz val="8"/>
        <rFont val="Times New Roman"/>
        <family val="1"/>
        <charset val="186"/>
      </rPr>
      <t>A</t>
    </r>
    <r>
      <rPr>
        <sz val="12"/>
        <rFont val="Times New Roman"/>
        <family val="1"/>
        <charset val="186"/>
      </rPr>
      <t>+0</t>
    </r>
  </si>
  <si>
    <r>
      <t>H</t>
    </r>
    <r>
      <rPr>
        <sz val="8"/>
        <rFont val="Times New Roman"/>
        <family val="1"/>
        <charset val="186"/>
      </rPr>
      <t>B</t>
    </r>
    <r>
      <rPr>
        <sz val="12"/>
        <rFont val="Times New Roman"/>
        <family val="1"/>
        <charset val="186"/>
      </rPr>
      <t xml:space="preserve"> - bituumeni margile vastav bituumeni baaskuu tonnihind, H</t>
    </r>
    <r>
      <rPr>
        <sz val="8"/>
        <rFont val="Times New Roman"/>
        <family val="1"/>
        <charset val="186"/>
      </rPr>
      <t>B</t>
    </r>
    <r>
      <rPr>
        <sz val="12"/>
        <rFont val="Times New Roman"/>
        <family val="1"/>
        <charset val="186"/>
      </rPr>
      <t>=BMT</t>
    </r>
    <r>
      <rPr>
        <sz val="8"/>
        <rFont val="Times New Roman"/>
        <family val="1"/>
        <charset val="186"/>
      </rPr>
      <t>B</t>
    </r>
    <r>
      <rPr>
        <sz val="12"/>
        <rFont val="Times New Roman"/>
        <family val="1"/>
        <charset val="186"/>
      </rPr>
      <t>+0</t>
    </r>
  </si>
  <si>
    <r>
      <t xml:space="preserve">Korrigeerimise aluseks on valem    </t>
    </r>
    <r>
      <rPr>
        <b/>
        <sz val="14"/>
        <rFont val="Times New Roman"/>
        <family val="1"/>
        <charset val="186"/>
      </rPr>
      <t>K = R x T x ( H</t>
    </r>
    <r>
      <rPr>
        <b/>
        <sz val="8"/>
        <rFont val="Times New Roman"/>
        <family val="1"/>
        <charset val="186"/>
      </rPr>
      <t>A</t>
    </r>
    <r>
      <rPr>
        <b/>
        <sz val="14"/>
        <rFont val="Times New Roman"/>
        <family val="1"/>
        <charset val="186"/>
      </rPr>
      <t xml:space="preserve"> - H</t>
    </r>
    <r>
      <rPr>
        <b/>
        <sz val="8"/>
        <rFont val="Times New Roman"/>
        <family val="1"/>
        <charset val="186"/>
      </rPr>
      <t>B</t>
    </r>
    <r>
      <rPr>
        <b/>
        <sz val="14"/>
        <rFont val="Times New Roman"/>
        <family val="1"/>
        <charset val="186"/>
      </rPr>
      <t xml:space="preserve"> ), </t>
    </r>
  </si>
  <si>
    <r>
      <t xml:space="preserve">                                            kus</t>
    </r>
    <r>
      <rPr>
        <b/>
        <sz val="14"/>
        <rFont val="Times New Roman"/>
        <family val="1"/>
        <charset val="186"/>
      </rPr>
      <t xml:space="preserve"> T= C x D x E x F</t>
    </r>
  </si>
  <si>
    <r>
      <t>C-ehitustööde teostamise kuul paigaldatud asfaltbetoonist katendikihi pindala, (m</t>
    </r>
    <r>
      <rPr>
        <sz val="12"/>
        <rFont val="Tahoma"/>
        <family val="2"/>
        <charset val="186"/>
      </rPr>
      <t>²)</t>
    </r>
  </si>
  <si>
    <t>D-Asfaltbetoonsegus retseptiga ettenähtud bituumeni protsent, (%)</t>
  </si>
  <si>
    <r>
      <t>E-Asfaltbetoonsegu projekteeritud mahumass, (t/m</t>
    </r>
    <r>
      <rPr>
        <sz val="12"/>
        <rFont val="Tahoma"/>
        <family val="2"/>
        <charset val="186"/>
      </rPr>
      <t>³)</t>
    </r>
  </si>
  <si>
    <t>F-asfaltbetoonsegu katendikihi projektijärgne kihipaksus, (m)</t>
  </si>
  <si>
    <t>Aruandekuu</t>
  </si>
  <si>
    <r>
      <t>Asfalteeritud pindala, (m</t>
    </r>
    <r>
      <rPr>
        <sz val="10"/>
        <rFont val="Tahoma"/>
        <family val="2"/>
        <charset val="186"/>
      </rPr>
      <t>²</t>
    </r>
    <r>
      <rPr>
        <sz val="10"/>
        <rFont val="Times New Roman"/>
        <family val="1"/>
        <charset val="186"/>
      </rPr>
      <t>)</t>
    </r>
  </si>
  <si>
    <t>Asfaldikihi paksus, (m)</t>
  </si>
  <si>
    <r>
      <t>A/b segu projekteeritud mahumass, (t/m</t>
    </r>
    <r>
      <rPr>
        <sz val="10"/>
        <rFont val="Tahoma"/>
        <family val="2"/>
        <charset val="186"/>
      </rPr>
      <t>³)</t>
    </r>
  </si>
  <si>
    <t>Asfaldisegu kogus, (tonn)</t>
  </si>
  <si>
    <t>Bituumeni kogus segus, %</t>
  </si>
  <si>
    <t>Bituumeni kogus (tonn)</t>
  </si>
  <si>
    <t>Bituumeni maksumuse suurenemine/vähenemine, K (EUR)</t>
  </si>
  <si>
    <t>KOKKU:</t>
  </si>
  <si>
    <r>
      <t>Stabiliseeritud pindala, (m</t>
    </r>
    <r>
      <rPr>
        <sz val="10"/>
        <rFont val="Tahoma"/>
        <family val="2"/>
        <charset val="186"/>
      </rPr>
      <t>²</t>
    </r>
    <r>
      <rPr>
        <sz val="10"/>
        <rFont val="Times New Roman"/>
        <family val="1"/>
        <charset val="186"/>
      </rPr>
      <t>) (A)</t>
    </r>
  </si>
  <si>
    <t>KS32 kihi paksus, (m)</t>
  </si>
  <si>
    <r>
      <t>KS32 segu kulunormide keskmine, (kg/m2</t>
    </r>
    <r>
      <rPr>
        <sz val="10"/>
        <rFont val="Tahoma"/>
        <family val="2"/>
        <charset val="186"/>
      </rPr>
      <t>)</t>
    </r>
    <r>
      <rPr>
        <sz val="10"/>
        <rFont val="Times New Roman"/>
        <family val="1"/>
        <charset val="186"/>
      </rPr>
      <t xml:space="preserve">  (E)</t>
    </r>
  </si>
  <si>
    <t>Bituumeni sisaldus sideaines %</t>
  </si>
  <si>
    <t>Bituumeni kulu m2  (V=E*L)</t>
  </si>
  <si>
    <t>Bituumeni kogus T= (A*V)1000 (tonn)</t>
  </si>
  <si>
    <t>A/b segude ja pindamise maksumuse muutus kokku (+/- kallinemine/odavnemine)</t>
  </si>
  <si>
    <t>Sealjuures aruandekuul</t>
  </si>
  <si>
    <t>Mai</t>
  </si>
  <si>
    <t>Juuni</t>
  </si>
  <si>
    <t>Juuli</t>
  </si>
  <si>
    <t>August</t>
  </si>
  <si>
    <t>Järelevalve</t>
  </si>
  <si>
    <t>/allkirjastatud digitaalselt/</t>
  </si>
  <si>
    <t>Riigitee nr 52  Viljandi - Rõngu km 7,000 - 22,098 Nõmme - Mustla lõigu rekonstrueerimine ja Raassilla silla lammutamine ja uue silla ehitamine</t>
  </si>
  <si>
    <t>Proovivõtt ja katsetamine</t>
  </si>
  <si>
    <t>Load, kindlustused</t>
  </si>
  <si>
    <t>Tööpiirkonna ja teede korrashoid</t>
  </si>
  <si>
    <t>Ajutised tööd (sh. objektikontorid, ajutised teed)</t>
  </si>
  <si>
    <t>Tööde mõõdistamine ja märkimistööd</t>
  </si>
  <si>
    <t>Konsultatsioonid projekteerijaga</t>
  </si>
  <si>
    <t>Tööprojekti ja tööjooniste koostamine (sh tehnovõrgud, sild
jne)</t>
  </si>
  <si>
    <t>m²</t>
  </si>
  <si>
    <t xml:space="preserve">Liiklusmärgi eemaldamine (koos postidega, vundamentidega jne.) </t>
  </si>
  <si>
    <t xml:space="preserve">Tahvli eemaldamine (koos postidega, vundamentidega jne.) </t>
  </si>
  <si>
    <t>Tähispostide eemaldamine</t>
  </si>
  <si>
    <t xml:space="preserve"> dia = 250mm</t>
  </si>
  <si>
    <t xml:space="preserve"> dia = 400mm</t>
  </si>
  <si>
    <t xml:space="preserve"> dia = 500mm</t>
  </si>
  <si>
    <t xml:space="preserve"> dia = 600mm</t>
  </si>
  <si>
    <t xml:space="preserve"> dia = 700mm</t>
  </si>
  <si>
    <t xml:space="preserve"> dia = 750mm</t>
  </si>
  <si>
    <t xml:space="preserve"> dia = 800mm</t>
  </si>
  <si>
    <t xml:space="preserve"> dia = 1000mm</t>
  </si>
  <si>
    <t xml:space="preserve">Bussipeatuste lammutamine (koos ootekojaga, äärekivide, vundamendiga jne) </t>
  </si>
  <si>
    <t>Äärekivide lammutamine</t>
  </si>
  <si>
    <t xml:space="preserve">Põrkepiirde eemaldamine (koos postidega) </t>
  </si>
  <si>
    <t>Konstruktsioonide lammutamine (olemasolev Raassilla sild,
radubetoonelemendid, kivimüüritised)</t>
  </si>
  <si>
    <t>m3</t>
  </si>
  <si>
    <t xml:space="preserve">Võrk-/puitaia lammutamine (koos vundamendiga) </t>
  </si>
  <si>
    <t xml:space="preserve">Muinsuskaitseline järelevalve </t>
  </si>
  <si>
    <t>Postkastide ümbertõstmine</t>
  </si>
  <si>
    <t>Kasvupinnase eemaldamine</t>
  </si>
  <si>
    <t xml:space="preserve"> hkeskm = 40 cm</t>
  </si>
  <si>
    <t>m³</t>
  </si>
  <si>
    <t>Ehituseks sobimatu pinnase kaevamine  muldest</t>
  </si>
  <si>
    <t>Uute kraavide kaevamine</t>
  </si>
  <si>
    <t>Kraavide puhastamine</t>
  </si>
  <si>
    <t>Muldkeha ehitamine juurdeveetavast pinnasest  (täitematerjal 105)</t>
  </si>
  <si>
    <t>Astmete lõikamine</t>
  </si>
  <si>
    <t>Oleva mulde pealispinna planeerimine ja tihendamine
(mahasõidud)</t>
  </si>
  <si>
    <t xml:space="preserve">Mulde aluspinna planeerimine ja tihendamine </t>
  </si>
  <si>
    <t xml:space="preserve">Erosioonitõkkematt </t>
  </si>
  <si>
    <t>Geokärg pk 109+40 ja Pk 160+90</t>
  </si>
  <si>
    <t>Lubjakivikillustik</t>
  </si>
  <si>
    <t xml:space="preserve">Lubjakivikillustik geotekstiilil </t>
  </si>
  <si>
    <t xml:space="preserve">Munakivid geotekstiilil </t>
  </si>
  <si>
    <t xml:space="preserve">Geokomposiit </t>
  </si>
  <si>
    <t>Olemasoleva katendi freesimine (sh mahasõitude katte
likvideerimine)</t>
  </si>
  <si>
    <t xml:space="preserve"> hkeskm = 16 cm</t>
  </si>
  <si>
    <t>Olemasoleva katte tasandusfreesimine</t>
  </si>
  <si>
    <t xml:space="preserve"> hkeskm = 4 cm</t>
  </si>
  <si>
    <t>hinnamuutus freesitava kihi paksuse muutusest</t>
  </si>
  <si>
    <t>1 cm/m²</t>
  </si>
  <si>
    <t>Killustikust alus (põhitee)</t>
  </si>
  <si>
    <t xml:space="preserve"> hmin = 15 cm</t>
  </si>
  <si>
    <t>Killustikust alus (jalgtee, bussiooteplatvormid, kivikatendid)</t>
  </si>
  <si>
    <t xml:space="preserve"> h = 20 cm</t>
  </si>
  <si>
    <t>Killustikust alus (mahasõidud ja väiksemad kõrvalteed)</t>
  </si>
  <si>
    <t xml:space="preserve"> h = 25 cm</t>
  </si>
  <si>
    <t>Killustikust alus (Holstre bp aas ja Kärstna tee ristmik)</t>
  </si>
  <si>
    <t xml:space="preserve"> h = 31 cm</t>
  </si>
  <si>
    <t>Liivast Tm_105 aluskiht</t>
  </si>
  <si>
    <t xml:space="preserve"> hmin = 20 cm</t>
  </si>
  <si>
    <t xml:space="preserve"> hmin = 25 cm</t>
  </si>
  <si>
    <t xml:space="preserve"> hmin = 50 cm</t>
  </si>
  <si>
    <t xml:space="preserve"> hmin = 70 cm</t>
  </si>
  <si>
    <t>Purustatud kruusast sirbikujulise profiiliga kate</t>
  </si>
  <si>
    <t>41101
*BHK</t>
  </si>
  <si>
    <t>Kompleksstabiliseerimine KS 32, (killustik 50%, freespuru 46%,
juurdelisatav orgaaniline sideaine 1,5%, hüdrauliline side-
aine 4,0%)</t>
  </si>
  <si>
    <t xml:space="preserve"> h = 16 cm</t>
  </si>
  <si>
    <t>Juurdelisatav orgaaniline sideaine (sisaldus 1,5% puhta
bituumeni osas)</t>
  </si>
  <si>
    <t>Hüdrauliline sideaine (sisaldus 4%)</t>
  </si>
  <si>
    <t>43002
*BHK</t>
  </si>
  <si>
    <t>Tihedast asfaltbetoonist kaitsekiht AC 8 surf 100/150 (sild)</t>
  </si>
  <si>
    <t xml:space="preserve"> h = 3 cm</t>
  </si>
  <si>
    <t>Tihedast asfaltbetoonist AC 8 surf 100/150 kiht</t>
  </si>
  <si>
    <t xml:space="preserve"> h = 5 cm</t>
  </si>
  <si>
    <t>Tihedast asfaltbetoonist AC 16 surf 100/150 kiht</t>
  </si>
  <si>
    <t xml:space="preserve"> h = 4 cm</t>
  </si>
  <si>
    <t xml:space="preserve"> h = 6 cm</t>
  </si>
  <si>
    <t>43003
*BHK</t>
  </si>
  <si>
    <t>Poorsest asfaltbetoonist AC 20 base 100/150 kiht</t>
  </si>
  <si>
    <t xml:space="preserve">Peenarde kindlustamine (segu nr 6, fr.0/32), </t>
  </si>
  <si>
    <t xml:space="preserve"> h = 9 cm</t>
  </si>
  <si>
    <t>Betoonäärekivid</t>
  </si>
  <si>
    <t xml:space="preserve"> 8*20 cm</t>
  </si>
  <si>
    <t>Tardkiviäärekivid</t>
  </si>
  <si>
    <t>15* 29 cm</t>
  </si>
  <si>
    <t>Tehiskivist sillutuskate, punane</t>
  </si>
  <si>
    <t>Munakivisillutis geotekstiilil (NGS II profiil) ja betoonalusel (liiklussaartel)</t>
  </si>
  <si>
    <t xml:space="preserve"> h = 15 cm</t>
  </si>
  <si>
    <t>Munakivisillutis geotekstiilil (NGS II profiil) ja betoonalusel (kraavis)</t>
  </si>
  <si>
    <t>Looduskivist sillutuskate (täringkivi)</t>
  </si>
  <si>
    <t xml:space="preserve"> h =  14cm</t>
  </si>
  <si>
    <t>Reljeefsed (inva) kivid</t>
  </si>
  <si>
    <t xml:space="preserve"> </t>
  </si>
  <si>
    <t>Dreenitoru PE  SN 8, sh. geotekstiiga (NGS II profiil) algtäite ümber</t>
  </si>
  <si>
    <t xml:space="preserve"> dia = 160 mm</t>
  </si>
  <si>
    <t>Dreenitoru väljavoolu remont</t>
  </si>
  <si>
    <t>Sademevee (plastik) toru</t>
  </si>
  <si>
    <t>D=200mm</t>
  </si>
  <si>
    <t>D=250mm</t>
  </si>
  <si>
    <t>Drenaažide ühendused</t>
  </si>
  <si>
    <t>Restkaev</t>
  </si>
  <si>
    <t xml:space="preserve"> dia =560/500mm </t>
  </si>
  <si>
    <t>Drenaazi kaev</t>
  </si>
  <si>
    <t xml:space="preserve"> dia =400/315mm </t>
  </si>
  <si>
    <t>Kontrollkaev</t>
  </si>
  <si>
    <t xml:space="preserve"> dia = 400/315mm</t>
  </si>
  <si>
    <t>Torude väljavoolu kindlustamine (munakivisillutis h=15cm betoonalusel B22,5 h=15cm ja geotekstiilil (NGS II profiil))</t>
  </si>
  <si>
    <t>Plastiktruup (koos otse kindlustamisega)</t>
  </si>
  <si>
    <t xml:space="preserve"> dia = 400 mm</t>
  </si>
  <si>
    <t xml:space="preserve"> dia = 600 mm</t>
  </si>
  <si>
    <t xml:space="preserve"> dia = 800 mm</t>
  </si>
  <si>
    <t>Plastik- või metalltruup (koos otse kindlustamisega)</t>
  </si>
  <si>
    <t xml:space="preserve"> dia = 1000 mm</t>
  </si>
  <si>
    <t>6 KONSTRUKTSIOONID</t>
  </si>
  <si>
    <t xml:space="preserve">Geodeetiline märkimine  </t>
  </si>
  <si>
    <t> objekt</t>
  </si>
  <si>
    <t>Süvendi kaevamine</t>
  </si>
  <si>
    <t>m3 </t>
  </si>
  <si>
    <t>Ettevalmistustööd</t>
  </si>
  <si>
    <t>objekt </t>
  </si>
  <si>
    <t>Killustikalus</t>
  </si>
  <si>
    <t>Pealesõiduplaadi all, h=250 mm, settekivimi killustik</t>
  </si>
  <si>
    <t>m2 </t>
  </si>
  <si>
    <t>Vundamendi all, h=300 mm, settekivimi killustik</t>
  </si>
  <si>
    <t>Pealesõiduplaadi peal, h= varieeruv, tardkivimi killustik</t>
  </si>
  <si>
    <t>h=150 mm, settekivimi killustik</t>
  </si>
  <si>
    <t>Munakivist nõlvakindlustuse all, h=1000 mm, tardkivimi killustik</t>
  </si>
  <si>
    <t>Tugiprussi all, h=150 mm, settekivimi killustik</t>
  </si>
  <si>
    <t>Treppide all, h=150 mm, settekivimi killustik</t>
  </si>
  <si>
    <t>Süvendi tagasitäide</t>
  </si>
  <si>
    <t>Raudbetoonist veerenn</t>
  </si>
  <si>
    <t xml:space="preserve">m3  </t>
  </si>
  <si>
    <t>Raudbetoonist raamsilla pealisehitis</t>
  </si>
  <si>
    <t>Raudbetoonist raamsilla seinad</t>
  </si>
  <si>
    <t>Raudbetoonist tugipruss</t>
  </si>
  <si>
    <t xml:space="preserve"> - metalltorud Ø60x5mm, L=1,7m</t>
  </si>
  <si>
    <t>Raudbetoonist trepp</t>
  </si>
  <si>
    <t>Monoliitbetoonist sahasuunaja</t>
  </si>
  <si>
    <t>Betoonpinna impregneerimine</t>
  </si>
  <si>
    <t>m2</t>
  </si>
  <si>
    <t>Raudbetoonist vundament</t>
  </si>
  <si>
    <t>Raudbetoonpealesõiduplaadid</t>
  </si>
  <si>
    <t>maht on antud 2-le plaadile</t>
  </si>
  <si>
    <t xml:space="preserve">Hüdroisolatsioon, süsteem nr 2. </t>
  </si>
  <si>
    <t xml:space="preserve">m2 </t>
  </si>
  <si>
    <t xml:space="preserve">Võõphüdroisolatsioon. </t>
  </si>
  <si>
    <t>Servaprussi sisepind / dekiplaadi pealispind</t>
  </si>
  <si>
    <t>Sein, vundament</t>
  </si>
  <si>
    <t>Pealesõiduplaat</t>
  </si>
  <si>
    <t xml:space="preserve">Pinnaalune dreen </t>
  </si>
  <si>
    <t>laius 200mm, paksus 30mm; epoksiidiga segatud graniitkillustik fr. 12/16)</t>
  </si>
  <si>
    <t>m </t>
  </si>
  <si>
    <t xml:space="preserve">Sillapiire </t>
  </si>
  <si>
    <t>H2W3, sh kõik kinnituselemendid</t>
  </si>
  <si>
    <t xml:space="preserve">jm  </t>
  </si>
  <si>
    <t>Piirde üleminekud </t>
  </si>
  <si>
    <t>Piire H2W3</t>
  </si>
  <si>
    <t>Trepi piire</t>
  </si>
  <si>
    <t>jm</t>
  </si>
  <si>
    <t>Nõlvade kindlustamine</t>
  </si>
  <si>
    <t>Geotektsiil, III klass</t>
  </si>
  <si>
    <t>Muud kindlustustööd (jõepõhi, kaldad)</t>
  </si>
  <si>
    <t>Killustik</t>
  </si>
  <si>
    <t>Muud kindlustustööd (kaldad, verenn)</t>
  </si>
  <si>
    <t>Munakivid betoonis</t>
  </si>
  <si>
    <t>Elastse täitega vuuk</t>
  </si>
  <si>
    <t>Kummbituumenmastiks 20x40mm</t>
  </si>
  <si>
    <t>jm </t>
  </si>
  <si>
    <t xml:space="preserve">Vuugilint. </t>
  </si>
  <si>
    <t>Servaprussi sisepinna ja ülemise asfaldikihi vahel</t>
  </si>
  <si>
    <t>Ehituskile</t>
  </si>
  <si>
    <t>Pealesõiduplaadi all</t>
  </si>
  <si>
    <t xml:space="preserve">Tekstilised juhatusmärgid </t>
  </si>
  <si>
    <t>Liiklusmärkide ümbertõstmine</t>
  </si>
  <si>
    <t>Liiklusmärgid (ilma postita)</t>
  </si>
  <si>
    <t>Liiklusmärgi postid koos vundamendiga</t>
  </si>
  <si>
    <t>Teemärgistus värviga</t>
  </si>
  <si>
    <t>Teemärgistus termovaluplastikuga</t>
  </si>
  <si>
    <t>Ühepoolne põrkepiire, ohjeldamise tase N2W5</t>
  </si>
  <si>
    <t>Löögienergiat neeldav terminal, toimivusklass P3</t>
  </si>
  <si>
    <t>Ankurdatav mahaviik (l-12m)</t>
  </si>
  <si>
    <t xml:space="preserve">  l = 12 m </t>
  </si>
  <si>
    <t>Ankurdatav mahaviik (l-8m)</t>
  </si>
  <si>
    <t xml:space="preserve">  l = 8 m </t>
  </si>
  <si>
    <t xml:space="preserve">Torupiire </t>
  </si>
  <si>
    <t xml:space="preserve">Tähispost </t>
  </si>
  <si>
    <t xml:space="preserve">Tähispost piirdel </t>
  </si>
  <si>
    <t>Ajutine liikluskorraldus (s.h infotahvlid ja liikluskorraldus-
projekt, vajadusel ajutine rajatis)</t>
  </si>
  <si>
    <t>Elektri ülekandeliinid</t>
  </si>
  <si>
    <t xml:space="preserve">õhuliini ristmevälja ümberehitus </t>
  </si>
  <si>
    <t xml:space="preserve">Olemasolevate elektrimaakaablite kaitsmine ja/või ümber tõstmine </t>
  </si>
  <si>
    <t>D=110mm</t>
  </si>
  <si>
    <t>Reservtorud</t>
  </si>
  <si>
    <t>D=160mm</t>
  </si>
  <si>
    <t>Telekommunikatsioonisüsteemid  ELA SA</t>
  </si>
  <si>
    <t xml:space="preserve">Sidekaevu ehitus </t>
  </si>
  <si>
    <t xml:space="preserve">Olevate kaablite kaitsmine (paigaldamine lõhestatud
kaitsetorusse) </t>
  </si>
  <si>
    <t xml:space="preserve">Ol.olevate kaablite ümbertõstmine </t>
  </si>
  <si>
    <t xml:space="preserve">Kontrollitoimingud </t>
  </si>
  <si>
    <t xml:space="preserve">Mahamärkimine ja teostusmõõdistus </t>
  </si>
  <si>
    <t>Telekommunikatsioonisüsteemid  Telia</t>
  </si>
  <si>
    <t xml:space="preserve">Sideõhuliini demontaaž </t>
  </si>
  <si>
    <t xml:space="preserve">Sideõhuliini masti demontaaž </t>
  </si>
  <si>
    <t>Sidekapi demontaaž</t>
  </si>
  <si>
    <t xml:space="preserve">Sidekapi montaaž (vk - 100) </t>
  </si>
  <si>
    <t xml:space="preserve">Sideõhuliini masti ümbertõstmine </t>
  </si>
  <si>
    <t>Kaablikaeviku kaevamine kaablite paigaldamisega torusse (xx) ja taastamine</t>
  </si>
  <si>
    <t xml:space="preserve">Kaablikaeviku kaevamine kaablite paigaldamise ja taastamisega </t>
  </si>
  <si>
    <t>Välisvalgustus</t>
  </si>
  <si>
    <t xml:space="preserve">Valgustusliini demontaaž </t>
  </si>
  <si>
    <t xml:space="preserve">Valgustusmasti demontaaž </t>
  </si>
  <si>
    <t>Valgusti demontaaž  ümberpaigaldamiseks</t>
  </si>
  <si>
    <t>Valgusti demontaaž Viljandi Vallavalitsusele tagastamiseks</t>
  </si>
  <si>
    <t>Valgusti demontaaž utiliseerimiseks</t>
  </si>
  <si>
    <t>Tõmmitsa demontaaž</t>
  </si>
  <si>
    <t xml:space="preserve">Kaablikaeviku kaevamine kaabli/kaablite paigaldamisega torusse/torudesse koos taastamisega </t>
  </si>
  <si>
    <t xml:space="preserve">Kaablikaitsetoru paigaldus ilma kaablita, koos taastamisega </t>
  </si>
  <si>
    <t xml:space="preserve">Kaabli paigaldus kinnisel meetodil </t>
  </si>
  <si>
    <t>elektrikaabli otsmuhv PVC-kaablile</t>
  </si>
  <si>
    <t xml:space="preserve">Valgustuse lülituskilbi montaaž </t>
  </si>
  <si>
    <t>Kordusmaanduse rajamine, R ≤ 30 Ω</t>
  </si>
  <si>
    <t>Valgustuse metallmasti (h=10m), jalandi ja valgusti montaaž</t>
  </si>
  <si>
    <t>Valgustuse metallmasti (h=6m), jalandi ja valgusti montaaž</t>
  </si>
  <si>
    <t>Valgustuse metallmasti (h=10m), jalandi ja kahe valgusti
montaaž, tüvekonsooli montaaž</t>
  </si>
  <si>
    <t>Valgustuse metallmasti (h=8m), jalandi ja kahe valgusti
montaaž, tüvekonsooli montaaž</t>
  </si>
  <si>
    <t>Kontrollitoimingud (MNT ja VV)</t>
  </si>
  <si>
    <t>Valgustuse lülitusseadmete demontaaž olemasolevast
Elektrilevi OÜ liitumiskilibist (VV)</t>
  </si>
  <si>
    <t>kmpl</t>
  </si>
  <si>
    <t>Vesi ja kanalisatsioon</t>
  </si>
  <si>
    <t>Veevarustuse survetoru PE, PN10 SDR17, De110, märketraat 2.5 mm2  ja traadiga märkelint (lahtise kaevikuga veetoru kohale)
sh kaeviku kaevamine, torualuse ehitamine, kaeviku tagasitäide, alused, katendite aluste rajamine kuni teeprojektis kirjeldatud töödeni, materjalid, taastamine, kindlustus jne</t>
  </si>
  <si>
    <t>Veevarustuse survetoru PE, PN≥12.5 SDR17, De63, märketraat 2.5 mm2  ja traadiga märkelint (lahtise kaevikuga veetoru kohale)
sh kaeviku kaevamine, torualuse ehitamine, kaeviku tagasitäide, alused, katendite aluste rajamine kuni teeprojektis kirjeldatud töödeni, materjalid, taastamine, kindlustus jne</t>
  </si>
  <si>
    <t>Elekterkeevismuhv De 110</t>
  </si>
  <si>
    <t>Elekterkeevismuhv De 63</t>
  </si>
  <si>
    <t>Elekterkeeviskolmik De 110x110</t>
  </si>
  <si>
    <t>Elekterkeevisüleminek De 110x63</t>
  </si>
  <si>
    <t>Elekterkeevispoogen De63  45º</t>
  </si>
  <si>
    <t>PE poogen De110  30º</t>
  </si>
  <si>
    <t>PE poogen De63  30º</t>
  </si>
  <si>
    <t>PE kaelus PN16 SDR11 De 110</t>
  </si>
  <si>
    <t>PP või PE kattega vabaäärik DN 100 PE kaelusele De 110</t>
  </si>
  <si>
    <t>PE otstega Malmist epoksiidkattega maakraan De 63  DN 50 koos teleskoopse spindlipikenduse ja ujuva kapega 40T</t>
  </si>
  <si>
    <t>k</t>
  </si>
  <si>
    <t>Tõmbekindla tihendiga tolerants äärikmuhv DN100. Ühendus olemasoleva torustikuga, 
olemasoleva toru materjal ja läbimõõt täpsustada ehitustöödel, vajadusel kasutada üleminekut</t>
  </si>
  <si>
    <t>l</t>
  </si>
  <si>
    <t>Tõmbekindla tihendiga tolerantsülemuhv DN50
Ühendus olemasoleva torustikuga, 
olemasoleva toru materjal ja läbimõõt täpsustada ehitustöödel, vajadusel kasutada üleminekut</t>
  </si>
  <si>
    <t>Olemasoleva veetorustiku kaevu lammutamine</t>
  </si>
  <si>
    <t xml:space="preserve">Olemasoleva veetorustiku kaevu rekonstrueerimine, kaevu tõstmine projekteeritud  tee tasapinda, kaevule uue katteplaadi ja luugikomplekti paigaldamine </t>
  </si>
  <si>
    <t>Veetrasside soojustamine/langetamine (vajadusel)</t>
  </si>
  <si>
    <t xml:space="preserve">Muru kasvualuse rajamine ja külv </t>
  </si>
  <si>
    <t xml:space="preserve"> hkeskm = 5-7 cm</t>
  </si>
  <si>
    <t>Bussiooteplatvormid (esiserv tardäärekiviga; kasutada samu pinke ja prügikaste mis sama tee km 0-7)</t>
  </si>
  <si>
    <t xml:space="preserve">Võrkaia ehitamine </t>
  </si>
  <si>
    <t>Autovärava ehitamine</t>
  </si>
  <si>
    <t>Puitaia ehitamine</t>
  </si>
  <si>
    <t>4 945 867,23  km-ta / 5 935 040,68 km-ga</t>
  </si>
  <si>
    <t>Ettenägemata tööde summa ( 10% Lepingu Tasust):</t>
  </si>
  <si>
    <t>494 586,72 km-ta / 593 504,07 km-ga</t>
  </si>
  <si>
    <t>5 440 453,95 km-ta / 6 528 544,75 km-ga</t>
  </si>
  <si>
    <t>1-9/20/1208-1</t>
  </si>
  <si>
    <t>03.06.2020/31.10.2021</t>
  </si>
  <si>
    <t>Konstruktsioonid</t>
  </si>
  <si>
    <t>6000 Konstruktsioonid</t>
  </si>
  <si>
    <t>Juurdetulev Konstruktsioonid</t>
  </si>
  <si>
    <t>1. BHK B (veebruar 2020)</t>
  </si>
  <si>
    <t>R-bituumeni hinnamuutuse riski jaotuse koefitsient, R=1,0</t>
  </si>
  <si>
    <t>Ott Joala,  projektijuht</t>
  </si>
  <si>
    <t>Riivo Juhansoo, projektijuht</t>
  </si>
  <si>
    <t>4. BMT A (mai 2021)</t>
  </si>
  <si>
    <t>5. BMT A (juuni 2021)</t>
  </si>
  <si>
    <t>6. BMT A (juuli 2021)</t>
  </si>
  <si>
    <t>7. BMT A (august 2021)</t>
  </si>
  <si>
    <t>Ott Joala, ehitusosakonna projektijuht</t>
  </si>
  <si>
    <t>BMT kallinemine</t>
  </si>
  <si>
    <t>BMT odavnemine</t>
  </si>
  <si>
    <t>Ettenägemata tööde summa (10% Lepingu Tasust):</t>
  </si>
  <si>
    <t xml:space="preserve">Muldkeha ehitamine kohalikust pinnasest  </t>
  </si>
  <si>
    <r>
      <t>m</t>
    </r>
    <r>
      <rPr>
        <vertAlign val="superscript"/>
        <sz val="10"/>
        <color indexed="8"/>
        <rFont val="Times New Roman"/>
        <family val="1"/>
        <charset val="186"/>
      </rPr>
      <t>3</t>
    </r>
    <r>
      <rPr>
        <sz val="10"/>
        <color indexed="8"/>
        <rFont val="Times New Roman"/>
        <family val="1"/>
        <charset val="186"/>
      </rPr>
      <t xml:space="preserve">  </t>
    </r>
  </si>
  <si>
    <t>Plastiktruup (koos otse kindlustamisega) d=400mm</t>
  </si>
  <si>
    <t>Oleva mulde (süvendi) nõlvade planeerimine ja
tihendamine</t>
  </si>
  <si>
    <r>
      <t>m</t>
    </r>
    <r>
      <rPr>
        <vertAlign val="superscript"/>
        <sz val="10"/>
        <color indexed="8"/>
        <rFont val="Times New Roman"/>
        <family val="1"/>
        <charset val="186"/>
      </rPr>
      <t>2</t>
    </r>
    <r>
      <rPr>
        <sz val="10"/>
        <color indexed="8"/>
        <rFont val="Times New Roman"/>
        <family val="1"/>
        <charset val="186"/>
      </rPr>
      <t xml:space="preserve">  </t>
    </r>
  </si>
  <si>
    <t>Plastiktruup (koos otse kindlustamisega) d=600mm</t>
  </si>
  <si>
    <t>51001a</t>
  </si>
  <si>
    <t>51001b</t>
  </si>
  <si>
    <t xml:space="preserve">m </t>
  </si>
  <si>
    <r>
      <t>m</t>
    </r>
    <r>
      <rPr>
        <vertAlign val="superscript"/>
        <sz val="10"/>
        <color indexed="8"/>
        <rFont val="Times New Roman"/>
        <family val="1"/>
        <charset val="186"/>
      </rPr>
      <t>3</t>
    </r>
  </si>
  <si>
    <t>Mahumuudatus vastavalt töökoosoleku protokollile nr.08 26.10.2020 (p.13.19)</t>
  </si>
  <si>
    <t>Ankurdatav mahaviik (l-4m)</t>
  </si>
  <si>
    <t>Ühepoolne põrkepiire, postisamm 2m (piire raadiusel)</t>
  </si>
  <si>
    <t>Ühepoolne põrkepiire, postisamm 4m N2W4</t>
  </si>
  <si>
    <t>Mahumuudatus vastavalt töökoosoleku protokollile nr.07 12.10.2020 (p.13.20)</t>
  </si>
  <si>
    <t>Mahumuudatus vastavalt töökoosoleku protokollile nr.09 09.11.2020 (p.12.28)</t>
  </si>
  <si>
    <t>Transpordiamet</t>
  </si>
  <si>
    <t>Jrk</t>
  </si>
  <si>
    <t>Tarnimata</t>
  </si>
  <si>
    <t>Lepinguline ühikhind</t>
  </si>
  <si>
    <t>Materjal</t>
  </si>
  <si>
    <t>Tarnitud maht</t>
  </si>
  <si>
    <t>Lepinguline maht</t>
  </si>
  <si>
    <t>Eelnevalt tasutud maht</t>
  </si>
  <si>
    <t>Eelnevalt tasutud summa</t>
  </si>
  <si>
    <t>Jääk maht</t>
  </si>
  <si>
    <t>Jääk summa</t>
  </si>
  <si>
    <t>Lepingu summa</t>
  </si>
  <si>
    <t>40% jäägi mahust (eur)</t>
  </si>
  <si>
    <t>akteerin jm vastavalt summale</t>
  </si>
  <si>
    <t>Materjalid - truubid ja geosünteedid</t>
  </si>
  <si>
    <t>Materjalid - LKV</t>
  </si>
  <si>
    <t>Art nr</t>
  </si>
  <si>
    <t>Verston OÜ</t>
  </si>
  <si>
    <t>2. BMT A (oktoober 2020)</t>
  </si>
  <si>
    <t>3. BMT A (november 2020)</t>
  </si>
  <si>
    <t>Oktoober</t>
  </si>
  <si>
    <t>November</t>
  </si>
  <si>
    <t>Juuli II</t>
  </si>
  <si>
    <t>ettemaks saadud EUR (km-ga)</t>
  </si>
  <si>
    <t>Mahumuudatus vastavalt töökoosoleku protokollile nr.23 07.09.2021 (p.12.17)</t>
  </si>
  <si>
    <t>Mahumuudatus vastavalt ülemõõdetud tööde mahtudele</t>
  </si>
  <si>
    <t>40501a</t>
  </si>
  <si>
    <t>Killustikust alus (põhitee) h=15cm</t>
  </si>
  <si>
    <t>40501b</t>
  </si>
  <si>
    <t>40501c</t>
  </si>
  <si>
    <t>40501d</t>
  </si>
  <si>
    <t>40507a</t>
  </si>
  <si>
    <t>40507b</t>
  </si>
  <si>
    <t>40507c</t>
  </si>
  <si>
    <t>40507d</t>
  </si>
  <si>
    <t>Killustikust alus (jalgtee, bussiooteplatvormid, kivikatendid) h=20cm</t>
  </si>
  <si>
    <t>Killustikust alus (mahasõidud ja väiksemad kõrvalteed) h=25cm</t>
  </si>
  <si>
    <t>Killustikust alus (Holstre bp aas ja Kärstna tee ristmik) h=31cm</t>
  </si>
  <si>
    <t>Liivast Tm_105 aluskiht h=20cm</t>
  </si>
  <si>
    <t>Liivast Tm_105 aluskiht h=25cm</t>
  </si>
  <si>
    <t>Liivast Tm_105 aluskiht h=50cm</t>
  </si>
  <si>
    <t>Liivast Tm_105 aluskiht h=70cm</t>
  </si>
  <si>
    <t>Purustatud kruusast sirbikujulise profiiliga kate h=31cm</t>
  </si>
  <si>
    <t>Kompleksstabiliseerimine KS 32, (killustik 50%, freespuru 46%, juurdelisatav orgaaniline sideaine 1,5%, hüdrauliline side-
aine 4,0%) h=16cm</t>
  </si>
  <si>
    <t>Tihedast asfaltbetoonist AC 8 surf 100/150 kiht h=5cm</t>
  </si>
  <si>
    <t>Tihedast asfaltbetoonist AC 16 surf 100/150 kiht h=6cm</t>
  </si>
  <si>
    <t>Peenarde kindlustamine (segu nr 6, fr.0/32), h=5cm</t>
  </si>
  <si>
    <t>Peenarde kindlustamine (segu nr 6, fr.0/32), h=6cm</t>
  </si>
  <si>
    <t>Peenarde kindlustamine (segu nr 6, fr.0/32), h=9cm</t>
  </si>
  <si>
    <t>Peenarde kindlustamine (segu nr 6, fr.0/32), h=25cm</t>
  </si>
  <si>
    <t>Betoonäärekivid 8x20cm</t>
  </si>
  <si>
    <t>Tardkiviäärekivid 15x29cm</t>
  </si>
  <si>
    <t>Tehiskivist sillutuskate, hall h=6cm</t>
  </si>
  <si>
    <t>Tehiskivist sillutuskate, punane h=6cm</t>
  </si>
  <si>
    <t>Munakivisillutis geotekstiilil (NGS II profiil) ja betoonalusel (liiklussaartel) h=15cm</t>
  </si>
  <si>
    <t>Munakivisillutis geotekstiilil (NGS II profiil) ja betoonalusel (kraavis) h=15cm</t>
  </si>
  <si>
    <t>Looduskivist sillutuskate (täringkivi) h=14cm</t>
  </si>
  <si>
    <t>01.10.2021-05.10.2021</t>
  </si>
  <si>
    <t>Sidekaevu ehitus KKS 2</t>
  </si>
  <si>
    <t>Maakaabli 120mm2 kaeve koos paigaldusega</t>
  </si>
  <si>
    <t>0,4 kV õhuliini masti paigaldus </t>
  </si>
  <si>
    <t>1,4 kV õhuliini toe paigaldus </t>
  </si>
  <si>
    <t>0,4kV õhuliini masti demontaaž (betoonmast)</t>
  </si>
  <si>
    <t>0,4 kV õhuliini toe paigaldus </t>
  </si>
  <si>
    <t>Õhukaabel 3x35+50mm2 koos paigaldusega</t>
  </si>
  <si>
    <t>Kaabli jätkumuhv 48f</t>
  </si>
  <si>
    <t>Sidekanalisatsiooni ehitus valguskaabli väljapuhumine</t>
  </si>
  <si>
    <t>Sidekanalisatsiooni ehitus valguskaabli sissepuhumine</t>
  </si>
  <si>
    <t>Sidekanalisatsiooni ehitus</t>
  </si>
  <si>
    <t>Projekteerimine, maakasutuslepingud, teostusjoonised, kontrolltoimingud</t>
  </si>
  <si>
    <t>80119a</t>
  </si>
  <si>
    <t>70405a</t>
  </si>
  <si>
    <t>70405b</t>
  </si>
  <si>
    <t>80308a</t>
  </si>
  <si>
    <t>80308b</t>
  </si>
  <si>
    <t>50103b</t>
  </si>
  <si>
    <t>50103a</t>
  </si>
  <si>
    <t>Sademevee (plastik) toru d=200mm</t>
  </si>
  <si>
    <t>Sademevee (plastik) toru d=250mm</t>
  </si>
  <si>
    <t>51001c</t>
  </si>
  <si>
    <t>Plastiktruup (koos otse kindlustamisega) d=800mm</t>
  </si>
  <si>
    <t>Muru kasvualuse rajamine ja külv hkeskm = 5-7 cm</t>
  </si>
  <si>
    <t>80801a</t>
  </si>
  <si>
    <t>80801b</t>
  </si>
  <si>
    <t>80802a</t>
  </si>
  <si>
    <t>80802b</t>
  </si>
  <si>
    <t>80802c</t>
  </si>
  <si>
    <t>80802d</t>
  </si>
  <si>
    <t>80802e</t>
  </si>
  <si>
    <t>80802f</t>
  </si>
  <si>
    <t>80802g</t>
  </si>
  <si>
    <t>80802h</t>
  </si>
  <si>
    <t>80802i</t>
  </si>
  <si>
    <t>80802j</t>
  </si>
  <si>
    <t>80802k</t>
  </si>
  <si>
    <t>80802l</t>
  </si>
  <si>
    <t>61205c</t>
  </si>
  <si>
    <t>Muud kindlustustööd (nõlvaaluse kindlustamine suurte kividega)</t>
  </si>
  <si>
    <t>30402a</t>
  </si>
  <si>
    <t>Mittekandvale pinnasele muldkeha ehitamine juurdeveetavast pinnasest  (täitematerjal 105)</t>
  </si>
  <si>
    <t xml:space="preserve">Geosünteet, eraldav  </t>
  </si>
  <si>
    <t>Mustla tee 6 (Holstre küla) katastri number 89801:001:0035</t>
  </si>
  <si>
    <t>Mustla tee 7 (Holstre küla) katastri number 89801:001:0183</t>
  </si>
  <si>
    <t>Kamieniar (karusmari, punane vili)</t>
  </si>
  <si>
    <t>Spinfree (karusmari, heleroosa vili)</t>
  </si>
  <si>
    <t>Lady sun (karusmari, kollane vili)</t>
  </si>
  <si>
    <t>Hinnonmäe kollane (karusmari, kollane vili)</t>
  </si>
  <si>
    <t>Pax (karusmari, punane vili)</t>
  </si>
  <si>
    <t>Rolan (punane sõstar)</t>
  </si>
  <si>
    <t>Jonkheer Van Tets (punane sõstar)</t>
  </si>
  <si>
    <t>Suur valge (valge sõstar)</t>
  </si>
  <si>
    <t>Bagira (must sõstar)</t>
  </si>
  <si>
    <t>Pamjati Vavilova (must sõstar)</t>
  </si>
  <si>
    <t>Elo (must sõstar)</t>
  </si>
  <si>
    <t>Liivi kuldrenett (sügisõun)</t>
  </si>
  <si>
    <t>Sügis dessertõun(sügisõun)</t>
  </si>
  <si>
    <t>Krügeri tuviõun (suveõun)</t>
  </si>
  <si>
    <t>Tallinna pirnõun suveõun (suveõun)</t>
  </si>
  <si>
    <t>Mägimänd (Pinus mugo mughus 60-70cm)</t>
  </si>
  <si>
    <t>Betoonäärekivid 15x29</t>
  </si>
  <si>
    <t>43002d
*BHK</t>
  </si>
  <si>
    <t>43002e
*BHK</t>
  </si>
  <si>
    <t>43003b
*BHK</t>
  </si>
  <si>
    <t>Tihedast asfaltbetoonist AC 16 surf 100/150 kiht h=4cm</t>
  </si>
  <si>
    <t>Poorsest asfaltbetoonist AC 20 base 100/150 kiht h=5cm</t>
  </si>
  <si>
    <t>Stabiliseeritud kihi purustamine (sh planeerimine ja tihendamine) h=10-25cm</t>
  </si>
  <si>
    <t xml:space="preserve">m2  </t>
  </si>
  <si>
    <t>Tihedast asfaltbetoonist AC 16 surf segu h=5cm</t>
  </si>
  <si>
    <t>5 DRENAAŽ JA TRUUBID</t>
  </si>
  <si>
    <t>Plastiktruup dia=300 mm</t>
  </si>
  <si>
    <t>60205h</t>
  </si>
  <si>
    <t>Killustikalus Pealesõiduplaadi ees, hmin=1,0, tardkivimi killustik</t>
  </si>
  <si>
    <t>Boonusarvutus EUR</t>
  </si>
  <si>
    <t>Boonusarvutus käibemaks EUR</t>
  </si>
  <si>
    <t>Muudatus nr 02 Juhis nr 01</t>
  </si>
  <si>
    <t>Muudatus nr 02 Juhis nr 03</t>
  </si>
  <si>
    <t>Muudatus nr 02 Juhis nr 04</t>
  </si>
  <si>
    <t>Muudatus nr 02 Juhis nr 07</t>
  </si>
  <si>
    <t>Muudatus nr 02 Juhis nr 11</t>
  </si>
  <si>
    <t>Muudatus nr 02 Juhis nr 12</t>
  </si>
  <si>
    <t>Muudatus nr 02 Juhis nr 13</t>
  </si>
  <si>
    <t>Muudatus nr 02 Juhis nr 15</t>
  </si>
  <si>
    <t>Muudatus nr 02 Juhis nr 16</t>
  </si>
  <si>
    <t>Muudatus nr 02 Juhis nr 17</t>
  </si>
  <si>
    <t>Muudatus nr 01 Juhis nr 02</t>
  </si>
  <si>
    <t>Betoonäärekivid 8x20</t>
  </si>
  <si>
    <t>Tardkiviäärekivid 15x29</t>
  </si>
  <si>
    <r>
      <t>Kasvupinnase eemaldamine h</t>
    </r>
    <r>
      <rPr>
        <vertAlign val="subscript"/>
        <sz val="10"/>
        <color theme="1"/>
        <rFont val="Times New Roman"/>
        <family val="1"/>
      </rPr>
      <t>keskm</t>
    </r>
    <r>
      <rPr>
        <sz val="10"/>
        <color theme="1"/>
        <rFont val="Times New Roman"/>
        <family val="1"/>
        <charset val="186"/>
      </rPr>
      <t>=40 cm</t>
    </r>
  </si>
  <si>
    <r>
      <t>Muru kasvualuse rajamine ja külv h</t>
    </r>
    <r>
      <rPr>
        <vertAlign val="subscript"/>
        <sz val="10"/>
        <color theme="1"/>
        <rFont val="Times New Roman"/>
        <family val="1"/>
      </rPr>
      <t>keskm</t>
    </r>
    <r>
      <rPr>
        <sz val="10"/>
        <color theme="1"/>
        <rFont val="Times New Roman"/>
        <family val="1"/>
        <charset val="186"/>
      </rPr>
      <t>=5-7cm</t>
    </r>
  </si>
  <si>
    <t>Settekivikillustikust alus, fr 16/31,5 mm (kiilutud freespuruga) h=20cm</t>
  </si>
  <si>
    <t>Poorsest asfaltbetoonist AC 20 base kiht h=5cm</t>
  </si>
  <si>
    <t>Peenarde kindlustamine (segu nr 6, fr.0/32),  hmin = 10 cm</t>
  </si>
  <si>
    <t>Muudatus nr 02 Juhis nr 06</t>
  </si>
  <si>
    <t>Muudatus nr 03 Juhis nr 08</t>
  </si>
  <si>
    <t>Muudatus nr 02 Juhis nr 09</t>
  </si>
  <si>
    <t>Muudatus nr 02 Juhis nr 05</t>
  </si>
  <si>
    <t>Sideõhuliini masti ümbertõstmine</t>
  </si>
  <si>
    <t>Elektrilevi poolne tööde juhtimistasu 3,5% lisatööde maksumusest</t>
  </si>
  <si>
    <t>Muudatus nr 02 Juhis nr 10</t>
  </si>
  <si>
    <t xml:space="preserve">Kaabli paigaldus kinnisel meetodil  </t>
  </si>
  <si>
    <t>Olevate kaablite kaitsmine (paigaldamine lõhestatud kaitsetorusse) d=110mm</t>
  </si>
  <si>
    <t>Muudatus nr 02 Juhis nr 14</t>
  </si>
  <si>
    <t>Tehnika ja meeskonna mobiliseerimine (treiler)</t>
  </si>
  <si>
    <t>kompl</t>
  </si>
  <si>
    <t>Plastiktruup d=400mm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</si>
</sst>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0.00\ _€_-;\-* #,##0.00\ _€_-;_-* &quot;-&quot;??\ _€_-;_-@_-"/>
    <numFmt numFmtId="165" formatCode="_-* #,##0.00\ &quot;kr&quot;_-;\-* #,##0.00\ &quot;kr&quot;_-;_-* &quot;-&quot;??\ &quot;kr&quot;_-;_-@_-"/>
    <numFmt numFmtId="166" formatCode="_-* #,##0.00\ _k_r_-;\-* #,##0.00\ _k_r_-;_-* &quot;-&quot;??\ _k_r_-;_-@_-"/>
    <numFmt numFmtId="167" formatCode="_-* #,##0\ _k_r_-;\-* #,##0\ _k_r_-;_-* &quot;-&quot;\ _k_r_-;_-@_-"/>
    <numFmt numFmtId="168" formatCode="#\ ###\ ###"/>
    <numFmt numFmtId="169" formatCode="#,##0.0"/>
    <numFmt numFmtId="170" formatCode="0.0"/>
    <numFmt numFmtId="171" formatCode="#,##0.00\ [$€/t]"/>
    <numFmt numFmtId="172" formatCode="0.000"/>
    <numFmt numFmtId="173" formatCode="#,##0.00\ &quot;€&quot;"/>
    <numFmt numFmtId="174" formatCode="0.0000"/>
    <numFmt numFmtId="175" formatCode="#,##0.000"/>
  </numFmts>
  <fonts count="67" x14ac:knownFonts="1">
    <font>
      <sz val="10"/>
      <name val="Times New Roman"/>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Times New Roman"/>
      <family val="1"/>
      <charset val="186"/>
    </font>
    <font>
      <sz val="10"/>
      <name val="Arial"/>
      <family val="2"/>
      <charset val="186"/>
    </font>
    <font>
      <b/>
      <sz val="8"/>
      <name val="Times New Roman"/>
      <family val="1"/>
      <charset val="186"/>
    </font>
    <font>
      <sz val="8"/>
      <name val="Times New Roman"/>
      <family val="1"/>
      <charset val="186"/>
    </font>
    <font>
      <b/>
      <sz val="10"/>
      <name val="Times New Roman"/>
      <family val="1"/>
      <charset val="186"/>
    </font>
    <font>
      <sz val="11"/>
      <color rgb="FF9C0006"/>
      <name val="Calibri"/>
      <family val="2"/>
      <charset val="186"/>
      <scheme val="minor"/>
    </font>
    <font>
      <sz val="11"/>
      <color rgb="FF006100"/>
      <name val="Calibri"/>
      <family val="2"/>
      <charset val="186"/>
      <scheme val="minor"/>
    </font>
    <font>
      <sz val="10"/>
      <color theme="1"/>
      <name val="Times New Roman"/>
      <family val="1"/>
      <charset val="186"/>
    </font>
    <font>
      <sz val="10"/>
      <name val="Arial"/>
      <family val="2"/>
    </font>
    <font>
      <sz val="10"/>
      <name val="Arial"/>
      <family val="2"/>
      <charset val="186"/>
    </font>
    <font>
      <sz val="7"/>
      <name val="Times New Roman"/>
      <family val="1"/>
      <charset val="186"/>
    </font>
    <font>
      <sz val="11"/>
      <color indexed="8"/>
      <name val="Calibri"/>
      <family val="2"/>
      <charset val="186"/>
    </font>
    <font>
      <b/>
      <sz val="18"/>
      <color indexed="56"/>
      <name val="Cambria"/>
      <family val="2"/>
      <charset val="186"/>
    </font>
    <font>
      <b/>
      <sz val="15"/>
      <color indexed="56"/>
      <name val="Calibri"/>
      <family val="2"/>
      <charset val="186"/>
    </font>
    <font>
      <b/>
      <sz val="13"/>
      <color indexed="56"/>
      <name val="Calibri"/>
      <family val="2"/>
      <charset val="186"/>
    </font>
    <font>
      <b/>
      <sz val="11"/>
      <color indexed="56"/>
      <name val="Calibri"/>
      <family val="2"/>
      <charset val="186"/>
    </font>
    <font>
      <sz val="11"/>
      <color indexed="17"/>
      <name val="Calibri"/>
      <family val="2"/>
      <charset val="186"/>
    </font>
    <font>
      <sz val="11"/>
      <color indexed="20"/>
      <name val="Calibri"/>
      <family val="2"/>
      <charset val="186"/>
    </font>
    <font>
      <sz val="11"/>
      <color indexed="60"/>
      <name val="Calibri"/>
      <family val="2"/>
      <charset val="186"/>
    </font>
    <font>
      <sz val="11"/>
      <color indexed="62"/>
      <name val="Calibri"/>
      <family val="2"/>
      <charset val="186"/>
    </font>
    <font>
      <b/>
      <sz val="11"/>
      <color indexed="63"/>
      <name val="Calibri"/>
      <family val="2"/>
      <charset val="186"/>
    </font>
    <font>
      <b/>
      <sz val="11"/>
      <color indexed="52"/>
      <name val="Calibri"/>
      <family val="2"/>
      <charset val="186"/>
    </font>
    <font>
      <sz val="11"/>
      <color indexed="52"/>
      <name val="Calibri"/>
      <family val="2"/>
      <charset val="186"/>
    </font>
    <font>
      <b/>
      <sz val="11"/>
      <color indexed="9"/>
      <name val="Calibri"/>
      <family val="2"/>
      <charset val="186"/>
    </font>
    <font>
      <sz val="11"/>
      <color indexed="10"/>
      <name val="Calibri"/>
      <family val="2"/>
      <charset val="186"/>
    </font>
    <font>
      <i/>
      <sz val="11"/>
      <color indexed="23"/>
      <name val="Calibri"/>
      <family val="2"/>
      <charset val="186"/>
    </font>
    <font>
      <b/>
      <sz val="11"/>
      <color indexed="8"/>
      <name val="Calibri"/>
      <family val="2"/>
      <charset val="186"/>
    </font>
    <font>
      <sz val="11"/>
      <color indexed="9"/>
      <name val="Calibri"/>
      <family val="2"/>
      <charset val="186"/>
    </font>
    <font>
      <u/>
      <sz val="10"/>
      <color indexed="12"/>
      <name val="Arial"/>
      <family val="2"/>
      <charset val="186"/>
    </font>
    <font>
      <u/>
      <sz val="10"/>
      <color theme="10"/>
      <name val="Arial"/>
      <family val="2"/>
    </font>
    <font>
      <u/>
      <sz val="10"/>
      <color theme="11"/>
      <name val="Arial"/>
      <family val="2"/>
    </font>
    <font>
      <sz val="12"/>
      <color theme="1"/>
      <name val="Times New Roman"/>
      <family val="1"/>
      <charset val="186"/>
    </font>
    <font>
      <b/>
      <sz val="9"/>
      <name val="Times New Roman"/>
      <family val="1"/>
      <charset val="186"/>
    </font>
    <font>
      <sz val="9"/>
      <name val="Times New Roman"/>
      <family val="1"/>
      <charset val="186"/>
    </font>
    <font>
      <sz val="10"/>
      <color rgb="FFFF0000"/>
      <name val="Times New Roman"/>
      <family val="1"/>
      <charset val="186"/>
    </font>
    <font>
      <sz val="10"/>
      <name val="Times New Roman"/>
      <family val="1"/>
      <charset val="186"/>
    </font>
    <font>
      <b/>
      <sz val="12"/>
      <name val="Times New Roman"/>
      <family val="1"/>
      <charset val="186"/>
    </font>
    <font>
      <sz val="12"/>
      <name val="Times New Roman"/>
      <family val="1"/>
      <charset val="186"/>
    </font>
    <font>
      <sz val="11"/>
      <color theme="1"/>
      <name val="Times New Roman"/>
      <family val="1"/>
      <charset val="186"/>
    </font>
    <font>
      <b/>
      <sz val="9"/>
      <color theme="1"/>
      <name val="Times New Roman"/>
      <family val="1"/>
      <charset val="186"/>
    </font>
    <font>
      <sz val="9"/>
      <color theme="1"/>
      <name val="Times New Roman"/>
      <family val="1"/>
      <charset val="186"/>
    </font>
    <font>
      <b/>
      <sz val="14"/>
      <name val="Times New Roman"/>
      <family val="1"/>
      <charset val="186"/>
    </font>
    <font>
      <i/>
      <sz val="9"/>
      <color theme="1"/>
      <name val="Times New Roman"/>
      <family val="1"/>
      <charset val="186"/>
    </font>
    <font>
      <sz val="14"/>
      <name val="Times New Roman"/>
      <family val="1"/>
      <charset val="186"/>
    </font>
    <font>
      <b/>
      <sz val="14"/>
      <color theme="1"/>
      <name val="Times New Roman"/>
      <family val="1"/>
      <charset val="186"/>
    </font>
    <font>
      <b/>
      <sz val="16"/>
      <name val="Times New Roman"/>
      <family val="1"/>
      <charset val="186"/>
    </font>
    <font>
      <sz val="16"/>
      <name val="Times New Roman"/>
      <family val="1"/>
      <charset val="186"/>
    </font>
    <font>
      <sz val="12"/>
      <name val="Tahoma"/>
      <family val="2"/>
      <charset val="186"/>
    </font>
    <font>
      <sz val="10"/>
      <name val="Times New Roman"/>
      <family val="1"/>
    </font>
    <font>
      <sz val="10"/>
      <name val="Tahoma"/>
      <family val="2"/>
      <charset val="186"/>
    </font>
    <font>
      <b/>
      <sz val="11"/>
      <name val="Times New Roman"/>
      <family val="1"/>
      <charset val="186"/>
    </font>
    <font>
      <sz val="9"/>
      <color rgb="FFFF0000"/>
      <name val="Times New Roman"/>
      <family val="1"/>
      <charset val="186"/>
    </font>
    <font>
      <u/>
      <sz val="10"/>
      <name val="Times New Roman"/>
      <family val="1"/>
      <charset val="186"/>
    </font>
    <font>
      <sz val="10"/>
      <color indexed="8"/>
      <name val="Times New Roman"/>
      <family val="1"/>
      <charset val="186"/>
    </font>
    <font>
      <vertAlign val="superscript"/>
      <sz val="10"/>
      <color indexed="8"/>
      <name val="Times New Roman"/>
      <family val="1"/>
      <charset val="186"/>
    </font>
    <font>
      <u/>
      <sz val="10"/>
      <name val="Times New Roman"/>
      <family val="1"/>
    </font>
    <font>
      <sz val="8"/>
      <name val="Times New Roman"/>
      <family val="1"/>
    </font>
    <font>
      <u/>
      <sz val="10"/>
      <color theme="1"/>
      <name val="Times New Roman"/>
      <family val="1"/>
      <charset val="186"/>
    </font>
    <font>
      <vertAlign val="subscript"/>
      <sz val="10"/>
      <color theme="1"/>
      <name val="Times New Roman"/>
      <family val="1"/>
    </font>
  </fonts>
  <fills count="36">
    <fill>
      <patternFill patternType="none"/>
    </fill>
    <fill>
      <patternFill patternType="gray125"/>
    </fill>
    <fill>
      <patternFill patternType="solid">
        <fgColor indexed="9"/>
        <bgColor indexed="64"/>
      </patternFill>
    </fill>
    <fill>
      <patternFill patternType="solid">
        <fgColor rgb="FFFFC7CE"/>
      </patternFill>
    </fill>
    <fill>
      <patternFill patternType="solid">
        <fgColor rgb="FFC6EFCE"/>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C000"/>
        <bgColor indexed="64"/>
      </patternFill>
    </fill>
    <fill>
      <patternFill patternType="solid">
        <fgColor rgb="FF92D050"/>
        <bgColor indexed="64"/>
      </patternFill>
    </fill>
  </fills>
  <borders count="69">
    <border>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double">
        <color indexed="64"/>
      </bottom>
      <diagonal/>
    </border>
    <border>
      <left style="medium">
        <color indexed="64"/>
      </left>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medium">
        <color indexed="64"/>
      </right>
      <top/>
      <bottom style="medium">
        <color indexed="64"/>
      </bottom>
      <diagonal/>
    </border>
    <border>
      <left style="double">
        <color indexed="64"/>
      </left>
      <right style="medium">
        <color indexed="64"/>
      </right>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style="double">
        <color indexed="64"/>
      </left>
      <right style="medium">
        <color rgb="FF000000"/>
      </right>
      <top/>
      <bottom style="medium">
        <color indexed="64"/>
      </bottom>
      <diagonal/>
    </border>
    <border>
      <left style="double">
        <color indexed="64"/>
      </left>
      <right style="medium">
        <color rgb="FF000000"/>
      </right>
      <top/>
      <bottom/>
      <diagonal/>
    </border>
    <border>
      <left style="double">
        <color indexed="64"/>
      </left>
      <right style="medium">
        <color rgb="FF000000"/>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style="medium">
        <color rgb="FF000000"/>
      </right>
      <top/>
      <bottom style="double">
        <color indexed="64"/>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right style="double">
        <color indexed="64"/>
      </right>
      <top style="medium">
        <color indexed="64"/>
      </top>
      <bottom style="double">
        <color indexed="64"/>
      </bottom>
      <diagonal/>
    </border>
    <border>
      <left style="medium">
        <color rgb="FF000000"/>
      </left>
      <right/>
      <top style="medium">
        <color indexed="64"/>
      </top>
      <bottom style="medium">
        <color indexed="64"/>
      </bottom>
      <diagonal/>
    </border>
    <border>
      <left style="medium">
        <color rgb="FF000000"/>
      </left>
      <right/>
      <top style="medium">
        <color indexed="64"/>
      </top>
      <bottom style="double">
        <color indexed="64"/>
      </bottom>
      <diagonal/>
    </border>
    <border>
      <left/>
      <right/>
      <top style="double">
        <color indexed="64"/>
      </top>
      <bottom style="double">
        <color indexed="64"/>
      </bottom>
      <diagonal/>
    </border>
    <border>
      <left style="medium">
        <color rgb="FF000000"/>
      </left>
      <right/>
      <top style="double">
        <color indexed="64"/>
      </top>
      <bottom style="medium">
        <color indexed="64"/>
      </bottom>
      <diagonal/>
    </border>
    <border>
      <left/>
      <right style="medium">
        <color indexed="64"/>
      </right>
      <top style="double">
        <color indexed="64"/>
      </top>
      <bottom style="medium">
        <color indexed="64"/>
      </bottom>
      <diagonal/>
    </border>
    <border diagonalUp="1" diagonalDown="1">
      <left style="medium">
        <color indexed="64"/>
      </left>
      <right/>
      <top style="medium">
        <color indexed="64"/>
      </top>
      <bottom style="medium">
        <color indexed="64"/>
      </bottom>
      <diagonal style="thin">
        <color indexed="64"/>
      </diagonal>
    </border>
    <border diagonalUp="1" diagonalDown="1">
      <left/>
      <right/>
      <top style="medium">
        <color indexed="64"/>
      </top>
      <bottom style="medium">
        <color indexed="64"/>
      </bottom>
      <diagonal style="thin">
        <color indexed="64"/>
      </diagonal>
    </border>
    <border diagonalUp="1" diagonalDown="1">
      <left/>
      <right style="double">
        <color indexed="64"/>
      </right>
      <top style="medium">
        <color indexed="64"/>
      </top>
      <bottom style="medium">
        <color indexed="64"/>
      </bottom>
      <diagonal style="thin">
        <color indexed="64"/>
      </diagonal>
    </border>
    <border>
      <left/>
      <right/>
      <top style="double">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s>
  <cellStyleXfs count="61615">
    <xf numFmtId="0" fontId="0" fillId="0" borderId="0"/>
    <xf numFmtId="0" fontId="13" fillId="3" borderId="0" applyNumberFormat="0" applyBorder="0" applyAlignment="0" applyProtection="0"/>
    <xf numFmtId="0" fontId="14" fillId="4" borderId="0" applyNumberFormat="0" applyBorder="0" applyAlignment="0" applyProtection="0"/>
    <xf numFmtId="0" fontId="8" fillId="0" borderId="0"/>
    <xf numFmtId="0" fontId="9" fillId="0" borderId="0"/>
    <xf numFmtId="165" fontId="16" fillId="0" borderId="0" applyFont="0" applyFill="0" applyBorder="0" applyAlignment="0" applyProtection="0"/>
    <xf numFmtId="0" fontId="17" fillId="0" borderId="0"/>
    <xf numFmtId="0" fontId="9" fillId="0" borderId="0"/>
    <xf numFmtId="0" fontId="7" fillId="0" borderId="0"/>
    <xf numFmtId="164" fontId="7" fillId="0" borderId="0" applyFont="0" applyFill="0" applyBorder="0" applyAlignment="0" applyProtection="0"/>
    <xf numFmtId="9" fontId="8" fillId="0" borderId="0" applyFont="0" applyFill="0" applyBorder="0" applyAlignment="0" applyProtection="0"/>
    <xf numFmtId="0" fontId="8" fillId="0" borderId="0"/>
    <xf numFmtId="0" fontId="6" fillId="0" borderId="0"/>
    <xf numFmtId="164" fontId="6" fillId="0" borderId="0" applyFont="0" applyFill="0" applyBorder="0" applyAlignment="0" applyProtection="0"/>
    <xf numFmtId="0" fontId="6" fillId="0" borderId="0"/>
    <xf numFmtId="0" fontId="5" fillId="0" borderId="0"/>
    <xf numFmtId="164" fontId="5" fillId="0" borderId="0" applyFont="0" applyFill="0" applyBorder="0" applyAlignment="0" applyProtection="0"/>
    <xf numFmtId="0" fontId="5" fillId="0" borderId="0"/>
    <xf numFmtId="166" fontId="17" fillId="0" borderId="0" applyFont="0" applyFill="0" applyBorder="0" applyAlignment="0" applyProtection="0"/>
    <xf numFmtId="2" fontId="9" fillId="0" borderId="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19" fillId="14" borderId="0" applyNumberFormat="0" applyBorder="0" applyAlignment="0" applyProtection="0"/>
    <xf numFmtId="0" fontId="35" fillId="15"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29" fillId="23" borderId="30" applyNumberFormat="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25" fillId="6" borderId="0" applyNumberFormat="0" applyBorder="0" applyAlignment="0" applyProtection="0"/>
    <xf numFmtId="0" fontId="24" fillId="7" borderId="0" applyNumberFormat="0" applyBorder="0" applyAlignment="0" applyProtection="0"/>
    <xf numFmtId="0" fontId="32" fillId="0" borderId="0" applyNumberFormat="0" applyFill="0" applyBorder="0" applyAlignment="0" applyProtection="0"/>
    <xf numFmtId="0" fontId="34" fillId="0" borderId="35" applyNumberFormat="0" applyFill="0" applyAlignment="0" applyProtection="0"/>
    <xf numFmtId="0" fontId="31" fillId="24" borderId="31" applyNumberFormat="0" applyAlignment="0" applyProtection="0"/>
    <xf numFmtId="0" fontId="30" fillId="0" borderId="36" applyNumberFormat="0" applyFill="0" applyAlignment="0" applyProtection="0"/>
    <xf numFmtId="0" fontId="9" fillId="25" borderId="37" applyNumberFormat="0" applyFont="0" applyAlignment="0" applyProtection="0"/>
    <xf numFmtId="0" fontId="26" fillId="2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0" fillId="0" borderId="0" applyNumberFormat="0" applyFill="0" applyBorder="0" applyAlignment="0" applyProtection="0"/>
    <xf numFmtId="0" fontId="21" fillId="0" borderId="32" applyNumberFormat="0" applyFill="0" applyAlignment="0" applyProtection="0"/>
    <xf numFmtId="0" fontId="22" fillId="0" borderId="33" applyNumberFormat="0" applyFill="0" applyAlignment="0" applyProtection="0"/>
    <xf numFmtId="0" fontId="23" fillId="0" borderId="34" applyNumberFormat="0" applyFill="0" applyAlignment="0" applyProtection="0"/>
    <xf numFmtId="0" fontId="23" fillId="0" borderId="0" applyNumberFormat="0" applyFill="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2" borderId="0" applyNumberFormat="0" applyBorder="0" applyAlignment="0" applyProtection="0"/>
    <xf numFmtId="0" fontId="33" fillId="0" borderId="0" applyNumberFormat="0" applyFill="0" applyBorder="0" applyAlignment="0" applyProtection="0"/>
    <xf numFmtId="0" fontId="27" fillId="10" borderId="30" applyNumberFormat="0" applyAlignment="0" applyProtection="0"/>
    <xf numFmtId="0" fontId="28" fillId="23" borderId="38" applyNumberFormat="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4" fillId="0" borderId="0"/>
    <xf numFmtId="0" fontId="19" fillId="0" borderId="0"/>
    <xf numFmtId="0" fontId="4" fillId="0" borderId="0"/>
    <xf numFmtId="2" fontId="9" fillId="0" borderId="0"/>
    <xf numFmtId="0" fontId="9" fillId="0" borderId="0"/>
    <xf numFmtId="0" fontId="4" fillId="0" borderId="0"/>
    <xf numFmtId="0" fontId="4" fillId="0" borderId="0"/>
    <xf numFmtId="0" fontId="4" fillId="0" borderId="0"/>
    <xf numFmtId="0" fontId="9" fillId="0" borderId="0"/>
    <xf numFmtId="0" fontId="4" fillId="0" borderId="0"/>
    <xf numFmtId="0" fontId="9" fillId="0" borderId="0"/>
    <xf numFmtId="0" fontId="9"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7" fontId="16" fillId="0" borderId="0" applyFont="0" applyFill="0" applyBorder="0" applyAlignment="0" applyProtection="0"/>
    <xf numFmtId="0" fontId="9" fillId="0" borderId="0"/>
    <xf numFmtId="0" fontId="9" fillId="0" borderId="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9" fillId="0" borderId="0"/>
    <xf numFmtId="9" fontId="4"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9"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167" fontId="9" fillId="0" borderId="0" applyFont="0" applyFill="0" applyBorder="0" applyAlignment="0" applyProtection="0"/>
    <xf numFmtId="167" fontId="4" fillId="0" borderId="0" applyFont="0" applyFill="0" applyBorder="0" applyAlignment="0" applyProtection="0"/>
    <xf numFmtId="0" fontId="9"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 fillId="0" borderId="0"/>
    <xf numFmtId="0" fontId="9" fillId="0" borderId="0"/>
    <xf numFmtId="9" fontId="19"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9" fillId="0" borderId="0"/>
    <xf numFmtId="0" fontId="37" fillId="0" borderId="0" applyNumberFormat="0" applyFill="0" applyBorder="0" applyAlignment="0" applyProtection="0"/>
    <xf numFmtId="0" fontId="9"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0" borderId="0"/>
    <xf numFmtId="0" fontId="9" fillId="0" borderId="0"/>
    <xf numFmtId="0" fontId="9"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9" fillId="0" borderId="0"/>
    <xf numFmtId="0" fontId="37" fillId="0" borderId="0" applyNumberFormat="0" applyFill="0" applyBorder="0" applyAlignment="0" applyProtection="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4"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7" fontId="4"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9"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9" fillId="0" borderId="0"/>
    <xf numFmtId="0" fontId="4" fillId="0" borderId="0"/>
    <xf numFmtId="0" fontId="4" fillId="0" borderId="0"/>
    <xf numFmtId="0" fontId="9" fillId="0" borderId="0"/>
    <xf numFmtId="9" fontId="9"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7" fontId="3" fillId="0" borderId="0" applyFon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17"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7"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2" fillId="0" borderId="0"/>
    <xf numFmtId="9" fontId="2" fillId="0" borderId="0" applyFont="0" applyFill="0" applyBorder="0" applyAlignment="0" applyProtection="0"/>
    <xf numFmtId="0" fontId="16" fillId="0" borderId="0"/>
    <xf numFmtId="2" fontId="9" fillId="0" borderId="0"/>
    <xf numFmtId="2" fontId="9" fillId="0" borderId="0"/>
    <xf numFmtId="2" fontId="9" fillId="0" borderId="0"/>
    <xf numFmtId="2" fontId="9" fillId="0" borderId="0"/>
    <xf numFmtId="9" fontId="43" fillId="0" borderId="0" applyFont="0" applyFill="0" applyBorder="0" applyAlignment="0" applyProtection="0"/>
    <xf numFmtId="0" fontId="1" fillId="0" borderId="0"/>
  </cellStyleXfs>
  <cellXfs count="547">
    <xf numFmtId="0" fontId="0" fillId="0" borderId="0" xfId="0"/>
    <xf numFmtId="0" fontId="12" fillId="0" borderId="0" xfId="0" applyFont="1"/>
    <xf numFmtId="0" fontId="15" fillId="0" borderId="16" xfId="0" applyFont="1" applyFill="1" applyBorder="1" applyAlignment="1">
      <alignment horizontal="center"/>
    </xf>
    <xf numFmtId="0" fontId="8" fillId="0" borderId="0" xfId="0" applyFont="1" applyBorder="1"/>
    <xf numFmtId="0" fontId="10" fillId="0" borderId="8" xfId="0" applyFont="1" applyBorder="1" applyAlignment="1">
      <alignment horizontal="center" vertical="center"/>
    </xf>
    <xf numFmtId="0" fontId="18" fillId="0" borderId="7" xfId="0" applyFont="1" applyBorder="1" applyAlignment="1">
      <alignment horizontal="center" vertical="center"/>
    </xf>
    <xf numFmtId="0" fontId="8" fillId="0" borderId="9" xfId="0" applyFont="1" applyBorder="1"/>
    <xf numFmtId="4" fontId="12" fillId="0" borderId="2" xfId="4" applyNumberFormat="1" applyFont="1" applyFill="1" applyBorder="1" applyAlignment="1" applyProtection="1">
      <alignment vertical="center"/>
      <protection hidden="1"/>
    </xf>
    <xf numFmtId="4" fontId="12" fillId="0" borderId="0" xfId="4" applyNumberFormat="1" applyFont="1" applyFill="1" applyBorder="1" applyAlignment="1" applyProtection="1">
      <alignment vertical="center"/>
      <protection hidden="1"/>
    </xf>
    <xf numFmtId="4" fontId="8" fillId="0" borderId="0" xfId="0" applyNumberFormat="1" applyFont="1" applyBorder="1" applyAlignment="1">
      <alignment vertical="center"/>
    </xf>
    <xf numFmtId="10" fontId="12" fillId="0" borderId="9" xfId="0" applyNumberFormat="1" applyFont="1" applyBorder="1" applyAlignment="1">
      <alignment vertical="center"/>
    </xf>
    <xf numFmtId="4" fontId="12" fillId="0" borderId="9" xfId="4" applyNumberFormat="1" applyFont="1" applyFill="1" applyBorder="1" applyAlignment="1" applyProtection="1">
      <alignment vertical="center"/>
      <protection hidden="1"/>
    </xf>
    <xf numFmtId="168" fontId="8" fillId="0" borderId="2" xfId="19" applyNumberFormat="1" applyFont="1" applyFill="1" applyBorder="1" applyAlignment="1" applyProtection="1">
      <alignment horizontal="center" vertical="center" wrapText="1"/>
      <protection hidden="1"/>
    </xf>
    <xf numFmtId="4" fontId="15" fillId="0" borderId="2" xfId="5" applyNumberFormat="1" applyFont="1" applyBorder="1"/>
    <xf numFmtId="4" fontId="15" fillId="0" borderId="8" xfId="5" applyNumberFormat="1" applyFont="1" applyBorder="1"/>
    <xf numFmtId="4" fontId="8" fillId="0" borderId="2" xfId="5" applyNumberFormat="1" applyFont="1" applyBorder="1"/>
    <xf numFmtId="4" fontId="15" fillId="0" borderId="11" xfId="5" applyNumberFormat="1" applyFont="1" applyBorder="1"/>
    <xf numFmtId="0" fontId="12" fillId="0" borderId="3" xfId="0" applyFont="1" applyBorder="1"/>
    <xf numFmtId="0" fontId="12" fillId="0" borderId="3" xfId="0" applyFont="1" applyBorder="1" applyAlignment="1">
      <alignment horizontal="left"/>
    </xf>
    <xf numFmtId="4" fontId="40" fillId="0" borderId="9" xfId="0" applyNumberFormat="1" applyFont="1" applyBorder="1" applyAlignment="1">
      <alignment horizontal="right" vertical="center"/>
    </xf>
    <xf numFmtId="4" fontId="41" fillId="27" borderId="27" xfId="0" applyNumberFormat="1" applyFont="1" applyFill="1" applyBorder="1"/>
    <xf numFmtId="4" fontId="41" fillId="27" borderId="9" xfId="0" applyNumberFormat="1" applyFont="1" applyFill="1" applyBorder="1" applyAlignment="1">
      <alignment horizontal="right" vertical="center"/>
    </xf>
    <xf numFmtId="4" fontId="41" fillId="27" borderId="8" xfId="0" applyNumberFormat="1" applyFont="1" applyFill="1" applyBorder="1"/>
    <xf numFmtId="0" fontId="42" fillId="0" borderId="0" xfId="0" applyFont="1" applyBorder="1"/>
    <xf numFmtId="168" fontId="8" fillId="0" borderId="7" xfId="19" applyNumberFormat="1" applyFont="1" applyFill="1" applyBorder="1" applyAlignment="1" applyProtection="1">
      <alignment horizontal="center" vertical="center" wrapText="1"/>
      <protection hidden="1"/>
    </xf>
    <xf numFmtId="4" fontId="15" fillId="0" borderId="7" xfId="5" applyNumberFormat="1" applyFont="1" applyBorder="1"/>
    <xf numFmtId="4" fontId="8" fillId="0" borderId="7" xfId="5" applyNumberFormat="1" applyFont="1" applyBorder="1"/>
    <xf numFmtId="0" fontId="10" fillId="28" borderId="8" xfId="0" applyFont="1" applyFill="1" applyBorder="1" applyAlignment="1">
      <alignment horizontal="center" vertical="center"/>
    </xf>
    <xf numFmtId="0" fontId="8" fillId="0" borderId="16" xfId="0" applyFont="1" applyFill="1" applyBorder="1" applyAlignment="1">
      <alignment horizontal="center"/>
    </xf>
    <xf numFmtId="0" fontId="8" fillId="0" borderId="2" xfId="0" applyFont="1" applyBorder="1" applyAlignment="1">
      <alignment horizontal="center"/>
    </xf>
    <xf numFmtId="4" fontId="40" fillId="0" borderId="3" xfId="0" applyNumberFormat="1" applyFont="1" applyBorder="1" applyAlignment="1">
      <alignment horizontal="right" vertical="center"/>
    </xf>
    <xf numFmtId="4" fontId="40" fillId="0" borderId="1" xfId="0" applyNumberFormat="1" applyFont="1" applyBorder="1" applyAlignment="1">
      <alignment horizontal="right" vertical="center"/>
    </xf>
    <xf numFmtId="0" fontId="15" fillId="0" borderId="2" xfId="0" applyFont="1" applyBorder="1" applyAlignment="1"/>
    <xf numFmtId="0" fontId="12" fillId="0" borderId="2" xfId="0" applyFont="1" applyBorder="1" applyAlignment="1">
      <alignment horizontal="left" wrapText="1"/>
    </xf>
    <xf numFmtId="0" fontId="8" fillId="0" borderId="0" xfId="3" applyFont="1"/>
    <xf numFmtId="0" fontId="8" fillId="0" borderId="0" xfId="0" applyFont="1"/>
    <xf numFmtId="0" fontId="8" fillId="2" borderId="0" xfId="0" applyFont="1" applyFill="1" applyBorder="1" applyAlignment="1">
      <alignment horizontal="left" vertical="center"/>
    </xf>
    <xf numFmtId="0" fontId="8" fillId="0" borderId="8" xfId="0" applyFont="1" applyBorder="1" applyAlignment="1">
      <alignment wrapText="1"/>
    </xf>
    <xf numFmtId="0" fontId="8" fillId="0" borderId="16" xfId="0" applyFont="1" applyFill="1" applyBorder="1" applyAlignment="1">
      <alignment horizontal="center" wrapText="1"/>
    </xf>
    <xf numFmtId="0" fontId="15" fillId="0" borderId="2" xfId="0" applyFont="1" applyBorder="1" applyAlignment="1">
      <alignment wrapText="1"/>
    </xf>
    <xf numFmtId="0" fontId="15" fillId="0" borderId="2" xfId="0" applyFont="1" applyBorder="1" applyAlignment="1">
      <alignment horizontal="left" vertical="top" wrapText="1"/>
    </xf>
    <xf numFmtId="169" fontId="8" fillId="0" borderId="2" xfId="2" applyNumberFormat="1" applyFont="1" applyFill="1" applyBorder="1" applyAlignment="1">
      <alignment horizontal="right"/>
    </xf>
    <xf numFmtId="2" fontId="8" fillId="0" borderId="2" xfId="5" applyNumberFormat="1" applyFont="1" applyFill="1" applyBorder="1" applyAlignment="1">
      <alignment horizontal="right"/>
    </xf>
    <xf numFmtId="0" fontId="8" fillId="0" borderId="2" xfId="0" applyFont="1" applyBorder="1" applyAlignment="1">
      <alignment horizontal="left"/>
    </xf>
    <xf numFmtId="0" fontId="8" fillId="0" borderId="2" xfId="0" applyFont="1" applyFill="1" applyBorder="1" applyAlignment="1">
      <alignment horizontal="left" wrapText="1"/>
    </xf>
    <xf numFmtId="4" fontId="15" fillId="0" borderId="2" xfId="5" applyNumberFormat="1" applyFont="1" applyBorder="1" applyAlignment="1">
      <alignment horizontal="right"/>
    </xf>
    <xf numFmtId="4" fontId="15" fillId="0" borderId="8" xfId="5" applyNumberFormat="1" applyFont="1" applyBorder="1" applyAlignment="1">
      <alignment horizontal="right"/>
    </xf>
    <xf numFmtId="4" fontId="8" fillId="0" borderId="2" xfId="5" applyNumberFormat="1" applyFont="1" applyBorder="1" applyAlignment="1">
      <alignment horizontal="right"/>
    </xf>
    <xf numFmtId="0" fontId="8" fillId="0" borderId="16" xfId="0" applyFont="1" applyBorder="1" applyAlignment="1">
      <alignment horizontal="center"/>
    </xf>
    <xf numFmtId="0" fontId="8" fillId="0" borderId="2" xfId="0" applyFont="1" applyBorder="1" applyAlignment="1">
      <alignment wrapText="1"/>
    </xf>
    <xf numFmtId="0" fontId="8" fillId="0" borderId="26" xfId="0" applyFont="1" applyBorder="1" applyAlignment="1">
      <alignment horizontal="center"/>
    </xf>
    <xf numFmtId="0" fontId="8" fillId="0" borderId="8" xfId="0" applyFont="1" applyBorder="1" applyAlignment="1">
      <alignment horizontal="center"/>
    </xf>
    <xf numFmtId="0" fontId="8" fillId="0" borderId="2" xfId="4" applyFont="1" applyFill="1" applyBorder="1" applyAlignment="1" applyProtection="1">
      <alignment vertical="top" wrapText="1"/>
      <protection hidden="1"/>
    </xf>
    <xf numFmtId="4" fontId="12" fillId="28" borderId="2" xfId="4" applyNumberFormat="1" applyFont="1" applyFill="1" applyBorder="1" applyAlignment="1" applyProtection="1">
      <alignment vertical="center"/>
      <protection hidden="1"/>
    </xf>
    <xf numFmtId="169" fontId="8" fillId="0" borderId="8" xfId="1" applyNumberFormat="1" applyFont="1" applyFill="1" applyBorder="1" applyAlignment="1">
      <alignment horizontal="right"/>
    </xf>
    <xf numFmtId="2" fontId="8" fillId="0" borderId="8" xfId="5" applyNumberFormat="1" applyFont="1" applyFill="1" applyBorder="1" applyAlignment="1">
      <alignment horizontal="right"/>
    </xf>
    <xf numFmtId="4" fontId="8" fillId="0" borderId="8" xfId="0" applyNumberFormat="1" applyFont="1" applyFill="1" applyBorder="1" applyAlignment="1"/>
    <xf numFmtId="4" fontId="8" fillId="0" borderId="8" xfId="0" applyNumberFormat="1" applyFont="1" applyBorder="1" applyAlignment="1"/>
    <xf numFmtId="170" fontId="8" fillId="0" borderId="9" xfId="4" applyNumberFormat="1" applyFont="1" applyFill="1" applyBorder="1" applyAlignment="1" applyProtection="1">
      <alignment horizontal="right" wrapText="1"/>
      <protection hidden="1"/>
    </xf>
    <xf numFmtId="4" fontId="8" fillId="0" borderId="9" xfId="4" applyNumberFormat="1" applyFont="1" applyFill="1" applyBorder="1" applyAlignment="1" applyProtection="1">
      <alignment horizontal="right" wrapText="1"/>
      <protection hidden="1"/>
    </xf>
    <xf numFmtId="0" fontId="8" fillId="0" borderId="9" xfId="4" applyFont="1" applyFill="1" applyBorder="1" applyAlignment="1" applyProtection="1">
      <alignment horizontal="center" vertical="top" wrapText="1"/>
      <protection hidden="1"/>
    </xf>
    <xf numFmtId="10" fontId="40" fillId="0" borderId="28" xfId="0" applyNumberFormat="1" applyFont="1" applyBorder="1" applyAlignment="1">
      <alignment horizontal="right" vertical="center" wrapText="1"/>
    </xf>
    <xf numFmtId="4" fontId="12" fillId="28" borderId="2" xfId="0" applyNumberFormat="1" applyFont="1" applyFill="1" applyBorder="1" applyAlignment="1">
      <alignment horizontal="right"/>
    </xf>
    <xf numFmtId="0" fontId="8" fillId="0" borderId="3" xfId="0" applyFont="1" applyBorder="1"/>
    <xf numFmtId="4" fontId="8" fillId="28" borderId="2" xfId="0" applyNumberFormat="1" applyFont="1" applyFill="1" applyBorder="1" applyAlignment="1"/>
    <xf numFmtId="4" fontId="8" fillId="28" borderId="2" xfId="61613" applyNumberFormat="1" applyFont="1" applyFill="1" applyBorder="1" applyAlignment="1"/>
    <xf numFmtId="4" fontId="41" fillId="0" borderId="3" xfId="0" applyNumberFormat="1" applyFont="1" applyBorder="1" applyAlignment="1">
      <alignment horizontal="right" vertical="center"/>
    </xf>
    <xf numFmtId="4" fontId="41" fillId="0" borderId="9" xfId="0" applyNumberFormat="1" applyFont="1" applyBorder="1" applyAlignment="1">
      <alignment horizontal="right" vertical="center"/>
    </xf>
    <xf numFmtId="3" fontId="15" fillId="0" borderId="2" xfId="5" applyNumberFormat="1" applyFont="1" applyBorder="1"/>
    <xf numFmtId="2" fontId="8" fillId="0" borderId="9" xfId="5" applyNumberFormat="1" applyFont="1" applyFill="1" applyBorder="1" applyAlignment="1">
      <alignment horizontal="right"/>
    </xf>
    <xf numFmtId="2" fontId="8" fillId="0" borderId="8" xfId="0" applyNumberFormat="1" applyFont="1" applyFill="1" applyBorder="1" applyAlignment="1"/>
    <xf numFmtId="2" fontId="8" fillId="0" borderId="8" xfId="0" applyNumberFormat="1" applyFont="1" applyBorder="1" applyAlignment="1"/>
    <xf numFmtId="2" fontId="8" fillId="28" borderId="2" xfId="0" applyNumberFormat="1" applyFont="1" applyFill="1" applyBorder="1" applyAlignment="1"/>
    <xf numFmtId="2" fontId="8" fillId="28" borderId="2" xfId="61613" applyNumberFormat="1" applyFont="1" applyFill="1" applyBorder="1" applyAlignment="1"/>
    <xf numFmtId="0" fontId="12" fillId="0" borderId="3" xfId="0" applyFont="1" applyBorder="1" applyAlignment="1">
      <alignment wrapText="1"/>
    </xf>
    <xf numFmtId="9" fontId="8" fillId="0" borderId="8" xfId="0" applyNumberFormat="1" applyFont="1" applyBorder="1" applyAlignment="1"/>
    <xf numFmtId="168" fontId="8" fillId="0" borderId="8" xfId="19" applyNumberFormat="1" applyFont="1" applyFill="1" applyBorder="1" applyAlignment="1" applyProtection="1">
      <alignment horizontal="center" vertical="center" wrapText="1"/>
      <protection hidden="1"/>
    </xf>
    <xf numFmtId="3" fontId="15" fillId="0" borderId="8" xfId="5" applyNumberFormat="1" applyFont="1" applyBorder="1"/>
    <xf numFmtId="0" fontId="8" fillId="0" borderId="6" xfId="0" applyFont="1" applyBorder="1" applyAlignment="1">
      <alignment horizontal="center"/>
    </xf>
    <xf numFmtId="0" fontId="8" fillId="0" borderId="11" xfId="0" applyFont="1" applyBorder="1" applyAlignment="1">
      <alignment horizontal="center"/>
    </xf>
    <xf numFmtId="0" fontId="8" fillId="0" borderId="6" xfId="0" applyFont="1" applyFill="1" applyBorder="1" applyAlignment="1">
      <alignment horizontal="center"/>
    </xf>
    <xf numFmtId="0" fontId="8" fillId="0" borderId="6" xfId="0" applyFont="1" applyFill="1" applyBorder="1" applyAlignment="1">
      <alignment horizontal="center" wrapText="1"/>
    </xf>
    <xf numFmtId="0" fontId="15" fillId="0" borderId="6" xfId="0" applyFont="1" applyFill="1" applyBorder="1" applyAlignment="1">
      <alignment horizontal="center"/>
    </xf>
    <xf numFmtId="0" fontId="8" fillId="0" borderId="2" xfId="0" applyFont="1" applyBorder="1" applyAlignment="1"/>
    <xf numFmtId="4" fontId="8" fillId="0" borderId="2" xfId="2" applyNumberFormat="1" applyFont="1" applyFill="1" applyBorder="1" applyAlignment="1">
      <alignment horizontal="right"/>
    </xf>
    <xf numFmtId="0" fontId="47" fillId="0" borderId="41" xfId="61606" applyFont="1" applyBorder="1" applyAlignment="1">
      <alignment vertical="top" wrapText="1"/>
    </xf>
    <xf numFmtId="0" fontId="8" fillId="0" borderId="0" xfId="0" applyFont="1" applyFill="1" applyBorder="1"/>
    <xf numFmtId="0" fontId="47" fillId="0" borderId="43" xfId="61606" applyFont="1" applyBorder="1" applyAlignment="1">
      <alignment vertical="top" wrapText="1"/>
    </xf>
    <xf numFmtId="9" fontId="8" fillId="0" borderId="0" xfId="0" applyNumberFormat="1" applyFont="1" applyBorder="1"/>
    <xf numFmtId="0" fontId="47" fillId="0" borderId="44" xfId="61606" applyFont="1" applyBorder="1" applyAlignment="1">
      <alignment vertical="top" wrapText="1"/>
    </xf>
    <xf numFmtId="4" fontId="8" fillId="0" borderId="0" xfId="0" applyNumberFormat="1" applyFont="1"/>
    <xf numFmtId="0" fontId="47" fillId="0" borderId="0" xfId="61606" applyFont="1" applyBorder="1" applyAlignment="1">
      <alignment vertical="top" wrapText="1"/>
    </xf>
    <xf numFmtId="0" fontId="48" fillId="0" borderId="0" xfId="61606" applyFont="1" applyBorder="1" applyAlignment="1">
      <alignment horizontal="center" vertical="top" wrapText="1"/>
    </xf>
    <xf numFmtId="0" fontId="11" fillId="0" borderId="0" xfId="4" applyFont="1" applyFill="1" applyBorder="1" applyAlignment="1" applyProtection="1">
      <alignment wrapText="1"/>
      <protection hidden="1"/>
    </xf>
    <xf numFmtId="0" fontId="44" fillId="0" borderId="0" xfId="4" applyFont="1" applyFill="1" applyAlignment="1" applyProtection="1">
      <protection hidden="1"/>
    </xf>
    <xf numFmtId="0" fontId="11" fillId="0" borderId="3" xfId="4" applyFont="1" applyFill="1" applyBorder="1" applyAlignment="1" applyProtection="1">
      <alignment wrapText="1"/>
      <protection hidden="1"/>
    </xf>
    <xf numFmtId="0" fontId="8" fillId="0" borderId="0" xfId="4" applyFont="1" applyFill="1" applyProtection="1">
      <protection hidden="1"/>
    </xf>
    <xf numFmtId="0" fontId="10" fillId="0" borderId="8" xfId="4" applyFont="1" applyFill="1" applyBorder="1" applyAlignment="1" applyProtection="1">
      <alignment horizontal="center" vertical="center" wrapText="1"/>
      <protection hidden="1"/>
    </xf>
    <xf numFmtId="4" fontId="10" fillId="0" borderId="8" xfId="4" applyNumberFormat="1" applyFont="1" applyFill="1" applyBorder="1" applyAlignment="1" applyProtection="1">
      <alignment horizontal="center" vertical="center" wrapText="1"/>
      <protection hidden="1"/>
    </xf>
    <xf numFmtId="3" fontId="10" fillId="0" borderId="8" xfId="4" applyNumberFormat="1" applyFont="1" applyFill="1" applyBorder="1" applyAlignment="1" applyProtection="1">
      <alignment horizontal="center" vertical="center" wrapText="1"/>
      <protection hidden="1"/>
    </xf>
    <xf numFmtId="0" fontId="10" fillId="0" borderId="8" xfId="0" applyNumberFormat="1" applyFont="1" applyBorder="1" applyAlignment="1">
      <alignment horizontal="center" vertical="center"/>
    </xf>
    <xf numFmtId="0" fontId="10" fillId="0" borderId="8" xfId="0" applyNumberFormat="1" applyFont="1" applyFill="1" applyBorder="1" applyAlignment="1">
      <alignment horizontal="center" vertical="center"/>
    </xf>
    <xf numFmtId="0" fontId="10" fillId="0" borderId="8" xfId="0" applyFont="1" applyFill="1" applyBorder="1" applyAlignment="1">
      <alignment horizontal="center" vertical="center"/>
    </xf>
    <xf numFmtId="0" fontId="10" fillId="28" borderId="8" xfId="0" applyNumberFormat="1" applyFont="1" applyFill="1" applyBorder="1" applyAlignment="1">
      <alignment horizontal="center" vertical="center"/>
    </xf>
    <xf numFmtId="0" fontId="18" fillId="0" borderId="7" xfId="0" applyNumberFormat="1" applyFont="1" applyBorder="1" applyAlignment="1">
      <alignment horizontal="center" vertical="center"/>
    </xf>
    <xf numFmtId="0" fontId="18" fillId="0" borderId="7" xfId="0" applyNumberFormat="1" applyFont="1" applyFill="1" applyBorder="1" applyAlignment="1">
      <alignment horizontal="center" vertical="center"/>
    </xf>
    <xf numFmtId="0" fontId="18" fillId="0" borderId="7" xfId="0" applyFont="1" applyFill="1" applyBorder="1" applyAlignment="1">
      <alignment horizontal="center" vertical="center"/>
    </xf>
    <xf numFmtId="1" fontId="18" fillId="0" borderId="7" xfId="0" applyNumberFormat="1" applyFont="1" applyBorder="1" applyAlignment="1">
      <alignment horizontal="center" vertical="center" wrapText="1"/>
    </xf>
    <xf numFmtId="1" fontId="18" fillId="28" borderId="7" xfId="0" applyNumberFormat="1" applyFont="1" applyFill="1" applyBorder="1" applyAlignment="1">
      <alignment horizontal="center" vertical="center" wrapText="1"/>
    </xf>
    <xf numFmtId="0" fontId="8" fillId="0" borderId="9" xfId="4" applyFont="1" applyFill="1" applyBorder="1" applyAlignment="1" applyProtection="1">
      <alignment vertical="top" wrapText="1"/>
      <protection hidden="1"/>
    </xf>
    <xf numFmtId="4" fontId="8" fillId="0" borderId="9" xfId="4" applyNumberFormat="1" applyFont="1" applyFill="1" applyBorder="1" applyAlignment="1" applyProtection="1">
      <alignment vertical="top" wrapText="1"/>
      <protection hidden="1"/>
    </xf>
    <xf numFmtId="3" fontId="8" fillId="0" borderId="9" xfId="4" applyNumberFormat="1" applyFont="1" applyFill="1" applyBorder="1" applyAlignment="1" applyProtection="1">
      <alignment vertical="center" wrapText="1"/>
      <protection hidden="1"/>
    </xf>
    <xf numFmtId="4" fontId="8" fillId="0" borderId="2" xfId="0" applyNumberFormat="1" applyFont="1" applyFill="1" applyBorder="1" applyAlignment="1">
      <alignment vertical="center"/>
    </xf>
    <xf numFmtId="4" fontId="8" fillId="0" borderId="2" xfId="0" applyNumberFormat="1" applyFont="1" applyBorder="1" applyAlignment="1">
      <alignment vertical="center"/>
    </xf>
    <xf numFmtId="1" fontId="8" fillId="0" borderId="8" xfId="19" applyNumberFormat="1" applyFont="1" applyFill="1" applyBorder="1" applyAlignment="1" applyProtection="1">
      <alignment horizontal="center" vertical="center" wrapText="1"/>
      <protection hidden="1"/>
    </xf>
    <xf numFmtId="168" fontId="8" fillId="0" borderId="2" xfId="19" applyNumberFormat="1" applyFont="1" applyFill="1" applyBorder="1" applyAlignment="1" applyProtection="1">
      <alignment horizontal="left" wrapText="1"/>
      <protection hidden="1"/>
    </xf>
    <xf numFmtId="4" fontId="8" fillId="0" borderId="2" xfId="19" applyNumberFormat="1" applyFont="1" applyFill="1" applyBorder="1" applyAlignment="1" applyProtection="1">
      <alignment horizontal="right" vertical="center" wrapText="1"/>
      <protection hidden="1"/>
    </xf>
    <xf numFmtId="0" fontId="8" fillId="0" borderId="0" xfId="4" applyFont="1" applyFill="1" applyBorder="1" applyAlignment="1" applyProtection="1">
      <alignment vertical="top" wrapText="1"/>
      <protection hidden="1"/>
    </xf>
    <xf numFmtId="0" fontId="12" fillId="0" borderId="0" xfId="4" applyFont="1" applyFill="1" applyBorder="1" applyAlignment="1" applyProtection="1">
      <alignment horizontal="right" vertical="top" wrapText="1"/>
      <protection hidden="1"/>
    </xf>
    <xf numFmtId="4" fontId="12" fillId="28" borderId="0" xfId="4" applyNumberFormat="1" applyFont="1" applyFill="1" applyBorder="1" applyAlignment="1" applyProtection="1">
      <alignment vertical="center"/>
      <protection hidden="1"/>
    </xf>
    <xf numFmtId="4" fontId="8" fillId="0" borderId="0" xfId="0" applyNumberFormat="1" applyFont="1" applyFill="1" applyBorder="1" applyAlignment="1">
      <alignment vertical="center"/>
    </xf>
    <xf numFmtId="10" fontId="8" fillId="0" borderId="0" xfId="0" applyNumberFormat="1" applyFont="1" applyBorder="1" applyAlignment="1">
      <alignment vertical="center"/>
    </xf>
    <xf numFmtId="0" fontId="45" fillId="0" borderId="0" xfId="4" applyFont="1" applyFill="1" applyBorder="1" applyProtection="1">
      <protection hidden="1"/>
    </xf>
    <xf numFmtId="0" fontId="44" fillId="0" borderId="0" xfId="4" applyFont="1" applyFill="1" applyBorder="1" applyProtection="1">
      <protection hidden="1"/>
    </xf>
    <xf numFmtId="0" fontId="8" fillId="0" borderId="9" xfId="4" applyFont="1" applyFill="1" applyBorder="1" applyAlignment="1" applyProtection="1">
      <alignment horizontal="left" vertical="top" wrapText="1"/>
      <protection hidden="1"/>
    </xf>
    <xf numFmtId="0" fontId="8" fillId="0" borderId="1" xfId="4" applyFont="1" applyFill="1" applyBorder="1" applyAlignment="1" applyProtection="1">
      <alignment horizontal="center" vertical="top" wrapText="1"/>
      <protection hidden="1"/>
    </xf>
    <xf numFmtId="2" fontId="8" fillId="28" borderId="2" xfId="0" applyNumberFormat="1" applyFont="1" applyFill="1" applyBorder="1" applyAlignment="1">
      <alignment vertical="center"/>
    </xf>
    <xf numFmtId="2" fontId="8" fillId="28" borderId="2" xfId="61613" applyNumberFormat="1" applyFont="1" applyFill="1" applyBorder="1" applyAlignment="1">
      <alignment vertical="center"/>
    </xf>
    <xf numFmtId="4" fontId="8" fillId="30" borderId="11" xfId="0" applyNumberFormat="1" applyFont="1" applyFill="1" applyBorder="1" applyAlignment="1">
      <alignment horizontal="right"/>
    </xf>
    <xf numFmtId="4" fontId="8" fillId="0" borderId="8" xfId="0" applyNumberFormat="1" applyFont="1" applyFill="1" applyBorder="1" applyAlignment="1">
      <alignment horizontal="right"/>
    </xf>
    <xf numFmtId="4" fontId="8" fillId="0" borderId="8" xfId="0" applyNumberFormat="1" applyFont="1" applyBorder="1" applyAlignment="1">
      <alignment horizontal="right"/>
    </xf>
    <xf numFmtId="9" fontId="8" fillId="0" borderId="8" xfId="0" applyNumberFormat="1" applyFont="1" applyBorder="1" applyAlignment="1">
      <alignment horizontal="right"/>
    </xf>
    <xf numFmtId="4" fontId="8" fillId="28" borderId="2" xfId="0" applyNumberFormat="1" applyFont="1" applyFill="1" applyBorder="1" applyAlignment="1">
      <alignment horizontal="right"/>
    </xf>
    <xf numFmtId="4" fontId="8" fillId="28" borderId="2" xfId="61613" applyNumberFormat="1" applyFont="1" applyFill="1" applyBorder="1" applyAlignment="1">
      <alignment horizontal="right"/>
    </xf>
    <xf numFmtId="0" fontId="44" fillId="0" borderId="0" xfId="0" applyFont="1" applyFill="1" applyBorder="1" applyAlignment="1">
      <alignment horizontal="right" vertical="center" wrapText="1"/>
    </xf>
    <xf numFmtId="4" fontId="8" fillId="0" borderId="0" xfId="4" applyNumberFormat="1" applyFont="1" applyFill="1" applyProtection="1">
      <protection hidden="1"/>
    </xf>
    <xf numFmtId="3" fontId="8" fillId="0" borderId="0" xfId="4" applyNumberFormat="1" applyFont="1" applyFill="1" applyAlignment="1" applyProtection="1">
      <alignment vertical="center"/>
      <protection hidden="1"/>
    </xf>
    <xf numFmtId="0" fontId="8" fillId="0" borderId="0" xfId="0" applyFont="1" applyAlignment="1">
      <alignment wrapText="1"/>
    </xf>
    <xf numFmtId="0" fontId="8" fillId="0" borderId="0" xfId="0" applyFont="1" applyFill="1" applyBorder="1" applyProtection="1">
      <protection hidden="1"/>
    </xf>
    <xf numFmtId="0" fontId="49" fillId="0" borderId="0" xfId="0" applyFont="1" applyFill="1" applyAlignment="1" applyProtection="1">
      <alignment horizontal="left"/>
      <protection hidden="1"/>
    </xf>
    <xf numFmtId="0" fontId="44" fillId="0" borderId="0" xfId="4" applyFont="1" applyFill="1" applyAlignment="1" applyProtection="1">
      <alignment horizontal="left"/>
      <protection hidden="1"/>
    </xf>
    <xf numFmtId="0" fontId="11" fillId="0" borderId="0" xfId="4" applyNumberFormat="1" applyFont="1" applyFill="1" applyBorder="1" applyAlignment="1" applyProtection="1">
      <alignment horizontal="center"/>
      <protection hidden="1"/>
    </xf>
    <xf numFmtId="0" fontId="8" fillId="0" borderId="9" xfId="0" applyFont="1" applyFill="1" applyBorder="1"/>
    <xf numFmtId="10" fontId="8" fillId="28" borderId="2" xfId="0" applyNumberFormat="1" applyFont="1" applyFill="1" applyBorder="1" applyAlignment="1">
      <alignment vertical="center"/>
    </xf>
    <xf numFmtId="3" fontId="8" fillId="0" borderId="2" xfId="19" applyNumberFormat="1" applyFont="1" applyFill="1" applyBorder="1" applyAlignment="1">
      <alignment horizontal="center" vertical="center" wrapText="1"/>
    </xf>
    <xf numFmtId="3" fontId="8" fillId="0" borderId="11" xfId="0" applyNumberFormat="1" applyFont="1" applyFill="1" applyBorder="1" applyAlignment="1">
      <alignment vertical="center"/>
    </xf>
    <xf numFmtId="3" fontId="8" fillId="0" borderId="2" xfId="0" applyNumberFormat="1" applyFont="1" applyBorder="1" applyAlignment="1">
      <alignment vertical="center"/>
    </xf>
    <xf numFmtId="10" fontId="8" fillId="0" borderId="2" xfId="0" applyNumberFormat="1" applyFont="1" applyBorder="1" applyAlignment="1">
      <alignment vertical="center"/>
    </xf>
    <xf numFmtId="10" fontId="8" fillId="0" borderId="2" xfId="0" applyNumberFormat="1" applyFont="1" applyFill="1" applyBorder="1" applyAlignment="1">
      <alignment vertical="center"/>
    </xf>
    <xf numFmtId="168" fontId="8" fillId="0" borderId="8" xfId="19" applyNumberFormat="1" applyFont="1" applyFill="1" applyBorder="1" applyAlignment="1" applyProtection="1">
      <alignment horizontal="left" vertical="center" wrapText="1"/>
      <protection hidden="1"/>
    </xf>
    <xf numFmtId="3" fontId="8" fillId="0" borderId="8" xfId="19" applyNumberFormat="1" applyFont="1" applyFill="1" applyBorder="1" applyAlignment="1">
      <alignment horizontal="center" vertical="center" wrapText="1"/>
    </xf>
    <xf numFmtId="4" fontId="8" fillId="0" borderId="8" xfId="19" applyNumberFormat="1" applyFont="1" applyFill="1" applyBorder="1" applyAlignment="1" applyProtection="1">
      <alignment horizontal="right" vertical="center" wrapText="1"/>
      <protection hidden="1"/>
    </xf>
    <xf numFmtId="2" fontId="8" fillId="28" borderId="8" xfId="0" applyNumberFormat="1" applyFont="1" applyFill="1" applyBorder="1" applyAlignment="1">
      <alignment vertical="center"/>
    </xf>
    <xf numFmtId="2" fontId="8" fillId="28" borderId="8" xfId="61613" applyNumberFormat="1" applyFont="1" applyFill="1" applyBorder="1" applyAlignment="1">
      <alignment vertical="center"/>
    </xf>
    <xf numFmtId="0" fontId="8" fillId="0" borderId="8" xfId="19" applyNumberFormat="1" applyFont="1" applyFill="1" applyBorder="1" applyAlignment="1" applyProtection="1">
      <alignment horizontal="left" vertical="center"/>
      <protection hidden="1"/>
    </xf>
    <xf numFmtId="1" fontId="8" fillId="0" borderId="7" xfId="19" applyNumberFormat="1" applyFont="1" applyFill="1" applyBorder="1" applyAlignment="1" applyProtection="1">
      <alignment horizontal="center" vertical="center" wrapText="1"/>
      <protection hidden="1"/>
    </xf>
    <xf numFmtId="168" fontId="8" fillId="0" borderId="7" xfId="19" applyNumberFormat="1" applyFont="1" applyFill="1" applyBorder="1" applyAlignment="1" applyProtection="1">
      <alignment horizontal="left" vertical="center" wrapText="1"/>
      <protection hidden="1"/>
    </xf>
    <xf numFmtId="3" fontId="8" fillId="0" borderId="7" xfId="19" applyNumberFormat="1" applyFont="1" applyFill="1" applyBorder="1" applyAlignment="1">
      <alignment horizontal="center" vertical="center" wrapText="1"/>
    </xf>
    <xf numFmtId="4" fontId="8" fillId="0" borderId="7" xfId="19" applyNumberFormat="1" applyFont="1" applyFill="1" applyBorder="1" applyAlignment="1" applyProtection="1">
      <alignment horizontal="right" vertical="center" wrapText="1"/>
      <protection hidden="1"/>
    </xf>
    <xf numFmtId="4" fontId="8" fillId="0" borderId="7" xfId="0" applyNumberFormat="1" applyFont="1" applyFill="1" applyBorder="1" applyAlignment="1">
      <alignment vertical="center"/>
    </xf>
    <xf numFmtId="4" fontId="8" fillId="0" borderId="7" xfId="0" applyNumberFormat="1" applyFont="1" applyBorder="1" applyAlignment="1">
      <alignment vertical="center"/>
    </xf>
    <xf numFmtId="10" fontId="8" fillId="0" borderId="7" xfId="0" applyNumberFormat="1" applyFont="1" applyBorder="1" applyAlignment="1">
      <alignment vertical="center"/>
    </xf>
    <xf numFmtId="2" fontId="8" fillId="28" borderId="7" xfId="0" applyNumberFormat="1" applyFont="1" applyFill="1" applyBorder="1" applyAlignment="1">
      <alignment vertical="center"/>
    </xf>
    <xf numFmtId="2" fontId="8" fillId="28" borderId="7" xfId="61613" applyNumberFormat="1" applyFont="1" applyFill="1" applyBorder="1" applyAlignment="1">
      <alignment vertical="center"/>
    </xf>
    <xf numFmtId="2" fontId="8" fillId="28" borderId="9" xfId="0" applyNumberFormat="1" applyFont="1" applyFill="1" applyBorder="1" applyAlignment="1">
      <alignment vertical="center"/>
    </xf>
    <xf numFmtId="2" fontId="8" fillId="28" borderId="9" xfId="61613" applyNumberFormat="1" applyFont="1" applyFill="1" applyBorder="1" applyAlignment="1">
      <alignment vertical="center"/>
    </xf>
    <xf numFmtId="0" fontId="8" fillId="0" borderId="0" xfId="4" applyFont="1" applyFill="1" applyAlignment="1" applyProtection="1">
      <alignment wrapText="1"/>
      <protection hidden="1"/>
    </xf>
    <xf numFmtId="0" fontId="18" fillId="0" borderId="2" xfId="0" applyFont="1" applyBorder="1" applyAlignment="1">
      <alignment horizontal="center"/>
    </xf>
    <xf numFmtId="0" fontId="18" fillId="0" borderId="2" xfId="0" applyFont="1" applyBorder="1" applyAlignment="1">
      <alignment horizontal="center" vertical="center"/>
    </xf>
    <xf numFmtId="0" fontId="18" fillId="0" borderId="2" xfId="0" applyNumberFormat="1" applyFont="1" applyBorder="1" applyAlignment="1">
      <alignment horizontal="center" vertical="center"/>
    </xf>
    <xf numFmtId="4" fontId="41" fillId="0" borderId="2" xfId="0" applyNumberFormat="1" applyFont="1" applyBorder="1" applyAlignment="1">
      <alignment horizontal="right" vertical="center"/>
    </xf>
    <xf numFmtId="0" fontId="10" fillId="28" borderId="6" xfId="0" applyFont="1" applyFill="1" applyBorder="1" applyAlignment="1">
      <alignment horizontal="center" vertical="center"/>
    </xf>
    <xf numFmtId="0" fontId="10" fillId="0" borderId="2" xfId="0" applyFont="1" applyBorder="1" applyAlignment="1">
      <alignment horizontal="center" vertical="center"/>
    </xf>
    <xf numFmtId="0" fontId="10" fillId="0" borderId="2" xfId="0" applyNumberFormat="1" applyFont="1" applyBorder="1" applyAlignment="1">
      <alignment horizontal="center" vertical="center"/>
    </xf>
    <xf numFmtId="0" fontId="11" fillId="0" borderId="12" xfId="0" applyFont="1" applyBorder="1" applyAlignment="1">
      <alignment horizontal="center"/>
    </xf>
    <xf numFmtId="0" fontId="11" fillId="0" borderId="10" xfId="0" applyFont="1" applyBorder="1" applyAlignment="1">
      <alignment horizontal="center"/>
    </xf>
    <xf numFmtId="0" fontId="11" fillId="0" borderId="7" xfId="0" applyFont="1" applyBorder="1" applyAlignment="1">
      <alignment horizontal="center" vertical="center"/>
    </xf>
    <xf numFmtId="0" fontId="11" fillId="0" borderId="7" xfId="0" applyNumberFormat="1" applyFont="1" applyBorder="1" applyAlignment="1">
      <alignment horizontal="center" vertical="center"/>
    </xf>
    <xf numFmtId="1" fontId="11" fillId="0" borderId="13" xfId="0" applyNumberFormat="1" applyFont="1" applyBorder="1" applyAlignment="1">
      <alignment horizontal="center" vertical="center" wrapText="1"/>
    </xf>
    <xf numFmtId="1" fontId="18" fillId="28" borderId="8" xfId="0" applyNumberFormat="1" applyFont="1" applyFill="1" applyBorder="1" applyAlignment="1">
      <alignment horizontal="center" vertical="center" wrapText="1"/>
    </xf>
    <xf numFmtId="0" fontId="18" fillId="0" borderId="14" xfId="0" applyFont="1" applyBorder="1" applyAlignment="1">
      <alignment horizontal="center"/>
    </xf>
    <xf numFmtId="0" fontId="8" fillId="0" borderId="3" xfId="0" applyFont="1" applyBorder="1" applyAlignment="1">
      <alignment horizontal="left"/>
    </xf>
    <xf numFmtId="0" fontId="18" fillId="0" borderId="9" xfId="0" applyFont="1" applyBorder="1" applyAlignment="1">
      <alignment horizontal="center" vertical="center"/>
    </xf>
    <xf numFmtId="0" fontId="18" fillId="0" borderId="9" xfId="0" applyNumberFormat="1" applyFont="1" applyBorder="1" applyAlignment="1">
      <alignment horizontal="center" vertical="center"/>
    </xf>
    <xf numFmtId="10" fontId="41" fillId="0" borderId="28" xfId="0" applyNumberFormat="1" applyFont="1" applyBorder="1" applyAlignment="1">
      <alignment horizontal="right" vertical="center" wrapText="1"/>
    </xf>
    <xf numFmtId="4" fontId="8" fillId="28" borderId="2" xfId="0" applyNumberFormat="1" applyFont="1" applyFill="1" applyBorder="1"/>
    <xf numFmtId="4" fontId="41" fillId="0" borderId="9" xfId="0" applyNumberFormat="1" applyFont="1" applyBorder="1" applyAlignment="1">
      <alignment horizontal="left" vertical="center"/>
    </xf>
    <xf numFmtId="10" fontId="41" fillId="0" borderId="28" xfId="0" applyNumberFormat="1" applyFont="1" applyBorder="1" applyAlignment="1">
      <alignment horizontal="left" vertical="center" wrapText="1"/>
    </xf>
    <xf numFmtId="4" fontId="8" fillId="28" borderId="2" xfId="0" applyNumberFormat="1" applyFont="1" applyFill="1" applyBorder="1" applyAlignment="1">
      <alignment horizontal="left"/>
    </xf>
    <xf numFmtId="0" fontId="8" fillId="0" borderId="3" xfId="0" applyFont="1" applyBorder="1" applyAlignment="1">
      <alignment horizontal="right"/>
    </xf>
    <xf numFmtId="0" fontId="8" fillId="0" borderId="3" xfId="0" applyFont="1" applyBorder="1" applyAlignment="1"/>
    <xf numFmtId="4" fontId="41" fillId="0" borderId="9" xfId="0" applyNumberFormat="1" applyFont="1" applyBorder="1" applyAlignment="1">
      <alignment vertical="center"/>
    </xf>
    <xf numFmtId="10" fontId="41" fillId="0" borderId="28" xfId="0" applyNumberFormat="1" applyFont="1" applyBorder="1" applyAlignment="1">
      <alignment vertical="center" wrapText="1"/>
    </xf>
    <xf numFmtId="0" fontId="8" fillId="0" borderId="16" xfId="0" applyFont="1" applyBorder="1"/>
    <xf numFmtId="0" fontId="8" fillId="0" borderId="2" xfId="0" applyFont="1" applyBorder="1"/>
    <xf numFmtId="3" fontId="8" fillId="0" borderId="2" xfId="0" applyNumberFormat="1" applyFont="1" applyBorder="1"/>
    <xf numFmtId="4" fontId="41" fillId="0" borderId="4" xfId="0" applyNumberFormat="1" applyFont="1" applyBorder="1"/>
    <xf numFmtId="0" fontId="8" fillId="28" borderId="2" xfId="0" applyFont="1" applyFill="1" applyBorder="1"/>
    <xf numFmtId="4" fontId="41" fillId="0" borderId="5" xfId="0" applyNumberFormat="1" applyFont="1" applyFill="1" applyBorder="1"/>
    <xf numFmtId="4" fontId="41" fillId="0" borderId="2" xfId="0" applyNumberFormat="1" applyFont="1" applyFill="1" applyBorder="1"/>
    <xf numFmtId="4" fontId="41" fillId="0" borderId="6" xfId="0" applyNumberFormat="1" applyFont="1" applyFill="1" applyBorder="1"/>
    <xf numFmtId="0" fontId="8" fillId="27" borderId="26" xfId="0" applyFont="1" applyFill="1" applyBorder="1"/>
    <xf numFmtId="0" fontId="8" fillId="27" borderId="3" xfId="0" applyFont="1" applyFill="1" applyBorder="1"/>
    <xf numFmtId="0" fontId="8" fillId="27" borderId="8" xfId="0" applyFont="1" applyFill="1" applyBorder="1"/>
    <xf numFmtId="3" fontId="8" fillId="27" borderId="8" xfId="0" applyNumberFormat="1" applyFont="1" applyFill="1" applyBorder="1"/>
    <xf numFmtId="4" fontId="41" fillId="27" borderId="2" xfId="0" applyNumberFormat="1" applyFont="1" applyFill="1" applyBorder="1"/>
    <xf numFmtId="4" fontId="41" fillId="27" borderId="11" xfId="0" applyNumberFormat="1" applyFont="1" applyFill="1" applyBorder="1"/>
    <xf numFmtId="4" fontId="41" fillId="27" borderId="29" xfId="0" applyNumberFormat="1" applyFont="1" applyFill="1" applyBorder="1"/>
    <xf numFmtId="0" fontId="8" fillId="27" borderId="21" xfId="0" applyFont="1" applyFill="1" applyBorder="1"/>
    <xf numFmtId="0" fontId="8" fillId="27" borderId="22" xfId="0" applyFont="1" applyFill="1" applyBorder="1"/>
    <xf numFmtId="0" fontId="8" fillId="27" borderId="17" xfId="0" applyFont="1" applyFill="1" applyBorder="1"/>
    <xf numFmtId="3" fontId="8" fillId="27" borderId="17" xfId="0" applyNumberFormat="1" applyFont="1" applyFill="1" applyBorder="1"/>
    <xf numFmtId="4" fontId="41" fillId="27" borderId="17" xfId="0" applyNumberFormat="1" applyFont="1" applyFill="1" applyBorder="1"/>
    <xf numFmtId="4" fontId="41" fillId="27" borderId="22" xfId="0" applyNumberFormat="1" applyFont="1" applyFill="1" applyBorder="1"/>
    <xf numFmtId="4" fontId="8" fillId="0" borderId="0" xfId="0" applyNumberFormat="1" applyFont="1" applyFill="1" applyBorder="1"/>
    <xf numFmtId="0" fontId="8" fillId="0" borderId="0" xfId="3" applyFont="1" applyBorder="1"/>
    <xf numFmtId="0" fontId="46" fillId="0" borderId="0" xfId="61606" applyFont="1"/>
    <xf numFmtId="0" fontId="47" fillId="0" borderId="43" xfId="61606" applyFont="1" applyBorder="1" applyAlignment="1">
      <alignment horizontal="center"/>
    </xf>
    <xf numFmtId="0" fontId="48" fillId="0" borderId="47" xfId="61606" applyFont="1" applyBorder="1"/>
    <xf numFmtId="0" fontId="48" fillId="0" borderId="48" xfId="61606" applyFont="1" applyBorder="1"/>
    <xf numFmtId="0" fontId="48" fillId="0" borderId="49" xfId="61606" applyFont="1" applyBorder="1"/>
    <xf numFmtId="0" fontId="47" fillId="0" borderId="51" xfId="61606" applyFont="1" applyBorder="1" applyAlignment="1">
      <alignment horizontal="right"/>
    </xf>
    <xf numFmtId="0" fontId="47" fillId="0" borderId="47" xfId="61606" applyFont="1" applyBorder="1"/>
    <xf numFmtId="4" fontId="46" fillId="0" borderId="0" xfId="61606" applyNumberFormat="1" applyFont="1"/>
    <xf numFmtId="0" fontId="47" fillId="0" borderId="64" xfId="61606" applyFont="1" applyBorder="1"/>
    <xf numFmtId="0" fontId="47" fillId="0" borderId="51" xfId="61606" applyFont="1" applyBorder="1"/>
    <xf numFmtId="0" fontId="48" fillId="0" borderId="0" xfId="61606" applyFont="1" applyAlignment="1">
      <alignment vertical="top" wrapText="1"/>
    </xf>
    <xf numFmtId="0" fontId="12" fillId="0" borderId="2" xfId="4" applyFont="1" applyFill="1" applyBorder="1" applyAlignment="1" applyProtection="1">
      <alignment horizontal="right" vertical="top" wrapText="1"/>
      <protection hidden="1"/>
    </xf>
    <xf numFmtId="0" fontId="12" fillId="0" borderId="9" xfId="4" applyFont="1" applyFill="1" applyBorder="1" applyAlignment="1" applyProtection="1">
      <alignment horizontal="right" vertical="top" wrapText="1"/>
      <protection hidden="1"/>
    </xf>
    <xf numFmtId="0" fontId="10" fillId="0" borderId="8" xfId="0" applyFont="1" applyBorder="1" applyAlignment="1">
      <alignment horizontal="center" vertical="center"/>
    </xf>
    <xf numFmtId="0" fontId="8" fillId="0" borderId="8" xfId="0" applyFont="1" applyFill="1" applyBorder="1" applyAlignment="1">
      <alignment horizontal="left" wrapText="1"/>
    </xf>
    <xf numFmtId="0" fontId="12" fillId="0" borderId="9" xfId="4" applyFont="1" applyFill="1" applyBorder="1" applyAlignment="1" applyProtection="1">
      <alignment vertical="top" wrapText="1"/>
      <protection hidden="1"/>
    </xf>
    <xf numFmtId="0" fontId="12" fillId="0" borderId="2" xfId="4" applyFont="1" applyFill="1" applyBorder="1" applyAlignment="1" applyProtection="1">
      <alignment vertical="top" wrapText="1"/>
      <protection hidden="1"/>
    </xf>
    <xf numFmtId="0" fontId="12" fillId="0" borderId="4" xfId="4" applyFont="1" applyFill="1" applyBorder="1" applyAlignment="1" applyProtection="1">
      <alignment vertical="top" wrapText="1"/>
      <protection hidden="1"/>
    </xf>
    <xf numFmtId="0" fontId="12" fillId="0" borderId="5" xfId="4" applyFont="1" applyFill="1" applyBorder="1" applyAlignment="1" applyProtection="1">
      <alignment vertical="top" wrapText="1"/>
      <protection hidden="1"/>
    </xf>
    <xf numFmtId="0" fontId="12" fillId="0" borderId="6" xfId="4" applyFont="1" applyFill="1" applyBorder="1" applyAlignment="1" applyProtection="1">
      <alignment vertical="top" wrapText="1"/>
      <protection hidden="1"/>
    </xf>
    <xf numFmtId="0" fontId="8" fillId="0" borderId="8" xfId="0" applyFont="1" applyBorder="1" applyAlignment="1">
      <alignment horizontal="center" wrapText="1"/>
    </xf>
    <xf numFmtId="0" fontId="15" fillId="0" borderId="2" xfId="0" applyFont="1" applyBorder="1" applyAlignment="1">
      <alignment horizontal="center"/>
    </xf>
    <xf numFmtId="0" fontId="15" fillId="0" borderId="2" xfId="0" applyFont="1" applyBorder="1" applyAlignment="1">
      <alignment horizontal="center" wrapText="1"/>
    </xf>
    <xf numFmtId="0" fontId="15" fillId="0" borderId="2" xfId="0" applyFont="1" applyBorder="1" applyAlignment="1">
      <alignment horizontal="center" vertical="top" wrapText="1"/>
    </xf>
    <xf numFmtId="0" fontId="8" fillId="0" borderId="2" xfId="0" applyFont="1" applyBorder="1" applyAlignment="1">
      <alignment horizontal="center" wrapText="1"/>
    </xf>
    <xf numFmtId="0" fontId="8" fillId="0" borderId="2" xfId="0" applyFont="1" applyFill="1" applyBorder="1" applyAlignment="1">
      <alignment horizontal="center" wrapText="1"/>
    </xf>
    <xf numFmtId="0" fontId="45" fillId="0" borderId="0" xfId="0" applyFont="1" applyFill="1" applyBorder="1" applyAlignment="1">
      <alignment vertical="center" wrapText="1"/>
    </xf>
    <xf numFmtId="0" fontId="45" fillId="0" borderId="0" xfId="0" applyFont="1" applyFill="1" applyBorder="1" applyAlignment="1">
      <alignment horizontal="left" vertical="center" wrapText="1"/>
    </xf>
    <xf numFmtId="0" fontId="45" fillId="0" borderId="0" xfId="0" applyFont="1" applyFill="1" applyBorder="1" applyAlignment="1">
      <alignment horizontal="right" vertical="center" wrapText="1"/>
    </xf>
    <xf numFmtId="0" fontId="44" fillId="0" borderId="0" xfId="0" applyFont="1" applyFill="1" applyBorder="1" applyAlignment="1">
      <alignment horizontal="right"/>
    </xf>
    <xf numFmtId="0" fontId="12" fillId="0" borderId="0" xfId="4" applyFont="1" applyFill="1" applyBorder="1" applyAlignment="1" applyProtection="1">
      <alignment vertical="top" wrapText="1"/>
      <protection hidden="1"/>
    </xf>
    <xf numFmtId="9" fontId="8" fillId="0" borderId="0" xfId="0" applyNumberFormat="1" applyFont="1" applyBorder="1" applyAlignment="1">
      <alignment vertical="center"/>
    </xf>
    <xf numFmtId="10" fontId="8" fillId="0" borderId="8" xfId="0" applyNumberFormat="1" applyFont="1" applyFill="1" applyBorder="1" applyAlignment="1">
      <alignment vertical="center"/>
    </xf>
    <xf numFmtId="0" fontId="51" fillId="0" borderId="0" xfId="882" applyFont="1"/>
    <xf numFmtId="0" fontId="8" fillId="0" borderId="0" xfId="882" applyFont="1"/>
    <xf numFmtId="0" fontId="45" fillId="0" borderId="0" xfId="882" applyFont="1"/>
    <xf numFmtId="0" fontId="44" fillId="0" borderId="0" xfId="882" applyFont="1"/>
    <xf numFmtId="0" fontId="53" fillId="0" borderId="0" xfId="882" applyFont="1"/>
    <xf numFmtId="0" fontId="54" fillId="0" borderId="0" xfId="882" applyFont="1"/>
    <xf numFmtId="171" fontId="45" fillId="31" borderId="0" xfId="882" applyNumberFormat="1" applyFont="1" applyFill="1"/>
    <xf numFmtId="171" fontId="45" fillId="0" borderId="0" xfId="882" applyNumberFormat="1" applyFont="1"/>
    <xf numFmtId="0" fontId="45" fillId="31" borderId="0" xfId="882" applyFont="1" applyFill="1"/>
    <xf numFmtId="0" fontId="56" fillId="0" borderId="0" xfId="882" applyFont="1"/>
    <xf numFmtId="0" fontId="8" fillId="0" borderId="2" xfId="882" applyFont="1" applyBorder="1" applyAlignment="1">
      <alignment horizontal="center" vertical="center" wrapText="1"/>
    </xf>
    <xf numFmtId="0" fontId="8" fillId="0" borderId="2" xfId="882" applyFont="1" applyBorder="1" applyAlignment="1">
      <alignment horizontal="center"/>
    </xf>
    <xf numFmtId="3" fontId="8" fillId="31" borderId="2" xfId="882" applyNumberFormat="1" applyFont="1" applyFill="1" applyBorder="1"/>
    <xf numFmtId="0" fontId="8" fillId="31" borderId="2" xfId="882" applyFont="1" applyFill="1" applyBorder="1"/>
    <xf numFmtId="10" fontId="8" fillId="31" borderId="2" xfId="882" applyNumberFormat="1" applyFont="1" applyFill="1" applyBorder="1" applyAlignment="1">
      <alignment horizontal="center"/>
    </xf>
    <xf numFmtId="17" fontId="8" fillId="0" borderId="2" xfId="882" applyNumberFormat="1" applyFont="1" applyBorder="1" applyAlignment="1">
      <alignment horizontal="center"/>
    </xf>
    <xf numFmtId="3" fontId="8" fillId="0" borderId="2" xfId="882" applyNumberFormat="1" applyFont="1" applyBorder="1"/>
    <xf numFmtId="0" fontId="8" fillId="0" borderId="2" xfId="882" applyFont="1" applyBorder="1"/>
    <xf numFmtId="4" fontId="8" fillId="0" borderId="4" xfId="882" applyNumberFormat="1" applyFont="1" applyBorder="1" applyAlignment="1">
      <alignment horizontal="center"/>
    </xf>
    <xf numFmtId="10" fontId="8" fillId="0" borderId="2" xfId="882" applyNumberFormat="1" applyFont="1" applyBorder="1" applyAlignment="1">
      <alignment horizontal="center"/>
    </xf>
    <xf numFmtId="3" fontId="8" fillId="0" borderId="0" xfId="882" applyNumberFormat="1" applyFont="1"/>
    <xf numFmtId="0" fontId="8" fillId="28" borderId="2" xfId="882" applyFont="1" applyFill="1" applyBorder="1" applyAlignment="1">
      <alignment horizontal="center" vertical="center" wrapText="1"/>
    </xf>
    <xf numFmtId="170" fontId="8" fillId="0" borderId="4" xfId="61613" applyNumberFormat="1" applyFont="1" applyBorder="1" applyAlignment="1">
      <alignment horizontal="center"/>
    </xf>
    <xf numFmtId="2" fontId="8" fillId="31" borderId="2" xfId="61613" applyNumberFormat="1" applyFont="1" applyFill="1" applyBorder="1" applyAlignment="1">
      <alignment horizontal="center"/>
    </xf>
    <xf numFmtId="0" fontId="12" fillId="0" borderId="0" xfId="882" applyFont="1" applyAlignment="1">
      <alignment horizontal="right"/>
    </xf>
    <xf numFmtId="2" fontId="12" fillId="0" borderId="0" xfId="882" applyNumberFormat="1" applyFont="1" applyAlignment="1">
      <alignment horizontal="center"/>
    </xf>
    <xf numFmtId="0" fontId="12" fillId="0" borderId="0" xfId="882" applyFont="1" applyAlignment="1">
      <alignment horizontal="center"/>
    </xf>
    <xf numFmtId="0" fontId="49" fillId="0" borderId="0" xfId="882" applyFont="1"/>
    <xf numFmtId="173" fontId="44" fillId="0" borderId="0" xfId="882" applyNumberFormat="1" applyFont="1"/>
    <xf numFmtId="173" fontId="8" fillId="0" borderId="0" xfId="882" applyNumberFormat="1" applyFont="1"/>
    <xf numFmtId="0" fontId="58" fillId="0" borderId="0" xfId="882" applyFont="1"/>
    <xf numFmtId="4" fontId="0" fillId="0" borderId="0" xfId="0" applyNumberFormat="1"/>
    <xf numFmtId="3" fontId="41" fillId="0" borderId="0" xfId="882" applyNumberFormat="1" applyFont="1" applyAlignment="1">
      <alignment horizontal="center"/>
    </xf>
    <xf numFmtId="4" fontId="9" fillId="0" borderId="0" xfId="882" applyNumberFormat="1"/>
    <xf numFmtId="0" fontId="9" fillId="0" borderId="0" xfId="882"/>
    <xf numFmtId="2" fontId="41" fillId="0" borderId="0" xfId="882" applyNumberFormat="1" applyFont="1"/>
    <xf numFmtId="0" fontId="56" fillId="0" borderId="0" xfId="0" applyFont="1"/>
    <xf numFmtId="0" fontId="8" fillId="0" borderId="0" xfId="3"/>
    <xf numFmtId="1" fontId="41" fillId="0" borderId="0" xfId="882" applyNumberFormat="1" applyFont="1"/>
    <xf numFmtId="4" fontId="0" fillId="0" borderId="0" xfId="410" applyNumberFormat="1" applyFont="1"/>
    <xf numFmtId="0" fontId="9" fillId="0" borderId="0" xfId="0" applyFont="1"/>
    <xf numFmtId="0" fontId="9" fillId="0" borderId="0" xfId="410" applyAlignment="1">
      <alignment vertical="center"/>
    </xf>
    <xf numFmtId="0" fontId="41" fillId="0" borderId="0" xfId="882" applyFont="1"/>
    <xf numFmtId="0" fontId="41" fillId="0" borderId="0" xfId="882" applyFont="1" applyAlignment="1">
      <alignment horizontal="center"/>
    </xf>
    <xf numFmtId="4" fontId="41" fillId="0" borderId="0" xfId="882" applyNumberFormat="1" applyFont="1" applyAlignment="1">
      <alignment horizontal="center"/>
    </xf>
    <xf numFmtId="0" fontId="59" fillId="0" borderId="0" xfId="882" applyFont="1"/>
    <xf numFmtId="0" fontId="59" fillId="0" borderId="0" xfId="882" applyFont="1" applyAlignment="1">
      <alignment horizontal="center"/>
    </xf>
    <xf numFmtId="3" fontId="59" fillId="0" borderId="0" xfId="882" applyNumberFormat="1" applyFont="1" applyAlignment="1">
      <alignment horizontal="center"/>
    </xf>
    <xf numFmtId="1" fontId="59" fillId="0" borderId="0" xfId="882" applyNumberFormat="1" applyFont="1"/>
    <xf numFmtId="169" fontId="8" fillId="0" borderId="9" xfId="2" applyNumberFormat="1" applyFont="1" applyFill="1" applyBorder="1" applyAlignment="1">
      <alignment horizontal="right"/>
    </xf>
    <xf numFmtId="0" fontId="8" fillId="0" borderId="2" xfId="0" applyFont="1" applyBorder="1" applyAlignment="1">
      <alignment horizontal="left" wrapText="1"/>
    </xf>
    <xf numFmtId="0" fontId="60" fillId="0" borderId="2" xfId="0" applyFont="1" applyFill="1" applyBorder="1" applyAlignment="1">
      <alignment horizontal="left" wrapText="1"/>
    </xf>
    <xf numFmtId="0" fontId="8" fillId="0" borderId="8" xfId="0" applyFont="1" applyFill="1" applyBorder="1" applyAlignment="1">
      <alignment horizontal="center" wrapText="1"/>
    </xf>
    <xf numFmtId="169" fontId="8" fillId="0" borderId="2" xfId="1" applyNumberFormat="1" applyFont="1" applyFill="1" applyBorder="1" applyAlignment="1"/>
    <xf numFmtId="2" fontId="8" fillId="0" borderId="2" xfId="5" applyNumberFormat="1" applyFont="1" applyFill="1" applyBorder="1" applyAlignment="1"/>
    <xf numFmtId="4" fontId="15" fillId="0" borderId="2" xfId="5" applyNumberFormat="1" applyFont="1" applyBorder="1" applyAlignment="1"/>
    <xf numFmtId="4" fontId="15" fillId="0" borderId="11" xfId="5" applyNumberFormat="1" applyFont="1" applyBorder="1" applyAlignment="1"/>
    <xf numFmtId="4" fontId="8" fillId="0" borderId="2" xfId="5" applyNumberFormat="1" applyFont="1" applyBorder="1" applyAlignment="1"/>
    <xf numFmtId="4" fontId="8" fillId="30" borderId="11" xfId="0" applyNumberFormat="1" applyFont="1" applyFill="1" applyBorder="1" applyAlignment="1"/>
    <xf numFmtId="169" fontId="8" fillId="0" borderId="8" xfId="1" applyNumberFormat="1" applyFont="1" applyFill="1" applyBorder="1" applyAlignment="1"/>
    <xf numFmtId="2" fontId="8" fillId="0" borderId="8" xfId="5" applyNumberFormat="1" applyFont="1" applyFill="1" applyBorder="1" applyAlignment="1"/>
    <xf numFmtId="4" fontId="15" fillId="0" borderId="8" xfId="5" applyNumberFormat="1" applyFont="1" applyBorder="1" applyAlignment="1"/>
    <xf numFmtId="4" fontId="8" fillId="0" borderId="2" xfId="0" applyNumberFormat="1" applyFont="1" applyFill="1" applyBorder="1" applyAlignment="1"/>
    <xf numFmtId="4" fontId="8" fillId="0" borderId="2" xfId="0" applyNumberFormat="1" applyFont="1" applyBorder="1" applyAlignment="1"/>
    <xf numFmtId="9" fontId="8" fillId="0" borderId="2" xfId="0" applyNumberFormat="1" applyFont="1" applyBorder="1" applyAlignment="1"/>
    <xf numFmtId="0" fontId="8" fillId="0" borderId="9" xfId="4" applyFont="1" applyFill="1" applyBorder="1" applyAlignment="1" applyProtection="1">
      <alignment horizontal="right" wrapText="1"/>
      <protection hidden="1"/>
    </xf>
    <xf numFmtId="4" fontId="8" fillId="0" borderId="9" xfId="0" applyNumberFormat="1" applyFont="1" applyBorder="1" applyAlignment="1"/>
    <xf numFmtId="4" fontId="8" fillId="30" borderId="9" xfId="0" applyNumberFormat="1" applyFont="1" applyFill="1" applyBorder="1" applyAlignment="1"/>
    <xf numFmtId="0" fontId="12" fillId="0" borderId="6" xfId="4" applyFont="1" applyFill="1" applyBorder="1" applyAlignment="1" applyProtection="1">
      <alignment wrapText="1"/>
      <protection hidden="1"/>
    </xf>
    <xf numFmtId="4" fontId="12" fillId="0" borderId="9" xfId="4" applyNumberFormat="1" applyFont="1" applyFill="1" applyBorder="1" applyAlignment="1" applyProtection="1">
      <protection hidden="1"/>
    </xf>
    <xf numFmtId="4" fontId="12" fillId="28" borderId="9" xfId="4" applyNumberFormat="1" applyFont="1" applyFill="1" applyBorder="1" applyAlignment="1" applyProtection="1">
      <protection hidden="1"/>
    </xf>
    <xf numFmtId="169" fontId="8" fillId="0" borderId="2" xfId="2" applyNumberFormat="1" applyFont="1" applyFill="1" applyBorder="1" applyAlignment="1"/>
    <xf numFmtId="4" fontId="12" fillId="0" borderId="2" xfId="4" applyNumberFormat="1" applyFont="1" applyFill="1" applyBorder="1" applyAlignment="1" applyProtection="1">
      <protection hidden="1"/>
    </xf>
    <xf numFmtId="4" fontId="12" fillId="28" borderId="2" xfId="4" applyNumberFormat="1" applyFont="1" applyFill="1" applyBorder="1" applyAlignment="1" applyProtection="1">
      <protection hidden="1"/>
    </xf>
    <xf numFmtId="4" fontId="8" fillId="0" borderId="1" xfId="4" applyNumberFormat="1" applyFont="1" applyFill="1" applyBorder="1" applyAlignment="1" applyProtection="1">
      <alignment horizontal="right" wrapText="1"/>
      <protection hidden="1"/>
    </xf>
    <xf numFmtId="169" fontId="8" fillId="0" borderId="9" xfId="2" applyNumberFormat="1" applyFont="1" applyFill="1" applyBorder="1" applyAlignment="1"/>
    <xf numFmtId="4" fontId="8" fillId="0" borderId="9" xfId="4" applyNumberFormat="1" applyFont="1" applyFill="1" applyBorder="1" applyAlignment="1" applyProtection="1">
      <alignment wrapText="1"/>
      <protection hidden="1"/>
    </xf>
    <xf numFmtId="2" fontId="8" fillId="0" borderId="9" xfId="0" applyNumberFormat="1" applyFont="1" applyBorder="1" applyAlignment="1"/>
    <xf numFmtId="2" fontId="8" fillId="30" borderId="9" xfId="0" applyNumberFormat="1" applyFont="1" applyFill="1" applyBorder="1" applyAlignment="1"/>
    <xf numFmtId="4" fontId="8" fillId="28" borderId="9" xfId="0" applyNumberFormat="1" applyFont="1" applyFill="1" applyBorder="1" applyAlignment="1"/>
    <xf numFmtId="3" fontId="8" fillId="0" borderId="2" xfId="19" applyNumberFormat="1" applyFont="1" applyFill="1" applyBorder="1" applyAlignment="1">
      <alignment horizontal="right" wrapText="1"/>
    </xf>
    <xf numFmtId="4" fontId="8" fillId="0" borderId="2" xfId="19" applyNumberFormat="1" applyFont="1" applyFill="1" applyBorder="1" applyAlignment="1" applyProtection="1">
      <alignment horizontal="right" wrapText="1"/>
      <protection hidden="1"/>
    </xf>
    <xf numFmtId="0" fontId="12" fillId="0" borderId="9" xfId="4" applyFont="1" applyFill="1" applyBorder="1" applyAlignment="1" applyProtection="1">
      <alignment wrapText="1"/>
      <protection hidden="1"/>
    </xf>
    <xf numFmtId="0" fontId="12" fillId="0" borderId="2" xfId="4" applyFont="1" applyFill="1" applyBorder="1" applyAlignment="1" applyProtection="1">
      <alignment wrapText="1"/>
      <protection hidden="1"/>
    </xf>
    <xf numFmtId="10" fontId="12" fillId="28" borderId="9" xfId="0" applyNumberFormat="1" applyFont="1" applyFill="1" applyBorder="1" applyAlignment="1"/>
    <xf numFmtId="0" fontId="61" fillId="0" borderId="2" xfId="0" applyFont="1" applyBorder="1" applyAlignment="1">
      <alignment horizontal="center" vertical="center" wrapText="1"/>
    </xf>
    <xf numFmtId="4" fontId="8" fillId="0" borderId="8" xfId="0" applyNumberFormat="1" applyFont="1" applyFill="1" applyBorder="1" applyAlignment="1">
      <alignment vertical="center"/>
    </xf>
    <xf numFmtId="3" fontId="8" fillId="0" borderId="8" xfId="0" applyNumberFormat="1" applyFont="1" applyBorder="1" applyAlignment="1">
      <alignment vertical="center"/>
    </xf>
    <xf numFmtId="4" fontId="8" fillId="0" borderId="8" xfId="0" applyNumberFormat="1" applyFont="1" applyBorder="1" applyAlignment="1">
      <alignment vertical="center"/>
    </xf>
    <xf numFmtId="169" fontId="8" fillId="0" borderId="8" xfId="19" applyNumberFormat="1" applyFont="1" applyFill="1" applyBorder="1" applyAlignment="1">
      <alignment horizontal="center" vertical="center" wrapText="1"/>
    </xf>
    <xf numFmtId="4" fontId="15" fillId="0" borderId="8" xfId="5" applyNumberFormat="1" applyFont="1" applyBorder="1" applyAlignment="1">
      <alignment vertical="center"/>
    </xf>
    <xf numFmtId="3" fontId="15" fillId="0" borderId="8" xfId="5" applyNumberFormat="1" applyFont="1" applyBorder="1" applyAlignment="1">
      <alignment vertical="center"/>
    </xf>
    <xf numFmtId="4" fontId="15" fillId="0" borderId="11" xfId="5" applyNumberFormat="1" applyFont="1" applyBorder="1" applyAlignment="1">
      <alignment vertical="center"/>
    </xf>
    <xf numFmtId="4" fontId="8" fillId="0" borderId="8" xfId="5" applyNumberFormat="1" applyFont="1" applyBorder="1" applyAlignment="1">
      <alignment vertical="center"/>
    </xf>
    <xf numFmtId="4" fontId="8" fillId="0" borderId="2" xfId="2" applyNumberFormat="1" applyFont="1" applyFill="1" applyBorder="1" applyAlignment="1"/>
    <xf numFmtId="168" fontId="8" fillId="32" borderId="2" xfId="19" applyNumberFormat="1" applyFont="1" applyFill="1" applyBorder="1" applyAlignment="1" applyProtection="1">
      <alignment horizontal="left" vertical="center" wrapText="1"/>
      <protection hidden="1"/>
    </xf>
    <xf numFmtId="174" fontId="46" fillId="0" borderId="0" xfId="61606" applyNumberFormat="1" applyFont="1"/>
    <xf numFmtId="0" fontId="0" fillId="0" borderId="2" xfId="0" applyBorder="1" applyAlignment="1">
      <alignment horizontal="right"/>
    </xf>
    <xf numFmtId="0" fontId="0" fillId="0" borderId="2" xfId="0" applyBorder="1"/>
    <xf numFmtId="14" fontId="0" fillId="0" borderId="2" xfId="0" applyNumberFormat="1" applyBorder="1"/>
    <xf numFmtId="0" fontId="0" fillId="0" borderId="2" xfId="0" applyBorder="1" applyAlignment="1">
      <alignment horizontal="left"/>
    </xf>
    <xf numFmtId="0" fontId="0" fillId="0" borderId="2" xfId="0" applyBorder="1" applyAlignment="1">
      <alignment horizontal="center" wrapText="1"/>
    </xf>
    <xf numFmtId="4" fontId="0" fillId="0" borderId="2" xfId="0" applyNumberFormat="1" applyBorder="1" applyAlignment="1">
      <alignment horizontal="center"/>
    </xf>
    <xf numFmtId="0" fontId="56" fillId="0" borderId="2" xfId="0" applyFont="1" applyBorder="1"/>
    <xf numFmtId="0" fontId="56" fillId="0" borderId="2" xfId="0" applyFont="1" applyBorder="1" applyAlignment="1">
      <alignment horizontal="center"/>
    </xf>
    <xf numFmtId="0" fontId="56" fillId="0" borderId="2" xfId="0" applyFont="1" applyBorder="1" applyAlignment="1">
      <alignment horizontal="center" wrapText="1"/>
    </xf>
    <xf numFmtId="0" fontId="0" fillId="33" borderId="2" xfId="0" applyFill="1" applyBorder="1"/>
    <xf numFmtId="3" fontId="0" fillId="33" borderId="2" xfId="0" applyNumberFormat="1" applyFill="1" applyBorder="1"/>
    <xf numFmtId="14" fontId="0" fillId="0" borderId="4" xfId="0" applyNumberFormat="1" applyBorder="1"/>
    <xf numFmtId="0" fontId="0" fillId="33" borderId="4" xfId="0" applyFill="1" applyBorder="1"/>
    <xf numFmtId="0" fontId="0" fillId="0" borderId="4" xfId="0" applyBorder="1"/>
    <xf numFmtId="0" fontId="0" fillId="0" borderId="65" xfId="0" applyBorder="1" applyAlignment="1">
      <alignment horizontal="center" wrapText="1"/>
    </xf>
    <xf numFmtId="3" fontId="0" fillId="0" borderId="66" xfId="0" applyNumberFormat="1" applyBorder="1"/>
    <xf numFmtId="0" fontId="0" fillId="0" borderId="6" xfId="0" applyBorder="1" applyAlignment="1">
      <alignment horizontal="center"/>
    </xf>
    <xf numFmtId="3" fontId="0" fillId="0" borderId="6" xfId="0" applyNumberFormat="1" applyBorder="1"/>
    <xf numFmtId="0" fontId="56" fillId="0" borderId="4" xfId="0" applyFont="1" applyBorder="1" applyAlignment="1">
      <alignment horizontal="center" wrapText="1"/>
    </xf>
    <xf numFmtId="3" fontId="0" fillId="0" borderId="2" xfId="0" applyNumberFormat="1" applyBorder="1" applyAlignment="1">
      <alignment horizontal="center"/>
    </xf>
    <xf numFmtId="4" fontId="0" fillId="29" borderId="2" xfId="0" applyNumberFormat="1" applyFill="1" applyBorder="1" applyAlignment="1">
      <alignment horizontal="center"/>
    </xf>
    <xf numFmtId="0" fontId="63" fillId="0" borderId="0" xfId="0" applyFont="1"/>
    <xf numFmtId="0" fontId="0" fillId="0" borderId="2" xfId="0" applyBorder="1" applyAlignment="1">
      <alignment horizontal="center"/>
    </xf>
    <xf numFmtId="0" fontId="0" fillId="0" borderId="0" xfId="0" applyAlignment="1">
      <alignment horizontal="center"/>
    </xf>
    <xf numFmtId="0" fontId="0" fillId="0" borderId="2" xfId="0" applyBorder="1" applyAlignment="1">
      <alignment wrapText="1"/>
    </xf>
    <xf numFmtId="3" fontId="0" fillId="0" borderId="1" xfId="0" applyNumberFormat="1" applyBorder="1"/>
    <xf numFmtId="3" fontId="0" fillId="0" borderId="67" xfId="0" applyNumberFormat="1" applyBorder="1"/>
    <xf numFmtId="3" fontId="0" fillId="0" borderId="68" xfId="0" applyNumberFormat="1" applyBorder="1"/>
    <xf numFmtId="4" fontId="0" fillId="0" borderId="2" xfId="0" applyNumberFormat="1" applyBorder="1"/>
    <xf numFmtId="4" fontId="8" fillId="31" borderId="4" xfId="882" applyNumberFormat="1" applyFont="1" applyFill="1" applyBorder="1" applyAlignment="1">
      <alignment horizontal="center"/>
    </xf>
    <xf numFmtId="0" fontId="56" fillId="0" borderId="3" xfId="882" applyFont="1" applyBorder="1"/>
    <xf numFmtId="4" fontId="12" fillId="0" borderId="0" xfId="882" applyNumberFormat="1" applyFont="1" applyAlignment="1">
      <alignment horizontal="center"/>
    </xf>
    <xf numFmtId="2" fontId="46" fillId="0" borderId="0" xfId="61606" applyNumberFormat="1" applyFont="1"/>
    <xf numFmtId="3" fontId="8" fillId="0" borderId="2" xfId="882" applyNumberFormat="1" applyFont="1" applyFill="1" applyBorder="1"/>
    <xf numFmtId="3" fontId="8" fillId="30" borderId="11" xfId="0" applyNumberFormat="1" applyFont="1" applyFill="1" applyBorder="1" applyAlignment="1"/>
    <xf numFmtId="3" fontId="8" fillId="30" borderId="8" xfId="5" applyNumberFormat="1" applyFont="1" applyFill="1" applyBorder="1" applyAlignment="1"/>
    <xf numFmtId="4" fontId="8" fillId="30" borderId="11" xfId="0" applyNumberFormat="1" applyFont="1" applyFill="1" applyBorder="1"/>
    <xf numFmtId="4" fontId="8" fillId="30" borderId="2" xfId="0" applyNumberFormat="1" applyFont="1" applyFill="1" applyBorder="1"/>
    <xf numFmtId="1" fontId="8" fillId="0" borderId="8" xfId="19" applyNumberFormat="1" applyFont="1" applyBorder="1" applyAlignment="1" applyProtection="1">
      <alignment horizontal="center" vertical="center" wrapText="1"/>
      <protection hidden="1"/>
    </xf>
    <xf numFmtId="168" fontId="8" fillId="0" borderId="8" xfId="19" applyNumberFormat="1" applyFont="1" applyBorder="1" applyAlignment="1" applyProtection="1">
      <alignment horizontal="center" vertical="center" wrapText="1"/>
      <protection hidden="1"/>
    </xf>
    <xf numFmtId="3" fontId="8" fillId="0" borderId="8" xfId="19" applyNumberFormat="1" applyFont="1" applyBorder="1" applyAlignment="1">
      <alignment horizontal="center" vertical="center" wrapText="1"/>
    </xf>
    <xf numFmtId="4" fontId="8" fillId="0" borderId="8" xfId="19" applyNumberFormat="1" applyFont="1" applyBorder="1" applyAlignment="1" applyProtection="1">
      <alignment horizontal="right" vertical="center" wrapText="1"/>
      <protection hidden="1"/>
    </xf>
    <xf numFmtId="168" fontId="8" fillId="0" borderId="8" xfId="19" applyNumberFormat="1" applyFont="1" applyBorder="1" applyAlignment="1" applyProtection="1">
      <alignment horizontal="left" vertical="center" wrapText="1"/>
      <protection hidden="1"/>
    </xf>
    <xf numFmtId="4" fontId="15" fillId="34" borderId="11" xfId="5" applyNumberFormat="1" applyFont="1" applyFill="1" applyBorder="1"/>
    <xf numFmtId="4" fontId="15" fillId="34" borderId="11" xfId="5" applyNumberFormat="1" applyFont="1" applyFill="1" applyBorder="1" applyAlignment="1">
      <alignment vertical="center"/>
    </xf>
    <xf numFmtId="3" fontId="8" fillId="34" borderId="11" xfId="0" applyNumberFormat="1" applyFont="1" applyFill="1" applyBorder="1" applyAlignment="1">
      <alignment vertical="center"/>
    </xf>
    <xf numFmtId="0" fontId="61" fillId="0" borderId="8" xfId="0" applyFont="1" applyBorder="1" applyAlignment="1">
      <alignment horizontal="center" vertical="center" wrapText="1"/>
    </xf>
    <xf numFmtId="169" fontId="8" fillId="0" borderId="8" xfId="19" applyNumberFormat="1" applyFont="1" applyBorder="1" applyAlignment="1">
      <alignment horizontal="center" vertical="center" wrapText="1"/>
    </xf>
    <xf numFmtId="175" fontId="8" fillId="0" borderId="8" xfId="0" applyNumberFormat="1" applyFont="1" applyBorder="1" applyAlignment="1"/>
    <xf numFmtId="4" fontId="8" fillId="34" borderId="10" xfId="0" applyNumberFormat="1" applyFont="1" applyFill="1" applyBorder="1" applyAlignment="1">
      <alignment vertical="center"/>
    </xf>
    <xf numFmtId="168" fontId="8" fillId="35" borderId="8" xfId="19" applyNumberFormat="1" applyFont="1" applyFill="1" applyBorder="1" applyAlignment="1" applyProtection="1">
      <alignment horizontal="left" vertical="center" wrapText="1"/>
      <protection hidden="1"/>
    </xf>
    <xf numFmtId="0" fontId="61" fillId="35" borderId="8" xfId="0" applyFont="1" applyFill="1" applyBorder="1" applyAlignment="1">
      <alignment horizontal="center" vertical="center" wrapText="1"/>
    </xf>
    <xf numFmtId="3" fontId="8" fillId="35" borderId="8" xfId="19" applyNumberFormat="1" applyFont="1" applyFill="1" applyBorder="1" applyAlignment="1">
      <alignment horizontal="center" vertical="center" wrapText="1"/>
    </xf>
    <xf numFmtId="4" fontId="8" fillId="35" borderId="8" xfId="19" applyNumberFormat="1" applyFont="1" applyFill="1" applyBorder="1" applyAlignment="1" applyProtection="1">
      <alignment horizontal="right" vertical="center" wrapText="1"/>
      <protection hidden="1"/>
    </xf>
    <xf numFmtId="4" fontId="15" fillId="35" borderId="8" xfId="5" applyNumberFormat="1" applyFont="1" applyFill="1" applyBorder="1" applyAlignment="1">
      <alignment vertical="center"/>
    </xf>
    <xf numFmtId="1" fontId="8" fillId="35" borderId="8" xfId="19" applyNumberFormat="1" applyFont="1" applyFill="1" applyBorder="1" applyAlignment="1" applyProtection="1">
      <alignment horizontal="center" vertical="center" wrapText="1"/>
      <protection hidden="1"/>
    </xf>
    <xf numFmtId="169" fontId="8" fillId="35" borderId="8" xfId="19" applyNumberFormat="1" applyFont="1" applyFill="1" applyBorder="1" applyAlignment="1">
      <alignment horizontal="center" vertical="center" wrapText="1"/>
    </xf>
    <xf numFmtId="175" fontId="8" fillId="30" borderId="11" xfId="0" applyNumberFormat="1" applyFont="1" applyFill="1" applyBorder="1"/>
    <xf numFmtId="4" fontId="8" fillId="0" borderId="8" xfId="19" applyNumberFormat="1" applyFont="1" applyBorder="1" applyAlignment="1">
      <alignment horizontal="center" vertical="center" wrapText="1"/>
    </xf>
    <xf numFmtId="4" fontId="8" fillId="35" borderId="8" xfId="19" applyNumberFormat="1" applyFont="1" applyFill="1" applyBorder="1" applyAlignment="1">
      <alignment horizontal="center" vertical="center" wrapText="1"/>
    </xf>
    <xf numFmtId="0" fontId="8" fillId="0" borderId="2" xfId="4" applyFont="1" applyFill="1" applyBorder="1" applyAlignment="1" applyProtection="1">
      <alignment horizontal="left" vertical="top" wrapText="1"/>
      <protection hidden="1"/>
    </xf>
    <xf numFmtId="168" fontId="8" fillId="35" borderId="2" xfId="19" applyNumberFormat="1" applyFont="1" applyFill="1" applyBorder="1" applyAlignment="1" applyProtection="1">
      <alignment horizontal="left" vertical="center" wrapText="1"/>
      <protection hidden="1"/>
    </xf>
    <xf numFmtId="0" fontId="8" fillId="35" borderId="9" xfId="4" applyFont="1" applyFill="1" applyBorder="1" applyAlignment="1" applyProtection="1">
      <alignment horizontal="left" vertical="top" wrapText="1"/>
      <protection hidden="1"/>
    </xf>
    <xf numFmtId="0" fontId="61" fillId="0" borderId="8" xfId="0" applyFont="1" applyFill="1" applyBorder="1" applyAlignment="1">
      <alignment horizontal="center" vertical="center" wrapText="1"/>
    </xf>
    <xf numFmtId="4" fontId="15" fillId="0" borderId="8" xfId="5" applyNumberFormat="1" applyFont="1" applyFill="1" applyBorder="1" applyAlignment="1">
      <alignment vertical="center"/>
    </xf>
    <xf numFmtId="0" fontId="8" fillId="35" borderId="8" xfId="0" applyFont="1" applyFill="1" applyBorder="1" applyAlignment="1">
      <alignment horizontal="left" wrapText="1"/>
    </xf>
    <xf numFmtId="0" fontId="65" fillId="0" borderId="2" xfId="0" applyFont="1" applyBorder="1" applyAlignment="1">
      <alignment wrapText="1"/>
    </xf>
    <xf numFmtId="0" fontId="8" fillId="0" borderId="2" xfId="0" applyFont="1" applyBorder="1" applyAlignment="1" applyProtection="1">
      <alignment horizontal="center" vertical="center" wrapText="1"/>
      <protection hidden="1"/>
    </xf>
    <xf numFmtId="0" fontId="15" fillId="0" borderId="2" xfId="0" applyFont="1" applyBorder="1" applyAlignment="1">
      <alignment vertical="center" wrapText="1"/>
    </xf>
    <xf numFmtId="4" fontId="41" fillId="27" borderId="2" xfId="0" applyNumberFormat="1" applyFont="1" applyFill="1" applyBorder="1" applyAlignment="1">
      <alignment horizontal="right" vertical="center"/>
    </xf>
    <xf numFmtId="4" fontId="39" fillId="0" borderId="0" xfId="61606" applyNumberFormat="1" applyFont="1" applyAlignment="1">
      <alignment wrapText="1"/>
    </xf>
    <xf numFmtId="168" fontId="8" fillId="35" borderId="8" xfId="19" applyNumberFormat="1" applyFont="1" applyFill="1" applyBorder="1" applyAlignment="1" applyProtection="1">
      <alignment horizontal="center" vertical="center" wrapText="1"/>
      <protection hidden="1"/>
    </xf>
    <xf numFmtId="0" fontId="10" fillId="0" borderId="4" xfId="0" applyFont="1" applyFill="1" applyBorder="1" applyAlignment="1">
      <alignment horizontal="center"/>
    </xf>
    <xf numFmtId="0" fontId="10" fillId="0" borderId="6" xfId="0" applyFont="1" applyFill="1" applyBorder="1" applyAlignment="1">
      <alignment horizontal="center"/>
    </xf>
    <xf numFmtId="0" fontId="10" fillId="0" borderId="4" xfId="0" applyFont="1" applyBorder="1" applyAlignment="1">
      <alignment horizontal="center" vertical="center"/>
    </xf>
    <xf numFmtId="0" fontId="10" fillId="0" borderId="6" xfId="0" applyFont="1" applyBorder="1" applyAlignment="1">
      <alignment horizontal="center" vertical="center"/>
    </xf>
    <xf numFmtId="1" fontId="18" fillId="0" borderId="8" xfId="0" applyNumberFormat="1" applyFont="1" applyBorder="1" applyAlignment="1">
      <alignment horizontal="center" vertical="center" wrapText="1"/>
    </xf>
    <xf numFmtId="1" fontId="18" fillId="0" borderId="9" xfId="0" applyNumberFormat="1" applyFont="1" applyBorder="1" applyAlignment="1">
      <alignment horizontal="center" vertical="center" wrapText="1"/>
    </xf>
    <xf numFmtId="0" fontId="10" fillId="28" borderId="4" xfId="0" applyFont="1" applyFill="1" applyBorder="1" applyAlignment="1">
      <alignment horizontal="center" vertical="center"/>
    </xf>
    <xf numFmtId="0" fontId="10" fillId="28" borderId="6" xfId="0" applyFont="1" applyFill="1" applyBorder="1" applyAlignment="1">
      <alignment horizontal="center" vertical="center"/>
    </xf>
    <xf numFmtId="0" fontId="10" fillId="0" borderId="8" xfId="0" applyFont="1" applyBorder="1" applyAlignment="1">
      <alignment horizontal="center"/>
    </xf>
    <xf numFmtId="0" fontId="10" fillId="0" borderId="4" xfId="0" applyFont="1" applyBorder="1" applyAlignment="1">
      <alignment horizontal="center"/>
    </xf>
    <xf numFmtId="0" fontId="10" fillId="0" borderId="6" xfId="0" applyFont="1" applyBorder="1" applyAlignment="1">
      <alignment horizontal="center"/>
    </xf>
    <xf numFmtId="0" fontId="48" fillId="0" borderId="39" xfId="61606" applyFont="1" applyBorder="1" applyAlignment="1">
      <alignment horizontal="center" vertical="top" wrapText="1"/>
    </xf>
    <xf numFmtId="0" fontId="48" fillId="0" borderId="53" xfId="61606" applyFont="1" applyBorder="1" applyAlignment="1">
      <alignment horizontal="center" vertical="top" wrapText="1"/>
    </xf>
    <xf numFmtId="0" fontId="48" fillId="0" borderId="54" xfId="61606" applyFont="1" applyBorder="1" applyAlignment="1">
      <alignment horizontal="center" vertical="top" wrapText="1"/>
    </xf>
    <xf numFmtId="0" fontId="44" fillId="0" borderId="0" xfId="4" applyFont="1" applyFill="1" applyAlignment="1" applyProtection="1">
      <protection hidden="1"/>
    </xf>
    <xf numFmtId="0" fontId="44" fillId="29" borderId="0" xfId="4" applyFont="1" applyFill="1" applyAlignment="1" applyProtection="1">
      <alignment horizontal="left"/>
      <protection hidden="1"/>
    </xf>
    <xf numFmtId="0" fontId="44" fillId="0" borderId="0" xfId="4" applyFont="1" applyFill="1" applyBorder="1" applyAlignment="1" applyProtection="1">
      <alignment horizontal="left"/>
      <protection hidden="1"/>
    </xf>
    <xf numFmtId="0" fontId="47" fillId="0" borderId="40" xfId="61606" applyFont="1" applyBorder="1" applyAlignment="1">
      <alignment horizontal="center" vertical="top" wrapText="1"/>
    </xf>
    <xf numFmtId="0" fontId="47" fillId="0" borderId="46" xfId="61606" applyFont="1" applyBorder="1" applyAlignment="1">
      <alignment horizontal="center" vertical="top" wrapText="1"/>
    </xf>
    <xf numFmtId="0" fontId="47" fillId="0" borderId="42" xfId="61606" applyFont="1" applyBorder="1" applyAlignment="1">
      <alignment horizontal="center" vertical="top" wrapText="1"/>
    </xf>
    <xf numFmtId="0" fontId="47" fillId="0" borderId="20" xfId="61606" applyFont="1" applyBorder="1" applyAlignment="1">
      <alignment horizontal="center" vertical="top" wrapText="1"/>
    </xf>
    <xf numFmtId="0" fontId="47" fillId="0" borderId="23" xfId="61606" applyFont="1" applyBorder="1" applyAlignment="1">
      <alignment horizontal="center" vertical="top" wrapText="1"/>
    </xf>
    <xf numFmtId="0" fontId="47" fillId="0" borderId="50" xfId="61606" applyFont="1" applyBorder="1" applyAlignment="1">
      <alignment horizontal="center" vertical="top" wrapText="1"/>
    </xf>
    <xf numFmtId="14" fontId="47" fillId="0" borderId="20" xfId="61606" applyNumberFormat="1" applyFont="1" applyFill="1" applyBorder="1" applyAlignment="1">
      <alignment horizontal="center" vertical="top" wrapText="1"/>
    </xf>
    <xf numFmtId="0" fontId="47" fillId="0" borderId="23" xfId="61606" applyFont="1" applyFill="1" applyBorder="1" applyAlignment="1">
      <alignment horizontal="center" vertical="top" wrapText="1"/>
    </xf>
    <xf numFmtId="0" fontId="47" fillId="0" borderId="50" xfId="61606" applyFont="1" applyFill="1" applyBorder="1" applyAlignment="1">
      <alignment horizontal="center" vertical="top" wrapText="1"/>
    </xf>
    <xf numFmtId="4" fontId="47" fillId="0" borderId="20" xfId="61606" applyNumberFormat="1" applyFont="1" applyBorder="1" applyAlignment="1">
      <alignment horizontal="center" vertical="top" wrapText="1"/>
    </xf>
    <xf numFmtId="9" fontId="48" fillId="0" borderId="39" xfId="61606" applyNumberFormat="1" applyFont="1" applyFill="1" applyBorder="1" applyAlignment="1">
      <alignment horizontal="center" vertical="top" wrapText="1"/>
    </xf>
    <xf numFmtId="0" fontId="48" fillId="0" borderId="53" xfId="61606" applyFont="1" applyFill="1" applyBorder="1" applyAlignment="1">
      <alignment horizontal="center" vertical="top" wrapText="1"/>
    </xf>
    <xf numFmtId="0" fontId="48" fillId="0" borderId="54" xfId="61606" applyFont="1" applyFill="1" applyBorder="1" applyAlignment="1">
      <alignment horizontal="center" vertical="top" wrapText="1"/>
    </xf>
    <xf numFmtId="0" fontId="46" fillId="0" borderId="57" xfId="61606" applyFont="1" applyBorder="1" applyAlignment="1">
      <alignment horizontal="center"/>
    </xf>
    <xf numFmtId="9" fontId="48" fillId="0" borderId="40" xfId="61606" applyNumberFormat="1" applyFont="1" applyBorder="1" applyAlignment="1">
      <alignment horizontal="center" vertical="top" wrapText="1"/>
    </xf>
    <xf numFmtId="0" fontId="48" fillId="0" borderId="46" xfId="61606" applyFont="1" applyBorder="1" applyAlignment="1">
      <alignment horizontal="center" vertical="top" wrapText="1"/>
    </xf>
    <xf numFmtId="0" fontId="48" fillId="0" borderId="42" xfId="61606" applyFont="1" applyBorder="1" applyAlignment="1">
      <alignment horizontal="center" vertical="top" wrapText="1"/>
    </xf>
    <xf numFmtId="9" fontId="48" fillId="0" borderId="39" xfId="61606" applyNumberFormat="1" applyFont="1" applyBorder="1" applyAlignment="1">
      <alignment horizontal="center" vertical="top" wrapText="1"/>
    </xf>
    <xf numFmtId="9" fontId="48" fillId="0" borderId="53" xfId="61606" applyNumberFormat="1" applyFont="1" applyBorder="1" applyAlignment="1">
      <alignment horizontal="center" vertical="top" wrapText="1"/>
    </xf>
    <xf numFmtId="9" fontId="48" fillId="0" borderId="54" xfId="61606" applyNumberFormat="1" applyFont="1" applyBorder="1" applyAlignment="1">
      <alignment horizontal="center" vertical="top" wrapText="1"/>
    </xf>
    <xf numFmtId="1" fontId="48" fillId="0" borderId="40" xfId="61606" applyNumberFormat="1" applyFont="1" applyBorder="1" applyAlignment="1">
      <alignment horizontal="center" vertical="top" wrapText="1"/>
    </xf>
    <xf numFmtId="1" fontId="48" fillId="0" borderId="46" xfId="61606" applyNumberFormat="1" applyFont="1" applyBorder="1" applyAlignment="1">
      <alignment horizontal="center" vertical="top" wrapText="1"/>
    </xf>
    <xf numFmtId="1" fontId="48" fillId="0" borderId="42" xfId="61606" applyNumberFormat="1" applyFont="1" applyBorder="1" applyAlignment="1">
      <alignment horizontal="center" vertical="top" wrapText="1"/>
    </xf>
    <xf numFmtId="0" fontId="44" fillId="0" borderId="0" xfId="4" applyFont="1" applyFill="1" applyBorder="1" applyAlignment="1" applyProtection="1">
      <protection hidden="1"/>
    </xf>
    <xf numFmtId="0" fontId="44" fillId="0" borderId="4" xfId="0" applyFont="1" applyFill="1" applyBorder="1" applyAlignment="1">
      <alignment horizontal="right"/>
    </xf>
    <xf numFmtId="0" fontId="44" fillId="0" borderId="5" xfId="0" applyFont="1" applyFill="1" applyBorder="1" applyAlignment="1">
      <alignment horizontal="right"/>
    </xf>
    <xf numFmtId="0" fontId="44" fillId="0" borderId="6" xfId="0" applyFont="1" applyFill="1" applyBorder="1" applyAlignment="1">
      <alignment horizontal="right"/>
    </xf>
    <xf numFmtId="0" fontId="44" fillId="0" borderId="4" xfId="0" applyFont="1" applyFill="1" applyBorder="1" applyAlignment="1">
      <alignment horizontal="right" vertical="center" wrapText="1"/>
    </xf>
    <xf numFmtId="0" fontId="44" fillId="0" borderId="5" xfId="0" applyFont="1" applyFill="1" applyBorder="1" applyAlignment="1">
      <alignment horizontal="right" vertical="center" wrapText="1"/>
    </xf>
    <xf numFmtId="0" fontId="44" fillId="0" borderId="6" xfId="0" applyFont="1" applyFill="1" applyBorder="1" applyAlignment="1">
      <alignment horizontal="right" vertical="center" wrapText="1"/>
    </xf>
    <xf numFmtId="0" fontId="44" fillId="0" borderId="3" xfId="0" applyFont="1" applyFill="1" applyBorder="1" applyAlignment="1">
      <alignment horizontal="left" vertical="center" wrapText="1"/>
    </xf>
    <xf numFmtId="0" fontId="45" fillId="0" borderId="4" xfId="0" applyFont="1" applyFill="1" applyBorder="1" applyAlignment="1">
      <alignment vertical="center" wrapText="1"/>
    </xf>
    <xf numFmtId="0" fontId="45" fillId="0" borderId="5" xfId="0" applyFont="1" applyFill="1" applyBorder="1" applyAlignment="1">
      <alignment vertical="center" wrapText="1"/>
    </xf>
    <xf numFmtId="0" fontId="45" fillId="0" borderId="6" xfId="0" applyFont="1" applyFill="1" applyBorder="1" applyAlignment="1">
      <alignment vertical="center" wrapText="1"/>
    </xf>
    <xf numFmtId="0" fontId="45" fillId="0" borderId="4" xfId="0" applyFont="1" applyFill="1" applyBorder="1" applyAlignment="1">
      <alignment horizontal="right" vertical="center" wrapText="1"/>
    </xf>
    <xf numFmtId="0" fontId="45" fillId="0" borderId="5" xfId="0" applyFont="1" applyFill="1" applyBorder="1" applyAlignment="1">
      <alignment horizontal="right" vertical="center" wrapText="1"/>
    </xf>
    <xf numFmtId="0" fontId="45" fillId="0" borderId="6" xfId="0" applyFont="1" applyFill="1" applyBorder="1" applyAlignment="1">
      <alignment horizontal="right" vertical="center" wrapText="1"/>
    </xf>
    <xf numFmtId="0" fontId="45" fillId="0" borderId="4" xfId="0" applyFont="1" applyFill="1" applyBorder="1" applyAlignment="1">
      <alignment horizontal="left" vertical="center" wrapText="1"/>
    </xf>
    <xf numFmtId="0" fontId="45" fillId="0" borderId="5" xfId="0" applyFont="1" applyFill="1" applyBorder="1" applyAlignment="1">
      <alignment horizontal="left" vertical="center" wrapText="1"/>
    </xf>
    <xf numFmtId="0" fontId="45" fillId="0" borderId="6" xfId="0" applyFont="1" applyFill="1" applyBorder="1" applyAlignment="1">
      <alignment horizontal="left" vertical="center" wrapText="1"/>
    </xf>
    <xf numFmtId="0" fontId="12" fillId="0" borderId="9" xfId="4" applyFont="1" applyFill="1" applyBorder="1" applyAlignment="1" applyProtection="1">
      <alignment horizontal="right" vertical="top" wrapText="1"/>
      <protection hidden="1"/>
    </xf>
    <xf numFmtId="0" fontId="49" fillId="0" borderId="0" xfId="0" applyFont="1" applyFill="1" applyAlignment="1" applyProtection="1">
      <alignment horizontal="left"/>
      <protection hidden="1"/>
    </xf>
    <xf numFmtId="0" fontId="44" fillId="0" borderId="0" xfId="4" applyFont="1" applyFill="1" applyAlignment="1" applyProtection="1">
      <alignment horizontal="left"/>
      <protection hidden="1"/>
    </xf>
    <xf numFmtId="0" fontId="11" fillId="0" borderId="0" xfId="4" applyFont="1" applyFill="1" applyBorder="1" applyAlignment="1" applyProtection="1">
      <alignment horizontal="left" wrapText="1"/>
      <protection hidden="1"/>
    </xf>
    <xf numFmtId="0" fontId="10" fillId="0" borderId="19" xfId="0" applyFont="1" applyBorder="1" applyAlignment="1">
      <alignment horizontal="center" vertical="top"/>
    </xf>
    <xf numFmtId="0" fontId="10" fillId="0" borderId="16" xfId="0" applyFont="1" applyBorder="1" applyAlignment="1">
      <alignment horizontal="center" vertical="top"/>
    </xf>
    <xf numFmtId="0" fontId="10" fillId="0" borderId="18" xfId="0" applyFont="1" applyBorder="1" applyAlignment="1">
      <alignment horizontal="center" vertical="top"/>
    </xf>
    <xf numFmtId="0" fontId="10" fillId="0" borderId="2" xfId="0" applyFont="1" applyBorder="1" applyAlignment="1">
      <alignment horizontal="center" vertical="top"/>
    </xf>
    <xf numFmtId="0" fontId="10" fillId="0" borderId="18" xfId="0" applyFont="1" applyBorder="1" applyAlignment="1">
      <alignment horizontal="center" vertical="center"/>
    </xf>
    <xf numFmtId="0" fontId="10" fillId="0" borderId="2" xfId="0" applyFont="1" applyBorder="1" applyAlignment="1">
      <alignment horizontal="center" vertical="center"/>
    </xf>
    <xf numFmtId="0" fontId="10" fillId="0" borderId="18" xfId="0" applyFont="1" applyBorder="1" applyAlignment="1">
      <alignment horizontal="center"/>
    </xf>
    <xf numFmtId="1" fontId="11" fillId="0" borderId="25" xfId="0" applyNumberFormat="1" applyFont="1" applyBorder="1" applyAlignment="1">
      <alignment horizontal="center" vertical="center" wrapText="1"/>
    </xf>
    <xf numFmtId="1" fontId="11" fillId="0" borderId="15" xfId="0" applyNumberFormat="1" applyFont="1" applyBorder="1" applyAlignment="1">
      <alignment horizontal="center" vertical="center" wrapText="1"/>
    </xf>
    <xf numFmtId="4" fontId="48" fillId="0" borderId="58" xfId="61606" applyNumberFormat="1" applyFont="1" applyBorder="1" applyAlignment="1">
      <alignment horizontal="right"/>
    </xf>
    <xf numFmtId="4" fontId="48" fillId="0" borderId="59" xfId="61606" applyNumberFormat="1" applyFont="1" applyBorder="1" applyAlignment="1">
      <alignment horizontal="right"/>
    </xf>
    <xf numFmtId="4" fontId="47" fillId="0" borderId="20" xfId="61606" applyNumberFormat="1" applyFont="1" applyBorder="1" applyAlignment="1">
      <alignment horizontal="right" wrapText="1"/>
    </xf>
    <xf numFmtId="4" fontId="47" fillId="0" borderId="50" xfId="61606" applyNumberFormat="1" applyFont="1" applyBorder="1" applyAlignment="1">
      <alignment horizontal="right" wrapText="1"/>
    </xf>
    <xf numFmtId="4" fontId="48" fillId="0" borderId="55" xfId="61606" applyNumberFormat="1" applyFont="1" applyBorder="1" applyAlignment="1">
      <alignment horizontal="right"/>
    </xf>
    <xf numFmtId="4" fontId="48" fillId="0" borderId="24" xfId="61606" applyNumberFormat="1" applyFont="1" applyBorder="1" applyAlignment="1">
      <alignment horizontal="right"/>
    </xf>
    <xf numFmtId="4" fontId="48" fillId="0" borderId="20" xfId="61606" applyNumberFormat="1" applyFont="1" applyBorder="1" applyAlignment="1">
      <alignment horizontal="right" wrapText="1"/>
    </xf>
    <xf numFmtId="0" fontId="48" fillId="0" borderId="50" xfId="61606" applyFont="1" applyBorder="1" applyAlignment="1">
      <alignment horizontal="right" wrapText="1"/>
    </xf>
    <xf numFmtId="0" fontId="47" fillId="0" borderId="50" xfId="61606" applyFont="1" applyBorder="1" applyAlignment="1">
      <alignment horizontal="right" wrapText="1"/>
    </xf>
    <xf numFmtId="0" fontId="48" fillId="0" borderId="45" xfId="61606" applyFont="1" applyBorder="1" applyAlignment="1">
      <alignment horizontal="center"/>
    </xf>
    <xf numFmtId="0" fontId="48" fillId="0" borderId="46" xfId="61606" applyFont="1" applyBorder="1" applyAlignment="1">
      <alignment horizontal="center"/>
    </xf>
    <xf numFmtId="0" fontId="48" fillId="0" borderId="42" xfId="61606" applyFont="1" applyBorder="1" applyAlignment="1">
      <alignment horizontal="center"/>
    </xf>
    <xf numFmtId="0" fontId="47" fillId="0" borderId="20" xfId="61606" applyFont="1" applyBorder="1" applyAlignment="1">
      <alignment horizontal="center" wrapText="1"/>
    </xf>
    <xf numFmtId="0" fontId="47" fillId="0" borderId="24" xfId="61606" applyFont="1" applyBorder="1" applyAlignment="1">
      <alignment horizontal="center" wrapText="1"/>
    </xf>
    <xf numFmtId="0" fontId="47" fillId="0" borderId="50" xfId="61606" applyFont="1" applyBorder="1" applyAlignment="1">
      <alignment horizontal="center" wrapText="1"/>
    </xf>
    <xf numFmtId="4" fontId="47" fillId="0" borderId="56" xfId="61606" applyNumberFormat="1" applyFont="1" applyBorder="1" applyAlignment="1">
      <alignment horizontal="right"/>
    </xf>
    <xf numFmtId="4" fontId="47" fillId="0" borderId="52" xfId="61606" applyNumberFormat="1" applyFont="1" applyBorder="1" applyAlignment="1">
      <alignment horizontal="right"/>
    </xf>
    <xf numFmtId="4" fontId="47" fillId="0" borderId="39" xfId="61606" applyNumberFormat="1" applyFont="1" applyBorder="1" applyAlignment="1">
      <alignment horizontal="right" wrapText="1"/>
    </xf>
    <xf numFmtId="4" fontId="47" fillId="0" borderId="52" xfId="61606" applyNumberFormat="1" applyFont="1" applyBorder="1" applyAlignment="1">
      <alignment horizontal="right" wrapText="1"/>
    </xf>
    <xf numFmtId="4" fontId="47" fillId="0" borderId="54" xfId="61606" applyNumberFormat="1" applyFont="1" applyBorder="1" applyAlignment="1">
      <alignment horizontal="right" wrapText="1"/>
    </xf>
    <xf numFmtId="0" fontId="48" fillId="0" borderId="57" xfId="61606" applyFont="1" applyBorder="1" applyAlignment="1">
      <alignment horizontal="center"/>
    </xf>
    <xf numFmtId="4" fontId="48" fillId="0" borderId="24" xfId="61606" applyNumberFormat="1" applyFont="1" applyBorder="1" applyAlignment="1">
      <alignment horizontal="right" wrapText="1"/>
    </xf>
    <xf numFmtId="4" fontId="47" fillId="0" borderId="40" xfId="61606" applyNumberFormat="1" applyFont="1" applyBorder="1" applyAlignment="1">
      <alignment horizontal="right" wrapText="1"/>
    </xf>
    <xf numFmtId="4" fontId="47" fillId="0" borderId="42" xfId="61606" applyNumberFormat="1" applyFont="1" applyBorder="1" applyAlignment="1">
      <alignment horizontal="right" wrapText="1"/>
    </xf>
    <xf numFmtId="0" fontId="48" fillId="0" borderId="63" xfId="61606" applyFont="1" applyBorder="1" applyAlignment="1">
      <alignment vertical="top" wrapText="1"/>
    </xf>
    <xf numFmtId="0" fontId="47" fillId="0" borderId="60" xfId="61606" applyFont="1" applyBorder="1" applyAlignment="1">
      <alignment horizontal="center" wrapText="1"/>
    </xf>
    <xf numFmtId="0" fontId="47" fillId="0" borderId="61" xfId="61606" applyFont="1" applyBorder="1" applyAlignment="1">
      <alignment horizontal="center" wrapText="1"/>
    </xf>
    <xf numFmtId="0" fontId="47" fillId="0" borderId="62" xfId="61606" applyFont="1" applyBorder="1" applyAlignment="1">
      <alignment horizontal="center" wrapText="1"/>
    </xf>
    <xf numFmtId="0" fontId="46" fillId="0" borderId="63" xfId="61606" applyFont="1" applyBorder="1" applyAlignment="1">
      <alignment horizontal="center"/>
    </xf>
    <xf numFmtId="14" fontId="47" fillId="0" borderId="20" xfId="61606" applyNumberFormat="1" applyFont="1" applyBorder="1" applyAlignment="1">
      <alignment horizontal="center" vertical="top" wrapText="1"/>
    </xf>
    <xf numFmtId="0" fontId="56" fillId="0" borderId="3" xfId="882" applyFont="1" applyBorder="1" applyAlignment="1">
      <alignment horizontal="left"/>
    </xf>
    <xf numFmtId="0" fontId="8" fillId="0" borderId="4" xfId="882" applyFont="1" applyBorder="1" applyAlignment="1">
      <alignment horizontal="center" vertical="center" wrapText="1"/>
    </xf>
    <xf numFmtId="0" fontId="8" fillId="0" borderId="6" xfId="882" applyFont="1" applyBorder="1" applyAlignment="1">
      <alignment horizontal="center" vertical="center" wrapText="1"/>
    </xf>
    <xf numFmtId="172" fontId="42" fillId="31" borderId="4" xfId="882" applyNumberFormat="1" applyFont="1" applyFill="1" applyBorder="1" applyAlignment="1">
      <alignment horizontal="center"/>
    </xf>
    <xf numFmtId="172" fontId="42" fillId="31" borderId="6" xfId="882" applyNumberFormat="1" applyFont="1" applyFill="1" applyBorder="1" applyAlignment="1">
      <alignment horizontal="center"/>
    </xf>
    <xf numFmtId="2" fontId="8" fillId="31" borderId="4" xfId="882" applyNumberFormat="1" applyFont="1" applyFill="1" applyBorder="1" applyAlignment="1">
      <alignment horizontal="center"/>
    </xf>
    <xf numFmtId="2" fontId="8" fillId="31" borderId="6" xfId="882" applyNumberFormat="1" applyFont="1" applyFill="1" applyBorder="1" applyAlignment="1">
      <alignment horizontal="center"/>
    </xf>
    <xf numFmtId="0" fontId="12" fillId="0" borderId="0" xfId="882" applyFont="1" applyAlignment="1">
      <alignment horizontal="left"/>
    </xf>
    <xf numFmtId="172" fontId="8" fillId="0" borderId="4" xfId="882" applyNumberFormat="1" applyFont="1" applyBorder="1" applyAlignment="1">
      <alignment horizontal="center"/>
    </xf>
    <xf numFmtId="172" fontId="8" fillId="0" borderId="6" xfId="882" applyNumberFormat="1" applyFont="1" applyBorder="1" applyAlignment="1">
      <alignment horizontal="center"/>
    </xf>
    <xf numFmtId="4" fontId="8" fillId="31" borderId="4" xfId="882" applyNumberFormat="1" applyFont="1" applyFill="1" applyBorder="1" applyAlignment="1">
      <alignment horizontal="center"/>
    </xf>
    <xf numFmtId="4" fontId="8" fillId="31" borderId="6" xfId="882" applyNumberFormat="1" applyFont="1" applyFill="1" applyBorder="1" applyAlignment="1">
      <alignment horizontal="center"/>
    </xf>
    <xf numFmtId="0" fontId="8" fillId="28" borderId="4" xfId="882" applyFont="1" applyFill="1" applyBorder="1" applyAlignment="1">
      <alignment horizontal="center" vertical="center" wrapText="1"/>
    </xf>
    <xf numFmtId="0" fontId="8" fillId="28" borderId="6" xfId="882" applyFont="1" applyFill="1" applyBorder="1" applyAlignment="1">
      <alignment horizontal="center" vertical="center" wrapText="1"/>
    </xf>
    <xf numFmtId="172" fontId="42" fillId="0" borderId="4" xfId="882" applyNumberFormat="1" applyFont="1" applyBorder="1" applyAlignment="1">
      <alignment horizontal="center"/>
    </xf>
    <xf numFmtId="172" fontId="42" fillId="0" borderId="6" xfId="882" applyNumberFormat="1" applyFont="1" applyBorder="1" applyAlignment="1">
      <alignment horizontal="center"/>
    </xf>
    <xf numFmtId="2" fontId="8" fillId="0" borderId="4" xfId="882" applyNumberFormat="1" applyFont="1" applyBorder="1" applyAlignment="1">
      <alignment horizontal="center"/>
    </xf>
    <xf numFmtId="2" fontId="8" fillId="0" borderId="6" xfId="882" applyNumberFormat="1" applyFont="1" applyBorder="1" applyAlignment="1">
      <alignment horizontal="center"/>
    </xf>
    <xf numFmtId="0" fontId="12" fillId="0" borderId="27" xfId="882" applyFont="1" applyBorder="1" applyAlignment="1">
      <alignment horizontal="right"/>
    </xf>
    <xf numFmtId="4" fontId="12" fillId="0" borderId="27" xfId="882" applyNumberFormat="1" applyFont="1" applyBorder="1" applyAlignment="1">
      <alignment horizontal="center"/>
    </xf>
    <xf numFmtId="4" fontId="8" fillId="0" borderId="4" xfId="882" applyNumberFormat="1" applyFont="1" applyFill="1" applyBorder="1" applyAlignment="1">
      <alignment horizontal="center"/>
    </xf>
    <xf numFmtId="4" fontId="8" fillId="0" borderId="6" xfId="882" applyNumberFormat="1" applyFont="1" applyFill="1" applyBorder="1" applyAlignment="1">
      <alignment horizontal="center"/>
    </xf>
    <xf numFmtId="0" fontId="52" fillId="0" borderId="0" xfId="61614" applyFont="1" applyAlignment="1">
      <alignment horizontal="center" vertical="center" wrapText="1"/>
    </xf>
    <xf numFmtId="0" fontId="56" fillId="0" borderId="4" xfId="0" applyFont="1" applyBorder="1" applyAlignment="1">
      <alignment horizontal="center" wrapText="1"/>
    </xf>
    <xf numFmtId="0" fontId="56" fillId="0" borderId="6" xfId="0" applyFont="1" applyBorder="1" applyAlignment="1">
      <alignment horizontal="center" wrapText="1"/>
    </xf>
    <xf numFmtId="0" fontId="56" fillId="0" borderId="4" xfId="0" applyFont="1" applyBorder="1" applyAlignment="1">
      <alignment horizontal="center"/>
    </xf>
    <xf numFmtId="0" fontId="56" fillId="0" borderId="6" xfId="0" applyFont="1" applyBorder="1" applyAlignment="1">
      <alignment horizontal="center"/>
    </xf>
    <xf numFmtId="0" fontId="15" fillId="0" borderId="8" xfId="0" applyFont="1" applyBorder="1" applyAlignment="1">
      <alignment wrapText="1"/>
    </xf>
    <xf numFmtId="0" fontId="15" fillId="0" borderId="8" xfId="0" applyFont="1" applyBorder="1" applyAlignment="1">
      <alignment horizontal="center" wrapText="1"/>
    </xf>
  </cellXfs>
  <cellStyles count="61615">
    <cellStyle name="20% – rõhk1 2" xfId="20" xr:uid="{00000000-0005-0000-0000-000000000000}"/>
    <cellStyle name="20% – rõhk2 2" xfId="21" xr:uid="{00000000-0005-0000-0000-000001000000}"/>
    <cellStyle name="20% – rõhk3 2" xfId="22" xr:uid="{00000000-0005-0000-0000-000002000000}"/>
    <cellStyle name="20% – rõhk4 2" xfId="23" xr:uid="{00000000-0005-0000-0000-000003000000}"/>
    <cellStyle name="20% – rõhk5 2" xfId="24" xr:uid="{00000000-0005-0000-0000-000004000000}"/>
    <cellStyle name="20% – rõhk6 2" xfId="25" xr:uid="{00000000-0005-0000-0000-000005000000}"/>
    <cellStyle name="40% – rõhk1 2" xfId="26" xr:uid="{00000000-0005-0000-0000-000006000000}"/>
    <cellStyle name="40% – rõhk2 2" xfId="27" xr:uid="{00000000-0005-0000-0000-000007000000}"/>
    <cellStyle name="40% – rõhk3 2" xfId="28" xr:uid="{00000000-0005-0000-0000-000008000000}"/>
    <cellStyle name="40% – rõhk4 2" xfId="29" xr:uid="{00000000-0005-0000-0000-000009000000}"/>
    <cellStyle name="40% – rõhk5 2" xfId="30" xr:uid="{00000000-0005-0000-0000-00000A000000}"/>
    <cellStyle name="40% – rõhk6 2" xfId="31" xr:uid="{00000000-0005-0000-0000-00000B000000}"/>
    <cellStyle name="60% – rõhk1 2" xfId="32" xr:uid="{00000000-0005-0000-0000-00000C000000}"/>
    <cellStyle name="60% – rõhk2 2" xfId="33" xr:uid="{00000000-0005-0000-0000-00000D000000}"/>
    <cellStyle name="60% – rõhk3 2" xfId="34" xr:uid="{00000000-0005-0000-0000-00000E000000}"/>
    <cellStyle name="60% – rõhk4 2" xfId="35" xr:uid="{00000000-0005-0000-0000-00000F000000}"/>
    <cellStyle name="60% – rõhk5 2" xfId="36" xr:uid="{00000000-0005-0000-0000-000010000000}"/>
    <cellStyle name="60% – rõhk6 2" xfId="37" xr:uid="{00000000-0005-0000-0000-000011000000}"/>
    <cellStyle name="Arvutus 2" xfId="38" xr:uid="{00000000-0005-0000-0000-000012000000}"/>
    <cellStyle name="Bad" xfId="1" builtinId="27"/>
    <cellStyle name="Comma [0] 2" xfId="185" xr:uid="{00000000-0005-0000-0000-000014000000}"/>
    <cellStyle name="Comma [0] 2 2" xfId="183" xr:uid="{00000000-0005-0000-0000-000015000000}"/>
    <cellStyle name="Comma [0] 3" xfId="180" xr:uid="{00000000-0005-0000-0000-000016000000}"/>
    <cellStyle name="Comma [0] 4" xfId="254" xr:uid="{00000000-0005-0000-0000-000017000000}"/>
    <cellStyle name="Comma [0] 4 2" xfId="985" xr:uid="{00000000-0005-0000-0000-000018000000}"/>
    <cellStyle name="Comma [0] 4 2 2" xfId="57114" xr:uid="{00000000-0005-0000-0000-000019000000}"/>
    <cellStyle name="Comma [0] 4 3" xfId="56543" xr:uid="{00000000-0005-0000-0000-00001A000000}"/>
    <cellStyle name="Comma 2" xfId="13" xr:uid="{00000000-0005-0000-0000-00001B000000}"/>
    <cellStyle name="Comma 2 2" xfId="16" xr:uid="{00000000-0005-0000-0000-00001C000000}"/>
    <cellStyle name="Currency 10" xfId="39" xr:uid="{00000000-0005-0000-0000-00001D000000}"/>
    <cellStyle name="Currency 11" xfId="40" xr:uid="{00000000-0005-0000-0000-00001E000000}"/>
    <cellStyle name="Currency 12" xfId="41" xr:uid="{00000000-0005-0000-0000-00001F000000}"/>
    <cellStyle name="Currency 13" xfId="42" xr:uid="{00000000-0005-0000-0000-000020000000}"/>
    <cellStyle name="Currency 14" xfId="43" xr:uid="{00000000-0005-0000-0000-000021000000}"/>
    <cellStyle name="Currency 15" xfId="44" xr:uid="{00000000-0005-0000-0000-000022000000}"/>
    <cellStyle name="Currency 16" xfId="45" xr:uid="{00000000-0005-0000-0000-000023000000}"/>
    <cellStyle name="Currency 2" xfId="46" xr:uid="{00000000-0005-0000-0000-000024000000}"/>
    <cellStyle name="Currency 2 2" xfId="5" xr:uid="{00000000-0005-0000-0000-000025000000}"/>
    <cellStyle name="Currency 3" xfId="47" xr:uid="{00000000-0005-0000-0000-000026000000}"/>
    <cellStyle name="Currency 4" xfId="48" xr:uid="{00000000-0005-0000-0000-000027000000}"/>
    <cellStyle name="Currency 5" xfId="49" xr:uid="{00000000-0005-0000-0000-000028000000}"/>
    <cellStyle name="Currency 6" xfId="50" xr:uid="{00000000-0005-0000-0000-000029000000}"/>
    <cellStyle name="Currency 7" xfId="51" xr:uid="{00000000-0005-0000-0000-00002A000000}"/>
    <cellStyle name="Currency 8" xfId="52" xr:uid="{00000000-0005-0000-0000-00002B000000}"/>
    <cellStyle name="Currency 9" xfId="53" xr:uid="{00000000-0005-0000-0000-00002C000000}"/>
    <cellStyle name="Excel Built-in Normal" xfId="115" xr:uid="{00000000-0005-0000-0000-00002D000000}"/>
    <cellStyle name="Good" xfId="2" builtinId="26"/>
    <cellStyle name="Halb 2" xfId="54" xr:uid="{00000000-0005-0000-0000-00002F000000}"/>
    <cellStyle name="Hea 2" xfId="55" xr:uid="{00000000-0005-0000-0000-000030000000}"/>
    <cellStyle name="Hoiatustekst" xfId="56" xr:uid="{00000000-0005-0000-0000-000031000000}"/>
    <cellStyle name="Hüperlink 2" xfId="251" xr:uid="{00000000-0005-0000-0000-000032000000}"/>
    <cellStyle name="Hüperlink 2 2" xfId="252" xr:uid="{00000000-0005-0000-0000-000033000000}"/>
    <cellStyle name="Hyperlink 10" xfId="175" hidden="1" xr:uid="{00000000-0005-0000-0000-000034000000}"/>
    <cellStyle name="Hyperlink 10" xfId="217" hidden="1" xr:uid="{00000000-0005-0000-0000-000035000000}"/>
    <cellStyle name="Hyperlink 10" xfId="447" hidden="1" xr:uid="{00000000-0005-0000-0000-000036000000}"/>
    <cellStyle name="Hyperlink 10" xfId="428" hidden="1" xr:uid="{00000000-0005-0000-0000-000037000000}"/>
    <cellStyle name="Hyperlink 10" xfId="499" hidden="1" xr:uid="{00000000-0005-0000-0000-000038000000}"/>
    <cellStyle name="Hyperlink 10" xfId="549" hidden="1" xr:uid="{00000000-0005-0000-0000-000039000000}"/>
    <cellStyle name="Hyperlink 10" xfId="635" hidden="1" xr:uid="{00000000-0005-0000-0000-00003A000000}"/>
    <cellStyle name="Hyperlink 10" xfId="704" hidden="1" xr:uid="{00000000-0005-0000-0000-00003B000000}"/>
    <cellStyle name="Hyperlink 10" xfId="685" hidden="1" xr:uid="{00000000-0005-0000-0000-00003C000000}"/>
    <cellStyle name="Hyperlink 10" xfId="754" hidden="1" xr:uid="{00000000-0005-0000-0000-00003D000000}"/>
    <cellStyle name="Hyperlink 10" xfId="804" hidden="1" xr:uid="{00000000-0005-0000-0000-00003E000000}"/>
    <cellStyle name="Hyperlink 10" xfId="949" hidden="1" xr:uid="{00000000-0005-0000-0000-00003F000000}"/>
    <cellStyle name="Hyperlink 10" xfId="1074" hidden="1" xr:uid="{00000000-0005-0000-0000-000040000000}"/>
    <cellStyle name="Hyperlink 10" xfId="1055" hidden="1" xr:uid="{00000000-0005-0000-0000-000041000000}"/>
    <cellStyle name="Hyperlink 10" xfId="1124" hidden="1" xr:uid="{00000000-0005-0000-0000-000042000000}"/>
    <cellStyle name="Hyperlink 10" xfId="1174" hidden="1" xr:uid="{00000000-0005-0000-0000-000043000000}"/>
    <cellStyle name="Hyperlink 10" xfId="1332" hidden="1" xr:uid="{00000000-0005-0000-0000-000044000000}"/>
    <cellStyle name="Hyperlink 10" xfId="1505" hidden="1" xr:uid="{00000000-0005-0000-0000-000045000000}"/>
    <cellStyle name="Hyperlink 10" xfId="1486" hidden="1" xr:uid="{00000000-0005-0000-0000-000046000000}"/>
    <cellStyle name="Hyperlink 10" xfId="1555" hidden="1" xr:uid="{00000000-0005-0000-0000-000047000000}"/>
    <cellStyle name="Hyperlink 10" xfId="1605" hidden="1" xr:uid="{00000000-0005-0000-0000-000048000000}"/>
    <cellStyle name="Hyperlink 10" xfId="1401" hidden="1" xr:uid="{00000000-0005-0000-0000-000049000000}"/>
    <cellStyle name="Hyperlink 10" xfId="1737" hidden="1" xr:uid="{00000000-0005-0000-0000-00004A000000}"/>
    <cellStyle name="Hyperlink 10" xfId="1718" hidden="1" xr:uid="{00000000-0005-0000-0000-00004B000000}"/>
    <cellStyle name="Hyperlink 10" xfId="1787" hidden="1" xr:uid="{00000000-0005-0000-0000-00004C000000}"/>
    <cellStyle name="Hyperlink 10" xfId="1837" hidden="1" xr:uid="{00000000-0005-0000-0000-00004D000000}"/>
    <cellStyle name="Hyperlink 10" xfId="1309" hidden="1" xr:uid="{00000000-0005-0000-0000-00004E000000}"/>
    <cellStyle name="Hyperlink 10" xfId="1941" hidden="1" xr:uid="{00000000-0005-0000-0000-00004F000000}"/>
    <cellStyle name="Hyperlink 10" xfId="1922" hidden="1" xr:uid="{00000000-0005-0000-0000-000050000000}"/>
    <cellStyle name="Hyperlink 10" xfId="1991" hidden="1" xr:uid="{00000000-0005-0000-0000-000051000000}"/>
    <cellStyle name="Hyperlink 10" xfId="2041" hidden="1" xr:uid="{00000000-0005-0000-0000-000052000000}"/>
    <cellStyle name="Hyperlink 10" xfId="1447" hidden="1" xr:uid="{00000000-0005-0000-0000-000053000000}"/>
    <cellStyle name="Hyperlink 10" xfId="2145" hidden="1" xr:uid="{00000000-0005-0000-0000-000054000000}"/>
    <cellStyle name="Hyperlink 10" xfId="2126" hidden="1" xr:uid="{00000000-0005-0000-0000-000055000000}"/>
    <cellStyle name="Hyperlink 10" xfId="2195" hidden="1" xr:uid="{00000000-0005-0000-0000-000056000000}"/>
    <cellStyle name="Hyperlink 10" xfId="2245" hidden="1" xr:uid="{00000000-0005-0000-0000-000057000000}"/>
    <cellStyle name="Hyperlink 10" xfId="1680" hidden="1" xr:uid="{00000000-0005-0000-0000-000058000000}"/>
    <cellStyle name="Hyperlink 10" xfId="2349" hidden="1" xr:uid="{00000000-0005-0000-0000-000059000000}"/>
    <cellStyle name="Hyperlink 10" xfId="2330" hidden="1" xr:uid="{00000000-0005-0000-0000-00005A000000}"/>
    <cellStyle name="Hyperlink 10" xfId="2399" hidden="1" xr:uid="{00000000-0005-0000-0000-00005B000000}"/>
    <cellStyle name="Hyperlink 10" xfId="2449" hidden="1" xr:uid="{00000000-0005-0000-0000-00005C000000}"/>
    <cellStyle name="Hyperlink 10" xfId="1019" hidden="1" xr:uid="{00000000-0005-0000-0000-00005D000000}"/>
    <cellStyle name="Hyperlink 10" xfId="2553" hidden="1" xr:uid="{00000000-0005-0000-0000-00005E000000}"/>
    <cellStyle name="Hyperlink 10" xfId="2534" hidden="1" xr:uid="{00000000-0005-0000-0000-00005F000000}"/>
    <cellStyle name="Hyperlink 10" xfId="2603" hidden="1" xr:uid="{00000000-0005-0000-0000-000060000000}"/>
    <cellStyle name="Hyperlink 10" xfId="2653" hidden="1" xr:uid="{00000000-0005-0000-0000-000061000000}"/>
    <cellStyle name="Hyperlink 10" xfId="2811" hidden="1" xr:uid="{00000000-0005-0000-0000-000062000000}"/>
    <cellStyle name="Hyperlink 10" xfId="2984" hidden="1" xr:uid="{00000000-0005-0000-0000-000063000000}"/>
    <cellStyle name="Hyperlink 10" xfId="2965" hidden="1" xr:uid="{00000000-0005-0000-0000-000064000000}"/>
    <cellStyle name="Hyperlink 10" xfId="3034" hidden="1" xr:uid="{00000000-0005-0000-0000-000065000000}"/>
    <cellStyle name="Hyperlink 10" xfId="3084" hidden="1" xr:uid="{00000000-0005-0000-0000-000066000000}"/>
    <cellStyle name="Hyperlink 10" xfId="2880" hidden="1" xr:uid="{00000000-0005-0000-0000-000067000000}"/>
    <cellStyle name="Hyperlink 10" xfId="3216" hidden="1" xr:uid="{00000000-0005-0000-0000-000068000000}"/>
    <cellStyle name="Hyperlink 10" xfId="3197" hidden="1" xr:uid="{00000000-0005-0000-0000-000069000000}"/>
    <cellStyle name="Hyperlink 10" xfId="3266" hidden="1" xr:uid="{00000000-0005-0000-0000-00006A000000}"/>
    <cellStyle name="Hyperlink 10" xfId="3316" hidden="1" xr:uid="{00000000-0005-0000-0000-00006B000000}"/>
    <cellStyle name="Hyperlink 10" xfId="2788" hidden="1" xr:uid="{00000000-0005-0000-0000-00006C000000}"/>
    <cellStyle name="Hyperlink 10" xfId="3420" hidden="1" xr:uid="{00000000-0005-0000-0000-00006D000000}"/>
    <cellStyle name="Hyperlink 10" xfId="3401" hidden="1" xr:uid="{00000000-0005-0000-0000-00006E000000}"/>
    <cellStyle name="Hyperlink 10" xfId="3470" hidden="1" xr:uid="{00000000-0005-0000-0000-00006F000000}"/>
    <cellStyle name="Hyperlink 10" xfId="3520" hidden="1" xr:uid="{00000000-0005-0000-0000-000070000000}"/>
    <cellStyle name="Hyperlink 10" xfId="2926" hidden="1" xr:uid="{00000000-0005-0000-0000-000071000000}"/>
    <cellStyle name="Hyperlink 10" xfId="3624" hidden="1" xr:uid="{00000000-0005-0000-0000-000072000000}"/>
    <cellStyle name="Hyperlink 10" xfId="3605" hidden="1" xr:uid="{00000000-0005-0000-0000-000073000000}"/>
    <cellStyle name="Hyperlink 10" xfId="3674" hidden="1" xr:uid="{00000000-0005-0000-0000-000074000000}"/>
    <cellStyle name="Hyperlink 10" xfId="3724" hidden="1" xr:uid="{00000000-0005-0000-0000-000075000000}"/>
    <cellStyle name="Hyperlink 10" xfId="3159" hidden="1" xr:uid="{00000000-0005-0000-0000-000076000000}"/>
    <cellStyle name="Hyperlink 10" xfId="3828" hidden="1" xr:uid="{00000000-0005-0000-0000-000077000000}"/>
    <cellStyle name="Hyperlink 10" xfId="3809" hidden="1" xr:uid="{00000000-0005-0000-0000-000078000000}"/>
    <cellStyle name="Hyperlink 10" xfId="3878" hidden="1" xr:uid="{00000000-0005-0000-0000-000079000000}"/>
    <cellStyle name="Hyperlink 10" xfId="3928" hidden="1" xr:uid="{00000000-0005-0000-0000-00007A000000}"/>
    <cellStyle name="Hyperlink 10" xfId="913" hidden="1" xr:uid="{00000000-0005-0000-0000-00007B000000}"/>
    <cellStyle name="Hyperlink 10" xfId="4032" hidden="1" xr:uid="{00000000-0005-0000-0000-00007C000000}"/>
    <cellStyle name="Hyperlink 10" xfId="4013" hidden="1" xr:uid="{00000000-0005-0000-0000-00007D000000}"/>
    <cellStyle name="Hyperlink 10" xfId="4082" hidden="1" xr:uid="{00000000-0005-0000-0000-00007E000000}"/>
    <cellStyle name="Hyperlink 10" xfId="4132" hidden="1" xr:uid="{00000000-0005-0000-0000-00007F000000}"/>
    <cellStyle name="Hyperlink 10" xfId="4290" hidden="1" xr:uid="{00000000-0005-0000-0000-000080000000}"/>
    <cellStyle name="Hyperlink 10" xfId="4463" hidden="1" xr:uid="{00000000-0005-0000-0000-000081000000}"/>
    <cellStyle name="Hyperlink 10" xfId="4444" hidden="1" xr:uid="{00000000-0005-0000-0000-000082000000}"/>
    <cellStyle name="Hyperlink 10" xfId="4513" hidden="1" xr:uid="{00000000-0005-0000-0000-000083000000}"/>
    <cellStyle name="Hyperlink 10" xfId="4563" hidden="1" xr:uid="{00000000-0005-0000-0000-000084000000}"/>
    <cellStyle name="Hyperlink 10" xfId="4359" hidden="1" xr:uid="{00000000-0005-0000-0000-000085000000}"/>
    <cellStyle name="Hyperlink 10" xfId="4695" hidden="1" xr:uid="{00000000-0005-0000-0000-000086000000}"/>
    <cellStyle name="Hyperlink 10" xfId="4676" hidden="1" xr:uid="{00000000-0005-0000-0000-000087000000}"/>
    <cellStyle name="Hyperlink 10" xfId="4745" hidden="1" xr:uid="{00000000-0005-0000-0000-000088000000}"/>
    <cellStyle name="Hyperlink 10" xfId="4795" hidden="1" xr:uid="{00000000-0005-0000-0000-000089000000}"/>
    <cellStyle name="Hyperlink 10" xfId="4267" hidden="1" xr:uid="{00000000-0005-0000-0000-00008A000000}"/>
    <cellStyle name="Hyperlink 10" xfId="4899" hidden="1" xr:uid="{00000000-0005-0000-0000-00008B000000}"/>
    <cellStyle name="Hyperlink 10" xfId="4880" hidden="1" xr:uid="{00000000-0005-0000-0000-00008C000000}"/>
    <cellStyle name="Hyperlink 10" xfId="4949" hidden="1" xr:uid="{00000000-0005-0000-0000-00008D000000}"/>
    <cellStyle name="Hyperlink 10" xfId="4999" hidden="1" xr:uid="{00000000-0005-0000-0000-00008E000000}"/>
    <cellStyle name="Hyperlink 10" xfId="4405" hidden="1" xr:uid="{00000000-0005-0000-0000-00008F000000}"/>
    <cellStyle name="Hyperlink 10" xfId="5103" hidden="1" xr:uid="{00000000-0005-0000-0000-000090000000}"/>
    <cellStyle name="Hyperlink 10" xfId="5084" hidden="1" xr:uid="{00000000-0005-0000-0000-000091000000}"/>
    <cellStyle name="Hyperlink 10" xfId="5153" hidden="1" xr:uid="{00000000-0005-0000-0000-000092000000}"/>
    <cellStyle name="Hyperlink 10" xfId="5203" hidden="1" xr:uid="{00000000-0005-0000-0000-000093000000}"/>
    <cellStyle name="Hyperlink 10" xfId="4638" hidden="1" xr:uid="{00000000-0005-0000-0000-000094000000}"/>
    <cellStyle name="Hyperlink 10" xfId="5307" hidden="1" xr:uid="{00000000-0005-0000-0000-000095000000}"/>
    <cellStyle name="Hyperlink 10" xfId="5288" hidden="1" xr:uid="{00000000-0005-0000-0000-000096000000}"/>
    <cellStyle name="Hyperlink 10" xfId="5357" hidden="1" xr:uid="{00000000-0005-0000-0000-000097000000}"/>
    <cellStyle name="Hyperlink 10" xfId="5407" hidden="1" xr:uid="{00000000-0005-0000-0000-000098000000}"/>
    <cellStyle name="Hyperlink 10" xfId="5643" hidden="1" xr:uid="{00000000-0005-0000-0000-000099000000}"/>
    <cellStyle name="Hyperlink 10" xfId="5843" hidden="1" xr:uid="{00000000-0005-0000-0000-00009A000000}"/>
    <cellStyle name="Hyperlink 10" xfId="5824" hidden="1" xr:uid="{00000000-0005-0000-0000-00009B000000}"/>
    <cellStyle name="Hyperlink 10" xfId="5893" hidden="1" xr:uid="{00000000-0005-0000-0000-00009C000000}"/>
    <cellStyle name="Hyperlink 10" xfId="5943" hidden="1" xr:uid="{00000000-0005-0000-0000-00009D000000}"/>
    <cellStyle name="Hyperlink 10" xfId="6029" hidden="1" xr:uid="{00000000-0005-0000-0000-00009E000000}"/>
    <cellStyle name="Hyperlink 10" xfId="6098" hidden="1" xr:uid="{00000000-0005-0000-0000-00009F000000}"/>
    <cellStyle name="Hyperlink 10" xfId="6079" hidden="1" xr:uid="{00000000-0005-0000-0000-0000A0000000}"/>
    <cellStyle name="Hyperlink 10" xfId="6148" hidden="1" xr:uid="{00000000-0005-0000-0000-0000A1000000}"/>
    <cellStyle name="Hyperlink 10" xfId="6198" hidden="1" xr:uid="{00000000-0005-0000-0000-0000A2000000}"/>
    <cellStyle name="Hyperlink 10" xfId="6340" hidden="1" xr:uid="{00000000-0005-0000-0000-0000A3000000}"/>
    <cellStyle name="Hyperlink 10" xfId="6464" hidden="1" xr:uid="{00000000-0005-0000-0000-0000A4000000}"/>
    <cellStyle name="Hyperlink 10" xfId="6445" hidden="1" xr:uid="{00000000-0005-0000-0000-0000A5000000}"/>
    <cellStyle name="Hyperlink 10" xfId="6514" hidden="1" xr:uid="{00000000-0005-0000-0000-0000A6000000}"/>
    <cellStyle name="Hyperlink 10" xfId="6564" hidden="1" xr:uid="{00000000-0005-0000-0000-0000A7000000}"/>
    <cellStyle name="Hyperlink 10" xfId="6722" hidden="1" xr:uid="{00000000-0005-0000-0000-0000A8000000}"/>
    <cellStyle name="Hyperlink 10" xfId="6895" hidden="1" xr:uid="{00000000-0005-0000-0000-0000A9000000}"/>
    <cellStyle name="Hyperlink 10" xfId="6876" hidden="1" xr:uid="{00000000-0005-0000-0000-0000AA000000}"/>
    <cellStyle name="Hyperlink 10" xfId="6945" hidden="1" xr:uid="{00000000-0005-0000-0000-0000AB000000}"/>
    <cellStyle name="Hyperlink 10" xfId="6995" hidden="1" xr:uid="{00000000-0005-0000-0000-0000AC000000}"/>
    <cellStyle name="Hyperlink 10" xfId="6791" hidden="1" xr:uid="{00000000-0005-0000-0000-0000AD000000}"/>
    <cellStyle name="Hyperlink 10" xfId="7127" hidden="1" xr:uid="{00000000-0005-0000-0000-0000AE000000}"/>
    <cellStyle name="Hyperlink 10" xfId="7108" hidden="1" xr:uid="{00000000-0005-0000-0000-0000AF000000}"/>
    <cellStyle name="Hyperlink 10" xfId="7177" hidden="1" xr:uid="{00000000-0005-0000-0000-0000B0000000}"/>
    <cellStyle name="Hyperlink 10" xfId="7227" hidden="1" xr:uid="{00000000-0005-0000-0000-0000B1000000}"/>
    <cellStyle name="Hyperlink 10" xfId="6699" hidden="1" xr:uid="{00000000-0005-0000-0000-0000B2000000}"/>
    <cellStyle name="Hyperlink 10" xfId="7331" hidden="1" xr:uid="{00000000-0005-0000-0000-0000B3000000}"/>
    <cellStyle name="Hyperlink 10" xfId="7312" hidden="1" xr:uid="{00000000-0005-0000-0000-0000B4000000}"/>
    <cellStyle name="Hyperlink 10" xfId="7381" hidden="1" xr:uid="{00000000-0005-0000-0000-0000B5000000}"/>
    <cellStyle name="Hyperlink 10" xfId="7431" hidden="1" xr:uid="{00000000-0005-0000-0000-0000B6000000}"/>
    <cellStyle name="Hyperlink 10" xfId="6837" hidden="1" xr:uid="{00000000-0005-0000-0000-0000B7000000}"/>
    <cellStyle name="Hyperlink 10" xfId="7535" hidden="1" xr:uid="{00000000-0005-0000-0000-0000B8000000}"/>
    <cellStyle name="Hyperlink 10" xfId="7516" hidden="1" xr:uid="{00000000-0005-0000-0000-0000B9000000}"/>
    <cellStyle name="Hyperlink 10" xfId="7585" hidden="1" xr:uid="{00000000-0005-0000-0000-0000BA000000}"/>
    <cellStyle name="Hyperlink 10" xfId="7635" hidden="1" xr:uid="{00000000-0005-0000-0000-0000BB000000}"/>
    <cellStyle name="Hyperlink 10" xfId="7070" hidden="1" xr:uid="{00000000-0005-0000-0000-0000BC000000}"/>
    <cellStyle name="Hyperlink 10" xfId="7739" hidden="1" xr:uid="{00000000-0005-0000-0000-0000BD000000}"/>
    <cellStyle name="Hyperlink 10" xfId="7720" hidden="1" xr:uid="{00000000-0005-0000-0000-0000BE000000}"/>
    <cellStyle name="Hyperlink 10" xfId="7789" hidden="1" xr:uid="{00000000-0005-0000-0000-0000BF000000}"/>
    <cellStyle name="Hyperlink 10" xfId="7839" hidden="1" xr:uid="{00000000-0005-0000-0000-0000C0000000}"/>
    <cellStyle name="Hyperlink 10" xfId="6410" hidden="1" xr:uid="{00000000-0005-0000-0000-0000C1000000}"/>
    <cellStyle name="Hyperlink 10" xfId="7943" hidden="1" xr:uid="{00000000-0005-0000-0000-0000C2000000}"/>
    <cellStyle name="Hyperlink 10" xfId="7924" hidden="1" xr:uid="{00000000-0005-0000-0000-0000C3000000}"/>
    <cellStyle name="Hyperlink 10" xfId="7993" hidden="1" xr:uid="{00000000-0005-0000-0000-0000C4000000}"/>
    <cellStyle name="Hyperlink 10" xfId="8043" hidden="1" xr:uid="{00000000-0005-0000-0000-0000C5000000}"/>
    <cellStyle name="Hyperlink 10" xfId="8201" hidden="1" xr:uid="{00000000-0005-0000-0000-0000C6000000}"/>
    <cellStyle name="Hyperlink 10" xfId="8374" hidden="1" xr:uid="{00000000-0005-0000-0000-0000C7000000}"/>
    <cellStyle name="Hyperlink 10" xfId="8355" hidden="1" xr:uid="{00000000-0005-0000-0000-0000C8000000}"/>
    <cellStyle name="Hyperlink 10" xfId="8424" hidden="1" xr:uid="{00000000-0005-0000-0000-0000C9000000}"/>
    <cellStyle name="Hyperlink 10" xfId="8474" hidden="1" xr:uid="{00000000-0005-0000-0000-0000CA000000}"/>
    <cellStyle name="Hyperlink 10" xfId="8270" hidden="1" xr:uid="{00000000-0005-0000-0000-0000CB000000}"/>
    <cellStyle name="Hyperlink 10" xfId="8606" hidden="1" xr:uid="{00000000-0005-0000-0000-0000CC000000}"/>
    <cellStyle name="Hyperlink 10" xfId="8587" hidden="1" xr:uid="{00000000-0005-0000-0000-0000CD000000}"/>
    <cellStyle name="Hyperlink 10" xfId="8656" hidden="1" xr:uid="{00000000-0005-0000-0000-0000CE000000}"/>
    <cellStyle name="Hyperlink 10" xfId="8706" hidden="1" xr:uid="{00000000-0005-0000-0000-0000CF000000}"/>
    <cellStyle name="Hyperlink 10" xfId="8178" hidden="1" xr:uid="{00000000-0005-0000-0000-0000D0000000}"/>
    <cellStyle name="Hyperlink 10" xfId="8810" hidden="1" xr:uid="{00000000-0005-0000-0000-0000D1000000}"/>
    <cellStyle name="Hyperlink 10" xfId="8791" hidden="1" xr:uid="{00000000-0005-0000-0000-0000D2000000}"/>
    <cellStyle name="Hyperlink 10" xfId="8860" hidden="1" xr:uid="{00000000-0005-0000-0000-0000D3000000}"/>
    <cellStyle name="Hyperlink 10" xfId="8910" hidden="1" xr:uid="{00000000-0005-0000-0000-0000D4000000}"/>
    <cellStyle name="Hyperlink 10" xfId="8316" hidden="1" xr:uid="{00000000-0005-0000-0000-0000D5000000}"/>
    <cellStyle name="Hyperlink 10" xfId="9014" hidden="1" xr:uid="{00000000-0005-0000-0000-0000D6000000}"/>
    <cellStyle name="Hyperlink 10" xfId="8995" hidden="1" xr:uid="{00000000-0005-0000-0000-0000D7000000}"/>
    <cellStyle name="Hyperlink 10" xfId="9064" hidden="1" xr:uid="{00000000-0005-0000-0000-0000D8000000}"/>
    <cellStyle name="Hyperlink 10" xfId="9114" hidden="1" xr:uid="{00000000-0005-0000-0000-0000D9000000}"/>
    <cellStyle name="Hyperlink 10" xfId="8549" hidden="1" xr:uid="{00000000-0005-0000-0000-0000DA000000}"/>
    <cellStyle name="Hyperlink 10" xfId="9218" hidden="1" xr:uid="{00000000-0005-0000-0000-0000DB000000}"/>
    <cellStyle name="Hyperlink 10" xfId="9199" hidden="1" xr:uid="{00000000-0005-0000-0000-0000DC000000}"/>
    <cellStyle name="Hyperlink 10" xfId="9268" hidden="1" xr:uid="{00000000-0005-0000-0000-0000DD000000}"/>
    <cellStyle name="Hyperlink 10" xfId="9318" hidden="1" xr:uid="{00000000-0005-0000-0000-0000DE000000}"/>
    <cellStyle name="Hyperlink 10" xfId="6305" hidden="1" xr:uid="{00000000-0005-0000-0000-0000DF000000}"/>
    <cellStyle name="Hyperlink 10" xfId="9422" hidden="1" xr:uid="{00000000-0005-0000-0000-0000E0000000}"/>
    <cellStyle name="Hyperlink 10" xfId="9403" hidden="1" xr:uid="{00000000-0005-0000-0000-0000E1000000}"/>
    <cellStyle name="Hyperlink 10" xfId="9472" hidden="1" xr:uid="{00000000-0005-0000-0000-0000E2000000}"/>
    <cellStyle name="Hyperlink 10" xfId="9522" hidden="1" xr:uid="{00000000-0005-0000-0000-0000E3000000}"/>
    <cellStyle name="Hyperlink 10" xfId="9680" hidden="1" xr:uid="{00000000-0005-0000-0000-0000E4000000}"/>
    <cellStyle name="Hyperlink 10" xfId="9853" hidden="1" xr:uid="{00000000-0005-0000-0000-0000E5000000}"/>
    <cellStyle name="Hyperlink 10" xfId="9834" hidden="1" xr:uid="{00000000-0005-0000-0000-0000E6000000}"/>
    <cellStyle name="Hyperlink 10" xfId="9903" hidden="1" xr:uid="{00000000-0005-0000-0000-0000E7000000}"/>
    <cellStyle name="Hyperlink 10" xfId="9953" hidden="1" xr:uid="{00000000-0005-0000-0000-0000E8000000}"/>
    <cellStyle name="Hyperlink 10" xfId="9749" hidden="1" xr:uid="{00000000-0005-0000-0000-0000E9000000}"/>
    <cellStyle name="Hyperlink 10" xfId="10085" hidden="1" xr:uid="{00000000-0005-0000-0000-0000EA000000}"/>
    <cellStyle name="Hyperlink 10" xfId="10066" hidden="1" xr:uid="{00000000-0005-0000-0000-0000EB000000}"/>
    <cellStyle name="Hyperlink 10" xfId="10135" hidden="1" xr:uid="{00000000-0005-0000-0000-0000EC000000}"/>
    <cellStyle name="Hyperlink 10" xfId="10185" hidden="1" xr:uid="{00000000-0005-0000-0000-0000ED000000}"/>
    <cellStyle name="Hyperlink 10" xfId="9657" hidden="1" xr:uid="{00000000-0005-0000-0000-0000EE000000}"/>
    <cellStyle name="Hyperlink 10" xfId="10289" hidden="1" xr:uid="{00000000-0005-0000-0000-0000EF000000}"/>
    <cellStyle name="Hyperlink 10" xfId="10270" hidden="1" xr:uid="{00000000-0005-0000-0000-0000F0000000}"/>
    <cellStyle name="Hyperlink 10" xfId="10339" hidden="1" xr:uid="{00000000-0005-0000-0000-0000F1000000}"/>
    <cellStyle name="Hyperlink 10" xfId="10389" hidden="1" xr:uid="{00000000-0005-0000-0000-0000F2000000}"/>
    <cellStyle name="Hyperlink 10" xfId="9795" hidden="1" xr:uid="{00000000-0005-0000-0000-0000F3000000}"/>
    <cellStyle name="Hyperlink 10" xfId="10493" hidden="1" xr:uid="{00000000-0005-0000-0000-0000F4000000}"/>
    <cellStyle name="Hyperlink 10" xfId="10474" hidden="1" xr:uid="{00000000-0005-0000-0000-0000F5000000}"/>
    <cellStyle name="Hyperlink 10" xfId="10543" hidden="1" xr:uid="{00000000-0005-0000-0000-0000F6000000}"/>
    <cellStyle name="Hyperlink 10" xfId="10593" hidden="1" xr:uid="{00000000-0005-0000-0000-0000F7000000}"/>
    <cellStyle name="Hyperlink 10" xfId="10028" hidden="1" xr:uid="{00000000-0005-0000-0000-0000F8000000}"/>
    <cellStyle name="Hyperlink 10" xfId="10697" hidden="1" xr:uid="{00000000-0005-0000-0000-0000F9000000}"/>
    <cellStyle name="Hyperlink 10" xfId="10678" hidden="1" xr:uid="{00000000-0005-0000-0000-0000FA000000}"/>
    <cellStyle name="Hyperlink 10" xfId="10747" hidden="1" xr:uid="{00000000-0005-0000-0000-0000FB000000}"/>
    <cellStyle name="Hyperlink 10" xfId="10797" hidden="1" xr:uid="{00000000-0005-0000-0000-0000FC000000}"/>
    <cellStyle name="Hyperlink 10" xfId="5719" hidden="1" xr:uid="{00000000-0005-0000-0000-0000FD000000}"/>
    <cellStyle name="Hyperlink 10" xfId="10930" hidden="1" xr:uid="{00000000-0005-0000-0000-0000FE000000}"/>
    <cellStyle name="Hyperlink 10" xfId="10911" hidden="1" xr:uid="{00000000-0005-0000-0000-0000FF000000}"/>
    <cellStyle name="Hyperlink 10" xfId="10980" hidden="1" xr:uid="{00000000-0005-0000-0000-000000010000}"/>
    <cellStyle name="Hyperlink 10" xfId="11030" hidden="1" xr:uid="{00000000-0005-0000-0000-000001010000}"/>
    <cellStyle name="Hyperlink 10" xfId="11116" hidden="1" xr:uid="{00000000-0005-0000-0000-000002010000}"/>
    <cellStyle name="Hyperlink 10" xfId="11185" hidden="1" xr:uid="{00000000-0005-0000-0000-000003010000}"/>
    <cellStyle name="Hyperlink 10" xfId="11166" hidden="1" xr:uid="{00000000-0005-0000-0000-000004010000}"/>
    <cellStyle name="Hyperlink 10" xfId="11235" hidden="1" xr:uid="{00000000-0005-0000-0000-000005010000}"/>
    <cellStyle name="Hyperlink 10" xfId="11285" hidden="1" xr:uid="{00000000-0005-0000-0000-000006010000}"/>
    <cellStyle name="Hyperlink 10" xfId="11428" hidden="1" xr:uid="{00000000-0005-0000-0000-000007010000}"/>
    <cellStyle name="Hyperlink 10" xfId="11552" hidden="1" xr:uid="{00000000-0005-0000-0000-000008010000}"/>
    <cellStyle name="Hyperlink 10" xfId="11533" hidden="1" xr:uid="{00000000-0005-0000-0000-000009010000}"/>
    <cellStyle name="Hyperlink 10" xfId="11602" hidden="1" xr:uid="{00000000-0005-0000-0000-00000A010000}"/>
    <cellStyle name="Hyperlink 10" xfId="11652" hidden="1" xr:uid="{00000000-0005-0000-0000-00000B010000}"/>
    <cellStyle name="Hyperlink 10" xfId="11810" hidden="1" xr:uid="{00000000-0005-0000-0000-00000C010000}"/>
    <cellStyle name="Hyperlink 10" xfId="11983" hidden="1" xr:uid="{00000000-0005-0000-0000-00000D010000}"/>
    <cellStyle name="Hyperlink 10" xfId="11964" hidden="1" xr:uid="{00000000-0005-0000-0000-00000E010000}"/>
    <cellStyle name="Hyperlink 10" xfId="12033" hidden="1" xr:uid="{00000000-0005-0000-0000-00000F010000}"/>
    <cellStyle name="Hyperlink 10" xfId="12083" hidden="1" xr:uid="{00000000-0005-0000-0000-000010010000}"/>
    <cellStyle name="Hyperlink 10" xfId="11879" hidden="1" xr:uid="{00000000-0005-0000-0000-000011010000}"/>
    <cellStyle name="Hyperlink 10" xfId="12215" hidden="1" xr:uid="{00000000-0005-0000-0000-000012010000}"/>
    <cellStyle name="Hyperlink 10" xfId="12196" hidden="1" xr:uid="{00000000-0005-0000-0000-000013010000}"/>
    <cellStyle name="Hyperlink 10" xfId="12265" hidden="1" xr:uid="{00000000-0005-0000-0000-000014010000}"/>
    <cellStyle name="Hyperlink 10" xfId="12315" hidden="1" xr:uid="{00000000-0005-0000-0000-000015010000}"/>
    <cellStyle name="Hyperlink 10" xfId="11787" hidden="1" xr:uid="{00000000-0005-0000-0000-000016010000}"/>
    <cellStyle name="Hyperlink 10" xfId="12419" hidden="1" xr:uid="{00000000-0005-0000-0000-000017010000}"/>
    <cellStyle name="Hyperlink 10" xfId="12400" hidden="1" xr:uid="{00000000-0005-0000-0000-000018010000}"/>
    <cellStyle name="Hyperlink 10" xfId="12469" hidden="1" xr:uid="{00000000-0005-0000-0000-000019010000}"/>
    <cellStyle name="Hyperlink 10" xfId="12519" hidden="1" xr:uid="{00000000-0005-0000-0000-00001A010000}"/>
    <cellStyle name="Hyperlink 10" xfId="11925" hidden="1" xr:uid="{00000000-0005-0000-0000-00001B010000}"/>
    <cellStyle name="Hyperlink 10" xfId="12623" hidden="1" xr:uid="{00000000-0005-0000-0000-00001C010000}"/>
    <cellStyle name="Hyperlink 10" xfId="12604" hidden="1" xr:uid="{00000000-0005-0000-0000-00001D010000}"/>
    <cellStyle name="Hyperlink 10" xfId="12673" hidden="1" xr:uid="{00000000-0005-0000-0000-00001E010000}"/>
    <cellStyle name="Hyperlink 10" xfId="12723" hidden="1" xr:uid="{00000000-0005-0000-0000-00001F010000}"/>
    <cellStyle name="Hyperlink 10" xfId="12158" hidden="1" xr:uid="{00000000-0005-0000-0000-000020010000}"/>
    <cellStyle name="Hyperlink 10" xfId="12827" hidden="1" xr:uid="{00000000-0005-0000-0000-000021010000}"/>
    <cellStyle name="Hyperlink 10" xfId="12808" hidden="1" xr:uid="{00000000-0005-0000-0000-000022010000}"/>
    <cellStyle name="Hyperlink 10" xfId="12877" hidden="1" xr:uid="{00000000-0005-0000-0000-000023010000}"/>
    <cellStyle name="Hyperlink 10" xfId="12927" hidden="1" xr:uid="{00000000-0005-0000-0000-000024010000}"/>
    <cellStyle name="Hyperlink 10" xfId="11498" hidden="1" xr:uid="{00000000-0005-0000-0000-000025010000}"/>
    <cellStyle name="Hyperlink 10" xfId="13031" hidden="1" xr:uid="{00000000-0005-0000-0000-000026010000}"/>
    <cellStyle name="Hyperlink 10" xfId="13012" hidden="1" xr:uid="{00000000-0005-0000-0000-000027010000}"/>
    <cellStyle name="Hyperlink 10" xfId="13081" hidden="1" xr:uid="{00000000-0005-0000-0000-000028010000}"/>
    <cellStyle name="Hyperlink 10" xfId="13131" hidden="1" xr:uid="{00000000-0005-0000-0000-000029010000}"/>
    <cellStyle name="Hyperlink 10" xfId="13289" hidden="1" xr:uid="{00000000-0005-0000-0000-00002A010000}"/>
    <cellStyle name="Hyperlink 10" xfId="13462" hidden="1" xr:uid="{00000000-0005-0000-0000-00002B010000}"/>
    <cellStyle name="Hyperlink 10" xfId="13443" hidden="1" xr:uid="{00000000-0005-0000-0000-00002C010000}"/>
    <cellStyle name="Hyperlink 10" xfId="13512" hidden="1" xr:uid="{00000000-0005-0000-0000-00002D010000}"/>
    <cellStyle name="Hyperlink 10" xfId="13562" hidden="1" xr:uid="{00000000-0005-0000-0000-00002E010000}"/>
    <cellStyle name="Hyperlink 10" xfId="13358" hidden="1" xr:uid="{00000000-0005-0000-0000-00002F010000}"/>
    <cellStyle name="Hyperlink 10" xfId="13694" hidden="1" xr:uid="{00000000-0005-0000-0000-000030010000}"/>
    <cellStyle name="Hyperlink 10" xfId="13675" hidden="1" xr:uid="{00000000-0005-0000-0000-000031010000}"/>
    <cellStyle name="Hyperlink 10" xfId="13744" hidden="1" xr:uid="{00000000-0005-0000-0000-000032010000}"/>
    <cellStyle name="Hyperlink 10" xfId="13794" hidden="1" xr:uid="{00000000-0005-0000-0000-000033010000}"/>
    <cellStyle name="Hyperlink 10" xfId="13266" hidden="1" xr:uid="{00000000-0005-0000-0000-000034010000}"/>
    <cellStyle name="Hyperlink 10" xfId="13898" hidden="1" xr:uid="{00000000-0005-0000-0000-000035010000}"/>
    <cellStyle name="Hyperlink 10" xfId="13879" hidden="1" xr:uid="{00000000-0005-0000-0000-000036010000}"/>
    <cellStyle name="Hyperlink 10" xfId="13948" hidden="1" xr:uid="{00000000-0005-0000-0000-000037010000}"/>
    <cellStyle name="Hyperlink 10" xfId="13998" hidden="1" xr:uid="{00000000-0005-0000-0000-000038010000}"/>
    <cellStyle name="Hyperlink 10" xfId="13404" hidden="1" xr:uid="{00000000-0005-0000-0000-000039010000}"/>
    <cellStyle name="Hyperlink 10" xfId="14102" hidden="1" xr:uid="{00000000-0005-0000-0000-00003A010000}"/>
    <cellStyle name="Hyperlink 10" xfId="14083" hidden="1" xr:uid="{00000000-0005-0000-0000-00003B010000}"/>
    <cellStyle name="Hyperlink 10" xfId="14152" hidden="1" xr:uid="{00000000-0005-0000-0000-00003C010000}"/>
    <cellStyle name="Hyperlink 10" xfId="14202" hidden="1" xr:uid="{00000000-0005-0000-0000-00003D010000}"/>
    <cellStyle name="Hyperlink 10" xfId="13637" hidden="1" xr:uid="{00000000-0005-0000-0000-00003E010000}"/>
    <cellStyle name="Hyperlink 10" xfId="14306" hidden="1" xr:uid="{00000000-0005-0000-0000-00003F010000}"/>
    <cellStyle name="Hyperlink 10" xfId="14287" hidden="1" xr:uid="{00000000-0005-0000-0000-000040010000}"/>
    <cellStyle name="Hyperlink 10" xfId="14356" hidden="1" xr:uid="{00000000-0005-0000-0000-000041010000}"/>
    <cellStyle name="Hyperlink 10" xfId="14406" hidden="1" xr:uid="{00000000-0005-0000-0000-000042010000}"/>
    <cellStyle name="Hyperlink 10" xfId="11393" hidden="1" xr:uid="{00000000-0005-0000-0000-000043010000}"/>
    <cellStyle name="Hyperlink 10" xfId="14510" hidden="1" xr:uid="{00000000-0005-0000-0000-000044010000}"/>
    <cellStyle name="Hyperlink 10" xfId="14491" hidden="1" xr:uid="{00000000-0005-0000-0000-000045010000}"/>
    <cellStyle name="Hyperlink 10" xfId="14560" hidden="1" xr:uid="{00000000-0005-0000-0000-000046010000}"/>
    <cellStyle name="Hyperlink 10" xfId="14610" hidden="1" xr:uid="{00000000-0005-0000-0000-000047010000}"/>
    <cellStyle name="Hyperlink 10" xfId="14768" hidden="1" xr:uid="{00000000-0005-0000-0000-000048010000}"/>
    <cellStyle name="Hyperlink 10" xfId="14941" hidden="1" xr:uid="{00000000-0005-0000-0000-000049010000}"/>
    <cellStyle name="Hyperlink 10" xfId="14922" hidden="1" xr:uid="{00000000-0005-0000-0000-00004A010000}"/>
    <cellStyle name="Hyperlink 10" xfId="14991" hidden="1" xr:uid="{00000000-0005-0000-0000-00004B010000}"/>
    <cellStyle name="Hyperlink 10" xfId="15041" hidden="1" xr:uid="{00000000-0005-0000-0000-00004C010000}"/>
    <cellStyle name="Hyperlink 10" xfId="14837" hidden="1" xr:uid="{00000000-0005-0000-0000-00004D010000}"/>
    <cellStyle name="Hyperlink 10" xfId="15173" hidden="1" xr:uid="{00000000-0005-0000-0000-00004E010000}"/>
    <cellStyle name="Hyperlink 10" xfId="15154" hidden="1" xr:uid="{00000000-0005-0000-0000-00004F010000}"/>
    <cellStyle name="Hyperlink 10" xfId="15223" hidden="1" xr:uid="{00000000-0005-0000-0000-000050010000}"/>
    <cellStyle name="Hyperlink 10" xfId="15273" hidden="1" xr:uid="{00000000-0005-0000-0000-000051010000}"/>
    <cellStyle name="Hyperlink 10" xfId="14745" hidden="1" xr:uid="{00000000-0005-0000-0000-000052010000}"/>
    <cellStyle name="Hyperlink 10" xfId="15377" hidden="1" xr:uid="{00000000-0005-0000-0000-000053010000}"/>
    <cellStyle name="Hyperlink 10" xfId="15358" hidden="1" xr:uid="{00000000-0005-0000-0000-000054010000}"/>
    <cellStyle name="Hyperlink 10" xfId="15427" hidden="1" xr:uid="{00000000-0005-0000-0000-000055010000}"/>
    <cellStyle name="Hyperlink 10" xfId="15477" hidden="1" xr:uid="{00000000-0005-0000-0000-000056010000}"/>
    <cellStyle name="Hyperlink 10" xfId="14883" hidden="1" xr:uid="{00000000-0005-0000-0000-000057010000}"/>
    <cellStyle name="Hyperlink 10" xfId="15581" hidden="1" xr:uid="{00000000-0005-0000-0000-000058010000}"/>
    <cellStyle name="Hyperlink 10" xfId="15562" hidden="1" xr:uid="{00000000-0005-0000-0000-000059010000}"/>
    <cellStyle name="Hyperlink 10" xfId="15631" hidden="1" xr:uid="{00000000-0005-0000-0000-00005A010000}"/>
    <cellStyle name="Hyperlink 10" xfId="15681" hidden="1" xr:uid="{00000000-0005-0000-0000-00005B010000}"/>
    <cellStyle name="Hyperlink 10" xfId="15116" hidden="1" xr:uid="{00000000-0005-0000-0000-00005C010000}"/>
    <cellStyle name="Hyperlink 10" xfId="15785" hidden="1" xr:uid="{00000000-0005-0000-0000-00005D010000}"/>
    <cellStyle name="Hyperlink 10" xfId="15766" hidden="1" xr:uid="{00000000-0005-0000-0000-00005E010000}"/>
    <cellStyle name="Hyperlink 10" xfId="15835" hidden="1" xr:uid="{00000000-0005-0000-0000-00005F010000}"/>
    <cellStyle name="Hyperlink 10" xfId="15885" hidden="1" xr:uid="{00000000-0005-0000-0000-000060010000}"/>
    <cellStyle name="Hyperlink 10" xfId="5586" hidden="1" xr:uid="{00000000-0005-0000-0000-000061010000}"/>
    <cellStyle name="Hyperlink 10" xfId="16014" hidden="1" xr:uid="{00000000-0005-0000-0000-000062010000}"/>
    <cellStyle name="Hyperlink 10" xfId="15995" hidden="1" xr:uid="{00000000-0005-0000-0000-000063010000}"/>
    <cellStyle name="Hyperlink 10" xfId="16064" hidden="1" xr:uid="{00000000-0005-0000-0000-000064010000}"/>
    <cellStyle name="Hyperlink 10" xfId="16114" hidden="1" xr:uid="{00000000-0005-0000-0000-000065010000}"/>
    <cellStyle name="Hyperlink 10" xfId="16200" hidden="1" xr:uid="{00000000-0005-0000-0000-000066010000}"/>
    <cellStyle name="Hyperlink 10" xfId="16269" hidden="1" xr:uid="{00000000-0005-0000-0000-000067010000}"/>
    <cellStyle name="Hyperlink 10" xfId="16250" hidden="1" xr:uid="{00000000-0005-0000-0000-000068010000}"/>
    <cellStyle name="Hyperlink 10" xfId="16319" hidden="1" xr:uid="{00000000-0005-0000-0000-000069010000}"/>
    <cellStyle name="Hyperlink 10" xfId="16369" hidden="1" xr:uid="{00000000-0005-0000-0000-00006A010000}"/>
    <cellStyle name="Hyperlink 10" xfId="16509" hidden="1" xr:uid="{00000000-0005-0000-0000-00006B010000}"/>
    <cellStyle name="Hyperlink 10" xfId="16632" hidden="1" xr:uid="{00000000-0005-0000-0000-00006C010000}"/>
    <cellStyle name="Hyperlink 10" xfId="16613" hidden="1" xr:uid="{00000000-0005-0000-0000-00006D010000}"/>
    <cellStyle name="Hyperlink 10" xfId="16682" hidden="1" xr:uid="{00000000-0005-0000-0000-00006E010000}"/>
    <cellStyle name="Hyperlink 10" xfId="16732" hidden="1" xr:uid="{00000000-0005-0000-0000-00006F010000}"/>
    <cellStyle name="Hyperlink 10" xfId="16890" hidden="1" xr:uid="{00000000-0005-0000-0000-000070010000}"/>
    <cellStyle name="Hyperlink 10" xfId="17063" hidden="1" xr:uid="{00000000-0005-0000-0000-000071010000}"/>
    <cellStyle name="Hyperlink 10" xfId="17044" hidden="1" xr:uid="{00000000-0005-0000-0000-000072010000}"/>
    <cellStyle name="Hyperlink 10" xfId="17113" hidden="1" xr:uid="{00000000-0005-0000-0000-000073010000}"/>
    <cellStyle name="Hyperlink 10" xfId="17163" hidden="1" xr:uid="{00000000-0005-0000-0000-000074010000}"/>
    <cellStyle name="Hyperlink 10" xfId="16959" hidden="1" xr:uid="{00000000-0005-0000-0000-000075010000}"/>
    <cellStyle name="Hyperlink 10" xfId="17295" hidden="1" xr:uid="{00000000-0005-0000-0000-000076010000}"/>
    <cellStyle name="Hyperlink 10" xfId="17276" hidden="1" xr:uid="{00000000-0005-0000-0000-000077010000}"/>
    <cellStyle name="Hyperlink 10" xfId="17345" hidden="1" xr:uid="{00000000-0005-0000-0000-000078010000}"/>
    <cellStyle name="Hyperlink 10" xfId="17395" hidden="1" xr:uid="{00000000-0005-0000-0000-000079010000}"/>
    <cellStyle name="Hyperlink 10" xfId="16867" hidden="1" xr:uid="{00000000-0005-0000-0000-00007A010000}"/>
    <cellStyle name="Hyperlink 10" xfId="17499" hidden="1" xr:uid="{00000000-0005-0000-0000-00007B010000}"/>
    <cellStyle name="Hyperlink 10" xfId="17480" hidden="1" xr:uid="{00000000-0005-0000-0000-00007C010000}"/>
    <cellStyle name="Hyperlink 10" xfId="17549" hidden="1" xr:uid="{00000000-0005-0000-0000-00007D010000}"/>
    <cellStyle name="Hyperlink 10" xfId="17599" hidden="1" xr:uid="{00000000-0005-0000-0000-00007E010000}"/>
    <cellStyle name="Hyperlink 10" xfId="17005" hidden="1" xr:uid="{00000000-0005-0000-0000-00007F010000}"/>
    <cellStyle name="Hyperlink 10" xfId="17703" hidden="1" xr:uid="{00000000-0005-0000-0000-000080010000}"/>
    <cellStyle name="Hyperlink 10" xfId="17684" hidden="1" xr:uid="{00000000-0005-0000-0000-000081010000}"/>
    <cellStyle name="Hyperlink 10" xfId="17753" hidden="1" xr:uid="{00000000-0005-0000-0000-000082010000}"/>
    <cellStyle name="Hyperlink 10" xfId="17803" hidden="1" xr:uid="{00000000-0005-0000-0000-000083010000}"/>
    <cellStyle name="Hyperlink 10" xfId="17238" hidden="1" xr:uid="{00000000-0005-0000-0000-000084010000}"/>
    <cellStyle name="Hyperlink 10" xfId="17907" hidden="1" xr:uid="{00000000-0005-0000-0000-000085010000}"/>
    <cellStyle name="Hyperlink 10" xfId="17888" hidden="1" xr:uid="{00000000-0005-0000-0000-000086010000}"/>
    <cellStyle name="Hyperlink 10" xfId="17957" hidden="1" xr:uid="{00000000-0005-0000-0000-000087010000}"/>
    <cellStyle name="Hyperlink 10" xfId="18007" hidden="1" xr:uid="{00000000-0005-0000-0000-000088010000}"/>
    <cellStyle name="Hyperlink 10" xfId="16579" hidden="1" xr:uid="{00000000-0005-0000-0000-000089010000}"/>
    <cellStyle name="Hyperlink 10" xfId="18111" hidden="1" xr:uid="{00000000-0005-0000-0000-00008A010000}"/>
    <cellStyle name="Hyperlink 10" xfId="18092" hidden="1" xr:uid="{00000000-0005-0000-0000-00008B010000}"/>
    <cellStyle name="Hyperlink 10" xfId="18161" hidden="1" xr:uid="{00000000-0005-0000-0000-00008C010000}"/>
    <cellStyle name="Hyperlink 10" xfId="18211" hidden="1" xr:uid="{00000000-0005-0000-0000-00008D010000}"/>
    <cellStyle name="Hyperlink 10" xfId="18369" hidden="1" xr:uid="{00000000-0005-0000-0000-00008E010000}"/>
    <cellStyle name="Hyperlink 10" xfId="18542" hidden="1" xr:uid="{00000000-0005-0000-0000-00008F010000}"/>
    <cellStyle name="Hyperlink 10" xfId="18523" hidden="1" xr:uid="{00000000-0005-0000-0000-000090010000}"/>
    <cellStyle name="Hyperlink 10" xfId="18592" hidden="1" xr:uid="{00000000-0005-0000-0000-000091010000}"/>
    <cellStyle name="Hyperlink 10" xfId="18642" hidden="1" xr:uid="{00000000-0005-0000-0000-000092010000}"/>
    <cellStyle name="Hyperlink 10" xfId="18438" hidden="1" xr:uid="{00000000-0005-0000-0000-000093010000}"/>
    <cellStyle name="Hyperlink 10" xfId="18774" hidden="1" xr:uid="{00000000-0005-0000-0000-000094010000}"/>
    <cellStyle name="Hyperlink 10" xfId="18755" hidden="1" xr:uid="{00000000-0005-0000-0000-000095010000}"/>
    <cellStyle name="Hyperlink 10" xfId="18824" hidden="1" xr:uid="{00000000-0005-0000-0000-000096010000}"/>
    <cellStyle name="Hyperlink 10" xfId="18874" hidden="1" xr:uid="{00000000-0005-0000-0000-000097010000}"/>
    <cellStyle name="Hyperlink 10" xfId="18346" hidden="1" xr:uid="{00000000-0005-0000-0000-000098010000}"/>
    <cellStyle name="Hyperlink 10" xfId="18978" hidden="1" xr:uid="{00000000-0005-0000-0000-000099010000}"/>
    <cellStyle name="Hyperlink 10" xfId="18959" hidden="1" xr:uid="{00000000-0005-0000-0000-00009A010000}"/>
    <cellStyle name="Hyperlink 10" xfId="19028" hidden="1" xr:uid="{00000000-0005-0000-0000-00009B010000}"/>
    <cellStyle name="Hyperlink 10" xfId="19078" hidden="1" xr:uid="{00000000-0005-0000-0000-00009C010000}"/>
    <cellStyle name="Hyperlink 10" xfId="18484" hidden="1" xr:uid="{00000000-0005-0000-0000-00009D010000}"/>
    <cellStyle name="Hyperlink 10" xfId="19182" hidden="1" xr:uid="{00000000-0005-0000-0000-00009E010000}"/>
    <cellStyle name="Hyperlink 10" xfId="19163" hidden="1" xr:uid="{00000000-0005-0000-0000-00009F010000}"/>
    <cellStyle name="Hyperlink 10" xfId="19232" hidden="1" xr:uid="{00000000-0005-0000-0000-0000A0010000}"/>
    <cellStyle name="Hyperlink 10" xfId="19282" hidden="1" xr:uid="{00000000-0005-0000-0000-0000A1010000}"/>
    <cellStyle name="Hyperlink 10" xfId="18717" hidden="1" xr:uid="{00000000-0005-0000-0000-0000A2010000}"/>
    <cellStyle name="Hyperlink 10" xfId="19386" hidden="1" xr:uid="{00000000-0005-0000-0000-0000A3010000}"/>
    <cellStyle name="Hyperlink 10" xfId="19367" hidden="1" xr:uid="{00000000-0005-0000-0000-0000A4010000}"/>
    <cellStyle name="Hyperlink 10" xfId="19436" hidden="1" xr:uid="{00000000-0005-0000-0000-0000A5010000}"/>
    <cellStyle name="Hyperlink 10" xfId="19486" hidden="1" xr:uid="{00000000-0005-0000-0000-0000A6010000}"/>
    <cellStyle name="Hyperlink 10" xfId="16475" hidden="1" xr:uid="{00000000-0005-0000-0000-0000A7010000}"/>
    <cellStyle name="Hyperlink 10" xfId="19590" hidden="1" xr:uid="{00000000-0005-0000-0000-0000A8010000}"/>
    <cellStyle name="Hyperlink 10" xfId="19571" hidden="1" xr:uid="{00000000-0005-0000-0000-0000A9010000}"/>
    <cellStyle name="Hyperlink 10" xfId="19640" hidden="1" xr:uid="{00000000-0005-0000-0000-0000AA010000}"/>
    <cellStyle name="Hyperlink 10" xfId="19690" hidden="1" xr:uid="{00000000-0005-0000-0000-0000AB010000}"/>
    <cellStyle name="Hyperlink 10" xfId="19848" hidden="1" xr:uid="{00000000-0005-0000-0000-0000AC010000}"/>
    <cellStyle name="Hyperlink 10" xfId="20021" hidden="1" xr:uid="{00000000-0005-0000-0000-0000AD010000}"/>
    <cellStyle name="Hyperlink 10" xfId="20002" hidden="1" xr:uid="{00000000-0005-0000-0000-0000AE010000}"/>
    <cellStyle name="Hyperlink 10" xfId="20071" hidden="1" xr:uid="{00000000-0005-0000-0000-0000AF010000}"/>
    <cellStyle name="Hyperlink 10" xfId="20121" hidden="1" xr:uid="{00000000-0005-0000-0000-0000B0010000}"/>
    <cellStyle name="Hyperlink 10" xfId="19917" hidden="1" xr:uid="{00000000-0005-0000-0000-0000B1010000}"/>
    <cellStyle name="Hyperlink 10" xfId="20253" hidden="1" xr:uid="{00000000-0005-0000-0000-0000B2010000}"/>
    <cellStyle name="Hyperlink 10" xfId="20234" hidden="1" xr:uid="{00000000-0005-0000-0000-0000B3010000}"/>
    <cellStyle name="Hyperlink 10" xfId="20303" hidden="1" xr:uid="{00000000-0005-0000-0000-0000B4010000}"/>
    <cellStyle name="Hyperlink 10" xfId="20353" hidden="1" xr:uid="{00000000-0005-0000-0000-0000B5010000}"/>
    <cellStyle name="Hyperlink 10" xfId="19825" hidden="1" xr:uid="{00000000-0005-0000-0000-0000B6010000}"/>
    <cellStyle name="Hyperlink 10" xfId="20457" hidden="1" xr:uid="{00000000-0005-0000-0000-0000B7010000}"/>
    <cellStyle name="Hyperlink 10" xfId="20438" hidden="1" xr:uid="{00000000-0005-0000-0000-0000B8010000}"/>
    <cellStyle name="Hyperlink 10" xfId="20507" hidden="1" xr:uid="{00000000-0005-0000-0000-0000B9010000}"/>
    <cellStyle name="Hyperlink 10" xfId="20557" hidden="1" xr:uid="{00000000-0005-0000-0000-0000BA010000}"/>
    <cellStyle name="Hyperlink 10" xfId="19963" hidden="1" xr:uid="{00000000-0005-0000-0000-0000BB010000}"/>
    <cellStyle name="Hyperlink 10" xfId="20661" hidden="1" xr:uid="{00000000-0005-0000-0000-0000BC010000}"/>
    <cellStyle name="Hyperlink 10" xfId="20642" hidden="1" xr:uid="{00000000-0005-0000-0000-0000BD010000}"/>
    <cellStyle name="Hyperlink 10" xfId="20711" hidden="1" xr:uid="{00000000-0005-0000-0000-0000BE010000}"/>
    <cellStyle name="Hyperlink 10" xfId="20761" hidden="1" xr:uid="{00000000-0005-0000-0000-0000BF010000}"/>
    <cellStyle name="Hyperlink 10" xfId="20196" hidden="1" xr:uid="{00000000-0005-0000-0000-0000C0010000}"/>
    <cellStyle name="Hyperlink 10" xfId="20865" hidden="1" xr:uid="{00000000-0005-0000-0000-0000C1010000}"/>
    <cellStyle name="Hyperlink 10" xfId="20846" hidden="1" xr:uid="{00000000-0005-0000-0000-0000C2010000}"/>
    <cellStyle name="Hyperlink 10" xfId="20915" hidden="1" xr:uid="{00000000-0005-0000-0000-0000C3010000}"/>
    <cellStyle name="Hyperlink 10" xfId="20965" hidden="1" xr:uid="{00000000-0005-0000-0000-0000C4010000}"/>
    <cellStyle name="Hyperlink 10" xfId="5775" hidden="1" xr:uid="{00000000-0005-0000-0000-0000C5010000}"/>
    <cellStyle name="Hyperlink 10" xfId="21098" hidden="1" xr:uid="{00000000-0005-0000-0000-0000C6010000}"/>
    <cellStyle name="Hyperlink 10" xfId="21079" hidden="1" xr:uid="{00000000-0005-0000-0000-0000C7010000}"/>
    <cellStyle name="Hyperlink 10" xfId="21148" hidden="1" xr:uid="{00000000-0005-0000-0000-0000C8010000}"/>
    <cellStyle name="Hyperlink 10" xfId="21198" hidden="1" xr:uid="{00000000-0005-0000-0000-0000C9010000}"/>
    <cellStyle name="Hyperlink 10" xfId="21284" hidden="1" xr:uid="{00000000-0005-0000-0000-0000CA010000}"/>
    <cellStyle name="Hyperlink 10" xfId="21353" hidden="1" xr:uid="{00000000-0005-0000-0000-0000CB010000}"/>
    <cellStyle name="Hyperlink 10" xfId="21334" hidden="1" xr:uid="{00000000-0005-0000-0000-0000CC010000}"/>
    <cellStyle name="Hyperlink 10" xfId="21403" hidden="1" xr:uid="{00000000-0005-0000-0000-0000CD010000}"/>
    <cellStyle name="Hyperlink 10" xfId="21453" hidden="1" xr:uid="{00000000-0005-0000-0000-0000CE010000}"/>
    <cellStyle name="Hyperlink 10" xfId="21594" hidden="1" xr:uid="{00000000-0005-0000-0000-0000CF010000}"/>
    <cellStyle name="Hyperlink 10" xfId="21717" hidden="1" xr:uid="{00000000-0005-0000-0000-0000D0010000}"/>
    <cellStyle name="Hyperlink 10" xfId="21698" hidden="1" xr:uid="{00000000-0005-0000-0000-0000D1010000}"/>
    <cellStyle name="Hyperlink 10" xfId="21767" hidden="1" xr:uid="{00000000-0005-0000-0000-0000D2010000}"/>
    <cellStyle name="Hyperlink 10" xfId="21817" hidden="1" xr:uid="{00000000-0005-0000-0000-0000D3010000}"/>
    <cellStyle name="Hyperlink 10" xfId="21975" hidden="1" xr:uid="{00000000-0005-0000-0000-0000D4010000}"/>
    <cellStyle name="Hyperlink 10" xfId="22148" hidden="1" xr:uid="{00000000-0005-0000-0000-0000D5010000}"/>
    <cellStyle name="Hyperlink 10" xfId="22129" hidden="1" xr:uid="{00000000-0005-0000-0000-0000D6010000}"/>
    <cellStyle name="Hyperlink 10" xfId="22198" hidden="1" xr:uid="{00000000-0005-0000-0000-0000D7010000}"/>
    <cellStyle name="Hyperlink 10" xfId="22248" hidden="1" xr:uid="{00000000-0005-0000-0000-0000D8010000}"/>
    <cellStyle name="Hyperlink 10" xfId="22044" hidden="1" xr:uid="{00000000-0005-0000-0000-0000D9010000}"/>
    <cellStyle name="Hyperlink 10" xfId="22380" hidden="1" xr:uid="{00000000-0005-0000-0000-0000DA010000}"/>
    <cellStyle name="Hyperlink 10" xfId="22361" hidden="1" xr:uid="{00000000-0005-0000-0000-0000DB010000}"/>
    <cellStyle name="Hyperlink 10" xfId="22430" hidden="1" xr:uid="{00000000-0005-0000-0000-0000DC010000}"/>
    <cellStyle name="Hyperlink 10" xfId="22480" hidden="1" xr:uid="{00000000-0005-0000-0000-0000DD010000}"/>
    <cellStyle name="Hyperlink 10" xfId="21952" hidden="1" xr:uid="{00000000-0005-0000-0000-0000DE010000}"/>
    <cellStyle name="Hyperlink 10" xfId="22584" hidden="1" xr:uid="{00000000-0005-0000-0000-0000DF010000}"/>
    <cellStyle name="Hyperlink 10" xfId="22565" hidden="1" xr:uid="{00000000-0005-0000-0000-0000E0010000}"/>
    <cellStyle name="Hyperlink 10" xfId="22634" hidden="1" xr:uid="{00000000-0005-0000-0000-0000E1010000}"/>
    <cellStyle name="Hyperlink 10" xfId="22684" hidden="1" xr:uid="{00000000-0005-0000-0000-0000E2010000}"/>
    <cellStyle name="Hyperlink 10" xfId="22090" hidden="1" xr:uid="{00000000-0005-0000-0000-0000E3010000}"/>
    <cellStyle name="Hyperlink 10" xfId="22788" hidden="1" xr:uid="{00000000-0005-0000-0000-0000E4010000}"/>
    <cellStyle name="Hyperlink 10" xfId="22769" hidden="1" xr:uid="{00000000-0005-0000-0000-0000E5010000}"/>
    <cellStyle name="Hyperlink 10" xfId="22838" hidden="1" xr:uid="{00000000-0005-0000-0000-0000E6010000}"/>
    <cellStyle name="Hyperlink 10" xfId="22888" hidden="1" xr:uid="{00000000-0005-0000-0000-0000E7010000}"/>
    <cellStyle name="Hyperlink 10" xfId="22323" hidden="1" xr:uid="{00000000-0005-0000-0000-0000E8010000}"/>
    <cellStyle name="Hyperlink 10" xfId="22992" hidden="1" xr:uid="{00000000-0005-0000-0000-0000E9010000}"/>
    <cellStyle name="Hyperlink 10" xfId="22973" hidden="1" xr:uid="{00000000-0005-0000-0000-0000EA010000}"/>
    <cellStyle name="Hyperlink 10" xfId="23042" hidden="1" xr:uid="{00000000-0005-0000-0000-0000EB010000}"/>
    <cellStyle name="Hyperlink 10" xfId="23092" hidden="1" xr:uid="{00000000-0005-0000-0000-0000EC010000}"/>
    <cellStyle name="Hyperlink 10" xfId="21664" hidden="1" xr:uid="{00000000-0005-0000-0000-0000ED010000}"/>
    <cellStyle name="Hyperlink 10" xfId="23196" hidden="1" xr:uid="{00000000-0005-0000-0000-0000EE010000}"/>
    <cellStyle name="Hyperlink 10" xfId="23177" hidden="1" xr:uid="{00000000-0005-0000-0000-0000EF010000}"/>
    <cellStyle name="Hyperlink 10" xfId="23246" hidden="1" xr:uid="{00000000-0005-0000-0000-0000F0010000}"/>
    <cellStyle name="Hyperlink 10" xfId="23296" hidden="1" xr:uid="{00000000-0005-0000-0000-0000F1010000}"/>
    <cellStyle name="Hyperlink 10" xfId="23454" hidden="1" xr:uid="{00000000-0005-0000-0000-0000F2010000}"/>
    <cellStyle name="Hyperlink 10" xfId="23627" hidden="1" xr:uid="{00000000-0005-0000-0000-0000F3010000}"/>
    <cellStyle name="Hyperlink 10" xfId="23608" hidden="1" xr:uid="{00000000-0005-0000-0000-0000F4010000}"/>
    <cellStyle name="Hyperlink 10" xfId="23677" hidden="1" xr:uid="{00000000-0005-0000-0000-0000F5010000}"/>
    <cellStyle name="Hyperlink 10" xfId="23727" hidden="1" xr:uid="{00000000-0005-0000-0000-0000F6010000}"/>
    <cellStyle name="Hyperlink 10" xfId="23523" hidden="1" xr:uid="{00000000-0005-0000-0000-0000F7010000}"/>
    <cellStyle name="Hyperlink 10" xfId="23859" hidden="1" xr:uid="{00000000-0005-0000-0000-0000F8010000}"/>
    <cellStyle name="Hyperlink 10" xfId="23840" hidden="1" xr:uid="{00000000-0005-0000-0000-0000F9010000}"/>
    <cellStyle name="Hyperlink 10" xfId="23909" hidden="1" xr:uid="{00000000-0005-0000-0000-0000FA010000}"/>
    <cellStyle name="Hyperlink 10" xfId="23959" hidden="1" xr:uid="{00000000-0005-0000-0000-0000FB010000}"/>
    <cellStyle name="Hyperlink 10" xfId="23431" hidden="1" xr:uid="{00000000-0005-0000-0000-0000FC010000}"/>
    <cellStyle name="Hyperlink 10" xfId="24063" hidden="1" xr:uid="{00000000-0005-0000-0000-0000FD010000}"/>
    <cellStyle name="Hyperlink 10" xfId="24044" hidden="1" xr:uid="{00000000-0005-0000-0000-0000FE010000}"/>
    <cellStyle name="Hyperlink 10" xfId="24113" hidden="1" xr:uid="{00000000-0005-0000-0000-0000FF010000}"/>
    <cellStyle name="Hyperlink 10" xfId="24163" hidden="1" xr:uid="{00000000-0005-0000-0000-000000020000}"/>
    <cellStyle name="Hyperlink 10" xfId="23569" hidden="1" xr:uid="{00000000-0005-0000-0000-000001020000}"/>
    <cellStyle name="Hyperlink 10" xfId="24267" hidden="1" xr:uid="{00000000-0005-0000-0000-000002020000}"/>
    <cellStyle name="Hyperlink 10" xfId="24248" hidden="1" xr:uid="{00000000-0005-0000-0000-000003020000}"/>
    <cellStyle name="Hyperlink 10" xfId="24317" hidden="1" xr:uid="{00000000-0005-0000-0000-000004020000}"/>
    <cellStyle name="Hyperlink 10" xfId="24367" hidden="1" xr:uid="{00000000-0005-0000-0000-000005020000}"/>
    <cellStyle name="Hyperlink 10" xfId="23802" hidden="1" xr:uid="{00000000-0005-0000-0000-000006020000}"/>
    <cellStyle name="Hyperlink 10" xfId="24471" hidden="1" xr:uid="{00000000-0005-0000-0000-000007020000}"/>
    <cellStyle name="Hyperlink 10" xfId="24452" hidden="1" xr:uid="{00000000-0005-0000-0000-000008020000}"/>
    <cellStyle name="Hyperlink 10" xfId="24521" hidden="1" xr:uid="{00000000-0005-0000-0000-000009020000}"/>
    <cellStyle name="Hyperlink 10" xfId="24571" hidden="1" xr:uid="{00000000-0005-0000-0000-00000A020000}"/>
    <cellStyle name="Hyperlink 10" xfId="21560" hidden="1" xr:uid="{00000000-0005-0000-0000-00000B020000}"/>
    <cellStyle name="Hyperlink 10" xfId="24675" hidden="1" xr:uid="{00000000-0005-0000-0000-00000C020000}"/>
    <cellStyle name="Hyperlink 10" xfId="24656" hidden="1" xr:uid="{00000000-0005-0000-0000-00000D020000}"/>
    <cellStyle name="Hyperlink 10" xfId="24725" hidden="1" xr:uid="{00000000-0005-0000-0000-00000E020000}"/>
    <cellStyle name="Hyperlink 10" xfId="24775" hidden="1" xr:uid="{00000000-0005-0000-0000-00000F020000}"/>
    <cellStyle name="Hyperlink 10" xfId="24933" hidden="1" xr:uid="{00000000-0005-0000-0000-000010020000}"/>
    <cellStyle name="Hyperlink 10" xfId="25106" hidden="1" xr:uid="{00000000-0005-0000-0000-000011020000}"/>
    <cellStyle name="Hyperlink 10" xfId="25087" hidden="1" xr:uid="{00000000-0005-0000-0000-000012020000}"/>
    <cellStyle name="Hyperlink 10" xfId="25156" hidden="1" xr:uid="{00000000-0005-0000-0000-000013020000}"/>
    <cellStyle name="Hyperlink 10" xfId="25206" hidden="1" xr:uid="{00000000-0005-0000-0000-000014020000}"/>
    <cellStyle name="Hyperlink 10" xfId="25002" hidden="1" xr:uid="{00000000-0005-0000-0000-000015020000}"/>
    <cellStyle name="Hyperlink 10" xfId="25338" hidden="1" xr:uid="{00000000-0005-0000-0000-000016020000}"/>
    <cellStyle name="Hyperlink 10" xfId="25319" hidden="1" xr:uid="{00000000-0005-0000-0000-000017020000}"/>
    <cellStyle name="Hyperlink 10" xfId="25388" hidden="1" xr:uid="{00000000-0005-0000-0000-000018020000}"/>
    <cellStyle name="Hyperlink 10" xfId="25438" hidden="1" xr:uid="{00000000-0005-0000-0000-000019020000}"/>
    <cellStyle name="Hyperlink 10" xfId="24910" hidden="1" xr:uid="{00000000-0005-0000-0000-00001A020000}"/>
    <cellStyle name="Hyperlink 10" xfId="25542" hidden="1" xr:uid="{00000000-0005-0000-0000-00001B020000}"/>
    <cellStyle name="Hyperlink 10" xfId="25523" hidden="1" xr:uid="{00000000-0005-0000-0000-00001C020000}"/>
    <cellStyle name="Hyperlink 10" xfId="25592" hidden="1" xr:uid="{00000000-0005-0000-0000-00001D020000}"/>
    <cellStyle name="Hyperlink 10" xfId="25642" hidden="1" xr:uid="{00000000-0005-0000-0000-00001E020000}"/>
    <cellStyle name="Hyperlink 10" xfId="25048" hidden="1" xr:uid="{00000000-0005-0000-0000-00001F020000}"/>
    <cellStyle name="Hyperlink 10" xfId="25746" hidden="1" xr:uid="{00000000-0005-0000-0000-000020020000}"/>
    <cellStyle name="Hyperlink 10" xfId="25727" hidden="1" xr:uid="{00000000-0005-0000-0000-000021020000}"/>
    <cellStyle name="Hyperlink 10" xfId="25796" hidden="1" xr:uid="{00000000-0005-0000-0000-000022020000}"/>
    <cellStyle name="Hyperlink 10" xfId="25846" hidden="1" xr:uid="{00000000-0005-0000-0000-000023020000}"/>
    <cellStyle name="Hyperlink 10" xfId="25281" hidden="1" xr:uid="{00000000-0005-0000-0000-000024020000}"/>
    <cellStyle name="Hyperlink 10" xfId="25950" hidden="1" xr:uid="{00000000-0005-0000-0000-000025020000}"/>
    <cellStyle name="Hyperlink 10" xfId="25931" hidden="1" xr:uid="{00000000-0005-0000-0000-000026020000}"/>
    <cellStyle name="Hyperlink 10" xfId="26000" hidden="1" xr:uid="{00000000-0005-0000-0000-000027020000}"/>
    <cellStyle name="Hyperlink 10" xfId="26050" hidden="1" xr:uid="{00000000-0005-0000-0000-000028020000}"/>
    <cellStyle name="Hyperlink 10" xfId="5485" hidden="1" xr:uid="{00000000-0005-0000-0000-000029020000}"/>
    <cellStyle name="Hyperlink 10" xfId="26179" hidden="1" xr:uid="{00000000-0005-0000-0000-00002A020000}"/>
    <cellStyle name="Hyperlink 10" xfId="26160" hidden="1" xr:uid="{00000000-0005-0000-0000-00002B020000}"/>
    <cellStyle name="Hyperlink 10" xfId="26229" hidden="1" xr:uid="{00000000-0005-0000-0000-00002C020000}"/>
    <cellStyle name="Hyperlink 10" xfId="26279" hidden="1" xr:uid="{00000000-0005-0000-0000-00002D020000}"/>
    <cellStyle name="Hyperlink 10" xfId="26365" hidden="1" xr:uid="{00000000-0005-0000-0000-00002E020000}"/>
    <cellStyle name="Hyperlink 10" xfId="26434" hidden="1" xr:uid="{00000000-0005-0000-0000-00002F020000}"/>
    <cellStyle name="Hyperlink 10" xfId="26415" hidden="1" xr:uid="{00000000-0005-0000-0000-000030020000}"/>
    <cellStyle name="Hyperlink 10" xfId="26484" hidden="1" xr:uid="{00000000-0005-0000-0000-000031020000}"/>
    <cellStyle name="Hyperlink 10" xfId="26534" hidden="1" xr:uid="{00000000-0005-0000-0000-000032020000}"/>
    <cellStyle name="Hyperlink 10" xfId="26672" hidden="1" xr:uid="{00000000-0005-0000-0000-000033020000}"/>
    <cellStyle name="Hyperlink 10" xfId="26795" hidden="1" xr:uid="{00000000-0005-0000-0000-000034020000}"/>
    <cellStyle name="Hyperlink 10" xfId="26776" hidden="1" xr:uid="{00000000-0005-0000-0000-000035020000}"/>
    <cellStyle name="Hyperlink 10" xfId="26845" hidden="1" xr:uid="{00000000-0005-0000-0000-000036020000}"/>
    <cellStyle name="Hyperlink 10" xfId="26895" hidden="1" xr:uid="{00000000-0005-0000-0000-000037020000}"/>
    <cellStyle name="Hyperlink 10" xfId="27053" hidden="1" xr:uid="{00000000-0005-0000-0000-000038020000}"/>
    <cellStyle name="Hyperlink 10" xfId="27226" hidden="1" xr:uid="{00000000-0005-0000-0000-000039020000}"/>
    <cellStyle name="Hyperlink 10" xfId="27207" hidden="1" xr:uid="{00000000-0005-0000-0000-00003A020000}"/>
    <cellStyle name="Hyperlink 10" xfId="27276" hidden="1" xr:uid="{00000000-0005-0000-0000-00003B020000}"/>
    <cellStyle name="Hyperlink 10" xfId="27326" hidden="1" xr:uid="{00000000-0005-0000-0000-00003C020000}"/>
    <cellStyle name="Hyperlink 10" xfId="27122" hidden="1" xr:uid="{00000000-0005-0000-0000-00003D020000}"/>
    <cellStyle name="Hyperlink 10" xfId="27458" hidden="1" xr:uid="{00000000-0005-0000-0000-00003E020000}"/>
    <cellStyle name="Hyperlink 10" xfId="27439" hidden="1" xr:uid="{00000000-0005-0000-0000-00003F020000}"/>
    <cellStyle name="Hyperlink 10" xfId="27508" hidden="1" xr:uid="{00000000-0005-0000-0000-000040020000}"/>
    <cellStyle name="Hyperlink 10" xfId="27558" hidden="1" xr:uid="{00000000-0005-0000-0000-000041020000}"/>
    <cellStyle name="Hyperlink 10" xfId="27030" hidden="1" xr:uid="{00000000-0005-0000-0000-000042020000}"/>
    <cellStyle name="Hyperlink 10" xfId="27662" hidden="1" xr:uid="{00000000-0005-0000-0000-000043020000}"/>
    <cellStyle name="Hyperlink 10" xfId="27643" hidden="1" xr:uid="{00000000-0005-0000-0000-000044020000}"/>
    <cellStyle name="Hyperlink 10" xfId="27712" hidden="1" xr:uid="{00000000-0005-0000-0000-000045020000}"/>
    <cellStyle name="Hyperlink 10" xfId="27762" hidden="1" xr:uid="{00000000-0005-0000-0000-000046020000}"/>
    <cellStyle name="Hyperlink 10" xfId="27168" hidden="1" xr:uid="{00000000-0005-0000-0000-000047020000}"/>
    <cellStyle name="Hyperlink 10" xfId="27866" hidden="1" xr:uid="{00000000-0005-0000-0000-000048020000}"/>
    <cellStyle name="Hyperlink 10" xfId="27847" hidden="1" xr:uid="{00000000-0005-0000-0000-000049020000}"/>
    <cellStyle name="Hyperlink 10" xfId="27916" hidden="1" xr:uid="{00000000-0005-0000-0000-00004A020000}"/>
    <cellStyle name="Hyperlink 10" xfId="27966" hidden="1" xr:uid="{00000000-0005-0000-0000-00004B020000}"/>
    <cellStyle name="Hyperlink 10" xfId="27401" hidden="1" xr:uid="{00000000-0005-0000-0000-00004C020000}"/>
    <cellStyle name="Hyperlink 10" xfId="28070" hidden="1" xr:uid="{00000000-0005-0000-0000-00004D020000}"/>
    <cellStyle name="Hyperlink 10" xfId="28051" hidden="1" xr:uid="{00000000-0005-0000-0000-00004E020000}"/>
    <cellStyle name="Hyperlink 10" xfId="28120" hidden="1" xr:uid="{00000000-0005-0000-0000-00004F020000}"/>
    <cellStyle name="Hyperlink 10" xfId="28170" hidden="1" xr:uid="{00000000-0005-0000-0000-000050020000}"/>
    <cellStyle name="Hyperlink 10" xfId="26742" hidden="1" xr:uid="{00000000-0005-0000-0000-000051020000}"/>
    <cellStyle name="Hyperlink 10" xfId="28274" hidden="1" xr:uid="{00000000-0005-0000-0000-000052020000}"/>
    <cellStyle name="Hyperlink 10" xfId="28255" hidden="1" xr:uid="{00000000-0005-0000-0000-000053020000}"/>
    <cellStyle name="Hyperlink 10" xfId="28324" hidden="1" xr:uid="{00000000-0005-0000-0000-000054020000}"/>
    <cellStyle name="Hyperlink 10" xfId="28374" hidden="1" xr:uid="{00000000-0005-0000-0000-000055020000}"/>
    <cellStyle name="Hyperlink 10" xfId="28532" hidden="1" xr:uid="{00000000-0005-0000-0000-000056020000}"/>
    <cellStyle name="Hyperlink 10" xfId="28705" hidden="1" xr:uid="{00000000-0005-0000-0000-000057020000}"/>
    <cellStyle name="Hyperlink 10" xfId="28686" hidden="1" xr:uid="{00000000-0005-0000-0000-000058020000}"/>
    <cellStyle name="Hyperlink 10" xfId="28755" hidden="1" xr:uid="{00000000-0005-0000-0000-000059020000}"/>
    <cellStyle name="Hyperlink 10" xfId="28805" hidden="1" xr:uid="{00000000-0005-0000-0000-00005A020000}"/>
    <cellStyle name="Hyperlink 10" xfId="28601" hidden="1" xr:uid="{00000000-0005-0000-0000-00005B020000}"/>
    <cellStyle name="Hyperlink 10" xfId="28937" hidden="1" xr:uid="{00000000-0005-0000-0000-00005C020000}"/>
    <cellStyle name="Hyperlink 10" xfId="28918" hidden="1" xr:uid="{00000000-0005-0000-0000-00005D020000}"/>
    <cellStyle name="Hyperlink 10" xfId="28987" hidden="1" xr:uid="{00000000-0005-0000-0000-00005E020000}"/>
    <cellStyle name="Hyperlink 10" xfId="29037" hidden="1" xr:uid="{00000000-0005-0000-0000-00005F020000}"/>
    <cellStyle name="Hyperlink 10" xfId="28509" hidden="1" xr:uid="{00000000-0005-0000-0000-000060020000}"/>
    <cellStyle name="Hyperlink 10" xfId="29141" hidden="1" xr:uid="{00000000-0005-0000-0000-000061020000}"/>
    <cellStyle name="Hyperlink 10" xfId="29122" hidden="1" xr:uid="{00000000-0005-0000-0000-000062020000}"/>
    <cellStyle name="Hyperlink 10" xfId="29191" hidden="1" xr:uid="{00000000-0005-0000-0000-000063020000}"/>
    <cellStyle name="Hyperlink 10" xfId="29241" hidden="1" xr:uid="{00000000-0005-0000-0000-000064020000}"/>
    <cellStyle name="Hyperlink 10" xfId="28647" hidden="1" xr:uid="{00000000-0005-0000-0000-000065020000}"/>
    <cellStyle name="Hyperlink 10" xfId="29345" hidden="1" xr:uid="{00000000-0005-0000-0000-000066020000}"/>
    <cellStyle name="Hyperlink 10" xfId="29326" hidden="1" xr:uid="{00000000-0005-0000-0000-000067020000}"/>
    <cellStyle name="Hyperlink 10" xfId="29395" hidden="1" xr:uid="{00000000-0005-0000-0000-000068020000}"/>
    <cellStyle name="Hyperlink 10" xfId="29445" hidden="1" xr:uid="{00000000-0005-0000-0000-000069020000}"/>
    <cellStyle name="Hyperlink 10" xfId="28880" hidden="1" xr:uid="{00000000-0005-0000-0000-00006A020000}"/>
    <cellStyle name="Hyperlink 10" xfId="29549" hidden="1" xr:uid="{00000000-0005-0000-0000-00006B020000}"/>
    <cellStyle name="Hyperlink 10" xfId="29530" hidden="1" xr:uid="{00000000-0005-0000-0000-00006C020000}"/>
    <cellStyle name="Hyperlink 10" xfId="29599" hidden="1" xr:uid="{00000000-0005-0000-0000-00006D020000}"/>
    <cellStyle name="Hyperlink 10" xfId="29649" hidden="1" xr:uid="{00000000-0005-0000-0000-00006E020000}"/>
    <cellStyle name="Hyperlink 10" xfId="26638" hidden="1" xr:uid="{00000000-0005-0000-0000-00006F020000}"/>
    <cellStyle name="Hyperlink 10" xfId="29753" hidden="1" xr:uid="{00000000-0005-0000-0000-000070020000}"/>
    <cellStyle name="Hyperlink 10" xfId="29734" hidden="1" xr:uid="{00000000-0005-0000-0000-000071020000}"/>
    <cellStyle name="Hyperlink 10" xfId="29803" hidden="1" xr:uid="{00000000-0005-0000-0000-000072020000}"/>
    <cellStyle name="Hyperlink 10" xfId="29853" hidden="1" xr:uid="{00000000-0005-0000-0000-000073020000}"/>
    <cellStyle name="Hyperlink 10" xfId="30011" hidden="1" xr:uid="{00000000-0005-0000-0000-000074020000}"/>
    <cellStyle name="Hyperlink 10" xfId="30184" hidden="1" xr:uid="{00000000-0005-0000-0000-000075020000}"/>
    <cellStyle name="Hyperlink 10" xfId="30165" hidden="1" xr:uid="{00000000-0005-0000-0000-000076020000}"/>
    <cellStyle name="Hyperlink 10" xfId="30234" hidden="1" xr:uid="{00000000-0005-0000-0000-000077020000}"/>
    <cellStyle name="Hyperlink 10" xfId="30284" hidden="1" xr:uid="{00000000-0005-0000-0000-000078020000}"/>
    <cellStyle name="Hyperlink 10" xfId="30080" hidden="1" xr:uid="{00000000-0005-0000-0000-000079020000}"/>
    <cellStyle name="Hyperlink 10" xfId="30416" hidden="1" xr:uid="{00000000-0005-0000-0000-00007A020000}"/>
    <cellStyle name="Hyperlink 10" xfId="30397" hidden="1" xr:uid="{00000000-0005-0000-0000-00007B020000}"/>
    <cellStyle name="Hyperlink 10" xfId="30466" hidden="1" xr:uid="{00000000-0005-0000-0000-00007C020000}"/>
    <cellStyle name="Hyperlink 10" xfId="30516" hidden="1" xr:uid="{00000000-0005-0000-0000-00007D020000}"/>
    <cellStyle name="Hyperlink 10" xfId="29988" hidden="1" xr:uid="{00000000-0005-0000-0000-00007E020000}"/>
    <cellStyle name="Hyperlink 10" xfId="30620" hidden="1" xr:uid="{00000000-0005-0000-0000-00007F020000}"/>
    <cellStyle name="Hyperlink 10" xfId="30601" hidden="1" xr:uid="{00000000-0005-0000-0000-000080020000}"/>
    <cellStyle name="Hyperlink 10" xfId="30670" hidden="1" xr:uid="{00000000-0005-0000-0000-000081020000}"/>
    <cellStyle name="Hyperlink 10" xfId="30720" hidden="1" xr:uid="{00000000-0005-0000-0000-000082020000}"/>
    <cellStyle name="Hyperlink 10" xfId="30126" hidden="1" xr:uid="{00000000-0005-0000-0000-000083020000}"/>
    <cellStyle name="Hyperlink 10" xfId="30824" hidden="1" xr:uid="{00000000-0005-0000-0000-000084020000}"/>
    <cellStyle name="Hyperlink 10" xfId="30805" hidden="1" xr:uid="{00000000-0005-0000-0000-000085020000}"/>
    <cellStyle name="Hyperlink 10" xfId="30874" hidden="1" xr:uid="{00000000-0005-0000-0000-000086020000}"/>
    <cellStyle name="Hyperlink 10" xfId="30924" hidden="1" xr:uid="{00000000-0005-0000-0000-000087020000}"/>
    <cellStyle name="Hyperlink 10" xfId="30359" hidden="1" xr:uid="{00000000-0005-0000-0000-000088020000}"/>
    <cellStyle name="Hyperlink 10" xfId="31028" hidden="1" xr:uid="{00000000-0005-0000-0000-000089020000}"/>
    <cellStyle name="Hyperlink 10" xfId="31009" hidden="1" xr:uid="{00000000-0005-0000-0000-00008A020000}"/>
    <cellStyle name="Hyperlink 10" xfId="31078" hidden="1" xr:uid="{00000000-0005-0000-0000-00008B020000}"/>
    <cellStyle name="Hyperlink 10" xfId="31128" hidden="1" xr:uid="{00000000-0005-0000-0000-00008C020000}"/>
    <cellStyle name="Hyperlink 10" xfId="5541" hidden="1" xr:uid="{00000000-0005-0000-0000-00008D020000}"/>
    <cellStyle name="Hyperlink 10" xfId="31251" hidden="1" xr:uid="{00000000-0005-0000-0000-00008E020000}"/>
    <cellStyle name="Hyperlink 10" xfId="31232" hidden="1" xr:uid="{00000000-0005-0000-0000-00008F020000}"/>
    <cellStyle name="Hyperlink 10" xfId="31301" hidden="1" xr:uid="{00000000-0005-0000-0000-000090020000}"/>
    <cellStyle name="Hyperlink 10" xfId="31351" hidden="1" xr:uid="{00000000-0005-0000-0000-000091020000}"/>
    <cellStyle name="Hyperlink 10" xfId="31437" hidden="1" xr:uid="{00000000-0005-0000-0000-000092020000}"/>
    <cellStyle name="Hyperlink 10" xfId="31506" hidden="1" xr:uid="{00000000-0005-0000-0000-000093020000}"/>
    <cellStyle name="Hyperlink 10" xfId="31487" hidden="1" xr:uid="{00000000-0005-0000-0000-000094020000}"/>
    <cellStyle name="Hyperlink 10" xfId="31556" hidden="1" xr:uid="{00000000-0005-0000-0000-000095020000}"/>
    <cellStyle name="Hyperlink 10" xfId="31606" hidden="1" xr:uid="{00000000-0005-0000-0000-000096020000}"/>
    <cellStyle name="Hyperlink 10" xfId="31741" hidden="1" xr:uid="{00000000-0005-0000-0000-000097020000}"/>
    <cellStyle name="Hyperlink 10" xfId="31863" hidden="1" xr:uid="{00000000-0005-0000-0000-000098020000}"/>
    <cellStyle name="Hyperlink 10" xfId="31844" hidden="1" xr:uid="{00000000-0005-0000-0000-000099020000}"/>
    <cellStyle name="Hyperlink 10" xfId="31913" hidden="1" xr:uid="{00000000-0005-0000-0000-00009A020000}"/>
    <cellStyle name="Hyperlink 10" xfId="31963" hidden="1" xr:uid="{00000000-0005-0000-0000-00009B020000}"/>
    <cellStyle name="Hyperlink 10" xfId="32121" hidden="1" xr:uid="{00000000-0005-0000-0000-00009C020000}"/>
    <cellStyle name="Hyperlink 10" xfId="32294" hidden="1" xr:uid="{00000000-0005-0000-0000-00009D020000}"/>
    <cellStyle name="Hyperlink 10" xfId="32275" hidden="1" xr:uid="{00000000-0005-0000-0000-00009E020000}"/>
    <cellStyle name="Hyperlink 10" xfId="32344" hidden="1" xr:uid="{00000000-0005-0000-0000-00009F020000}"/>
    <cellStyle name="Hyperlink 10" xfId="32394" hidden="1" xr:uid="{00000000-0005-0000-0000-0000A0020000}"/>
    <cellStyle name="Hyperlink 10" xfId="32190" hidden="1" xr:uid="{00000000-0005-0000-0000-0000A1020000}"/>
    <cellStyle name="Hyperlink 10" xfId="32526" hidden="1" xr:uid="{00000000-0005-0000-0000-0000A2020000}"/>
    <cellStyle name="Hyperlink 10" xfId="32507" hidden="1" xr:uid="{00000000-0005-0000-0000-0000A3020000}"/>
    <cellStyle name="Hyperlink 10" xfId="32576" hidden="1" xr:uid="{00000000-0005-0000-0000-0000A4020000}"/>
    <cellStyle name="Hyperlink 10" xfId="32626" hidden="1" xr:uid="{00000000-0005-0000-0000-0000A5020000}"/>
    <cellStyle name="Hyperlink 10" xfId="32098" hidden="1" xr:uid="{00000000-0005-0000-0000-0000A6020000}"/>
    <cellStyle name="Hyperlink 10" xfId="32730" hidden="1" xr:uid="{00000000-0005-0000-0000-0000A7020000}"/>
    <cellStyle name="Hyperlink 10" xfId="32711" hidden="1" xr:uid="{00000000-0005-0000-0000-0000A8020000}"/>
    <cellStyle name="Hyperlink 10" xfId="32780" hidden="1" xr:uid="{00000000-0005-0000-0000-0000A9020000}"/>
    <cellStyle name="Hyperlink 10" xfId="32830" hidden="1" xr:uid="{00000000-0005-0000-0000-0000AA020000}"/>
    <cellStyle name="Hyperlink 10" xfId="32236" hidden="1" xr:uid="{00000000-0005-0000-0000-0000AB020000}"/>
    <cellStyle name="Hyperlink 10" xfId="32934" hidden="1" xr:uid="{00000000-0005-0000-0000-0000AC020000}"/>
    <cellStyle name="Hyperlink 10" xfId="32915" hidden="1" xr:uid="{00000000-0005-0000-0000-0000AD020000}"/>
    <cellStyle name="Hyperlink 10" xfId="32984" hidden="1" xr:uid="{00000000-0005-0000-0000-0000AE020000}"/>
    <cellStyle name="Hyperlink 10" xfId="33034" hidden="1" xr:uid="{00000000-0005-0000-0000-0000AF020000}"/>
    <cellStyle name="Hyperlink 10" xfId="32469" hidden="1" xr:uid="{00000000-0005-0000-0000-0000B0020000}"/>
    <cellStyle name="Hyperlink 10" xfId="33138" hidden="1" xr:uid="{00000000-0005-0000-0000-0000B1020000}"/>
    <cellStyle name="Hyperlink 10" xfId="33119" hidden="1" xr:uid="{00000000-0005-0000-0000-0000B2020000}"/>
    <cellStyle name="Hyperlink 10" xfId="33188" hidden="1" xr:uid="{00000000-0005-0000-0000-0000B3020000}"/>
    <cellStyle name="Hyperlink 10" xfId="33238" hidden="1" xr:uid="{00000000-0005-0000-0000-0000B4020000}"/>
    <cellStyle name="Hyperlink 10" xfId="31810" hidden="1" xr:uid="{00000000-0005-0000-0000-0000B5020000}"/>
    <cellStyle name="Hyperlink 10" xfId="33342" hidden="1" xr:uid="{00000000-0005-0000-0000-0000B6020000}"/>
    <cellStyle name="Hyperlink 10" xfId="33323" hidden="1" xr:uid="{00000000-0005-0000-0000-0000B7020000}"/>
    <cellStyle name="Hyperlink 10" xfId="33392" hidden="1" xr:uid="{00000000-0005-0000-0000-0000B8020000}"/>
    <cellStyle name="Hyperlink 10" xfId="33442" hidden="1" xr:uid="{00000000-0005-0000-0000-0000B9020000}"/>
    <cellStyle name="Hyperlink 10" xfId="33600" hidden="1" xr:uid="{00000000-0005-0000-0000-0000BA020000}"/>
    <cellStyle name="Hyperlink 10" xfId="33773" hidden="1" xr:uid="{00000000-0005-0000-0000-0000BB020000}"/>
    <cellStyle name="Hyperlink 10" xfId="33754" hidden="1" xr:uid="{00000000-0005-0000-0000-0000BC020000}"/>
    <cellStyle name="Hyperlink 10" xfId="33823" hidden="1" xr:uid="{00000000-0005-0000-0000-0000BD020000}"/>
    <cellStyle name="Hyperlink 10" xfId="33873" hidden="1" xr:uid="{00000000-0005-0000-0000-0000BE020000}"/>
    <cellStyle name="Hyperlink 10" xfId="33669" hidden="1" xr:uid="{00000000-0005-0000-0000-0000BF020000}"/>
    <cellStyle name="Hyperlink 10" xfId="34005" hidden="1" xr:uid="{00000000-0005-0000-0000-0000C0020000}"/>
    <cellStyle name="Hyperlink 10" xfId="33986" hidden="1" xr:uid="{00000000-0005-0000-0000-0000C1020000}"/>
    <cellStyle name="Hyperlink 10" xfId="34055" hidden="1" xr:uid="{00000000-0005-0000-0000-0000C2020000}"/>
    <cellStyle name="Hyperlink 10" xfId="34105" hidden="1" xr:uid="{00000000-0005-0000-0000-0000C3020000}"/>
    <cellStyle name="Hyperlink 10" xfId="33577" hidden="1" xr:uid="{00000000-0005-0000-0000-0000C4020000}"/>
    <cellStyle name="Hyperlink 10" xfId="34209" hidden="1" xr:uid="{00000000-0005-0000-0000-0000C5020000}"/>
    <cellStyle name="Hyperlink 10" xfId="34190" hidden="1" xr:uid="{00000000-0005-0000-0000-0000C6020000}"/>
    <cellStyle name="Hyperlink 10" xfId="34259" hidden="1" xr:uid="{00000000-0005-0000-0000-0000C7020000}"/>
    <cellStyle name="Hyperlink 10" xfId="34309" hidden="1" xr:uid="{00000000-0005-0000-0000-0000C8020000}"/>
    <cellStyle name="Hyperlink 10" xfId="33715" hidden="1" xr:uid="{00000000-0005-0000-0000-0000C9020000}"/>
    <cellStyle name="Hyperlink 10" xfId="34413" hidden="1" xr:uid="{00000000-0005-0000-0000-0000CA020000}"/>
    <cellStyle name="Hyperlink 10" xfId="34394" hidden="1" xr:uid="{00000000-0005-0000-0000-0000CB020000}"/>
    <cellStyle name="Hyperlink 10" xfId="34463" hidden="1" xr:uid="{00000000-0005-0000-0000-0000CC020000}"/>
    <cellStyle name="Hyperlink 10" xfId="34513" hidden="1" xr:uid="{00000000-0005-0000-0000-0000CD020000}"/>
    <cellStyle name="Hyperlink 10" xfId="33948" hidden="1" xr:uid="{00000000-0005-0000-0000-0000CE020000}"/>
    <cellStyle name="Hyperlink 10" xfId="34617" hidden="1" xr:uid="{00000000-0005-0000-0000-0000CF020000}"/>
    <cellStyle name="Hyperlink 10" xfId="34598" hidden="1" xr:uid="{00000000-0005-0000-0000-0000D0020000}"/>
    <cellStyle name="Hyperlink 10" xfId="34667" hidden="1" xr:uid="{00000000-0005-0000-0000-0000D1020000}"/>
    <cellStyle name="Hyperlink 10" xfId="34717" hidden="1" xr:uid="{00000000-0005-0000-0000-0000D2020000}"/>
    <cellStyle name="Hyperlink 10" xfId="31709" hidden="1" xr:uid="{00000000-0005-0000-0000-0000D3020000}"/>
    <cellStyle name="Hyperlink 10" xfId="34821" hidden="1" xr:uid="{00000000-0005-0000-0000-0000D4020000}"/>
    <cellStyle name="Hyperlink 10" xfId="34802" hidden="1" xr:uid="{00000000-0005-0000-0000-0000D5020000}"/>
    <cellStyle name="Hyperlink 10" xfId="34871" hidden="1" xr:uid="{00000000-0005-0000-0000-0000D6020000}"/>
    <cellStyle name="Hyperlink 10" xfId="34921" hidden="1" xr:uid="{00000000-0005-0000-0000-0000D7020000}"/>
    <cellStyle name="Hyperlink 10" xfId="35079" hidden="1" xr:uid="{00000000-0005-0000-0000-0000D8020000}"/>
    <cellStyle name="Hyperlink 10" xfId="35252" hidden="1" xr:uid="{00000000-0005-0000-0000-0000D9020000}"/>
    <cellStyle name="Hyperlink 10" xfId="35233" hidden="1" xr:uid="{00000000-0005-0000-0000-0000DA020000}"/>
    <cellStyle name="Hyperlink 10" xfId="35302" hidden="1" xr:uid="{00000000-0005-0000-0000-0000DB020000}"/>
    <cellStyle name="Hyperlink 10" xfId="35352" hidden="1" xr:uid="{00000000-0005-0000-0000-0000DC020000}"/>
    <cellStyle name="Hyperlink 10" xfId="35148" hidden="1" xr:uid="{00000000-0005-0000-0000-0000DD020000}"/>
    <cellStyle name="Hyperlink 10" xfId="35484" hidden="1" xr:uid="{00000000-0005-0000-0000-0000DE020000}"/>
    <cellStyle name="Hyperlink 10" xfId="35465" hidden="1" xr:uid="{00000000-0005-0000-0000-0000DF020000}"/>
    <cellStyle name="Hyperlink 10" xfId="35534" hidden="1" xr:uid="{00000000-0005-0000-0000-0000E0020000}"/>
    <cellStyle name="Hyperlink 10" xfId="35584" hidden="1" xr:uid="{00000000-0005-0000-0000-0000E1020000}"/>
    <cellStyle name="Hyperlink 10" xfId="35056" hidden="1" xr:uid="{00000000-0005-0000-0000-0000E2020000}"/>
    <cellStyle name="Hyperlink 10" xfId="35688" hidden="1" xr:uid="{00000000-0005-0000-0000-0000E3020000}"/>
    <cellStyle name="Hyperlink 10" xfId="35669" hidden="1" xr:uid="{00000000-0005-0000-0000-0000E4020000}"/>
    <cellStyle name="Hyperlink 10" xfId="35738" hidden="1" xr:uid="{00000000-0005-0000-0000-0000E5020000}"/>
    <cellStyle name="Hyperlink 10" xfId="35788" hidden="1" xr:uid="{00000000-0005-0000-0000-0000E6020000}"/>
    <cellStyle name="Hyperlink 10" xfId="35194" hidden="1" xr:uid="{00000000-0005-0000-0000-0000E7020000}"/>
    <cellStyle name="Hyperlink 10" xfId="35892" hidden="1" xr:uid="{00000000-0005-0000-0000-0000E8020000}"/>
    <cellStyle name="Hyperlink 10" xfId="35873" hidden="1" xr:uid="{00000000-0005-0000-0000-0000E9020000}"/>
    <cellStyle name="Hyperlink 10" xfId="35942" hidden="1" xr:uid="{00000000-0005-0000-0000-0000EA020000}"/>
    <cellStyle name="Hyperlink 10" xfId="35992" hidden="1" xr:uid="{00000000-0005-0000-0000-0000EB020000}"/>
    <cellStyle name="Hyperlink 10" xfId="35427" hidden="1" xr:uid="{00000000-0005-0000-0000-0000EC020000}"/>
    <cellStyle name="Hyperlink 10" xfId="36096" hidden="1" xr:uid="{00000000-0005-0000-0000-0000ED020000}"/>
    <cellStyle name="Hyperlink 10" xfId="36077" hidden="1" xr:uid="{00000000-0005-0000-0000-0000EE020000}"/>
    <cellStyle name="Hyperlink 10" xfId="36146" hidden="1" xr:uid="{00000000-0005-0000-0000-0000EF020000}"/>
    <cellStyle name="Hyperlink 10" xfId="36196" hidden="1" xr:uid="{00000000-0005-0000-0000-0000F0020000}"/>
    <cellStyle name="Hyperlink 10" xfId="6268" hidden="1" xr:uid="{00000000-0005-0000-0000-0000F1020000}"/>
    <cellStyle name="Hyperlink 10" xfId="36320" hidden="1" xr:uid="{00000000-0005-0000-0000-0000F2020000}"/>
    <cellStyle name="Hyperlink 10" xfId="36301" hidden="1" xr:uid="{00000000-0005-0000-0000-0000F3020000}"/>
    <cellStyle name="Hyperlink 10" xfId="36370" hidden="1" xr:uid="{00000000-0005-0000-0000-0000F4020000}"/>
    <cellStyle name="Hyperlink 10" xfId="36420" hidden="1" xr:uid="{00000000-0005-0000-0000-0000F5020000}"/>
    <cellStyle name="Hyperlink 10" xfId="36506" hidden="1" xr:uid="{00000000-0005-0000-0000-0000F6020000}"/>
    <cellStyle name="Hyperlink 10" xfId="36575" hidden="1" xr:uid="{00000000-0005-0000-0000-0000F7020000}"/>
    <cellStyle name="Hyperlink 10" xfId="36556" hidden="1" xr:uid="{00000000-0005-0000-0000-0000F8020000}"/>
    <cellStyle name="Hyperlink 10" xfId="36625" hidden="1" xr:uid="{00000000-0005-0000-0000-0000F9020000}"/>
    <cellStyle name="Hyperlink 10" xfId="36675" hidden="1" xr:uid="{00000000-0005-0000-0000-0000FA020000}"/>
    <cellStyle name="Hyperlink 10" xfId="36810" hidden="1" xr:uid="{00000000-0005-0000-0000-0000FB020000}"/>
    <cellStyle name="Hyperlink 10" xfId="36932" hidden="1" xr:uid="{00000000-0005-0000-0000-0000FC020000}"/>
    <cellStyle name="Hyperlink 10" xfId="36913" hidden="1" xr:uid="{00000000-0005-0000-0000-0000FD020000}"/>
    <cellStyle name="Hyperlink 10" xfId="36982" hidden="1" xr:uid="{00000000-0005-0000-0000-0000FE020000}"/>
    <cellStyle name="Hyperlink 10" xfId="37032" hidden="1" xr:uid="{00000000-0005-0000-0000-0000FF020000}"/>
    <cellStyle name="Hyperlink 10" xfId="37190" hidden="1" xr:uid="{00000000-0005-0000-0000-000000030000}"/>
    <cellStyle name="Hyperlink 10" xfId="37363" hidden="1" xr:uid="{00000000-0005-0000-0000-000001030000}"/>
    <cellStyle name="Hyperlink 10" xfId="37344" hidden="1" xr:uid="{00000000-0005-0000-0000-000002030000}"/>
    <cellStyle name="Hyperlink 10" xfId="37413" hidden="1" xr:uid="{00000000-0005-0000-0000-000003030000}"/>
    <cellStyle name="Hyperlink 10" xfId="37463" hidden="1" xr:uid="{00000000-0005-0000-0000-000004030000}"/>
    <cellStyle name="Hyperlink 10" xfId="37259" hidden="1" xr:uid="{00000000-0005-0000-0000-000005030000}"/>
    <cellStyle name="Hyperlink 10" xfId="37595" hidden="1" xr:uid="{00000000-0005-0000-0000-000006030000}"/>
    <cellStyle name="Hyperlink 10" xfId="37576" hidden="1" xr:uid="{00000000-0005-0000-0000-000007030000}"/>
    <cellStyle name="Hyperlink 10" xfId="37645" hidden="1" xr:uid="{00000000-0005-0000-0000-000008030000}"/>
    <cellStyle name="Hyperlink 10" xfId="37695" hidden="1" xr:uid="{00000000-0005-0000-0000-000009030000}"/>
    <cellStyle name="Hyperlink 10" xfId="37167" hidden="1" xr:uid="{00000000-0005-0000-0000-00000A030000}"/>
    <cellStyle name="Hyperlink 10" xfId="37799" hidden="1" xr:uid="{00000000-0005-0000-0000-00000B030000}"/>
    <cellStyle name="Hyperlink 10" xfId="37780" hidden="1" xr:uid="{00000000-0005-0000-0000-00000C030000}"/>
    <cellStyle name="Hyperlink 10" xfId="37849" hidden="1" xr:uid="{00000000-0005-0000-0000-00000D030000}"/>
    <cellStyle name="Hyperlink 10" xfId="37899" hidden="1" xr:uid="{00000000-0005-0000-0000-00000E030000}"/>
    <cellStyle name="Hyperlink 10" xfId="37305" hidden="1" xr:uid="{00000000-0005-0000-0000-00000F030000}"/>
    <cellStyle name="Hyperlink 10" xfId="38003" hidden="1" xr:uid="{00000000-0005-0000-0000-000010030000}"/>
    <cellStyle name="Hyperlink 10" xfId="37984" hidden="1" xr:uid="{00000000-0005-0000-0000-000011030000}"/>
    <cellStyle name="Hyperlink 10" xfId="38053" hidden="1" xr:uid="{00000000-0005-0000-0000-000012030000}"/>
    <cellStyle name="Hyperlink 10" xfId="38103" hidden="1" xr:uid="{00000000-0005-0000-0000-000013030000}"/>
    <cellStyle name="Hyperlink 10" xfId="37538" hidden="1" xr:uid="{00000000-0005-0000-0000-000014030000}"/>
    <cellStyle name="Hyperlink 10" xfId="38207" hidden="1" xr:uid="{00000000-0005-0000-0000-000015030000}"/>
    <cellStyle name="Hyperlink 10" xfId="38188" hidden="1" xr:uid="{00000000-0005-0000-0000-000016030000}"/>
    <cellStyle name="Hyperlink 10" xfId="38257" hidden="1" xr:uid="{00000000-0005-0000-0000-000017030000}"/>
    <cellStyle name="Hyperlink 10" xfId="38307" hidden="1" xr:uid="{00000000-0005-0000-0000-000018030000}"/>
    <cellStyle name="Hyperlink 10" xfId="36879" hidden="1" xr:uid="{00000000-0005-0000-0000-000019030000}"/>
    <cellStyle name="Hyperlink 10" xfId="38411" hidden="1" xr:uid="{00000000-0005-0000-0000-00001A030000}"/>
    <cellStyle name="Hyperlink 10" xfId="38392" hidden="1" xr:uid="{00000000-0005-0000-0000-00001B030000}"/>
    <cellStyle name="Hyperlink 10" xfId="38461" hidden="1" xr:uid="{00000000-0005-0000-0000-00001C030000}"/>
    <cellStyle name="Hyperlink 10" xfId="38511" hidden="1" xr:uid="{00000000-0005-0000-0000-00001D030000}"/>
    <cellStyle name="Hyperlink 10" xfId="38669" hidden="1" xr:uid="{00000000-0005-0000-0000-00001E030000}"/>
    <cellStyle name="Hyperlink 10" xfId="38842" hidden="1" xr:uid="{00000000-0005-0000-0000-00001F030000}"/>
    <cellStyle name="Hyperlink 10" xfId="38823" hidden="1" xr:uid="{00000000-0005-0000-0000-000020030000}"/>
    <cellStyle name="Hyperlink 10" xfId="38892" hidden="1" xr:uid="{00000000-0005-0000-0000-000021030000}"/>
    <cellStyle name="Hyperlink 10" xfId="38942" hidden="1" xr:uid="{00000000-0005-0000-0000-000022030000}"/>
    <cellStyle name="Hyperlink 10" xfId="38738" hidden="1" xr:uid="{00000000-0005-0000-0000-000023030000}"/>
    <cellStyle name="Hyperlink 10" xfId="39074" hidden="1" xr:uid="{00000000-0005-0000-0000-000024030000}"/>
    <cellStyle name="Hyperlink 10" xfId="39055" hidden="1" xr:uid="{00000000-0005-0000-0000-000025030000}"/>
    <cellStyle name="Hyperlink 10" xfId="39124" hidden="1" xr:uid="{00000000-0005-0000-0000-000026030000}"/>
    <cellStyle name="Hyperlink 10" xfId="39174" hidden="1" xr:uid="{00000000-0005-0000-0000-000027030000}"/>
    <cellStyle name="Hyperlink 10" xfId="38646" hidden="1" xr:uid="{00000000-0005-0000-0000-000028030000}"/>
    <cellStyle name="Hyperlink 10" xfId="39278" hidden="1" xr:uid="{00000000-0005-0000-0000-000029030000}"/>
    <cellStyle name="Hyperlink 10" xfId="39259" hidden="1" xr:uid="{00000000-0005-0000-0000-00002A030000}"/>
    <cellStyle name="Hyperlink 10" xfId="39328" hidden="1" xr:uid="{00000000-0005-0000-0000-00002B030000}"/>
    <cellStyle name="Hyperlink 10" xfId="39378" hidden="1" xr:uid="{00000000-0005-0000-0000-00002C030000}"/>
    <cellStyle name="Hyperlink 10" xfId="38784" hidden="1" xr:uid="{00000000-0005-0000-0000-00002D030000}"/>
    <cellStyle name="Hyperlink 10" xfId="39482" hidden="1" xr:uid="{00000000-0005-0000-0000-00002E030000}"/>
    <cellStyle name="Hyperlink 10" xfId="39463" hidden="1" xr:uid="{00000000-0005-0000-0000-00002F030000}"/>
    <cellStyle name="Hyperlink 10" xfId="39532" hidden="1" xr:uid="{00000000-0005-0000-0000-000030030000}"/>
    <cellStyle name="Hyperlink 10" xfId="39582" hidden="1" xr:uid="{00000000-0005-0000-0000-000031030000}"/>
    <cellStyle name="Hyperlink 10" xfId="39017" hidden="1" xr:uid="{00000000-0005-0000-0000-000032030000}"/>
    <cellStyle name="Hyperlink 10" xfId="39686" hidden="1" xr:uid="{00000000-0005-0000-0000-000033030000}"/>
    <cellStyle name="Hyperlink 10" xfId="39667" hidden="1" xr:uid="{00000000-0005-0000-0000-000034030000}"/>
    <cellStyle name="Hyperlink 10" xfId="39736" hidden="1" xr:uid="{00000000-0005-0000-0000-000035030000}"/>
    <cellStyle name="Hyperlink 10" xfId="39786" hidden="1" xr:uid="{00000000-0005-0000-0000-000036030000}"/>
    <cellStyle name="Hyperlink 10" xfId="36778" hidden="1" xr:uid="{00000000-0005-0000-0000-000037030000}"/>
    <cellStyle name="Hyperlink 10" xfId="39890" hidden="1" xr:uid="{00000000-0005-0000-0000-000038030000}"/>
    <cellStyle name="Hyperlink 10" xfId="39871" hidden="1" xr:uid="{00000000-0005-0000-0000-000039030000}"/>
    <cellStyle name="Hyperlink 10" xfId="39940" hidden="1" xr:uid="{00000000-0005-0000-0000-00003A030000}"/>
    <cellStyle name="Hyperlink 10" xfId="39990" hidden="1" xr:uid="{00000000-0005-0000-0000-00003B030000}"/>
    <cellStyle name="Hyperlink 10" xfId="40148" hidden="1" xr:uid="{00000000-0005-0000-0000-00003C030000}"/>
    <cellStyle name="Hyperlink 10" xfId="40321" hidden="1" xr:uid="{00000000-0005-0000-0000-00003D030000}"/>
    <cellStyle name="Hyperlink 10" xfId="40302" hidden="1" xr:uid="{00000000-0005-0000-0000-00003E030000}"/>
    <cellStyle name="Hyperlink 10" xfId="40371" hidden="1" xr:uid="{00000000-0005-0000-0000-00003F030000}"/>
    <cellStyle name="Hyperlink 10" xfId="40421" hidden="1" xr:uid="{00000000-0005-0000-0000-000040030000}"/>
    <cellStyle name="Hyperlink 10" xfId="40217" hidden="1" xr:uid="{00000000-0005-0000-0000-000041030000}"/>
    <cellStyle name="Hyperlink 10" xfId="40553" hidden="1" xr:uid="{00000000-0005-0000-0000-000042030000}"/>
    <cellStyle name="Hyperlink 10" xfId="40534" hidden="1" xr:uid="{00000000-0005-0000-0000-000043030000}"/>
    <cellStyle name="Hyperlink 10" xfId="40603" hidden="1" xr:uid="{00000000-0005-0000-0000-000044030000}"/>
    <cellStyle name="Hyperlink 10" xfId="40653" hidden="1" xr:uid="{00000000-0005-0000-0000-000045030000}"/>
    <cellStyle name="Hyperlink 10" xfId="40125" hidden="1" xr:uid="{00000000-0005-0000-0000-000046030000}"/>
    <cellStyle name="Hyperlink 10" xfId="40757" hidden="1" xr:uid="{00000000-0005-0000-0000-000047030000}"/>
    <cellStyle name="Hyperlink 10" xfId="40738" hidden="1" xr:uid="{00000000-0005-0000-0000-000048030000}"/>
    <cellStyle name="Hyperlink 10" xfId="40807" hidden="1" xr:uid="{00000000-0005-0000-0000-000049030000}"/>
    <cellStyle name="Hyperlink 10" xfId="40857" hidden="1" xr:uid="{00000000-0005-0000-0000-00004A030000}"/>
    <cellStyle name="Hyperlink 10" xfId="40263" hidden="1" xr:uid="{00000000-0005-0000-0000-00004B030000}"/>
    <cellStyle name="Hyperlink 10" xfId="40961" hidden="1" xr:uid="{00000000-0005-0000-0000-00004C030000}"/>
    <cellStyle name="Hyperlink 10" xfId="40942" hidden="1" xr:uid="{00000000-0005-0000-0000-00004D030000}"/>
    <cellStyle name="Hyperlink 10" xfId="41011" hidden="1" xr:uid="{00000000-0005-0000-0000-00004E030000}"/>
    <cellStyle name="Hyperlink 10" xfId="41061" hidden="1" xr:uid="{00000000-0005-0000-0000-00004F030000}"/>
    <cellStyle name="Hyperlink 10" xfId="40496" hidden="1" xr:uid="{00000000-0005-0000-0000-000050030000}"/>
    <cellStyle name="Hyperlink 10" xfId="41165" hidden="1" xr:uid="{00000000-0005-0000-0000-000051030000}"/>
    <cellStyle name="Hyperlink 10" xfId="41146" hidden="1" xr:uid="{00000000-0005-0000-0000-000052030000}"/>
    <cellStyle name="Hyperlink 10" xfId="41215" hidden="1" xr:uid="{00000000-0005-0000-0000-000053030000}"/>
    <cellStyle name="Hyperlink 10" xfId="41265" hidden="1" xr:uid="{00000000-0005-0000-0000-000054030000}"/>
    <cellStyle name="Hyperlink 10" xfId="15957" hidden="1" xr:uid="{00000000-0005-0000-0000-000055030000}"/>
    <cellStyle name="Hyperlink 10" xfId="41369" hidden="1" xr:uid="{00000000-0005-0000-0000-000056030000}"/>
    <cellStyle name="Hyperlink 10" xfId="41350" hidden="1" xr:uid="{00000000-0005-0000-0000-000057030000}"/>
    <cellStyle name="Hyperlink 10" xfId="41419" hidden="1" xr:uid="{00000000-0005-0000-0000-000058030000}"/>
    <cellStyle name="Hyperlink 10" xfId="41469" hidden="1" xr:uid="{00000000-0005-0000-0000-000059030000}"/>
    <cellStyle name="Hyperlink 10" xfId="41555" hidden="1" xr:uid="{00000000-0005-0000-0000-00005A030000}"/>
    <cellStyle name="Hyperlink 10" xfId="41624" hidden="1" xr:uid="{00000000-0005-0000-0000-00005B030000}"/>
    <cellStyle name="Hyperlink 10" xfId="41605" hidden="1" xr:uid="{00000000-0005-0000-0000-00005C030000}"/>
    <cellStyle name="Hyperlink 10" xfId="41674" hidden="1" xr:uid="{00000000-0005-0000-0000-00005D030000}"/>
    <cellStyle name="Hyperlink 10" xfId="41724" hidden="1" xr:uid="{00000000-0005-0000-0000-00005E030000}"/>
    <cellStyle name="Hyperlink 10" xfId="41859" hidden="1" xr:uid="{00000000-0005-0000-0000-00005F030000}"/>
    <cellStyle name="Hyperlink 10" xfId="41981" hidden="1" xr:uid="{00000000-0005-0000-0000-000060030000}"/>
    <cellStyle name="Hyperlink 10" xfId="41962" hidden="1" xr:uid="{00000000-0005-0000-0000-000061030000}"/>
    <cellStyle name="Hyperlink 10" xfId="42031" hidden="1" xr:uid="{00000000-0005-0000-0000-000062030000}"/>
    <cellStyle name="Hyperlink 10" xfId="42081" hidden="1" xr:uid="{00000000-0005-0000-0000-000063030000}"/>
    <cellStyle name="Hyperlink 10" xfId="42239" hidden="1" xr:uid="{00000000-0005-0000-0000-000064030000}"/>
    <cellStyle name="Hyperlink 10" xfId="42412" hidden="1" xr:uid="{00000000-0005-0000-0000-000065030000}"/>
    <cellStyle name="Hyperlink 10" xfId="42393" hidden="1" xr:uid="{00000000-0005-0000-0000-000066030000}"/>
    <cellStyle name="Hyperlink 10" xfId="42462" hidden="1" xr:uid="{00000000-0005-0000-0000-000067030000}"/>
    <cellStyle name="Hyperlink 10" xfId="42512" hidden="1" xr:uid="{00000000-0005-0000-0000-000068030000}"/>
    <cellStyle name="Hyperlink 10" xfId="42308" hidden="1" xr:uid="{00000000-0005-0000-0000-000069030000}"/>
    <cellStyle name="Hyperlink 10" xfId="42644" hidden="1" xr:uid="{00000000-0005-0000-0000-00006A030000}"/>
    <cellStyle name="Hyperlink 10" xfId="42625" hidden="1" xr:uid="{00000000-0005-0000-0000-00006B030000}"/>
    <cellStyle name="Hyperlink 10" xfId="42694" hidden="1" xr:uid="{00000000-0005-0000-0000-00006C030000}"/>
    <cellStyle name="Hyperlink 10" xfId="42744" hidden="1" xr:uid="{00000000-0005-0000-0000-00006D030000}"/>
    <cellStyle name="Hyperlink 10" xfId="42216" hidden="1" xr:uid="{00000000-0005-0000-0000-00006E030000}"/>
    <cellStyle name="Hyperlink 10" xfId="42848" hidden="1" xr:uid="{00000000-0005-0000-0000-00006F030000}"/>
    <cellStyle name="Hyperlink 10" xfId="42829" hidden="1" xr:uid="{00000000-0005-0000-0000-000070030000}"/>
    <cellStyle name="Hyperlink 10" xfId="42898" hidden="1" xr:uid="{00000000-0005-0000-0000-000071030000}"/>
    <cellStyle name="Hyperlink 10" xfId="42948" hidden="1" xr:uid="{00000000-0005-0000-0000-000072030000}"/>
    <cellStyle name="Hyperlink 10" xfId="42354" hidden="1" xr:uid="{00000000-0005-0000-0000-000073030000}"/>
    <cellStyle name="Hyperlink 10" xfId="43052" hidden="1" xr:uid="{00000000-0005-0000-0000-000074030000}"/>
    <cellStyle name="Hyperlink 10" xfId="43033" hidden="1" xr:uid="{00000000-0005-0000-0000-000075030000}"/>
    <cellStyle name="Hyperlink 10" xfId="43102" hidden="1" xr:uid="{00000000-0005-0000-0000-000076030000}"/>
    <cellStyle name="Hyperlink 10" xfId="43152" hidden="1" xr:uid="{00000000-0005-0000-0000-000077030000}"/>
    <cellStyle name="Hyperlink 10" xfId="42587" hidden="1" xr:uid="{00000000-0005-0000-0000-000078030000}"/>
    <cellStyle name="Hyperlink 10" xfId="43256" hidden="1" xr:uid="{00000000-0005-0000-0000-000079030000}"/>
    <cellStyle name="Hyperlink 10" xfId="43237" hidden="1" xr:uid="{00000000-0005-0000-0000-00007A030000}"/>
    <cellStyle name="Hyperlink 10" xfId="43306" hidden="1" xr:uid="{00000000-0005-0000-0000-00007B030000}"/>
    <cellStyle name="Hyperlink 10" xfId="43356" hidden="1" xr:uid="{00000000-0005-0000-0000-00007C030000}"/>
    <cellStyle name="Hyperlink 10" xfId="41928" hidden="1" xr:uid="{00000000-0005-0000-0000-00007D030000}"/>
    <cellStyle name="Hyperlink 10" xfId="43460" hidden="1" xr:uid="{00000000-0005-0000-0000-00007E030000}"/>
    <cellStyle name="Hyperlink 10" xfId="43441" hidden="1" xr:uid="{00000000-0005-0000-0000-00007F030000}"/>
    <cellStyle name="Hyperlink 10" xfId="43510" hidden="1" xr:uid="{00000000-0005-0000-0000-000080030000}"/>
    <cellStyle name="Hyperlink 10" xfId="43560" hidden="1" xr:uid="{00000000-0005-0000-0000-000081030000}"/>
    <cellStyle name="Hyperlink 10" xfId="43718" hidden="1" xr:uid="{00000000-0005-0000-0000-000082030000}"/>
    <cellStyle name="Hyperlink 10" xfId="43891" hidden="1" xr:uid="{00000000-0005-0000-0000-000083030000}"/>
    <cellStyle name="Hyperlink 10" xfId="43872" hidden="1" xr:uid="{00000000-0005-0000-0000-000084030000}"/>
    <cellStyle name="Hyperlink 10" xfId="43941" hidden="1" xr:uid="{00000000-0005-0000-0000-000085030000}"/>
    <cellStyle name="Hyperlink 10" xfId="43991" hidden="1" xr:uid="{00000000-0005-0000-0000-000086030000}"/>
    <cellStyle name="Hyperlink 10" xfId="43787" hidden="1" xr:uid="{00000000-0005-0000-0000-000087030000}"/>
    <cellStyle name="Hyperlink 10" xfId="44123" hidden="1" xr:uid="{00000000-0005-0000-0000-000088030000}"/>
    <cellStyle name="Hyperlink 10" xfId="44104" hidden="1" xr:uid="{00000000-0005-0000-0000-000089030000}"/>
    <cellStyle name="Hyperlink 10" xfId="44173" hidden="1" xr:uid="{00000000-0005-0000-0000-00008A030000}"/>
    <cellStyle name="Hyperlink 10" xfId="44223" hidden="1" xr:uid="{00000000-0005-0000-0000-00008B030000}"/>
    <cellStyle name="Hyperlink 10" xfId="43695" hidden="1" xr:uid="{00000000-0005-0000-0000-00008C030000}"/>
    <cellStyle name="Hyperlink 10" xfId="44327" hidden="1" xr:uid="{00000000-0005-0000-0000-00008D030000}"/>
    <cellStyle name="Hyperlink 10" xfId="44308" hidden="1" xr:uid="{00000000-0005-0000-0000-00008E030000}"/>
    <cellStyle name="Hyperlink 10" xfId="44377" hidden="1" xr:uid="{00000000-0005-0000-0000-00008F030000}"/>
    <cellStyle name="Hyperlink 10" xfId="44427" hidden="1" xr:uid="{00000000-0005-0000-0000-000090030000}"/>
    <cellStyle name="Hyperlink 10" xfId="43833" hidden="1" xr:uid="{00000000-0005-0000-0000-000091030000}"/>
    <cellStyle name="Hyperlink 10" xfId="44531" hidden="1" xr:uid="{00000000-0005-0000-0000-000092030000}"/>
    <cellStyle name="Hyperlink 10" xfId="44512" hidden="1" xr:uid="{00000000-0005-0000-0000-000093030000}"/>
    <cellStyle name="Hyperlink 10" xfId="44581" hidden="1" xr:uid="{00000000-0005-0000-0000-000094030000}"/>
    <cellStyle name="Hyperlink 10" xfId="44631" hidden="1" xr:uid="{00000000-0005-0000-0000-000095030000}"/>
    <cellStyle name="Hyperlink 10" xfId="44066" hidden="1" xr:uid="{00000000-0005-0000-0000-000096030000}"/>
    <cellStyle name="Hyperlink 10" xfId="44735" hidden="1" xr:uid="{00000000-0005-0000-0000-000097030000}"/>
    <cellStyle name="Hyperlink 10" xfId="44716" hidden="1" xr:uid="{00000000-0005-0000-0000-000098030000}"/>
    <cellStyle name="Hyperlink 10" xfId="44785" hidden="1" xr:uid="{00000000-0005-0000-0000-000099030000}"/>
    <cellStyle name="Hyperlink 10" xfId="44835" hidden="1" xr:uid="{00000000-0005-0000-0000-00009A030000}"/>
    <cellStyle name="Hyperlink 10" xfId="41827" hidden="1" xr:uid="{00000000-0005-0000-0000-00009B030000}"/>
    <cellStyle name="Hyperlink 10" xfId="44939" hidden="1" xr:uid="{00000000-0005-0000-0000-00009C030000}"/>
    <cellStyle name="Hyperlink 10" xfId="44920" hidden="1" xr:uid="{00000000-0005-0000-0000-00009D030000}"/>
    <cellStyle name="Hyperlink 10" xfId="44989" hidden="1" xr:uid="{00000000-0005-0000-0000-00009E030000}"/>
    <cellStyle name="Hyperlink 10" xfId="45039" hidden="1" xr:uid="{00000000-0005-0000-0000-00009F030000}"/>
    <cellStyle name="Hyperlink 10" xfId="45197" hidden="1" xr:uid="{00000000-0005-0000-0000-0000A0030000}"/>
    <cellStyle name="Hyperlink 10" xfId="45370" hidden="1" xr:uid="{00000000-0005-0000-0000-0000A1030000}"/>
    <cellStyle name="Hyperlink 10" xfId="45351" hidden="1" xr:uid="{00000000-0005-0000-0000-0000A2030000}"/>
    <cellStyle name="Hyperlink 10" xfId="45420" hidden="1" xr:uid="{00000000-0005-0000-0000-0000A3030000}"/>
    <cellStyle name="Hyperlink 10" xfId="45470" hidden="1" xr:uid="{00000000-0005-0000-0000-0000A4030000}"/>
    <cellStyle name="Hyperlink 10" xfId="45266" hidden="1" xr:uid="{00000000-0005-0000-0000-0000A5030000}"/>
    <cellStyle name="Hyperlink 10" xfId="45602" hidden="1" xr:uid="{00000000-0005-0000-0000-0000A6030000}"/>
    <cellStyle name="Hyperlink 10" xfId="45583" hidden="1" xr:uid="{00000000-0005-0000-0000-0000A7030000}"/>
    <cellStyle name="Hyperlink 10" xfId="45652" hidden="1" xr:uid="{00000000-0005-0000-0000-0000A8030000}"/>
    <cellStyle name="Hyperlink 10" xfId="45702" hidden="1" xr:uid="{00000000-0005-0000-0000-0000A9030000}"/>
    <cellStyle name="Hyperlink 10" xfId="45174" hidden="1" xr:uid="{00000000-0005-0000-0000-0000AA030000}"/>
    <cellStyle name="Hyperlink 10" xfId="45806" hidden="1" xr:uid="{00000000-0005-0000-0000-0000AB030000}"/>
    <cellStyle name="Hyperlink 10" xfId="45787" hidden="1" xr:uid="{00000000-0005-0000-0000-0000AC030000}"/>
    <cellStyle name="Hyperlink 10" xfId="45856" hidden="1" xr:uid="{00000000-0005-0000-0000-0000AD030000}"/>
    <cellStyle name="Hyperlink 10" xfId="45906" hidden="1" xr:uid="{00000000-0005-0000-0000-0000AE030000}"/>
    <cellStyle name="Hyperlink 10" xfId="45312" hidden="1" xr:uid="{00000000-0005-0000-0000-0000AF030000}"/>
    <cellStyle name="Hyperlink 10" xfId="46010" hidden="1" xr:uid="{00000000-0005-0000-0000-0000B0030000}"/>
    <cellStyle name="Hyperlink 10" xfId="45991" hidden="1" xr:uid="{00000000-0005-0000-0000-0000B1030000}"/>
    <cellStyle name="Hyperlink 10" xfId="46060" hidden="1" xr:uid="{00000000-0005-0000-0000-0000B2030000}"/>
    <cellStyle name="Hyperlink 10" xfId="46110" hidden="1" xr:uid="{00000000-0005-0000-0000-0000B3030000}"/>
    <cellStyle name="Hyperlink 10" xfId="45545" hidden="1" xr:uid="{00000000-0005-0000-0000-0000B4030000}"/>
    <cellStyle name="Hyperlink 10" xfId="46214" hidden="1" xr:uid="{00000000-0005-0000-0000-0000B5030000}"/>
    <cellStyle name="Hyperlink 10" xfId="46195" hidden="1" xr:uid="{00000000-0005-0000-0000-0000B6030000}"/>
    <cellStyle name="Hyperlink 10" xfId="46264" hidden="1" xr:uid="{00000000-0005-0000-0000-0000B7030000}"/>
    <cellStyle name="Hyperlink 10" xfId="46314" hidden="1" xr:uid="{00000000-0005-0000-0000-0000B8030000}"/>
    <cellStyle name="Hyperlink 10" xfId="21037" hidden="1" xr:uid="{00000000-0005-0000-0000-0000B9030000}"/>
    <cellStyle name="Hyperlink 10" xfId="46418" hidden="1" xr:uid="{00000000-0005-0000-0000-0000BA030000}"/>
    <cellStyle name="Hyperlink 10" xfId="46399" hidden="1" xr:uid="{00000000-0005-0000-0000-0000BB030000}"/>
    <cellStyle name="Hyperlink 10" xfId="46468" hidden="1" xr:uid="{00000000-0005-0000-0000-0000BC030000}"/>
    <cellStyle name="Hyperlink 10" xfId="46518" hidden="1" xr:uid="{00000000-0005-0000-0000-0000BD030000}"/>
    <cellStyle name="Hyperlink 10" xfId="46604" hidden="1" xr:uid="{00000000-0005-0000-0000-0000BE030000}"/>
    <cellStyle name="Hyperlink 10" xfId="46673" hidden="1" xr:uid="{00000000-0005-0000-0000-0000BF030000}"/>
    <cellStyle name="Hyperlink 10" xfId="46654" hidden="1" xr:uid="{00000000-0005-0000-0000-0000C0030000}"/>
    <cellStyle name="Hyperlink 10" xfId="46723" hidden="1" xr:uid="{00000000-0005-0000-0000-0000C1030000}"/>
    <cellStyle name="Hyperlink 10" xfId="46773" hidden="1" xr:uid="{00000000-0005-0000-0000-0000C2030000}"/>
    <cellStyle name="Hyperlink 10" xfId="46908" hidden="1" xr:uid="{00000000-0005-0000-0000-0000C3030000}"/>
    <cellStyle name="Hyperlink 10" xfId="47030" hidden="1" xr:uid="{00000000-0005-0000-0000-0000C4030000}"/>
    <cellStyle name="Hyperlink 10" xfId="47011" hidden="1" xr:uid="{00000000-0005-0000-0000-0000C5030000}"/>
    <cellStyle name="Hyperlink 10" xfId="47080" hidden="1" xr:uid="{00000000-0005-0000-0000-0000C6030000}"/>
    <cellStyle name="Hyperlink 10" xfId="47130" hidden="1" xr:uid="{00000000-0005-0000-0000-0000C7030000}"/>
    <cellStyle name="Hyperlink 10" xfId="47288" hidden="1" xr:uid="{00000000-0005-0000-0000-0000C8030000}"/>
    <cellStyle name="Hyperlink 10" xfId="47461" hidden="1" xr:uid="{00000000-0005-0000-0000-0000C9030000}"/>
    <cellStyle name="Hyperlink 10" xfId="47442" hidden="1" xr:uid="{00000000-0005-0000-0000-0000CA030000}"/>
    <cellStyle name="Hyperlink 10" xfId="47511" hidden="1" xr:uid="{00000000-0005-0000-0000-0000CB030000}"/>
    <cellStyle name="Hyperlink 10" xfId="47561" hidden="1" xr:uid="{00000000-0005-0000-0000-0000CC030000}"/>
    <cellStyle name="Hyperlink 10" xfId="47357" hidden="1" xr:uid="{00000000-0005-0000-0000-0000CD030000}"/>
    <cellStyle name="Hyperlink 10" xfId="47693" hidden="1" xr:uid="{00000000-0005-0000-0000-0000CE030000}"/>
    <cellStyle name="Hyperlink 10" xfId="47674" hidden="1" xr:uid="{00000000-0005-0000-0000-0000CF030000}"/>
    <cellStyle name="Hyperlink 10" xfId="47743" hidden="1" xr:uid="{00000000-0005-0000-0000-0000D0030000}"/>
    <cellStyle name="Hyperlink 10" xfId="47793" hidden="1" xr:uid="{00000000-0005-0000-0000-0000D1030000}"/>
    <cellStyle name="Hyperlink 10" xfId="47265" hidden="1" xr:uid="{00000000-0005-0000-0000-0000D2030000}"/>
    <cellStyle name="Hyperlink 10" xfId="47897" hidden="1" xr:uid="{00000000-0005-0000-0000-0000D3030000}"/>
    <cellStyle name="Hyperlink 10" xfId="47878" hidden="1" xr:uid="{00000000-0005-0000-0000-0000D4030000}"/>
    <cellStyle name="Hyperlink 10" xfId="47947" hidden="1" xr:uid="{00000000-0005-0000-0000-0000D5030000}"/>
    <cellStyle name="Hyperlink 10" xfId="47997" hidden="1" xr:uid="{00000000-0005-0000-0000-0000D6030000}"/>
    <cellStyle name="Hyperlink 10" xfId="47403" hidden="1" xr:uid="{00000000-0005-0000-0000-0000D7030000}"/>
    <cellStyle name="Hyperlink 10" xfId="48101" hidden="1" xr:uid="{00000000-0005-0000-0000-0000D8030000}"/>
    <cellStyle name="Hyperlink 10" xfId="48082" hidden="1" xr:uid="{00000000-0005-0000-0000-0000D9030000}"/>
    <cellStyle name="Hyperlink 10" xfId="48151" hidden="1" xr:uid="{00000000-0005-0000-0000-0000DA030000}"/>
    <cellStyle name="Hyperlink 10" xfId="48201" hidden="1" xr:uid="{00000000-0005-0000-0000-0000DB030000}"/>
    <cellStyle name="Hyperlink 10" xfId="47636" hidden="1" xr:uid="{00000000-0005-0000-0000-0000DC030000}"/>
    <cellStyle name="Hyperlink 10" xfId="48305" hidden="1" xr:uid="{00000000-0005-0000-0000-0000DD030000}"/>
    <cellStyle name="Hyperlink 10" xfId="48286" hidden="1" xr:uid="{00000000-0005-0000-0000-0000DE030000}"/>
    <cellStyle name="Hyperlink 10" xfId="48355" hidden="1" xr:uid="{00000000-0005-0000-0000-0000DF030000}"/>
    <cellStyle name="Hyperlink 10" xfId="48405" hidden="1" xr:uid="{00000000-0005-0000-0000-0000E0030000}"/>
    <cellStyle name="Hyperlink 10" xfId="46977" hidden="1" xr:uid="{00000000-0005-0000-0000-0000E1030000}"/>
    <cellStyle name="Hyperlink 10" xfId="48509" hidden="1" xr:uid="{00000000-0005-0000-0000-0000E2030000}"/>
    <cellStyle name="Hyperlink 10" xfId="48490" hidden="1" xr:uid="{00000000-0005-0000-0000-0000E3030000}"/>
    <cellStyle name="Hyperlink 10" xfId="48559" hidden="1" xr:uid="{00000000-0005-0000-0000-0000E4030000}"/>
    <cellStyle name="Hyperlink 10" xfId="48609" hidden="1" xr:uid="{00000000-0005-0000-0000-0000E5030000}"/>
    <cellStyle name="Hyperlink 10" xfId="48767" hidden="1" xr:uid="{00000000-0005-0000-0000-0000E6030000}"/>
    <cellStyle name="Hyperlink 10" xfId="48940" hidden="1" xr:uid="{00000000-0005-0000-0000-0000E7030000}"/>
    <cellStyle name="Hyperlink 10" xfId="48921" hidden="1" xr:uid="{00000000-0005-0000-0000-0000E8030000}"/>
    <cellStyle name="Hyperlink 10" xfId="48990" hidden="1" xr:uid="{00000000-0005-0000-0000-0000E9030000}"/>
    <cellStyle name="Hyperlink 10" xfId="49040" hidden="1" xr:uid="{00000000-0005-0000-0000-0000EA030000}"/>
    <cellStyle name="Hyperlink 10" xfId="48836" hidden="1" xr:uid="{00000000-0005-0000-0000-0000EB030000}"/>
    <cellStyle name="Hyperlink 10" xfId="49172" hidden="1" xr:uid="{00000000-0005-0000-0000-0000EC030000}"/>
    <cellStyle name="Hyperlink 10" xfId="49153" hidden="1" xr:uid="{00000000-0005-0000-0000-0000ED030000}"/>
    <cellStyle name="Hyperlink 10" xfId="49222" hidden="1" xr:uid="{00000000-0005-0000-0000-0000EE030000}"/>
    <cellStyle name="Hyperlink 10" xfId="49272" hidden="1" xr:uid="{00000000-0005-0000-0000-0000EF030000}"/>
    <cellStyle name="Hyperlink 10" xfId="48744" hidden="1" xr:uid="{00000000-0005-0000-0000-0000F0030000}"/>
    <cellStyle name="Hyperlink 10" xfId="49376" hidden="1" xr:uid="{00000000-0005-0000-0000-0000F1030000}"/>
    <cellStyle name="Hyperlink 10" xfId="49357" hidden="1" xr:uid="{00000000-0005-0000-0000-0000F2030000}"/>
    <cellStyle name="Hyperlink 10" xfId="49426" hidden="1" xr:uid="{00000000-0005-0000-0000-0000F3030000}"/>
    <cellStyle name="Hyperlink 10" xfId="49476" hidden="1" xr:uid="{00000000-0005-0000-0000-0000F4030000}"/>
    <cellStyle name="Hyperlink 10" xfId="48882" hidden="1" xr:uid="{00000000-0005-0000-0000-0000F5030000}"/>
    <cellStyle name="Hyperlink 10" xfId="49580" hidden="1" xr:uid="{00000000-0005-0000-0000-0000F6030000}"/>
    <cellStyle name="Hyperlink 10" xfId="49561" hidden="1" xr:uid="{00000000-0005-0000-0000-0000F7030000}"/>
    <cellStyle name="Hyperlink 10" xfId="49630" hidden="1" xr:uid="{00000000-0005-0000-0000-0000F8030000}"/>
    <cellStyle name="Hyperlink 10" xfId="49680" hidden="1" xr:uid="{00000000-0005-0000-0000-0000F9030000}"/>
    <cellStyle name="Hyperlink 10" xfId="49115" hidden="1" xr:uid="{00000000-0005-0000-0000-0000FA030000}"/>
    <cellStyle name="Hyperlink 10" xfId="49784" hidden="1" xr:uid="{00000000-0005-0000-0000-0000FB030000}"/>
    <cellStyle name="Hyperlink 10" xfId="49765" hidden="1" xr:uid="{00000000-0005-0000-0000-0000FC030000}"/>
    <cellStyle name="Hyperlink 10" xfId="49834" hidden="1" xr:uid="{00000000-0005-0000-0000-0000FD030000}"/>
    <cellStyle name="Hyperlink 10" xfId="49884" hidden="1" xr:uid="{00000000-0005-0000-0000-0000FE030000}"/>
    <cellStyle name="Hyperlink 10" xfId="46876" hidden="1" xr:uid="{00000000-0005-0000-0000-0000FF030000}"/>
    <cellStyle name="Hyperlink 10" xfId="49988" hidden="1" xr:uid="{00000000-0005-0000-0000-000000040000}"/>
    <cellStyle name="Hyperlink 10" xfId="49969" hidden="1" xr:uid="{00000000-0005-0000-0000-000001040000}"/>
    <cellStyle name="Hyperlink 10" xfId="50038" hidden="1" xr:uid="{00000000-0005-0000-0000-000002040000}"/>
    <cellStyle name="Hyperlink 10" xfId="50088" hidden="1" xr:uid="{00000000-0005-0000-0000-000003040000}"/>
    <cellStyle name="Hyperlink 10" xfId="50246" hidden="1" xr:uid="{00000000-0005-0000-0000-000004040000}"/>
    <cellStyle name="Hyperlink 10" xfId="50419" hidden="1" xr:uid="{00000000-0005-0000-0000-000005040000}"/>
    <cellStyle name="Hyperlink 10" xfId="50400" hidden="1" xr:uid="{00000000-0005-0000-0000-000006040000}"/>
    <cellStyle name="Hyperlink 10" xfId="50469" hidden="1" xr:uid="{00000000-0005-0000-0000-000007040000}"/>
    <cellStyle name="Hyperlink 10" xfId="50519" hidden="1" xr:uid="{00000000-0005-0000-0000-000008040000}"/>
    <cellStyle name="Hyperlink 10" xfId="50315" hidden="1" xr:uid="{00000000-0005-0000-0000-000009040000}"/>
    <cellStyle name="Hyperlink 10" xfId="50651" hidden="1" xr:uid="{00000000-0005-0000-0000-00000A040000}"/>
    <cellStyle name="Hyperlink 10" xfId="50632" hidden="1" xr:uid="{00000000-0005-0000-0000-00000B040000}"/>
    <cellStyle name="Hyperlink 10" xfId="50701" hidden="1" xr:uid="{00000000-0005-0000-0000-00000C040000}"/>
    <cellStyle name="Hyperlink 10" xfId="50751" hidden="1" xr:uid="{00000000-0005-0000-0000-00000D040000}"/>
    <cellStyle name="Hyperlink 10" xfId="50223" hidden="1" xr:uid="{00000000-0005-0000-0000-00000E040000}"/>
    <cellStyle name="Hyperlink 10" xfId="50855" hidden="1" xr:uid="{00000000-0005-0000-0000-00000F040000}"/>
    <cellStyle name="Hyperlink 10" xfId="50836" hidden="1" xr:uid="{00000000-0005-0000-0000-000010040000}"/>
    <cellStyle name="Hyperlink 10" xfId="50905" hidden="1" xr:uid="{00000000-0005-0000-0000-000011040000}"/>
    <cellStyle name="Hyperlink 10" xfId="50955" hidden="1" xr:uid="{00000000-0005-0000-0000-000012040000}"/>
    <cellStyle name="Hyperlink 10" xfId="50361" hidden="1" xr:uid="{00000000-0005-0000-0000-000013040000}"/>
    <cellStyle name="Hyperlink 10" xfId="51059" hidden="1" xr:uid="{00000000-0005-0000-0000-000014040000}"/>
    <cellStyle name="Hyperlink 10" xfId="51040" hidden="1" xr:uid="{00000000-0005-0000-0000-000015040000}"/>
    <cellStyle name="Hyperlink 10" xfId="51109" hidden="1" xr:uid="{00000000-0005-0000-0000-000016040000}"/>
    <cellStyle name="Hyperlink 10" xfId="51159" hidden="1" xr:uid="{00000000-0005-0000-0000-000017040000}"/>
    <cellStyle name="Hyperlink 10" xfId="50594" hidden="1" xr:uid="{00000000-0005-0000-0000-000018040000}"/>
    <cellStyle name="Hyperlink 10" xfId="51263" hidden="1" xr:uid="{00000000-0005-0000-0000-000019040000}"/>
    <cellStyle name="Hyperlink 10" xfId="51244" hidden="1" xr:uid="{00000000-0005-0000-0000-00001A040000}"/>
    <cellStyle name="Hyperlink 10" xfId="51313" hidden="1" xr:uid="{00000000-0005-0000-0000-00001B040000}"/>
    <cellStyle name="Hyperlink 10" xfId="51363" hidden="1" xr:uid="{00000000-0005-0000-0000-00001C040000}"/>
    <cellStyle name="Hyperlink 10" xfId="21060" hidden="1" xr:uid="{00000000-0005-0000-0000-00001D040000}"/>
    <cellStyle name="Hyperlink 10" xfId="51467" hidden="1" xr:uid="{00000000-0005-0000-0000-00001E040000}"/>
    <cellStyle name="Hyperlink 10" xfId="51448" hidden="1" xr:uid="{00000000-0005-0000-0000-00001F040000}"/>
    <cellStyle name="Hyperlink 10" xfId="51517" hidden="1" xr:uid="{00000000-0005-0000-0000-000020040000}"/>
    <cellStyle name="Hyperlink 10" xfId="51567" hidden="1" xr:uid="{00000000-0005-0000-0000-000021040000}"/>
    <cellStyle name="Hyperlink 10" xfId="51653" hidden="1" xr:uid="{00000000-0005-0000-0000-000022040000}"/>
    <cellStyle name="Hyperlink 10" xfId="51722" hidden="1" xr:uid="{00000000-0005-0000-0000-000023040000}"/>
    <cellStyle name="Hyperlink 10" xfId="51703" hidden="1" xr:uid="{00000000-0005-0000-0000-000024040000}"/>
    <cellStyle name="Hyperlink 10" xfId="51772" hidden="1" xr:uid="{00000000-0005-0000-0000-000025040000}"/>
    <cellStyle name="Hyperlink 10" xfId="51822" hidden="1" xr:uid="{00000000-0005-0000-0000-000026040000}"/>
    <cellStyle name="Hyperlink 10" xfId="51957" hidden="1" xr:uid="{00000000-0005-0000-0000-000027040000}"/>
    <cellStyle name="Hyperlink 10" xfId="52079" hidden="1" xr:uid="{00000000-0005-0000-0000-000028040000}"/>
    <cellStyle name="Hyperlink 10" xfId="52060" hidden="1" xr:uid="{00000000-0005-0000-0000-000029040000}"/>
    <cellStyle name="Hyperlink 10" xfId="52129" hidden="1" xr:uid="{00000000-0005-0000-0000-00002A040000}"/>
    <cellStyle name="Hyperlink 10" xfId="52179" hidden="1" xr:uid="{00000000-0005-0000-0000-00002B040000}"/>
    <cellStyle name="Hyperlink 10" xfId="52337" hidden="1" xr:uid="{00000000-0005-0000-0000-00002C040000}"/>
    <cellStyle name="Hyperlink 10" xfId="52510" hidden="1" xr:uid="{00000000-0005-0000-0000-00002D040000}"/>
    <cellStyle name="Hyperlink 10" xfId="52491" hidden="1" xr:uid="{00000000-0005-0000-0000-00002E040000}"/>
    <cellStyle name="Hyperlink 10" xfId="52560" hidden="1" xr:uid="{00000000-0005-0000-0000-00002F040000}"/>
    <cellStyle name="Hyperlink 10" xfId="52610" hidden="1" xr:uid="{00000000-0005-0000-0000-000030040000}"/>
    <cellStyle name="Hyperlink 10" xfId="52406" hidden="1" xr:uid="{00000000-0005-0000-0000-000031040000}"/>
    <cellStyle name="Hyperlink 10" xfId="52742" hidden="1" xr:uid="{00000000-0005-0000-0000-000032040000}"/>
    <cellStyle name="Hyperlink 10" xfId="52723" hidden="1" xr:uid="{00000000-0005-0000-0000-000033040000}"/>
    <cellStyle name="Hyperlink 10" xfId="52792" hidden="1" xr:uid="{00000000-0005-0000-0000-000034040000}"/>
    <cellStyle name="Hyperlink 10" xfId="52842" hidden="1" xr:uid="{00000000-0005-0000-0000-000035040000}"/>
    <cellStyle name="Hyperlink 10" xfId="52314" hidden="1" xr:uid="{00000000-0005-0000-0000-000036040000}"/>
    <cellStyle name="Hyperlink 10" xfId="52946" hidden="1" xr:uid="{00000000-0005-0000-0000-000037040000}"/>
    <cellStyle name="Hyperlink 10" xfId="52927" hidden="1" xr:uid="{00000000-0005-0000-0000-000038040000}"/>
    <cellStyle name="Hyperlink 10" xfId="52996" hidden="1" xr:uid="{00000000-0005-0000-0000-000039040000}"/>
    <cellStyle name="Hyperlink 10" xfId="53046" hidden="1" xr:uid="{00000000-0005-0000-0000-00003A040000}"/>
    <cellStyle name="Hyperlink 10" xfId="52452" hidden="1" xr:uid="{00000000-0005-0000-0000-00003B040000}"/>
    <cellStyle name="Hyperlink 10" xfId="53150" hidden="1" xr:uid="{00000000-0005-0000-0000-00003C040000}"/>
    <cellStyle name="Hyperlink 10" xfId="53131" hidden="1" xr:uid="{00000000-0005-0000-0000-00003D040000}"/>
    <cellStyle name="Hyperlink 10" xfId="53200" hidden="1" xr:uid="{00000000-0005-0000-0000-00003E040000}"/>
    <cellStyle name="Hyperlink 10" xfId="53250" hidden="1" xr:uid="{00000000-0005-0000-0000-00003F040000}"/>
    <cellStyle name="Hyperlink 10" xfId="52685" hidden="1" xr:uid="{00000000-0005-0000-0000-000040040000}"/>
    <cellStyle name="Hyperlink 10" xfId="53354" hidden="1" xr:uid="{00000000-0005-0000-0000-000041040000}"/>
    <cellStyle name="Hyperlink 10" xfId="53335" hidden="1" xr:uid="{00000000-0005-0000-0000-000042040000}"/>
    <cellStyle name="Hyperlink 10" xfId="53404" hidden="1" xr:uid="{00000000-0005-0000-0000-000043040000}"/>
    <cellStyle name="Hyperlink 10" xfId="53454" hidden="1" xr:uid="{00000000-0005-0000-0000-000044040000}"/>
    <cellStyle name="Hyperlink 10" xfId="52026" hidden="1" xr:uid="{00000000-0005-0000-0000-000045040000}"/>
    <cellStyle name="Hyperlink 10" xfId="53558" hidden="1" xr:uid="{00000000-0005-0000-0000-000046040000}"/>
    <cellStyle name="Hyperlink 10" xfId="53539" hidden="1" xr:uid="{00000000-0005-0000-0000-000047040000}"/>
    <cellStyle name="Hyperlink 10" xfId="53608" hidden="1" xr:uid="{00000000-0005-0000-0000-000048040000}"/>
    <cellStyle name="Hyperlink 10" xfId="53658" hidden="1" xr:uid="{00000000-0005-0000-0000-000049040000}"/>
    <cellStyle name="Hyperlink 10" xfId="53816" hidden="1" xr:uid="{00000000-0005-0000-0000-00004A040000}"/>
    <cellStyle name="Hyperlink 10" xfId="53989" hidden="1" xr:uid="{00000000-0005-0000-0000-00004B040000}"/>
    <cellStyle name="Hyperlink 10" xfId="53970" hidden="1" xr:uid="{00000000-0005-0000-0000-00004C040000}"/>
    <cellStyle name="Hyperlink 10" xfId="54039" hidden="1" xr:uid="{00000000-0005-0000-0000-00004D040000}"/>
    <cellStyle name="Hyperlink 10" xfId="54089" hidden="1" xr:uid="{00000000-0005-0000-0000-00004E040000}"/>
    <cellStyle name="Hyperlink 10" xfId="53885" hidden="1" xr:uid="{00000000-0005-0000-0000-00004F040000}"/>
    <cellStyle name="Hyperlink 10" xfId="54221" hidden="1" xr:uid="{00000000-0005-0000-0000-000050040000}"/>
    <cellStyle name="Hyperlink 10" xfId="54202" hidden="1" xr:uid="{00000000-0005-0000-0000-000051040000}"/>
    <cellStyle name="Hyperlink 10" xfId="54271" hidden="1" xr:uid="{00000000-0005-0000-0000-000052040000}"/>
    <cellStyle name="Hyperlink 10" xfId="54321" hidden="1" xr:uid="{00000000-0005-0000-0000-000053040000}"/>
    <cellStyle name="Hyperlink 10" xfId="53793" hidden="1" xr:uid="{00000000-0005-0000-0000-000054040000}"/>
    <cellStyle name="Hyperlink 10" xfId="54425" hidden="1" xr:uid="{00000000-0005-0000-0000-000055040000}"/>
    <cellStyle name="Hyperlink 10" xfId="54406" hidden="1" xr:uid="{00000000-0005-0000-0000-000056040000}"/>
    <cellStyle name="Hyperlink 10" xfId="54475" hidden="1" xr:uid="{00000000-0005-0000-0000-000057040000}"/>
    <cellStyle name="Hyperlink 10" xfId="54525" hidden="1" xr:uid="{00000000-0005-0000-0000-000058040000}"/>
    <cellStyle name="Hyperlink 10" xfId="53931" hidden="1" xr:uid="{00000000-0005-0000-0000-000059040000}"/>
    <cellStyle name="Hyperlink 10" xfId="54629" hidden="1" xr:uid="{00000000-0005-0000-0000-00005A040000}"/>
    <cellStyle name="Hyperlink 10" xfId="54610" hidden="1" xr:uid="{00000000-0005-0000-0000-00005B040000}"/>
    <cellStyle name="Hyperlink 10" xfId="54679" hidden="1" xr:uid="{00000000-0005-0000-0000-00005C040000}"/>
    <cellStyle name="Hyperlink 10" xfId="54729" hidden="1" xr:uid="{00000000-0005-0000-0000-00005D040000}"/>
    <cellStyle name="Hyperlink 10" xfId="54164" hidden="1" xr:uid="{00000000-0005-0000-0000-00005E040000}"/>
    <cellStyle name="Hyperlink 10" xfId="54833" hidden="1" xr:uid="{00000000-0005-0000-0000-00005F040000}"/>
    <cellStyle name="Hyperlink 10" xfId="54814" hidden="1" xr:uid="{00000000-0005-0000-0000-000060040000}"/>
    <cellStyle name="Hyperlink 10" xfId="54883" hidden="1" xr:uid="{00000000-0005-0000-0000-000061040000}"/>
    <cellStyle name="Hyperlink 10" xfId="54933" hidden="1" xr:uid="{00000000-0005-0000-0000-000062040000}"/>
    <cellStyle name="Hyperlink 10" xfId="51925" hidden="1" xr:uid="{00000000-0005-0000-0000-000063040000}"/>
    <cellStyle name="Hyperlink 10" xfId="55037" hidden="1" xr:uid="{00000000-0005-0000-0000-000064040000}"/>
    <cellStyle name="Hyperlink 10" xfId="55018" hidden="1" xr:uid="{00000000-0005-0000-0000-000065040000}"/>
    <cellStyle name="Hyperlink 10" xfId="55087" hidden="1" xr:uid="{00000000-0005-0000-0000-000066040000}"/>
    <cellStyle name="Hyperlink 10" xfId="55137" hidden="1" xr:uid="{00000000-0005-0000-0000-000067040000}"/>
    <cellStyle name="Hyperlink 10" xfId="55295" hidden="1" xr:uid="{00000000-0005-0000-0000-000068040000}"/>
    <cellStyle name="Hyperlink 10" xfId="55468" hidden="1" xr:uid="{00000000-0005-0000-0000-000069040000}"/>
    <cellStyle name="Hyperlink 10" xfId="55449" hidden="1" xr:uid="{00000000-0005-0000-0000-00006A040000}"/>
    <cellStyle name="Hyperlink 10" xfId="55518" hidden="1" xr:uid="{00000000-0005-0000-0000-00006B040000}"/>
    <cellStyle name="Hyperlink 10" xfId="55568" hidden="1" xr:uid="{00000000-0005-0000-0000-00006C040000}"/>
    <cellStyle name="Hyperlink 10" xfId="55364" hidden="1" xr:uid="{00000000-0005-0000-0000-00006D040000}"/>
    <cellStyle name="Hyperlink 10" xfId="55700" hidden="1" xr:uid="{00000000-0005-0000-0000-00006E040000}"/>
    <cellStyle name="Hyperlink 10" xfId="55681" hidden="1" xr:uid="{00000000-0005-0000-0000-00006F040000}"/>
    <cellStyle name="Hyperlink 10" xfId="55750" hidden="1" xr:uid="{00000000-0005-0000-0000-000070040000}"/>
    <cellStyle name="Hyperlink 10" xfId="55800" hidden="1" xr:uid="{00000000-0005-0000-0000-000071040000}"/>
    <cellStyle name="Hyperlink 10" xfId="55272" hidden="1" xr:uid="{00000000-0005-0000-0000-000072040000}"/>
    <cellStyle name="Hyperlink 10" xfId="55904" hidden="1" xr:uid="{00000000-0005-0000-0000-000073040000}"/>
    <cellStyle name="Hyperlink 10" xfId="55885" hidden="1" xr:uid="{00000000-0005-0000-0000-000074040000}"/>
    <cellStyle name="Hyperlink 10" xfId="55954" hidden="1" xr:uid="{00000000-0005-0000-0000-000075040000}"/>
    <cellStyle name="Hyperlink 10" xfId="56004" hidden="1" xr:uid="{00000000-0005-0000-0000-000076040000}"/>
    <cellStyle name="Hyperlink 10" xfId="55410" hidden="1" xr:uid="{00000000-0005-0000-0000-000077040000}"/>
    <cellStyle name="Hyperlink 10" xfId="56108" hidden="1" xr:uid="{00000000-0005-0000-0000-000078040000}"/>
    <cellStyle name="Hyperlink 10" xfId="56089" hidden="1" xr:uid="{00000000-0005-0000-0000-000079040000}"/>
    <cellStyle name="Hyperlink 10" xfId="56158" hidden="1" xr:uid="{00000000-0005-0000-0000-00007A040000}"/>
    <cellStyle name="Hyperlink 10" xfId="56208" hidden="1" xr:uid="{00000000-0005-0000-0000-00007B040000}"/>
    <cellStyle name="Hyperlink 10" xfId="55643" hidden="1" xr:uid="{00000000-0005-0000-0000-00007C040000}"/>
    <cellStyle name="Hyperlink 10" xfId="56312" hidden="1" xr:uid="{00000000-0005-0000-0000-00007D040000}"/>
    <cellStyle name="Hyperlink 10" xfId="56293" hidden="1" xr:uid="{00000000-0005-0000-0000-00007E040000}"/>
    <cellStyle name="Hyperlink 10" xfId="56362" hidden="1" xr:uid="{00000000-0005-0000-0000-00007F040000}"/>
    <cellStyle name="Hyperlink 10" xfId="56412" hidden="1" xr:uid="{00000000-0005-0000-0000-000080040000}"/>
    <cellStyle name="Hyperlink 10" xfId="56509" hidden="1" xr:uid="{00000000-0005-0000-0000-000081040000}"/>
    <cellStyle name="Hyperlink 10" xfId="56580" hidden="1" xr:uid="{00000000-0005-0000-0000-000082040000}"/>
    <cellStyle name="Hyperlink 10" xfId="56561" hidden="1" xr:uid="{00000000-0005-0000-0000-000083040000}"/>
    <cellStyle name="Hyperlink 10" xfId="56630" hidden="1" xr:uid="{00000000-0005-0000-0000-000084040000}"/>
    <cellStyle name="Hyperlink 10" xfId="56680" hidden="1" xr:uid="{00000000-0005-0000-0000-000085040000}"/>
    <cellStyle name="Hyperlink 10" xfId="56766" hidden="1" xr:uid="{00000000-0005-0000-0000-000086040000}"/>
    <cellStyle name="Hyperlink 10" xfId="56835" hidden="1" xr:uid="{00000000-0005-0000-0000-000087040000}"/>
    <cellStyle name="Hyperlink 10" xfId="56816" hidden="1" xr:uid="{00000000-0005-0000-0000-000088040000}"/>
    <cellStyle name="Hyperlink 10" xfId="56885" hidden="1" xr:uid="{00000000-0005-0000-0000-000089040000}"/>
    <cellStyle name="Hyperlink 10" xfId="56935" hidden="1" xr:uid="{00000000-0005-0000-0000-00008A040000}"/>
    <cellStyle name="Hyperlink 10" xfId="57078" hidden="1" xr:uid="{00000000-0005-0000-0000-00008B040000}"/>
    <cellStyle name="Hyperlink 10" xfId="57202" hidden="1" xr:uid="{00000000-0005-0000-0000-00008C040000}"/>
    <cellStyle name="Hyperlink 10" xfId="57183" hidden="1" xr:uid="{00000000-0005-0000-0000-00008D040000}"/>
    <cellStyle name="Hyperlink 10" xfId="57252" hidden="1" xr:uid="{00000000-0005-0000-0000-00008E040000}"/>
    <cellStyle name="Hyperlink 10" xfId="57302" hidden="1" xr:uid="{00000000-0005-0000-0000-00008F040000}"/>
    <cellStyle name="Hyperlink 10" xfId="57460" hidden="1" xr:uid="{00000000-0005-0000-0000-000090040000}"/>
    <cellStyle name="Hyperlink 10" xfId="57633" hidden="1" xr:uid="{00000000-0005-0000-0000-000091040000}"/>
    <cellStyle name="Hyperlink 10" xfId="57614" hidden="1" xr:uid="{00000000-0005-0000-0000-000092040000}"/>
    <cellStyle name="Hyperlink 10" xfId="57683" hidden="1" xr:uid="{00000000-0005-0000-0000-000093040000}"/>
    <cellStyle name="Hyperlink 10" xfId="57733" hidden="1" xr:uid="{00000000-0005-0000-0000-000094040000}"/>
    <cellStyle name="Hyperlink 10" xfId="57529" hidden="1" xr:uid="{00000000-0005-0000-0000-000095040000}"/>
    <cellStyle name="Hyperlink 10" xfId="57865" hidden="1" xr:uid="{00000000-0005-0000-0000-000096040000}"/>
    <cellStyle name="Hyperlink 10" xfId="57846" hidden="1" xr:uid="{00000000-0005-0000-0000-000097040000}"/>
    <cellStyle name="Hyperlink 10" xfId="57915" hidden="1" xr:uid="{00000000-0005-0000-0000-000098040000}"/>
    <cellStyle name="Hyperlink 10" xfId="57965" hidden="1" xr:uid="{00000000-0005-0000-0000-000099040000}"/>
    <cellStyle name="Hyperlink 10" xfId="57437" hidden="1" xr:uid="{00000000-0005-0000-0000-00009A040000}"/>
    <cellStyle name="Hyperlink 10" xfId="58069" hidden="1" xr:uid="{00000000-0005-0000-0000-00009B040000}"/>
    <cellStyle name="Hyperlink 10" xfId="58050" hidden="1" xr:uid="{00000000-0005-0000-0000-00009C040000}"/>
    <cellStyle name="Hyperlink 10" xfId="58119" hidden="1" xr:uid="{00000000-0005-0000-0000-00009D040000}"/>
    <cellStyle name="Hyperlink 10" xfId="58169" hidden="1" xr:uid="{00000000-0005-0000-0000-00009E040000}"/>
    <cellStyle name="Hyperlink 10" xfId="57575" hidden="1" xr:uid="{00000000-0005-0000-0000-00009F040000}"/>
    <cellStyle name="Hyperlink 10" xfId="58273" hidden="1" xr:uid="{00000000-0005-0000-0000-0000A0040000}"/>
    <cellStyle name="Hyperlink 10" xfId="58254" hidden="1" xr:uid="{00000000-0005-0000-0000-0000A1040000}"/>
    <cellStyle name="Hyperlink 10" xfId="58323" hidden="1" xr:uid="{00000000-0005-0000-0000-0000A2040000}"/>
    <cellStyle name="Hyperlink 10" xfId="58373" hidden="1" xr:uid="{00000000-0005-0000-0000-0000A3040000}"/>
    <cellStyle name="Hyperlink 10" xfId="57808" hidden="1" xr:uid="{00000000-0005-0000-0000-0000A4040000}"/>
    <cellStyle name="Hyperlink 10" xfId="58477" hidden="1" xr:uid="{00000000-0005-0000-0000-0000A5040000}"/>
    <cellStyle name="Hyperlink 10" xfId="58458" hidden="1" xr:uid="{00000000-0005-0000-0000-0000A6040000}"/>
    <cellStyle name="Hyperlink 10" xfId="58527" hidden="1" xr:uid="{00000000-0005-0000-0000-0000A7040000}"/>
    <cellStyle name="Hyperlink 10" xfId="58577" hidden="1" xr:uid="{00000000-0005-0000-0000-0000A8040000}"/>
    <cellStyle name="Hyperlink 10" xfId="57148" hidden="1" xr:uid="{00000000-0005-0000-0000-0000A9040000}"/>
    <cellStyle name="Hyperlink 10" xfId="58681" hidden="1" xr:uid="{00000000-0005-0000-0000-0000AA040000}"/>
    <cellStyle name="Hyperlink 10" xfId="58662" hidden="1" xr:uid="{00000000-0005-0000-0000-0000AB040000}"/>
    <cellStyle name="Hyperlink 10" xfId="58731" hidden="1" xr:uid="{00000000-0005-0000-0000-0000AC040000}"/>
    <cellStyle name="Hyperlink 10" xfId="58781" hidden="1" xr:uid="{00000000-0005-0000-0000-0000AD040000}"/>
    <cellStyle name="Hyperlink 10" xfId="58939" hidden="1" xr:uid="{00000000-0005-0000-0000-0000AE040000}"/>
    <cellStyle name="Hyperlink 10" xfId="59112" hidden="1" xr:uid="{00000000-0005-0000-0000-0000AF040000}"/>
    <cellStyle name="Hyperlink 10" xfId="59093" hidden="1" xr:uid="{00000000-0005-0000-0000-0000B0040000}"/>
    <cellStyle name="Hyperlink 10" xfId="59162" hidden="1" xr:uid="{00000000-0005-0000-0000-0000B1040000}"/>
    <cellStyle name="Hyperlink 10" xfId="59212" hidden="1" xr:uid="{00000000-0005-0000-0000-0000B2040000}"/>
    <cellStyle name="Hyperlink 10" xfId="59008" hidden="1" xr:uid="{00000000-0005-0000-0000-0000B3040000}"/>
    <cellStyle name="Hyperlink 10" xfId="59344" hidden="1" xr:uid="{00000000-0005-0000-0000-0000B4040000}"/>
    <cellStyle name="Hyperlink 10" xfId="59325" hidden="1" xr:uid="{00000000-0005-0000-0000-0000B5040000}"/>
    <cellStyle name="Hyperlink 10" xfId="59394" hidden="1" xr:uid="{00000000-0005-0000-0000-0000B6040000}"/>
    <cellStyle name="Hyperlink 10" xfId="59444" hidden="1" xr:uid="{00000000-0005-0000-0000-0000B7040000}"/>
    <cellStyle name="Hyperlink 10" xfId="58916" hidden="1" xr:uid="{00000000-0005-0000-0000-0000B8040000}"/>
    <cellStyle name="Hyperlink 10" xfId="59548" hidden="1" xr:uid="{00000000-0005-0000-0000-0000B9040000}"/>
    <cellStyle name="Hyperlink 10" xfId="59529" hidden="1" xr:uid="{00000000-0005-0000-0000-0000BA040000}"/>
    <cellStyle name="Hyperlink 10" xfId="59598" hidden="1" xr:uid="{00000000-0005-0000-0000-0000BB040000}"/>
    <cellStyle name="Hyperlink 10" xfId="59648" hidden="1" xr:uid="{00000000-0005-0000-0000-0000BC040000}"/>
    <cellStyle name="Hyperlink 10" xfId="59054" hidden="1" xr:uid="{00000000-0005-0000-0000-0000BD040000}"/>
    <cellStyle name="Hyperlink 10" xfId="59752" hidden="1" xr:uid="{00000000-0005-0000-0000-0000BE040000}"/>
    <cellStyle name="Hyperlink 10" xfId="59733" hidden="1" xr:uid="{00000000-0005-0000-0000-0000BF040000}"/>
    <cellStyle name="Hyperlink 10" xfId="59802" hidden="1" xr:uid="{00000000-0005-0000-0000-0000C0040000}"/>
    <cellStyle name="Hyperlink 10" xfId="59852" hidden="1" xr:uid="{00000000-0005-0000-0000-0000C1040000}"/>
    <cellStyle name="Hyperlink 10" xfId="59287" hidden="1" xr:uid="{00000000-0005-0000-0000-0000C2040000}"/>
    <cellStyle name="Hyperlink 10" xfId="59956" hidden="1" xr:uid="{00000000-0005-0000-0000-0000C3040000}"/>
    <cellStyle name="Hyperlink 10" xfId="59937" hidden="1" xr:uid="{00000000-0005-0000-0000-0000C4040000}"/>
    <cellStyle name="Hyperlink 10" xfId="60006" hidden="1" xr:uid="{00000000-0005-0000-0000-0000C5040000}"/>
    <cellStyle name="Hyperlink 10" xfId="60056" hidden="1" xr:uid="{00000000-0005-0000-0000-0000C6040000}"/>
    <cellStyle name="Hyperlink 10" xfId="57042" hidden="1" xr:uid="{00000000-0005-0000-0000-0000C7040000}"/>
    <cellStyle name="Hyperlink 10" xfId="60160" hidden="1" xr:uid="{00000000-0005-0000-0000-0000C8040000}"/>
    <cellStyle name="Hyperlink 10" xfId="60141" hidden="1" xr:uid="{00000000-0005-0000-0000-0000C9040000}"/>
    <cellStyle name="Hyperlink 10" xfId="60210" hidden="1" xr:uid="{00000000-0005-0000-0000-0000CA040000}"/>
    <cellStyle name="Hyperlink 10" xfId="60260" hidden="1" xr:uid="{00000000-0005-0000-0000-0000CB040000}"/>
    <cellStyle name="Hyperlink 10" xfId="60418" hidden="1" xr:uid="{00000000-0005-0000-0000-0000CC040000}"/>
    <cellStyle name="Hyperlink 10" xfId="60591" hidden="1" xr:uid="{00000000-0005-0000-0000-0000CD040000}"/>
    <cellStyle name="Hyperlink 10" xfId="60572" hidden="1" xr:uid="{00000000-0005-0000-0000-0000CE040000}"/>
    <cellStyle name="Hyperlink 10" xfId="60641" hidden="1" xr:uid="{00000000-0005-0000-0000-0000CF040000}"/>
    <cellStyle name="Hyperlink 10" xfId="60691" hidden="1" xr:uid="{00000000-0005-0000-0000-0000D0040000}"/>
    <cellStyle name="Hyperlink 10" xfId="60487" hidden="1" xr:uid="{00000000-0005-0000-0000-0000D1040000}"/>
    <cellStyle name="Hyperlink 10" xfId="60823" hidden="1" xr:uid="{00000000-0005-0000-0000-0000D2040000}"/>
    <cellStyle name="Hyperlink 10" xfId="60804" hidden="1" xr:uid="{00000000-0005-0000-0000-0000D3040000}"/>
    <cellStyle name="Hyperlink 10" xfId="60873" hidden="1" xr:uid="{00000000-0005-0000-0000-0000D4040000}"/>
    <cellStyle name="Hyperlink 10" xfId="60923" hidden="1" xr:uid="{00000000-0005-0000-0000-0000D5040000}"/>
    <cellStyle name="Hyperlink 10" xfId="60395" hidden="1" xr:uid="{00000000-0005-0000-0000-0000D6040000}"/>
    <cellStyle name="Hyperlink 10" xfId="61027" hidden="1" xr:uid="{00000000-0005-0000-0000-0000D7040000}"/>
    <cellStyle name="Hyperlink 10" xfId="61008" hidden="1" xr:uid="{00000000-0005-0000-0000-0000D8040000}"/>
    <cellStyle name="Hyperlink 10" xfId="61077" hidden="1" xr:uid="{00000000-0005-0000-0000-0000D9040000}"/>
    <cellStyle name="Hyperlink 10" xfId="61127" hidden="1" xr:uid="{00000000-0005-0000-0000-0000DA040000}"/>
    <cellStyle name="Hyperlink 10" xfId="60533" hidden="1" xr:uid="{00000000-0005-0000-0000-0000DB040000}"/>
    <cellStyle name="Hyperlink 10" xfId="61231" hidden="1" xr:uid="{00000000-0005-0000-0000-0000DC040000}"/>
    <cellStyle name="Hyperlink 10" xfId="61212" hidden="1" xr:uid="{00000000-0005-0000-0000-0000DD040000}"/>
    <cellStyle name="Hyperlink 10" xfId="61281" hidden="1" xr:uid="{00000000-0005-0000-0000-0000DE040000}"/>
    <cellStyle name="Hyperlink 10" xfId="61331" hidden="1" xr:uid="{00000000-0005-0000-0000-0000DF040000}"/>
    <cellStyle name="Hyperlink 10" xfId="60766" hidden="1" xr:uid="{00000000-0005-0000-0000-0000E0040000}"/>
    <cellStyle name="Hyperlink 10" xfId="61435" hidden="1" xr:uid="{00000000-0005-0000-0000-0000E1040000}"/>
    <cellStyle name="Hyperlink 10" xfId="61416" hidden="1" xr:uid="{00000000-0005-0000-0000-0000E2040000}"/>
    <cellStyle name="Hyperlink 10" xfId="61485" hidden="1" xr:uid="{00000000-0005-0000-0000-0000E3040000}"/>
    <cellStyle name="Hyperlink 10" xfId="61535" xr:uid="{00000000-0005-0000-0000-0000E4040000}"/>
    <cellStyle name="Hyperlink 11" xfId="174" hidden="1" xr:uid="{00000000-0005-0000-0000-0000E5040000}"/>
    <cellStyle name="Hyperlink 11" xfId="216" hidden="1" xr:uid="{00000000-0005-0000-0000-0000E6040000}"/>
    <cellStyle name="Hyperlink 11" xfId="446" hidden="1" xr:uid="{00000000-0005-0000-0000-0000E7040000}"/>
    <cellStyle name="Hyperlink 11" xfId="429" hidden="1" xr:uid="{00000000-0005-0000-0000-0000E8040000}"/>
    <cellStyle name="Hyperlink 11" xfId="498" hidden="1" xr:uid="{00000000-0005-0000-0000-0000E9040000}"/>
    <cellStyle name="Hyperlink 11" xfId="548" hidden="1" xr:uid="{00000000-0005-0000-0000-0000EA040000}"/>
    <cellStyle name="Hyperlink 11" xfId="634" hidden="1" xr:uid="{00000000-0005-0000-0000-0000EB040000}"/>
    <cellStyle name="Hyperlink 11" xfId="703" hidden="1" xr:uid="{00000000-0005-0000-0000-0000EC040000}"/>
    <cellStyle name="Hyperlink 11" xfId="686" hidden="1" xr:uid="{00000000-0005-0000-0000-0000ED040000}"/>
    <cellStyle name="Hyperlink 11" xfId="753" hidden="1" xr:uid="{00000000-0005-0000-0000-0000EE040000}"/>
    <cellStyle name="Hyperlink 11" xfId="803" hidden="1" xr:uid="{00000000-0005-0000-0000-0000EF040000}"/>
    <cellStyle name="Hyperlink 11" xfId="948" hidden="1" xr:uid="{00000000-0005-0000-0000-0000F0040000}"/>
    <cellStyle name="Hyperlink 11" xfId="1073" hidden="1" xr:uid="{00000000-0005-0000-0000-0000F1040000}"/>
    <cellStyle name="Hyperlink 11" xfId="1056" hidden="1" xr:uid="{00000000-0005-0000-0000-0000F2040000}"/>
    <cellStyle name="Hyperlink 11" xfId="1123" hidden="1" xr:uid="{00000000-0005-0000-0000-0000F3040000}"/>
    <cellStyle name="Hyperlink 11" xfId="1173" hidden="1" xr:uid="{00000000-0005-0000-0000-0000F4040000}"/>
    <cellStyle name="Hyperlink 11" xfId="1331" hidden="1" xr:uid="{00000000-0005-0000-0000-0000F5040000}"/>
    <cellStyle name="Hyperlink 11" xfId="1504" hidden="1" xr:uid="{00000000-0005-0000-0000-0000F6040000}"/>
    <cellStyle name="Hyperlink 11" xfId="1487" hidden="1" xr:uid="{00000000-0005-0000-0000-0000F7040000}"/>
    <cellStyle name="Hyperlink 11" xfId="1554" hidden="1" xr:uid="{00000000-0005-0000-0000-0000F8040000}"/>
    <cellStyle name="Hyperlink 11" xfId="1604" hidden="1" xr:uid="{00000000-0005-0000-0000-0000F9040000}"/>
    <cellStyle name="Hyperlink 11" xfId="1402" hidden="1" xr:uid="{00000000-0005-0000-0000-0000FA040000}"/>
    <cellStyle name="Hyperlink 11" xfId="1736" hidden="1" xr:uid="{00000000-0005-0000-0000-0000FB040000}"/>
    <cellStyle name="Hyperlink 11" xfId="1719" hidden="1" xr:uid="{00000000-0005-0000-0000-0000FC040000}"/>
    <cellStyle name="Hyperlink 11" xfId="1786" hidden="1" xr:uid="{00000000-0005-0000-0000-0000FD040000}"/>
    <cellStyle name="Hyperlink 11" xfId="1836" hidden="1" xr:uid="{00000000-0005-0000-0000-0000FE040000}"/>
    <cellStyle name="Hyperlink 11" xfId="1296" hidden="1" xr:uid="{00000000-0005-0000-0000-0000FF040000}"/>
    <cellStyle name="Hyperlink 11" xfId="1940" hidden="1" xr:uid="{00000000-0005-0000-0000-000000050000}"/>
    <cellStyle name="Hyperlink 11" xfId="1923" hidden="1" xr:uid="{00000000-0005-0000-0000-000001050000}"/>
    <cellStyle name="Hyperlink 11" xfId="1990" hidden="1" xr:uid="{00000000-0005-0000-0000-000002050000}"/>
    <cellStyle name="Hyperlink 11" xfId="2040" hidden="1" xr:uid="{00000000-0005-0000-0000-000003050000}"/>
    <cellStyle name="Hyperlink 11" xfId="1446" hidden="1" xr:uid="{00000000-0005-0000-0000-000004050000}"/>
    <cellStyle name="Hyperlink 11" xfId="2144" hidden="1" xr:uid="{00000000-0005-0000-0000-000005050000}"/>
    <cellStyle name="Hyperlink 11" xfId="2127" hidden="1" xr:uid="{00000000-0005-0000-0000-000006050000}"/>
    <cellStyle name="Hyperlink 11" xfId="2194" hidden="1" xr:uid="{00000000-0005-0000-0000-000007050000}"/>
    <cellStyle name="Hyperlink 11" xfId="2244" hidden="1" xr:uid="{00000000-0005-0000-0000-000008050000}"/>
    <cellStyle name="Hyperlink 11" xfId="1258" hidden="1" xr:uid="{00000000-0005-0000-0000-000009050000}"/>
    <cellStyle name="Hyperlink 11" xfId="2348" hidden="1" xr:uid="{00000000-0005-0000-0000-00000A050000}"/>
    <cellStyle name="Hyperlink 11" xfId="2331" hidden="1" xr:uid="{00000000-0005-0000-0000-00000B050000}"/>
    <cellStyle name="Hyperlink 11" xfId="2398" hidden="1" xr:uid="{00000000-0005-0000-0000-00000C050000}"/>
    <cellStyle name="Hyperlink 11" xfId="2448" hidden="1" xr:uid="{00000000-0005-0000-0000-00000D050000}"/>
    <cellStyle name="Hyperlink 11" xfId="1020" hidden="1" xr:uid="{00000000-0005-0000-0000-00000E050000}"/>
    <cellStyle name="Hyperlink 11" xfId="2552" hidden="1" xr:uid="{00000000-0005-0000-0000-00000F050000}"/>
    <cellStyle name="Hyperlink 11" xfId="2535" hidden="1" xr:uid="{00000000-0005-0000-0000-000010050000}"/>
    <cellStyle name="Hyperlink 11" xfId="2602" hidden="1" xr:uid="{00000000-0005-0000-0000-000011050000}"/>
    <cellStyle name="Hyperlink 11" xfId="2652" hidden="1" xr:uid="{00000000-0005-0000-0000-000012050000}"/>
    <cellStyle name="Hyperlink 11" xfId="2810" hidden="1" xr:uid="{00000000-0005-0000-0000-000013050000}"/>
    <cellStyle name="Hyperlink 11" xfId="2983" hidden="1" xr:uid="{00000000-0005-0000-0000-000014050000}"/>
    <cellStyle name="Hyperlink 11" xfId="2966" hidden="1" xr:uid="{00000000-0005-0000-0000-000015050000}"/>
    <cellStyle name="Hyperlink 11" xfId="3033" hidden="1" xr:uid="{00000000-0005-0000-0000-000016050000}"/>
    <cellStyle name="Hyperlink 11" xfId="3083" hidden="1" xr:uid="{00000000-0005-0000-0000-000017050000}"/>
    <cellStyle name="Hyperlink 11" xfId="2881" hidden="1" xr:uid="{00000000-0005-0000-0000-000018050000}"/>
    <cellStyle name="Hyperlink 11" xfId="3215" hidden="1" xr:uid="{00000000-0005-0000-0000-000019050000}"/>
    <cellStyle name="Hyperlink 11" xfId="3198" hidden="1" xr:uid="{00000000-0005-0000-0000-00001A050000}"/>
    <cellStyle name="Hyperlink 11" xfId="3265" hidden="1" xr:uid="{00000000-0005-0000-0000-00001B050000}"/>
    <cellStyle name="Hyperlink 11" xfId="3315" hidden="1" xr:uid="{00000000-0005-0000-0000-00001C050000}"/>
    <cellStyle name="Hyperlink 11" xfId="2775" hidden="1" xr:uid="{00000000-0005-0000-0000-00001D050000}"/>
    <cellStyle name="Hyperlink 11" xfId="3419" hidden="1" xr:uid="{00000000-0005-0000-0000-00001E050000}"/>
    <cellStyle name="Hyperlink 11" xfId="3402" hidden="1" xr:uid="{00000000-0005-0000-0000-00001F050000}"/>
    <cellStyle name="Hyperlink 11" xfId="3469" hidden="1" xr:uid="{00000000-0005-0000-0000-000020050000}"/>
    <cellStyle name="Hyperlink 11" xfId="3519" hidden="1" xr:uid="{00000000-0005-0000-0000-000021050000}"/>
    <cellStyle name="Hyperlink 11" xfId="2925" hidden="1" xr:uid="{00000000-0005-0000-0000-000022050000}"/>
    <cellStyle name="Hyperlink 11" xfId="3623" hidden="1" xr:uid="{00000000-0005-0000-0000-000023050000}"/>
    <cellStyle name="Hyperlink 11" xfId="3606" hidden="1" xr:uid="{00000000-0005-0000-0000-000024050000}"/>
    <cellStyle name="Hyperlink 11" xfId="3673" hidden="1" xr:uid="{00000000-0005-0000-0000-000025050000}"/>
    <cellStyle name="Hyperlink 11" xfId="3723" hidden="1" xr:uid="{00000000-0005-0000-0000-000026050000}"/>
    <cellStyle name="Hyperlink 11" xfId="2737" hidden="1" xr:uid="{00000000-0005-0000-0000-000027050000}"/>
    <cellStyle name="Hyperlink 11" xfId="3827" hidden="1" xr:uid="{00000000-0005-0000-0000-000028050000}"/>
    <cellStyle name="Hyperlink 11" xfId="3810" hidden="1" xr:uid="{00000000-0005-0000-0000-000029050000}"/>
    <cellStyle name="Hyperlink 11" xfId="3877" hidden="1" xr:uid="{00000000-0005-0000-0000-00002A050000}"/>
    <cellStyle name="Hyperlink 11" xfId="3927" hidden="1" xr:uid="{00000000-0005-0000-0000-00002B050000}"/>
    <cellStyle name="Hyperlink 11" xfId="914" hidden="1" xr:uid="{00000000-0005-0000-0000-00002C050000}"/>
    <cellStyle name="Hyperlink 11" xfId="4031" hidden="1" xr:uid="{00000000-0005-0000-0000-00002D050000}"/>
    <cellStyle name="Hyperlink 11" xfId="4014" hidden="1" xr:uid="{00000000-0005-0000-0000-00002E050000}"/>
    <cellStyle name="Hyperlink 11" xfId="4081" hidden="1" xr:uid="{00000000-0005-0000-0000-00002F050000}"/>
    <cellStyle name="Hyperlink 11" xfId="4131" hidden="1" xr:uid="{00000000-0005-0000-0000-000030050000}"/>
    <cellStyle name="Hyperlink 11" xfId="4289" hidden="1" xr:uid="{00000000-0005-0000-0000-000031050000}"/>
    <cellStyle name="Hyperlink 11" xfId="4462" hidden="1" xr:uid="{00000000-0005-0000-0000-000032050000}"/>
    <cellStyle name="Hyperlink 11" xfId="4445" hidden="1" xr:uid="{00000000-0005-0000-0000-000033050000}"/>
    <cellStyle name="Hyperlink 11" xfId="4512" hidden="1" xr:uid="{00000000-0005-0000-0000-000034050000}"/>
    <cellStyle name="Hyperlink 11" xfId="4562" hidden="1" xr:uid="{00000000-0005-0000-0000-000035050000}"/>
    <cellStyle name="Hyperlink 11" xfId="4360" hidden="1" xr:uid="{00000000-0005-0000-0000-000036050000}"/>
    <cellStyle name="Hyperlink 11" xfId="4694" hidden="1" xr:uid="{00000000-0005-0000-0000-000037050000}"/>
    <cellStyle name="Hyperlink 11" xfId="4677" hidden="1" xr:uid="{00000000-0005-0000-0000-000038050000}"/>
    <cellStyle name="Hyperlink 11" xfId="4744" hidden="1" xr:uid="{00000000-0005-0000-0000-000039050000}"/>
    <cellStyle name="Hyperlink 11" xfId="4794" hidden="1" xr:uid="{00000000-0005-0000-0000-00003A050000}"/>
    <cellStyle name="Hyperlink 11" xfId="4254" hidden="1" xr:uid="{00000000-0005-0000-0000-00003B050000}"/>
    <cellStyle name="Hyperlink 11" xfId="4898" hidden="1" xr:uid="{00000000-0005-0000-0000-00003C050000}"/>
    <cellStyle name="Hyperlink 11" xfId="4881" hidden="1" xr:uid="{00000000-0005-0000-0000-00003D050000}"/>
    <cellStyle name="Hyperlink 11" xfId="4948" hidden="1" xr:uid="{00000000-0005-0000-0000-00003E050000}"/>
    <cellStyle name="Hyperlink 11" xfId="4998" hidden="1" xr:uid="{00000000-0005-0000-0000-00003F050000}"/>
    <cellStyle name="Hyperlink 11" xfId="4404" hidden="1" xr:uid="{00000000-0005-0000-0000-000040050000}"/>
    <cellStyle name="Hyperlink 11" xfId="5102" hidden="1" xr:uid="{00000000-0005-0000-0000-000041050000}"/>
    <cellStyle name="Hyperlink 11" xfId="5085" hidden="1" xr:uid="{00000000-0005-0000-0000-000042050000}"/>
    <cellStyle name="Hyperlink 11" xfId="5152" hidden="1" xr:uid="{00000000-0005-0000-0000-000043050000}"/>
    <cellStyle name="Hyperlink 11" xfId="5202" hidden="1" xr:uid="{00000000-0005-0000-0000-000044050000}"/>
    <cellStyle name="Hyperlink 11" xfId="4216" hidden="1" xr:uid="{00000000-0005-0000-0000-000045050000}"/>
    <cellStyle name="Hyperlink 11" xfId="5306" hidden="1" xr:uid="{00000000-0005-0000-0000-000046050000}"/>
    <cellStyle name="Hyperlink 11" xfId="5289" hidden="1" xr:uid="{00000000-0005-0000-0000-000047050000}"/>
    <cellStyle name="Hyperlink 11" xfId="5356" hidden="1" xr:uid="{00000000-0005-0000-0000-000048050000}"/>
    <cellStyle name="Hyperlink 11" xfId="5406" hidden="1" xr:uid="{00000000-0005-0000-0000-000049050000}"/>
    <cellStyle name="Hyperlink 11" xfId="5642" hidden="1" xr:uid="{00000000-0005-0000-0000-00004A050000}"/>
    <cellStyle name="Hyperlink 11" xfId="5842" hidden="1" xr:uid="{00000000-0005-0000-0000-00004B050000}"/>
    <cellStyle name="Hyperlink 11" xfId="5825" hidden="1" xr:uid="{00000000-0005-0000-0000-00004C050000}"/>
    <cellStyle name="Hyperlink 11" xfId="5892" hidden="1" xr:uid="{00000000-0005-0000-0000-00004D050000}"/>
    <cellStyle name="Hyperlink 11" xfId="5942" hidden="1" xr:uid="{00000000-0005-0000-0000-00004E050000}"/>
    <cellStyle name="Hyperlink 11" xfId="6028" hidden="1" xr:uid="{00000000-0005-0000-0000-00004F050000}"/>
    <cellStyle name="Hyperlink 11" xfId="6097" hidden="1" xr:uid="{00000000-0005-0000-0000-000050050000}"/>
    <cellStyle name="Hyperlink 11" xfId="6080" hidden="1" xr:uid="{00000000-0005-0000-0000-000051050000}"/>
    <cellStyle name="Hyperlink 11" xfId="6147" hidden="1" xr:uid="{00000000-0005-0000-0000-000052050000}"/>
    <cellStyle name="Hyperlink 11" xfId="6197" hidden="1" xr:uid="{00000000-0005-0000-0000-000053050000}"/>
    <cellStyle name="Hyperlink 11" xfId="6339" hidden="1" xr:uid="{00000000-0005-0000-0000-000054050000}"/>
    <cellStyle name="Hyperlink 11" xfId="6463" hidden="1" xr:uid="{00000000-0005-0000-0000-000055050000}"/>
    <cellStyle name="Hyperlink 11" xfId="6446" hidden="1" xr:uid="{00000000-0005-0000-0000-000056050000}"/>
    <cellStyle name="Hyperlink 11" xfId="6513" hidden="1" xr:uid="{00000000-0005-0000-0000-000057050000}"/>
    <cellStyle name="Hyperlink 11" xfId="6563" hidden="1" xr:uid="{00000000-0005-0000-0000-000058050000}"/>
    <cellStyle name="Hyperlink 11" xfId="6721" hidden="1" xr:uid="{00000000-0005-0000-0000-000059050000}"/>
    <cellStyle name="Hyperlink 11" xfId="6894" hidden="1" xr:uid="{00000000-0005-0000-0000-00005A050000}"/>
    <cellStyle name="Hyperlink 11" xfId="6877" hidden="1" xr:uid="{00000000-0005-0000-0000-00005B050000}"/>
    <cellStyle name="Hyperlink 11" xfId="6944" hidden="1" xr:uid="{00000000-0005-0000-0000-00005C050000}"/>
    <cellStyle name="Hyperlink 11" xfId="6994" hidden="1" xr:uid="{00000000-0005-0000-0000-00005D050000}"/>
    <cellStyle name="Hyperlink 11" xfId="6792" hidden="1" xr:uid="{00000000-0005-0000-0000-00005E050000}"/>
    <cellStyle name="Hyperlink 11" xfId="7126" hidden="1" xr:uid="{00000000-0005-0000-0000-00005F050000}"/>
    <cellStyle name="Hyperlink 11" xfId="7109" hidden="1" xr:uid="{00000000-0005-0000-0000-000060050000}"/>
    <cellStyle name="Hyperlink 11" xfId="7176" hidden="1" xr:uid="{00000000-0005-0000-0000-000061050000}"/>
    <cellStyle name="Hyperlink 11" xfId="7226" hidden="1" xr:uid="{00000000-0005-0000-0000-000062050000}"/>
    <cellStyle name="Hyperlink 11" xfId="6686" hidden="1" xr:uid="{00000000-0005-0000-0000-000063050000}"/>
    <cellStyle name="Hyperlink 11" xfId="7330" hidden="1" xr:uid="{00000000-0005-0000-0000-000064050000}"/>
    <cellStyle name="Hyperlink 11" xfId="7313" hidden="1" xr:uid="{00000000-0005-0000-0000-000065050000}"/>
    <cellStyle name="Hyperlink 11" xfId="7380" hidden="1" xr:uid="{00000000-0005-0000-0000-000066050000}"/>
    <cellStyle name="Hyperlink 11" xfId="7430" hidden="1" xr:uid="{00000000-0005-0000-0000-000067050000}"/>
    <cellStyle name="Hyperlink 11" xfId="6836" hidden="1" xr:uid="{00000000-0005-0000-0000-000068050000}"/>
    <cellStyle name="Hyperlink 11" xfId="7534" hidden="1" xr:uid="{00000000-0005-0000-0000-000069050000}"/>
    <cellStyle name="Hyperlink 11" xfId="7517" hidden="1" xr:uid="{00000000-0005-0000-0000-00006A050000}"/>
    <cellStyle name="Hyperlink 11" xfId="7584" hidden="1" xr:uid="{00000000-0005-0000-0000-00006B050000}"/>
    <cellStyle name="Hyperlink 11" xfId="7634" hidden="1" xr:uid="{00000000-0005-0000-0000-00006C050000}"/>
    <cellStyle name="Hyperlink 11" xfId="6648" hidden="1" xr:uid="{00000000-0005-0000-0000-00006D050000}"/>
    <cellStyle name="Hyperlink 11" xfId="7738" hidden="1" xr:uid="{00000000-0005-0000-0000-00006E050000}"/>
    <cellStyle name="Hyperlink 11" xfId="7721" hidden="1" xr:uid="{00000000-0005-0000-0000-00006F050000}"/>
    <cellStyle name="Hyperlink 11" xfId="7788" hidden="1" xr:uid="{00000000-0005-0000-0000-000070050000}"/>
    <cellStyle name="Hyperlink 11" xfId="7838" hidden="1" xr:uid="{00000000-0005-0000-0000-000071050000}"/>
    <cellStyle name="Hyperlink 11" xfId="6411" hidden="1" xr:uid="{00000000-0005-0000-0000-000072050000}"/>
    <cellStyle name="Hyperlink 11" xfId="7942" hidden="1" xr:uid="{00000000-0005-0000-0000-000073050000}"/>
    <cellStyle name="Hyperlink 11" xfId="7925" hidden="1" xr:uid="{00000000-0005-0000-0000-000074050000}"/>
    <cellStyle name="Hyperlink 11" xfId="7992" hidden="1" xr:uid="{00000000-0005-0000-0000-000075050000}"/>
    <cellStyle name="Hyperlink 11" xfId="8042" hidden="1" xr:uid="{00000000-0005-0000-0000-000076050000}"/>
    <cellStyle name="Hyperlink 11" xfId="8200" hidden="1" xr:uid="{00000000-0005-0000-0000-000077050000}"/>
    <cellStyle name="Hyperlink 11" xfId="8373" hidden="1" xr:uid="{00000000-0005-0000-0000-000078050000}"/>
    <cellStyle name="Hyperlink 11" xfId="8356" hidden="1" xr:uid="{00000000-0005-0000-0000-000079050000}"/>
    <cellStyle name="Hyperlink 11" xfId="8423" hidden="1" xr:uid="{00000000-0005-0000-0000-00007A050000}"/>
    <cellStyle name="Hyperlink 11" xfId="8473" hidden="1" xr:uid="{00000000-0005-0000-0000-00007B050000}"/>
    <cellStyle name="Hyperlink 11" xfId="8271" hidden="1" xr:uid="{00000000-0005-0000-0000-00007C050000}"/>
    <cellStyle name="Hyperlink 11" xfId="8605" hidden="1" xr:uid="{00000000-0005-0000-0000-00007D050000}"/>
    <cellStyle name="Hyperlink 11" xfId="8588" hidden="1" xr:uid="{00000000-0005-0000-0000-00007E050000}"/>
    <cellStyle name="Hyperlink 11" xfId="8655" hidden="1" xr:uid="{00000000-0005-0000-0000-00007F050000}"/>
    <cellStyle name="Hyperlink 11" xfId="8705" hidden="1" xr:uid="{00000000-0005-0000-0000-000080050000}"/>
    <cellStyle name="Hyperlink 11" xfId="8165" hidden="1" xr:uid="{00000000-0005-0000-0000-000081050000}"/>
    <cellStyle name="Hyperlink 11" xfId="8809" hidden="1" xr:uid="{00000000-0005-0000-0000-000082050000}"/>
    <cellStyle name="Hyperlink 11" xfId="8792" hidden="1" xr:uid="{00000000-0005-0000-0000-000083050000}"/>
    <cellStyle name="Hyperlink 11" xfId="8859" hidden="1" xr:uid="{00000000-0005-0000-0000-000084050000}"/>
    <cellStyle name="Hyperlink 11" xfId="8909" hidden="1" xr:uid="{00000000-0005-0000-0000-000085050000}"/>
    <cellStyle name="Hyperlink 11" xfId="8315" hidden="1" xr:uid="{00000000-0005-0000-0000-000086050000}"/>
    <cellStyle name="Hyperlink 11" xfId="9013" hidden="1" xr:uid="{00000000-0005-0000-0000-000087050000}"/>
    <cellStyle name="Hyperlink 11" xfId="8996" hidden="1" xr:uid="{00000000-0005-0000-0000-000088050000}"/>
    <cellStyle name="Hyperlink 11" xfId="9063" hidden="1" xr:uid="{00000000-0005-0000-0000-000089050000}"/>
    <cellStyle name="Hyperlink 11" xfId="9113" hidden="1" xr:uid="{00000000-0005-0000-0000-00008A050000}"/>
    <cellStyle name="Hyperlink 11" xfId="8127" hidden="1" xr:uid="{00000000-0005-0000-0000-00008B050000}"/>
    <cellStyle name="Hyperlink 11" xfId="9217" hidden="1" xr:uid="{00000000-0005-0000-0000-00008C050000}"/>
    <cellStyle name="Hyperlink 11" xfId="9200" hidden="1" xr:uid="{00000000-0005-0000-0000-00008D050000}"/>
    <cellStyle name="Hyperlink 11" xfId="9267" hidden="1" xr:uid="{00000000-0005-0000-0000-00008E050000}"/>
    <cellStyle name="Hyperlink 11" xfId="9317" hidden="1" xr:uid="{00000000-0005-0000-0000-00008F050000}"/>
    <cellStyle name="Hyperlink 11" xfId="6306" hidden="1" xr:uid="{00000000-0005-0000-0000-000090050000}"/>
    <cellStyle name="Hyperlink 11" xfId="9421" hidden="1" xr:uid="{00000000-0005-0000-0000-000091050000}"/>
    <cellStyle name="Hyperlink 11" xfId="9404" hidden="1" xr:uid="{00000000-0005-0000-0000-000092050000}"/>
    <cellStyle name="Hyperlink 11" xfId="9471" hidden="1" xr:uid="{00000000-0005-0000-0000-000093050000}"/>
    <cellStyle name="Hyperlink 11" xfId="9521" hidden="1" xr:uid="{00000000-0005-0000-0000-000094050000}"/>
    <cellStyle name="Hyperlink 11" xfId="9679" hidden="1" xr:uid="{00000000-0005-0000-0000-000095050000}"/>
    <cellStyle name="Hyperlink 11" xfId="9852" hidden="1" xr:uid="{00000000-0005-0000-0000-000096050000}"/>
    <cellStyle name="Hyperlink 11" xfId="9835" hidden="1" xr:uid="{00000000-0005-0000-0000-000097050000}"/>
    <cellStyle name="Hyperlink 11" xfId="9902" hidden="1" xr:uid="{00000000-0005-0000-0000-000098050000}"/>
    <cellStyle name="Hyperlink 11" xfId="9952" hidden="1" xr:uid="{00000000-0005-0000-0000-000099050000}"/>
    <cellStyle name="Hyperlink 11" xfId="9750" hidden="1" xr:uid="{00000000-0005-0000-0000-00009A050000}"/>
    <cellStyle name="Hyperlink 11" xfId="10084" hidden="1" xr:uid="{00000000-0005-0000-0000-00009B050000}"/>
    <cellStyle name="Hyperlink 11" xfId="10067" hidden="1" xr:uid="{00000000-0005-0000-0000-00009C050000}"/>
    <cellStyle name="Hyperlink 11" xfId="10134" hidden="1" xr:uid="{00000000-0005-0000-0000-00009D050000}"/>
    <cellStyle name="Hyperlink 11" xfId="10184" hidden="1" xr:uid="{00000000-0005-0000-0000-00009E050000}"/>
    <cellStyle name="Hyperlink 11" xfId="9644" hidden="1" xr:uid="{00000000-0005-0000-0000-00009F050000}"/>
    <cellStyle name="Hyperlink 11" xfId="10288" hidden="1" xr:uid="{00000000-0005-0000-0000-0000A0050000}"/>
    <cellStyle name="Hyperlink 11" xfId="10271" hidden="1" xr:uid="{00000000-0005-0000-0000-0000A1050000}"/>
    <cellStyle name="Hyperlink 11" xfId="10338" hidden="1" xr:uid="{00000000-0005-0000-0000-0000A2050000}"/>
    <cellStyle name="Hyperlink 11" xfId="10388" hidden="1" xr:uid="{00000000-0005-0000-0000-0000A3050000}"/>
    <cellStyle name="Hyperlink 11" xfId="9794" hidden="1" xr:uid="{00000000-0005-0000-0000-0000A4050000}"/>
    <cellStyle name="Hyperlink 11" xfId="10492" hidden="1" xr:uid="{00000000-0005-0000-0000-0000A5050000}"/>
    <cellStyle name="Hyperlink 11" xfId="10475" hidden="1" xr:uid="{00000000-0005-0000-0000-0000A6050000}"/>
    <cellStyle name="Hyperlink 11" xfId="10542" hidden="1" xr:uid="{00000000-0005-0000-0000-0000A7050000}"/>
    <cellStyle name="Hyperlink 11" xfId="10592" hidden="1" xr:uid="{00000000-0005-0000-0000-0000A8050000}"/>
    <cellStyle name="Hyperlink 11" xfId="9606" hidden="1" xr:uid="{00000000-0005-0000-0000-0000A9050000}"/>
    <cellStyle name="Hyperlink 11" xfId="10696" hidden="1" xr:uid="{00000000-0005-0000-0000-0000AA050000}"/>
    <cellStyle name="Hyperlink 11" xfId="10679" hidden="1" xr:uid="{00000000-0005-0000-0000-0000AB050000}"/>
    <cellStyle name="Hyperlink 11" xfId="10746" hidden="1" xr:uid="{00000000-0005-0000-0000-0000AC050000}"/>
    <cellStyle name="Hyperlink 11" xfId="10796" hidden="1" xr:uid="{00000000-0005-0000-0000-0000AD050000}"/>
    <cellStyle name="Hyperlink 11" xfId="5720" hidden="1" xr:uid="{00000000-0005-0000-0000-0000AE050000}"/>
    <cellStyle name="Hyperlink 11" xfId="10929" hidden="1" xr:uid="{00000000-0005-0000-0000-0000AF050000}"/>
    <cellStyle name="Hyperlink 11" xfId="10912" hidden="1" xr:uid="{00000000-0005-0000-0000-0000B0050000}"/>
    <cellStyle name="Hyperlink 11" xfId="10979" hidden="1" xr:uid="{00000000-0005-0000-0000-0000B1050000}"/>
    <cellStyle name="Hyperlink 11" xfId="11029" hidden="1" xr:uid="{00000000-0005-0000-0000-0000B2050000}"/>
    <cellStyle name="Hyperlink 11" xfId="11115" hidden="1" xr:uid="{00000000-0005-0000-0000-0000B3050000}"/>
    <cellStyle name="Hyperlink 11" xfId="11184" hidden="1" xr:uid="{00000000-0005-0000-0000-0000B4050000}"/>
    <cellStyle name="Hyperlink 11" xfId="11167" hidden="1" xr:uid="{00000000-0005-0000-0000-0000B5050000}"/>
    <cellStyle name="Hyperlink 11" xfId="11234" hidden="1" xr:uid="{00000000-0005-0000-0000-0000B6050000}"/>
    <cellStyle name="Hyperlink 11" xfId="11284" hidden="1" xr:uid="{00000000-0005-0000-0000-0000B7050000}"/>
    <cellStyle name="Hyperlink 11" xfId="11427" hidden="1" xr:uid="{00000000-0005-0000-0000-0000B8050000}"/>
    <cellStyle name="Hyperlink 11" xfId="11551" hidden="1" xr:uid="{00000000-0005-0000-0000-0000B9050000}"/>
    <cellStyle name="Hyperlink 11" xfId="11534" hidden="1" xr:uid="{00000000-0005-0000-0000-0000BA050000}"/>
    <cellStyle name="Hyperlink 11" xfId="11601" hidden="1" xr:uid="{00000000-0005-0000-0000-0000BB050000}"/>
    <cellStyle name="Hyperlink 11" xfId="11651" hidden="1" xr:uid="{00000000-0005-0000-0000-0000BC050000}"/>
    <cellStyle name="Hyperlink 11" xfId="11809" hidden="1" xr:uid="{00000000-0005-0000-0000-0000BD050000}"/>
    <cellStyle name="Hyperlink 11" xfId="11982" hidden="1" xr:uid="{00000000-0005-0000-0000-0000BE050000}"/>
    <cellStyle name="Hyperlink 11" xfId="11965" hidden="1" xr:uid="{00000000-0005-0000-0000-0000BF050000}"/>
    <cellStyle name="Hyperlink 11" xfId="12032" hidden="1" xr:uid="{00000000-0005-0000-0000-0000C0050000}"/>
    <cellStyle name="Hyperlink 11" xfId="12082" hidden="1" xr:uid="{00000000-0005-0000-0000-0000C1050000}"/>
    <cellStyle name="Hyperlink 11" xfId="11880" hidden="1" xr:uid="{00000000-0005-0000-0000-0000C2050000}"/>
    <cellStyle name="Hyperlink 11" xfId="12214" hidden="1" xr:uid="{00000000-0005-0000-0000-0000C3050000}"/>
    <cellStyle name="Hyperlink 11" xfId="12197" hidden="1" xr:uid="{00000000-0005-0000-0000-0000C4050000}"/>
    <cellStyle name="Hyperlink 11" xfId="12264" hidden="1" xr:uid="{00000000-0005-0000-0000-0000C5050000}"/>
    <cellStyle name="Hyperlink 11" xfId="12314" hidden="1" xr:uid="{00000000-0005-0000-0000-0000C6050000}"/>
    <cellStyle name="Hyperlink 11" xfId="11774" hidden="1" xr:uid="{00000000-0005-0000-0000-0000C7050000}"/>
    <cellStyle name="Hyperlink 11" xfId="12418" hidden="1" xr:uid="{00000000-0005-0000-0000-0000C8050000}"/>
    <cellStyle name="Hyperlink 11" xfId="12401" hidden="1" xr:uid="{00000000-0005-0000-0000-0000C9050000}"/>
    <cellStyle name="Hyperlink 11" xfId="12468" hidden="1" xr:uid="{00000000-0005-0000-0000-0000CA050000}"/>
    <cellStyle name="Hyperlink 11" xfId="12518" hidden="1" xr:uid="{00000000-0005-0000-0000-0000CB050000}"/>
    <cellStyle name="Hyperlink 11" xfId="11924" hidden="1" xr:uid="{00000000-0005-0000-0000-0000CC050000}"/>
    <cellStyle name="Hyperlink 11" xfId="12622" hidden="1" xr:uid="{00000000-0005-0000-0000-0000CD050000}"/>
    <cellStyle name="Hyperlink 11" xfId="12605" hidden="1" xr:uid="{00000000-0005-0000-0000-0000CE050000}"/>
    <cellStyle name="Hyperlink 11" xfId="12672" hidden="1" xr:uid="{00000000-0005-0000-0000-0000CF050000}"/>
    <cellStyle name="Hyperlink 11" xfId="12722" hidden="1" xr:uid="{00000000-0005-0000-0000-0000D0050000}"/>
    <cellStyle name="Hyperlink 11" xfId="11736" hidden="1" xr:uid="{00000000-0005-0000-0000-0000D1050000}"/>
    <cellStyle name="Hyperlink 11" xfId="12826" hidden="1" xr:uid="{00000000-0005-0000-0000-0000D2050000}"/>
    <cellStyle name="Hyperlink 11" xfId="12809" hidden="1" xr:uid="{00000000-0005-0000-0000-0000D3050000}"/>
    <cellStyle name="Hyperlink 11" xfId="12876" hidden="1" xr:uid="{00000000-0005-0000-0000-0000D4050000}"/>
    <cellStyle name="Hyperlink 11" xfId="12926" hidden="1" xr:uid="{00000000-0005-0000-0000-0000D5050000}"/>
    <cellStyle name="Hyperlink 11" xfId="11499" hidden="1" xr:uid="{00000000-0005-0000-0000-0000D6050000}"/>
    <cellStyle name="Hyperlink 11" xfId="13030" hidden="1" xr:uid="{00000000-0005-0000-0000-0000D7050000}"/>
    <cellStyle name="Hyperlink 11" xfId="13013" hidden="1" xr:uid="{00000000-0005-0000-0000-0000D8050000}"/>
    <cellStyle name="Hyperlink 11" xfId="13080" hidden="1" xr:uid="{00000000-0005-0000-0000-0000D9050000}"/>
    <cellStyle name="Hyperlink 11" xfId="13130" hidden="1" xr:uid="{00000000-0005-0000-0000-0000DA050000}"/>
    <cellStyle name="Hyperlink 11" xfId="13288" hidden="1" xr:uid="{00000000-0005-0000-0000-0000DB050000}"/>
    <cellStyle name="Hyperlink 11" xfId="13461" hidden="1" xr:uid="{00000000-0005-0000-0000-0000DC050000}"/>
    <cellStyle name="Hyperlink 11" xfId="13444" hidden="1" xr:uid="{00000000-0005-0000-0000-0000DD050000}"/>
    <cellStyle name="Hyperlink 11" xfId="13511" hidden="1" xr:uid="{00000000-0005-0000-0000-0000DE050000}"/>
    <cellStyle name="Hyperlink 11" xfId="13561" hidden="1" xr:uid="{00000000-0005-0000-0000-0000DF050000}"/>
    <cellStyle name="Hyperlink 11" xfId="13359" hidden="1" xr:uid="{00000000-0005-0000-0000-0000E0050000}"/>
    <cellStyle name="Hyperlink 11" xfId="13693" hidden="1" xr:uid="{00000000-0005-0000-0000-0000E1050000}"/>
    <cellStyle name="Hyperlink 11" xfId="13676" hidden="1" xr:uid="{00000000-0005-0000-0000-0000E2050000}"/>
    <cellStyle name="Hyperlink 11" xfId="13743" hidden="1" xr:uid="{00000000-0005-0000-0000-0000E3050000}"/>
    <cellStyle name="Hyperlink 11" xfId="13793" hidden="1" xr:uid="{00000000-0005-0000-0000-0000E4050000}"/>
    <cellStyle name="Hyperlink 11" xfId="13253" hidden="1" xr:uid="{00000000-0005-0000-0000-0000E5050000}"/>
    <cellStyle name="Hyperlink 11" xfId="13897" hidden="1" xr:uid="{00000000-0005-0000-0000-0000E6050000}"/>
    <cellStyle name="Hyperlink 11" xfId="13880" hidden="1" xr:uid="{00000000-0005-0000-0000-0000E7050000}"/>
    <cellStyle name="Hyperlink 11" xfId="13947" hidden="1" xr:uid="{00000000-0005-0000-0000-0000E8050000}"/>
    <cellStyle name="Hyperlink 11" xfId="13997" hidden="1" xr:uid="{00000000-0005-0000-0000-0000E9050000}"/>
    <cellStyle name="Hyperlink 11" xfId="13403" hidden="1" xr:uid="{00000000-0005-0000-0000-0000EA050000}"/>
    <cellStyle name="Hyperlink 11" xfId="14101" hidden="1" xr:uid="{00000000-0005-0000-0000-0000EB050000}"/>
    <cellStyle name="Hyperlink 11" xfId="14084" hidden="1" xr:uid="{00000000-0005-0000-0000-0000EC050000}"/>
    <cellStyle name="Hyperlink 11" xfId="14151" hidden="1" xr:uid="{00000000-0005-0000-0000-0000ED050000}"/>
    <cellStyle name="Hyperlink 11" xfId="14201" hidden="1" xr:uid="{00000000-0005-0000-0000-0000EE050000}"/>
    <cellStyle name="Hyperlink 11" xfId="13215" hidden="1" xr:uid="{00000000-0005-0000-0000-0000EF050000}"/>
    <cellStyle name="Hyperlink 11" xfId="14305" hidden="1" xr:uid="{00000000-0005-0000-0000-0000F0050000}"/>
    <cellStyle name="Hyperlink 11" xfId="14288" hidden="1" xr:uid="{00000000-0005-0000-0000-0000F1050000}"/>
    <cellStyle name="Hyperlink 11" xfId="14355" hidden="1" xr:uid="{00000000-0005-0000-0000-0000F2050000}"/>
    <cellStyle name="Hyperlink 11" xfId="14405" hidden="1" xr:uid="{00000000-0005-0000-0000-0000F3050000}"/>
    <cellStyle name="Hyperlink 11" xfId="11394" hidden="1" xr:uid="{00000000-0005-0000-0000-0000F4050000}"/>
    <cellStyle name="Hyperlink 11" xfId="14509" hidden="1" xr:uid="{00000000-0005-0000-0000-0000F5050000}"/>
    <cellStyle name="Hyperlink 11" xfId="14492" hidden="1" xr:uid="{00000000-0005-0000-0000-0000F6050000}"/>
    <cellStyle name="Hyperlink 11" xfId="14559" hidden="1" xr:uid="{00000000-0005-0000-0000-0000F7050000}"/>
    <cellStyle name="Hyperlink 11" xfId="14609" hidden="1" xr:uid="{00000000-0005-0000-0000-0000F8050000}"/>
    <cellStyle name="Hyperlink 11" xfId="14767" hidden="1" xr:uid="{00000000-0005-0000-0000-0000F9050000}"/>
    <cellStyle name="Hyperlink 11" xfId="14940" hidden="1" xr:uid="{00000000-0005-0000-0000-0000FA050000}"/>
    <cellStyle name="Hyperlink 11" xfId="14923" hidden="1" xr:uid="{00000000-0005-0000-0000-0000FB050000}"/>
    <cellStyle name="Hyperlink 11" xfId="14990" hidden="1" xr:uid="{00000000-0005-0000-0000-0000FC050000}"/>
    <cellStyle name="Hyperlink 11" xfId="15040" hidden="1" xr:uid="{00000000-0005-0000-0000-0000FD050000}"/>
    <cellStyle name="Hyperlink 11" xfId="14838" hidden="1" xr:uid="{00000000-0005-0000-0000-0000FE050000}"/>
    <cellStyle name="Hyperlink 11" xfId="15172" hidden="1" xr:uid="{00000000-0005-0000-0000-0000FF050000}"/>
    <cellStyle name="Hyperlink 11" xfId="15155" hidden="1" xr:uid="{00000000-0005-0000-0000-000000060000}"/>
    <cellStyle name="Hyperlink 11" xfId="15222" hidden="1" xr:uid="{00000000-0005-0000-0000-000001060000}"/>
    <cellStyle name="Hyperlink 11" xfId="15272" hidden="1" xr:uid="{00000000-0005-0000-0000-000002060000}"/>
    <cellStyle name="Hyperlink 11" xfId="14732" hidden="1" xr:uid="{00000000-0005-0000-0000-000003060000}"/>
    <cellStyle name="Hyperlink 11" xfId="15376" hidden="1" xr:uid="{00000000-0005-0000-0000-000004060000}"/>
    <cellStyle name="Hyperlink 11" xfId="15359" hidden="1" xr:uid="{00000000-0005-0000-0000-000005060000}"/>
    <cellStyle name="Hyperlink 11" xfId="15426" hidden="1" xr:uid="{00000000-0005-0000-0000-000006060000}"/>
    <cellStyle name="Hyperlink 11" xfId="15476" hidden="1" xr:uid="{00000000-0005-0000-0000-000007060000}"/>
    <cellStyle name="Hyperlink 11" xfId="14882" hidden="1" xr:uid="{00000000-0005-0000-0000-000008060000}"/>
    <cellStyle name="Hyperlink 11" xfId="15580" hidden="1" xr:uid="{00000000-0005-0000-0000-000009060000}"/>
    <cellStyle name="Hyperlink 11" xfId="15563" hidden="1" xr:uid="{00000000-0005-0000-0000-00000A060000}"/>
    <cellStyle name="Hyperlink 11" xfId="15630" hidden="1" xr:uid="{00000000-0005-0000-0000-00000B060000}"/>
    <cellStyle name="Hyperlink 11" xfId="15680" hidden="1" xr:uid="{00000000-0005-0000-0000-00000C060000}"/>
    <cellStyle name="Hyperlink 11" xfId="14694" hidden="1" xr:uid="{00000000-0005-0000-0000-00000D060000}"/>
    <cellStyle name="Hyperlink 11" xfId="15784" hidden="1" xr:uid="{00000000-0005-0000-0000-00000E060000}"/>
    <cellStyle name="Hyperlink 11" xfId="15767" hidden="1" xr:uid="{00000000-0005-0000-0000-00000F060000}"/>
    <cellStyle name="Hyperlink 11" xfId="15834" hidden="1" xr:uid="{00000000-0005-0000-0000-000010060000}"/>
    <cellStyle name="Hyperlink 11" xfId="15884" hidden="1" xr:uid="{00000000-0005-0000-0000-000011060000}"/>
    <cellStyle name="Hyperlink 11" xfId="5587" hidden="1" xr:uid="{00000000-0005-0000-0000-000012060000}"/>
    <cellStyle name="Hyperlink 11" xfId="16013" hidden="1" xr:uid="{00000000-0005-0000-0000-000013060000}"/>
    <cellStyle name="Hyperlink 11" xfId="15996" hidden="1" xr:uid="{00000000-0005-0000-0000-000014060000}"/>
    <cellStyle name="Hyperlink 11" xfId="16063" hidden="1" xr:uid="{00000000-0005-0000-0000-000015060000}"/>
    <cellStyle name="Hyperlink 11" xfId="16113" hidden="1" xr:uid="{00000000-0005-0000-0000-000016060000}"/>
    <cellStyle name="Hyperlink 11" xfId="16199" hidden="1" xr:uid="{00000000-0005-0000-0000-000017060000}"/>
    <cellStyle name="Hyperlink 11" xfId="16268" hidden="1" xr:uid="{00000000-0005-0000-0000-000018060000}"/>
    <cellStyle name="Hyperlink 11" xfId="16251" hidden="1" xr:uid="{00000000-0005-0000-0000-000019060000}"/>
    <cellStyle name="Hyperlink 11" xfId="16318" hidden="1" xr:uid="{00000000-0005-0000-0000-00001A060000}"/>
    <cellStyle name="Hyperlink 11" xfId="16368" hidden="1" xr:uid="{00000000-0005-0000-0000-00001B060000}"/>
    <cellStyle name="Hyperlink 11" xfId="16508" hidden="1" xr:uid="{00000000-0005-0000-0000-00001C060000}"/>
    <cellStyle name="Hyperlink 11" xfId="16631" hidden="1" xr:uid="{00000000-0005-0000-0000-00001D060000}"/>
    <cellStyle name="Hyperlink 11" xfId="16614" hidden="1" xr:uid="{00000000-0005-0000-0000-00001E060000}"/>
    <cellStyle name="Hyperlink 11" xfId="16681" hidden="1" xr:uid="{00000000-0005-0000-0000-00001F060000}"/>
    <cellStyle name="Hyperlink 11" xfId="16731" hidden="1" xr:uid="{00000000-0005-0000-0000-000020060000}"/>
    <cellStyle name="Hyperlink 11" xfId="16889" hidden="1" xr:uid="{00000000-0005-0000-0000-000021060000}"/>
    <cellStyle name="Hyperlink 11" xfId="17062" hidden="1" xr:uid="{00000000-0005-0000-0000-000022060000}"/>
    <cellStyle name="Hyperlink 11" xfId="17045" hidden="1" xr:uid="{00000000-0005-0000-0000-000023060000}"/>
    <cellStyle name="Hyperlink 11" xfId="17112" hidden="1" xr:uid="{00000000-0005-0000-0000-000024060000}"/>
    <cellStyle name="Hyperlink 11" xfId="17162" hidden="1" xr:uid="{00000000-0005-0000-0000-000025060000}"/>
    <cellStyle name="Hyperlink 11" xfId="16960" hidden="1" xr:uid="{00000000-0005-0000-0000-000026060000}"/>
    <cellStyle name="Hyperlink 11" xfId="17294" hidden="1" xr:uid="{00000000-0005-0000-0000-000027060000}"/>
    <cellStyle name="Hyperlink 11" xfId="17277" hidden="1" xr:uid="{00000000-0005-0000-0000-000028060000}"/>
    <cellStyle name="Hyperlink 11" xfId="17344" hidden="1" xr:uid="{00000000-0005-0000-0000-000029060000}"/>
    <cellStyle name="Hyperlink 11" xfId="17394" hidden="1" xr:uid="{00000000-0005-0000-0000-00002A060000}"/>
    <cellStyle name="Hyperlink 11" xfId="16854" hidden="1" xr:uid="{00000000-0005-0000-0000-00002B060000}"/>
    <cellStyle name="Hyperlink 11" xfId="17498" hidden="1" xr:uid="{00000000-0005-0000-0000-00002C060000}"/>
    <cellStyle name="Hyperlink 11" xfId="17481" hidden="1" xr:uid="{00000000-0005-0000-0000-00002D060000}"/>
    <cellStyle name="Hyperlink 11" xfId="17548" hidden="1" xr:uid="{00000000-0005-0000-0000-00002E060000}"/>
    <cellStyle name="Hyperlink 11" xfId="17598" hidden="1" xr:uid="{00000000-0005-0000-0000-00002F060000}"/>
    <cellStyle name="Hyperlink 11" xfId="17004" hidden="1" xr:uid="{00000000-0005-0000-0000-000030060000}"/>
    <cellStyle name="Hyperlink 11" xfId="17702" hidden="1" xr:uid="{00000000-0005-0000-0000-000031060000}"/>
    <cellStyle name="Hyperlink 11" xfId="17685" hidden="1" xr:uid="{00000000-0005-0000-0000-000032060000}"/>
    <cellStyle name="Hyperlink 11" xfId="17752" hidden="1" xr:uid="{00000000-0005-0000-0000-000033060000}"/>
    <cellStyle name="Hyperlink 11" xfId="17802" hidden="1" xr:uid="{00000000-0005-0000-0000-000034060000}"/>
    <cellStyle name="Hyperlink 11" xfId="16816" hidden="1" xr:uid="{00000000-0005-0000-0000-000035060000}"/>
    <cellStyle name="Hyperlink 11" xfId="17906" hidden="1" xr:uid="{00000000-0005-0000-0000-000036060000}"/>
    <cellStyle name="Hyperlink 11" xfId="17889" hidden="1" xr:uid="{00000000-0005-0000-0000-000037060000}"/>
    <cellStyle name="Hyperlink 11" xfId="17956" hidden="1" xr:uid="{00000000-0005-0000-0000-000038060000}"/>
    <cellStyle name="Hyperlink 11" xfId="18006" hidden="1" xr:uid="{00000000-0005-0000-0000-000039060000}"/>
    <cellStyle name="Hyperlink 11" xfId="16580" hidden="1" xr:uid="{00000000-0005-0000-0000-00003A060000}"/>
    <cellStyle name="Hyperlink 11" xfId="18110" hidden="1" xr:uid="{00000000-0005-0000-0000-00003B060000}"/>
    <cellStyle name="Hyperlink 11" xfId="18093" hidden="1" xr:uid="{00000000-0005-0000-0000-00003C060000}"/>
    <cellStyle name="Hyperlink 11" xfId="18160" hidden="1" xr:uid="{00000000-0005-0000-0000-00003D060000}"/>
    <cellStyle name="Hyperlink 11" xfId="18210" hidden="1" xr:uid="{00000000-0005-0000-0000-00003E060000}"/>
    <cellStyle name="Hyperlink 11" xfId="18368" hidden="1" xr:uid="{00000000-0005-0000-0000-00003F060000}"/>
    <cellStyle name="Hyperlink 11" xfId="18541" hidden="1" xr:uid="{00000000-0005-0000-0000-000040060000}"/>
    <cellStyle name="Hyperlink 11" xfId="18524" hidden="1" xr:uid="{00000000-0005-0000-0000-000041060000}"/>
    <cellStyle name="Hyperlink 11" xfId="18591" hidden="1" xr:uid="{00000000-0005-0000-0000-000042060000}"/>
    <cellStyle name="Hyperlink 11" xfId="18641" hidden="1" xr:uid="{00000000-0005-0000-0000-000043060000}"/>
    <cellStyle name="Hyperlink 11" xfId="18439" hidden="1" xr:uid="{00000000-0005-0000-0000-000044060000}"/>
    <cellStyle name="Hyperlink 11" xfId="18773" hidden="1" xr:uid="{00000000-0005-0000-0000-000045060000}"/>
    <cellStyle name="Hyperlink 11" xfId="18756" hidden="1" xr:uid="{00000000-0005-0000-0000-000046060000}"/>
    <cellStyle name="Hyperlink 11" xfId="18823" hidden="1" xr:uid="{00000000-0005-0000-0000-000047060000}"/>
    <cellStyle name="Hyperlink 11" xfId="18873" hidden="1" xr:uid="{00000000-0005-0000-0000-000048060000}"/>
    <cellStyle name="Hyperlink 11" xfId="18333" hidden="1" xr:uid="{00000000-0005-0000-0000-000049060000}"/>
    <cellStyle name="Hyperlink 11" xfId="18977" hidden="1" xr:uid="{00000000-0005-0000-0000-00004A060000}"/>
    <cellStyle name="Hyperlink 11" xfId="18960" hidden="1" xr:uid="{00000000-0005-0000-0000-00004B060000}"/>
    <cellStyle name="Hyperlink 11" xfId="19027" hidden="1" xr:uid="{00000000-0005-0000-0000-00004C060000}"/>
    <cellStyle name="Hyperlink 11" xfId="19077" hidden="1" xr:uid="{00000000-0005-0000-0000-00004D060000}"/>
    <cellStyle name="Hyperlink 11" xfId="18483" hidden="1" xr:uid="{00000000-0005-0000-0000-00004E060000}"/>
    <cellStyle name="Hyperlink 11" xfId="19181" hidden="1" xr:uid="{00000000-0005-0000-0000-00004F060000}"/>
    <cellStyle name="Hyperlink 11" xfId="19164" hidden="1" xr:uid="{00000000-0005-0000-0000-000050060000}"/>
    <cellStyle name="Hyperlink 11" xfId="19231" hidden="1" xr:uid="{00000000-0005-0000-0000-000051060000}"/>
    <cellStyle name="Hyperlink 11" xfId="19281" hidden="1" xr:uid="{00000000-0005-0000-0000-000052060000}"/>
    <cellStyle name="Hyperlink 11" xfId="18295" hidden="1" xr:uid="{00000000-0005-0000-0000-000053060000}"/>
    <cellStyle name="Hyperlink 11" xfId="19385" hidden="1" xr:uid="{00000000-0005-0000-0000-000054060000}"/>
    <cellStyle name="Hyperlink 11" xfId="19368" hidden="1" xr:uid="{00000000-0005-0000-0000-000055060000}"/>
    <cellStyle name="Hyperlink 11" xfId="19435" hidden="1" xr:uid="{00000000-0005-0000-0000-000056060000}"/>
    <cellStyle name="Hyperlink 11" xfId="19485" hidden="1" xr:uid="{00000000-0005-0000-0000-000057060000}"/>
    <cellStyle name="Hyperlink 11" xfId="16476" hidden="1" xr:uid="{00000000-0005-0000-0000-000058060000}"/>
    <cellStyle name="Hyperlink 11" xfId="19589" hidden="1" xr:uid="{00000000-0005-0000-0000-000059060000}"/>
    <cellStyle name="Hyperlink 11" xfId="19572" hidden="1" xr:uid="{00000000-0005-0000-0000-00005A060000}"/>
    <cellStyle name="Hyperlink 11" xfId="19639" hidden="1" xr:uid="{00000000-0005-0000-0000-00005B060000}"/>
    <cellStyle name="Hyperlink 11" xfId="19689" hidden="1" xr:uid="{00000000-0005-0000-0000-00005C060000}"/>
    <cellStyle name="Hyperlink 11" xfId="19847" hidden="1" xr:uid="{00000000-0005-0000-0000-00005D060000}"/>
    <cellStyle name="Hyperlink 11" xfId="20020" hidden="1" xr:uid="{00000000-0005-0000-0000-00005E060000}"/>
    <cellStyle name="Hyperlink 11" xfId="20003" hidden="1" xr:uid="{00000000-0005-0000-0000-00005F060000}"/>
    <cellStyle name="Hyperlink 11" xfId="20070" hidden="1" xr:uid="{00000000-0005-0000-0000-000060060000}"/>
    <cellStyle name="Hyperlink 11" xfId="20120" hidden="1" xr:uid="{00000000-0005-0000-0000-000061060000}"/>
    <cellStyle name="Hyperlink 11" xfId="19918" hidden="1" xr:uid="{00000000-0005-0000-0000-000062060000}"/>
    <cellStyle name="Hyperlink 11" xfId="20252" hidden="1" xr:uid="{00000000-0005-0000-0000-000063060000}"/>
    <cellStyle name="Hyperlink 11" xfId="20235" hidden="1" xr:uid="{00000000-0005-0000-0000-000064060000}"/>
    <cellStyle name="Hyperlink 11" xfId="20302" hidden="1" xr:uid="{00000000-0005-0000-0000-000065060000}"/>
    <cellStyle name="Hyperlink 11" xfId="20352" hidden="1" xr:uid="{00000000-0005-0000-0000-000066060000}"/>
    <cellStyle name="Hyperlink 11" xfId="19812" hidden="1" xr:uid="{00000000-0005-0000-0000-000067060000}"/>
    <cellStyle name="Hyperlink 11" xfId="20456" hidden="1" xr:uid="{00000000-0005-0000-0000-000068060000}"/>
    <cellStyle name="Hyperlink 11" xfId="20439" hidden="1" xr:uid="{00000000-0005-0000-0000-000069060000}"/>
    <cellStyle name="Hyperlink 11" xfId="20506" hidden="1" xr:uid="{00000000-0005-0000-0000-00006A060000}"/>
    <cellStyle name="Hyperlink 11" xfId="20556" hidden="1" xr:uid="{00000000-0005-0000-0000-00006B060000}"/>
    <cellStyle name="Hyperlink 11" xfId="19962" hidden="1" xr:uid="{00000000-0005-0000-0000-00006C060000}"/>
    <cellStyle name="Hyperlink 11" xfId="20660" hidden="1" xr:uid="{00000000-0005-0000-0000-00006D060000}"/>
    <cellStyle name="Hyperlink 11" xfId="20643" hidden="1" xr:uid="{00000000-0005-0000-0000-00006E060000}"/>
    <cellStyle name="Hyperlink 11" xfId="20710" hidden="1" xr:uid="{00000000-0005-0000-0000-00006F060000}"/>
    <cellStyle name="Hyperlink 11" xfId="20760" hidden="1" xr:uid="{00000000-0005-0000-0000-000070060000}"/>
    <cellStyle name="Hyperlink 11" xfId="19774" hidden="1" xr:uid="{00000000-0005-0000-0000-000071060000}"/>
    <cellStyle name="Hyperlink 11" xfId="20864" hidden="1" xr:uid="{00000000-0005-0000-0000-000072060000}"/>
    <cellStyle name="Hyperlink 11" xfId="20847" hidden="1" xr:uid="{00000000-0005-0000-0000-000073060000}"/>
    <cellStyle name="Hyperlink 11" xfId="20914" hidden="1" xr:uid="{00000000-0005-0000-0000-000074060000}"/>
    <cellStyle name="Hyperlink 11" xfId="20964" hidden="1" xr:uid="{00000000-0005-0000-0000-000075060000}"/>
    <cellStyle name="Hyperlink 11" xfId="5774" hidden="1" xr:uid="{00000000-0005-0000-0000-000076060000}"/>
    <cellStyle name="Hyperlink 11" xfId="21097" hidden="1" xr:uid="{00000000-0005-0000-0000-000077060000}"/>
    <cellStyle name="Hyperlink 11" xfId="21080" hidden="1" xr:uid="{00000000-0005-0000-0000-000078060000}"/>
    <cellStyle name="Hyperlink 11" xfId="21147" hidden="1" xr:uid="{00000000-0005-0000-0000-000079060000}"/>
    <cellStyle name="Hyperlink 11" xfId="21197" hidden="1" xr:uid="{00000000-0005-0000-0000-00007A060000}"/>
    <cellStyle name="Hyperlink 11" xfId="21283" hidden="1" xr:uid="{00000000-0005-0000-0000-00007B060000}"/>
    <cellStyle name="Hyperlink 11" xfId="21352" hidden="1" xr:uid="{00000000-0005-0000-0000-00007C060000}"/>
    <cellStyle name="Hyperlink 11" xfId="21335" hidden="1" xr:uid="{00000000-0005-0000-0000-00007D060000}"/>
    <cellStyle name="Hyperlink 11" xfId="21402" hidden="1" xr:uid="{00000000-0005-0000-0000-00007E060000}"/>
    <cellStyle name="Hyperlink 11" xfId="21452" hidden="1" xr:uid="{00000000-0005-0000-0000-00007F060000}"/>
    <cellStyle name="Hyperlink 11" xfId="21593" hidden="1" xr:uid="{00000000-0005-0000-0000-000080060000}"/>
    <cellStyle name="Hyperlink 11" xfId="21716" hidden="1" xr:uid="{00000000-0005-0000-0000-000081060000}"/>
    <cellStyle name="Hyperlink 11" xfId="21699" hidden="1" xr:uid="{00000000-0005-0000-0000-000082060000}"/>
    <cellStyle name="Hyperlink 11" xfId="21766" hidden="1" xr:uid="{00000000-0005-0000-0000-000083060000}"/>
    <cellStyle name="Hyperlink 11" xfId="21816" hidden="1" xr:uid="{00000000-0005-0000-0000-000084060000}"/>
    <cellStyle name="Hyperlink 11" xfId="21974" hidden="1" xr:uid="{00000000-0005-0000-0000-000085060000}"/>
    <cellStyle name="Hyperlink 11" xfId="22147" hidden="1" xr:uid="{00000000-0005-0000-0000-000086060000}"/>
    <cellStyle name="Hyperlink 11" xfId="22130" hidden="1" xr:uid="{00000000-0005-0000-0000-000087060000}"/>
    <cellStyle name="Hyperlink 11" xfId="22197" hidden="1" xr:uid="{00000000-0005-0000-0000-000088060000}"/>
    <cellStyle name="Hyperlink 11" xfId="22247" hidden="1" xr:uid="{00000000-0005-0000-0000-000089060000}"/>
    <cellStyle name="Hyperlink 11" xfId="22045" hidden="1" xr:uid="{00000000-0005-0000-0000-00008A060000}"/>
    <cellStyle name="Hyperlink 11" xfId="22379" hidden="1" xr:uid="{00000000-0005-0000-0000-00008B060000}"/>
    <cellStyle name="Hyperlink 11" xfId="22362" hidden="1" xr:uid="{00000000-0005-0000-0000-00008C060000}"/>
    <cellStyle name="Hyperlink 11" xfId="22429" hidden="1" xr:uid="{00000000-0005-0000-0000-00008D060000}"/>
    <cellStyle name="Hyperlink 11" xfId="22479" hidden="1" xr:uid="{00000000-0005-0000-0000-00008E060000}"/>
    <cellStyle name="Hyperlink 11" xfId="21939" hidden="1" xr:uid="{00000000-0005-0000-0000-00008F060000}"/>
    <cellStyle name="Hyperlink 11" xfId="22583" hidden="1" xr:uid="{00000000-0005-0000-0000-000090060000}"/>
    <cellStyle name="Hyperlink 11" xfId="22566" hidden="1" xr:uid="{00000000-0005-0000-0000-000091060000}"/>
    <cellStyle name="Hyperlink 11" xfId="22633" hidden="1" xr:uid="{00000000-0005-0000-0000-000092060000}"/>
    <cellStyle name="Hyperlink 11" xfId="22683" hidden="1" xr:uid="{00000000-0005-0000-0000-000093060000}"/>
    <cellStyle name="Hyperlink 11" xfId="22089" hidden="1" xr:uid="{00000000-0005-0000-0000-000094060000}"/>
    <cellStyle name="Hyperlink 11" xfId="22787" hidden="1" xr:uid="{00000000-0005-0000-0000-000095060000}"/>
    <cellStyle name="Hyperlink 11" xfId="22770" hidden="1" xr:uid="{00000000-0005-0000-0000-000096060000}"/>
    <cellStyle name="Hyperlink 11" xfId="22837" hidden="1" xr:uid="{00000000-0005-0000-0000-000097060000}"/>
    <cellStyle name="Hyperlink 11" xfId="22887" hidden="1" xr:uid="{00000000-0005-0000-0000-000098060000}"/>
    <cellStyle name="Hyperlink 11" xfId="21901" hidden="1" xr:uid="{00000000-0005-0000-0000-000099060000}"/>
    <cellStyle name="Hyperlink 11" xfId="22991" hidden="1" xr:uid="{00000000-0005-0000-0000-00009A060000}"/>
    <cellStyle name="Hyperlink 11" xfId="22974" hidden="1" xr:uid="{00000000-0005-0000-0000-00009B060000}"/>
    <cellStyle name="Hyperlink 11" xfId="23041" hidden="1" xr:uid="{00000000-0005-0000-0000-00009C060000}"/>
    <cellStyle name="Hyperlink 11" xfId="23091" hidden="1" xr:uid="{00000000-0005-0000-0000-00009D060000}"/>
    <cellStyle name="Hyperlink 11" xfId="21665" hidden="1" xr:uid="{00000000-0005-0000-0000-00009E060000}"/>
    <cellStyle name="Hyperlink 11" xfId="23195" hidden="1" xr:uid="{00000000-0005-0000-0000-00009F060000}"/>
    <cellStyle name="Hyperlink 11" xfId="23178" hidden="1" xr:uid="{00000000-0005-0000-0000-0000A0060000}"/>
    <cellStyle name="Hyperlink 11" xfId="23245" hidden="1" xr:uid="{00000000-0005-0000-0000-0000A1060000}"/>
    <cellStyle name="Hyperlink 11" xfId="23295" hidden="1" xr:uid="{00000000-0005-0000-0000-0000A2060000}"/>
    <cellStyle name="Hyperlink 11" xfId="23453" hidden="1" xr:uid="{00000000-0005-0000-0000-0000A3060000}"/>
    <cellStyle name="Hyperlink 11" xfId="23626" hidden="1" xr:uid="{00000000-0005-0000-0000-0000A4060000}"/>
    <cellStyle name="Hyperlink 11" xfId="23609" hidden="1" xr:uid="{00000000-0005-0000-0000-0000A5060000}"/>
    <cellStyle name="Hyperlink 11" xfId="23676" hidden="1" xr:uid="{00000000-0005-0000-0000-0000A6060000}"/>
    <cellStyle name="Hyperlink 11" xfId="23726" hidden="1" xr:uid="{00000000-0005-0000-0000-0000A7060000}"/>
    <cellStyle name="Hyperlink 11" xfId="23524" hidden="1" xr:uid="{00000000-0005-0000-0000-0000A8060000}"/>
    <cellStyle name="Hyperlink 11" xfId="23858" hidden="1" xr:uid="{00000000-0005-0000-0000-0000A9060000}"/>
    <cellStyle name="Hyperlink 11" xfId="23841" hidden="1" xr:uid="{00000000-0005-0000-0000-0000AA060000}"/>
    <cellStyle name="Hyperlink 11" xfId="23908" hidden="1" xr:uid="{00000000-0005-0000-0000-0000AB060000}"/>
    <cellStyle name="Hyperlink 11" xfId="23958" hidden="1" xr:uid="{00000000-0005-0000-0000-0000AC060000}"/>
    <cellStyle name="Hyperlink 11" xfId="23418" hidden="1" xr:uid="{00000000-0005-0000-0000-0000AD060000}"/>
    <cellStyle name="Hyperlink 11" xfId="24062" hidden="1" xr:uid="{00000000-0005-0000-0000-0000AE060000}"/>
    <cellStyle name="Hyperlink 11" xfId="24045" hidden="1" xr:uid="{00000000-0005-0000-0000-0000AF060000}"/>
    <cellStyle name="Hyperlink 11" xfId="24112" hidden="1" xr:uid="{00000000-0005-0000-0000-0000B0060000}"/>
    <cellStyle name="Hyperlink 11" xfId="24162" hidden="1" xr:uid="{00000000-0005-0000-0000-0000B1060000}"/>
    <cellStyle name="Hyperlink 11" xfId="23568" hidden="1" xr:uid="{00000000-0005-0000-0000-0000B2060000}"/>
    <cellStyle name="Hyperlink 11" xfId="24266" hidden="1" xr:uid="{00000000-0005-0000-0000-0000B3060000}"/>
    <cellStyle name="Hyperlink 11" xfId="24249" hidden="1" xr:uid="{00000000-0005-0000-0000-0000B4060000}"/>
    <cellStyle name="Hyperlink 11" xfId="24316" hidden="1" xr:uid="{00000000-0005-0000-0000-0000B5060000}"/>
    <cellStyle name="Hyperlink 11" xfId="24366" hidden="1" xr:uid="{00000000-0005-0000-0000-0000B6060000}"/>
    <cellStyle name="Hyperlink 11" xfId="23380" hidden="1" xr:uid="{00000000-0005-0000-0000-0000B7060000}"/>
    <cellStyle name="Hyperlink 11" xfId="24470" hidden="1" xr:uid="{00000000-0005-0000-0000-0000B8060000}"/>
    <cellStyle name="Hyperlink 11" xfId="24453" hidden="1" xr:uid="{00000000-0005-0000-0000-0000B9060000}"/>
    <cellStyle name="Hyperlink 11" xfId="24520" hidden="1" xr:uid="{00000000-0005-0000-0000-0000BA060000}"/>
    <cellStyle name="Hyperlink 11" xfId="24570" hidden="1" xr:uid="{00000000-0005-0000-0000-0000BB060000}"/>
    <cellStyle name="Hyperlink 11" xfId="21561" hidden="1" xr:uid="{00000000-0005-0000-0000-0000BC060000}"/>
    <cellStyle name="Hyperlink 11" xfId="24674" hidden="1" xr:uid="{00000000-0005-0000-0000-0000BD060000}"/>
    <cellStyle name="Hyperlink 11" xfId="24657" hidden="1" xr:uid="{00000000-0005-0000-0000-0000BE060000}"/>
    <cellStyle name="Hyperlink 11" xfId="24724" hidden="1" xr:uid="{00000000-0005-0000-0000-0000BF060000}"/>
    <cellStyle name="Hyperlink 11" xfId="24774" hidden="1" xr:uid="{00000000-0005-0000-0000-0000C0060000}"/>
    <cellStyle name="Hyperlink 11" xfId="24932" hidden="1" xr:uid="{00000000-0005-0000-0000-0000C1060000}"/>
    <cellStyle name="Hyperlink 11" xfId="25105" hidden="1" xr:uid="{00000000-0005-0000-0000-0000C2060000}"/>
    <cellStyle name="Hyperlink 11" xfId="25088" hidden="1" xr:uid="{00000000-0005-0000-0000-0000C3060000}"/>
    <cellStyle name="Hyperlink 11" xfId="25155" hidden="1" xr:uid="{00000000-0005-0000-0000-0000C4060000}"/>
    <cellStyle name="Hyperlink 11" xfId="25205" hidden="1" xr:uid="{00000000-0005-0000-0000-0000C5060000}"/>
    <cellStyle name="Hyperlink 11" xfId="25003" hidden="1" xr:uid="{00000000-0005-0000-0000-0000C6060000}"/>
    <cellStyle name="Hyperlink 11" xfId="25337" hidden="1" xr:uid="{00000000-0005-0000-0000-0000C7060000}"/>
    <cellStyle name="Hyperlink 11" xfId="25320" hidden="1" xr:uid="{00000000-0005-0000-0000-0000C8060000}"/>
    <cellStyle name="Hyperlink 11" xfId="25387" hidden="1" xr:uid="{00000000-0005-0000-0000-0000C9060000}"/>
    <cellStyle name="Hyperlink 11" xfId="25437" hidden="1" xr:uid="{00000000-0005-0000-0000-0000CA060000}"/>
    <cellStyle name="Hyperlink 11" xfId="24897" hidden="1" xr:uid="{00000000-0005-0000-0000-0000CB060000}"/>
    <cellStyle name="Hyperlink 11" xfId="25541" hidden="1" xr:uid="{00000000-0005-0000-0000-0000CC060000}"/>
    <cellStyle name="Hyperlink 11" xfId="25524" hidden="1" xr:uid="{00000000-0005-0000-0000-0000CD060000}"/>
    <cellStyle name="Hyperlink 11" xfId="25591" hidden="1" xr:uid="{00000000-0005-0000-0000-0000CE060000}"/>
    <cellStyle name="Hyperlink 11" xfId="25641" hidden="1" xr:uid="{00000000-0005-0000-0000-0000CF060000}"/>
    <cellStyle name="Hyperlink 11" xfId="25047" hidden="1" xr:uid="{00000000-0005-0000-0000-0000D0060000}"/>
    <cellStyle name="Hyperlink 11" xfId="25745" hidden="1" xr:uid="{00000000-0005-0000-0000-0000D1060000}"/>
    <cellStyle name="Hyperlink 11" xfId="25728" hidden="1" xr:uid="{00000000-0005-0000-0000-0000D2060000}"/>
    <cellStyle name="Hyperlink 11" xfId="25795" hidden="1" xr:uid="{00000000-0005-0000-0000-0000D3060000}"/>
    <cellStyle name="Hyperlink 11" xfId="25845" hidden="1" xr:uid="{00000000-0005-0000-0000-0000D4060000}"/>
    <cellStyle name="Hyperlink 11" xfId="24859" hidden="1" xr:uid="{00000000-0005-0000-0000-0000D5060000}"/>
    <cellStyle name="Hyperlink 11" xfId="25949" hidden="1" xr:uid="{00000000-0005-0000-0000-0000D6060000}"/>
    <cellStyle name="Hyperlink 11" xfId="25932" hidden="1" xr:uid="{00000000-0005-0000-0000-0000D7060000}"/>
    <cellStyle name="Hyperlink 11" xfId="25999" hidden="1" xr:uid="{00000000-0005-0000-0000-0000D8060000}"/>
    <cellStyle name="Hyperlink 11" xfId="26049" hidden="1" xr:uid="{00000000-0005-0000-0000-0000D9060000}"/>
    <cellStyle name="Hyperlink 11" xfId="5486" hidden="1" xr:uid="{00000000-0005-0000-0000-0000DA060000}"/>
    <cellStyle name="Hyperlink 11" xfId="26178" hidden="1" xr:uid="{00000000-0005-0000-0000-0000DB060000}"/>
    <cellStyle name="Hyperlink 11" xfId="26161" hidden="1" xr:uid="{00000000-0005-0000-0000-0000DC060000}"/>
    <cellStyle name="Hyperlink 11" xfId="26228" hidden="1" xr:uid="{00000000-0005-0000-0000-0000DD060000}"/>
    <cellStyle name="Hyperlink 11" xfId="26278" hidden="1" xr:uid="{00000000-0005-0000-0000-0000DE060000}"/>
    <cellStyle name="Hyperlink 11" xfId="26364" hidden="1" xr:uid="{00000000-0005-0000-0000-0000DF060000}"/>
    <cellStyle name="Hyperlink 11" xfId="26433" hidden="1" xr:uid="{00000000-0005-0000-0000-0000E0060000}"/>
    <cellStyle name="Hyperlink 11" xfId="26416" hidden="1" xr:uid="{00000000-0005-0000-0000-0000E1060000}"/>
    <cellStyle name="Hyperlink 11" xfId="26483" hidden="1" xr:uid="{00000000-0005-0000-0000-0000E2060000}"/>
    <cellStyle name="Hyperlink 11" xfId="26533" hidden="1" xr:uid="{00000000-0005-0000-0000-0000E3060000}"/>
    <cellStyle name="Hyperlink 11" xfId="26671" hidden="1" xr:uid="{00000000-0005-0000-0000-0000E4060000}"/>
    <cellStyle name="Hyperlink 11" xfId="26794" hidden="1" xr:uid="{00000000-0005-0000-0000-0000E5060000}"/>
    <cellStyle name="Hyperlink 11" xfId="26777" hidden="1" xr:uid="{00000000-0005-0000-0000-0000E6060000}"/>
    <cellStyle name="Hyperlink 11" xfId="26844" hidden="1" xr:uid="{00000000-0005-0000-0000-0000E7060000}"/>
    <cellStyle name="Hyperlink 11" xfId="26894" hidden="1" xr:uid="{00000000-0005-0000-0000-0000E8060000}"/>
    <cellStyle name="Hyperlink 11" xfId="27052" hidden="1" xr:uid="{00000000-0005-0000-0000-0000E9060000}"/>
    <cellStyle name="Hyperlink 11" xfId="27225" hidden="1" xr:uid="{00000000-0005-0000-0000-0000EA060000}"/>
    <cellStyle name="Hyperlink 11" xfId="27208" hidden="1" xr:uid="{00000000-0005-0000-0000-0000EB060000}"/>
    <cellStyle name="Hyperlink 11" xfId="27275" hidden="1" xr:uid="{00000000-0005-0000-0000-0000EC060000}"/>
    <cellStyle name="Hyperlink 11" xfId="27325" hidden="1" xr:uid="{00000000-0005-0000-0000-0000ED060000}"/>
    <cellStyle name="Hyperlink 11" xfId="27123" hidden="1" xr:uid="{00000000-0005-0000-0000-0000EE060000}"/>
    <cellStyle name="Hyperlink 11" xfId="27457" hidden="1" xr:uid="{00000000-0005-0000-0000-0000EF060000}"/>
    <cellStyle name="Hyperlink 11" xfId="27440" hidden="1" xr:uid="{00000000-0005-0000-0000-0000F0060000}"/>
    <cellStyle name="Hyperlink 11" xfId="27507" hidden="1" xr:uid="{00000000-0005-0000-0000-0000F1060000}"/>
    <cellStyle name="Hyperlink 11" xfId="27557" hidden="1" xr:uid="{00000000-0005-0000-0000-0000F2060000}"/>
    <cellStyle name="Hyperlink 11" xfId="27017" hidden="1" xr:uid="{00000000-0005-0000-0000-0000F3060000}"/>
    <cellStyle name="Hyperlink 11" xfId="27661" hidden="1" xr:uid="{00000000-0005-0000-0000-0000F4060000}"/>
    <cellStyle name="Hyperlink 11" xfId="27644" hidden="1" xr:uid="{00000000-0005-0000-0000-0000F5060000}"/>
    <cellStyle name="Hyperlink 11" xfId="27711" hidden="1" xr:uid="{00000000-0005-0000-0000-0000F6060000}"/>
    <cellStyle name="Hyperlink 11" xfId="27761" hidden="1" xr:uid="{00000000-0005-0000-0000-0000F7060000}"/>
    <cellStyle name="Hyperlink 11" xfId="27167" hidden="1" xr:uid="{00000000-0005-0000-0000-0000F8060000}"/>
    <cellStyle name="Hyperlink 11" xfId="27865" hidden="1" xr:uid="{00000000-0005-0000-0000-0000F9060000}"/>
    <cellStyle name="Hyperlink 11" xfId="27848" hidden="1" xr:uid="{00000000-0005-0000-0000-0000FA060000}"/>
    <cellStyle name="Hyperlink 11" xfId="27915" hidden="1" xr:uid="{00000000-0005-0000-0000-0000FB060000}"/>
    <cellStyle name="Hyperlink 11" xfId="27965" hidden="1" xr:uid="{00000000-0005-0000-0000-0000FC060000}"/>
    <cellStyle name="Hyperlink 11" xfId="26979" hidden="1" xr:uid="{00000000-0005-0000-0000-0000FD060000}"/>
    <cellStyle name="Hyperlink 11" xfId="28069" hidden="1" xr:uid="{00000000-0005-0000-0000-0000FE060000}"/>
    <cellStyle name="Hyperlink 11" xfId="28052" hidden="1" xr:uid="{00000000-0005-0000-0000-0000FF060000}"/>
    <cellStyle name="Hyperlink 11" xfId="28119" hidden="1" xr:uid="{00000000-0005-0000-0000-000000070000}"/>
    <cellStyle name="Hyperlink 11" xfId="28169" hidden="1" xr:uid="{00000000-0005-0000-0000-000001070000}"/>
    <cellStyle name="Hyperlink 11" xfId="26743" hidden="1" xr:uid="{00000000-0005-0000-0000-000002070000}"/>
    <cellStyle name="Hyperlink 11" xfId="28273" hidden="1" xr:uid="{00000000-0005-0000-0000-000003070000}"/>
    <cellStyle name="Hyperlink 11" xfId="28256" hidden="1" xr:uid="{00000000-0005-0000-0000-000004070000}"/>
    <cellStyle name="Hyperlink 11" xfId="28323" hidden="1" xr:uid="{00000000-0005-0000-0000-000005070000}"/>
    <cellStyle name="Hyperlink 11" xfId="28373" hidden="1" xr:uid="{00000000-0005-0000-0000-000006070000}"/>
    <cellStyle name="Hyperlink 11" xfId="28531" hidden="1" xr:uid="{00000000-0005-0000-0000-000007070000}"/>
    <cellStyle name="Hyperlink 11" xfId="28704" hidden="1" xr:uid="{00000000-0005-0000-0000-000008070000}"/>
    <cellStyle name="Hyperlink 11" xfId="28687" hidden="1" xr:uid="{00000000-0005-0000-0000-000009070000}"/>
    <cellStyle name="Hyperlink 11" xfId="28754" hidden="1" xr:uid="{00000000-0005-0000-0000-00000A070000}"/>
    <cellStyle name="Hyperlink 11" xfId="28804" hidden="1" xr:uid="{00000000-0005-0000-0000-00000B070000}"/>
    <cellStyle name="Hyperlink 11" xfId="28602" hidden="1" xr:uid="{00000000-0005-0000-0000-00000C070000}"/>
    <cellStyle name="Hyperlink 11" xfId="28936" hidden="1" xr:uid="{00000000-0005-0000-0000-00000D070000}"/>
    <cellStyle name="Hyperlink 11" xfId="28919" hidden="1" xr:uid="{00000000-0005-0000-0000-00000E070000}"/>
    <cellStyle name="Hyperlink 11" xfId="28986" hidden="1" xr:uid="{00000000-0005-0000-0000-00000F070000}"/>
    <cellStyle name="Hyperlink 11" xfId="29036" hidden="1" xr:uid="{00000000-0005-0000-0000-000010070000}"/>
    <cellStyle name="Hyperlink 11" xfId="28496" hidden="1" xr:uid="{00000000-0005-0000-0000-000011070000}"/>
    <cellStyle name="Hyperlink 11" xfId="29140" hidden="1" xr:uid="{00000000-0005-0000-0000-000012070000}"/>
    <cellStyle name="Hyperlink 11" xfId="29123" hidden="1" xr:uid="{00000000-0005-0000-0000-000013070000}"/>
    <cellStyle name="Hyperlink 11" xfId="29190" hidden="1" xr:uid="{00000000-0005-0000-0000-000014070000}"/>
    <cellStyle name="Hyperlink 11" xfId="29240" hidden="1" xr:uid="{00000000-0005-0000-0000-000015070000}"/>
    <cellStyle name="Hyperlink 11" xfId="28646" hidden="1" xr:uid="{00000000-0005-0000-0000-000016070000}"/>
    <cellStyle name="Hyperlink 11" xfId="29344" hidden="1" xr:uid="{00000000-0005-0000-0000-000017070000}"/>
    <cellStyle name="Hyperlink 11" xfId="29327" hidden="1" xr:uid="{00000000-0005-0000-0000-000018070000}"/>
    <cellStyle name="Hyperlink 11" xfId="29394" hidden="1" xr:uid="{00000000-0005-0000-0000-000019070000}"/>
    <cellStyle name="Hyperlink 11" xfId="29444" hidden="1" xr:uid="{00000000-0005-0000-0000-00001A070000}"/>
    <cellStyle name="Hyperlink 11" xfId="28458" hidden="1" xr:uid="{00000000-0005-0000-0000-00001B070000}"/>
    <cellStyle name="Hyperlink 11" xfId="29548" hidden="1" xr:uid="{00000000-0005-0000-0000-00001C070000}"/>
    <cellStyle name="Hyperlink 11" xfId="29531" hidden="1" xr:uid="{00000000-0005-0000-0000-00001D070000}"/>
    <cellStyle name="Hyperlink 11" xfId="29598" hidden="1" xr:uid="{00000000-0005-0000-0000-00001E070000}"/>
    <cellStyle name="Hyperlink 11" xfId="29648" hidden="1" xr:uid="{00000000-0005-0000-0000-00001F070000}"/>
    <cellStyle name="Hyperlink 11" xfId="26639" hidden="1" xr:uid="{00000000-0005-0000-0000-000020070000}"/>
    <cellStyle name="Hyperlink 11" xfId="29752" hidden="1" xr:uid="{00000000-0005-0000-0000-000021070000}"/>
    <cellStyle name="Hyperlink 11" xfId="29735" hidden="1" xr:uid="{00000000-0005-0000-0000-000022070000}"/>
    <cellStyle name="Hyperlink 11" xfId="29802" hidden="1" xr:uid="{00000000-0005-0000-0000-000023070000}"/>
    <cellStyle name="Hyperlink 11" xfId="29852" hidden="1" xr:uid="{00000000-0005-0000-0000-000024070000}"/>
    <cellStyle name="Hyperlink 11" xfId="30010" hidden="1" xr:uid="{00000000-0005-0000-0000-000025070000}"/>
    <cellStyle name="Hyperlink 11" xfId="30183" hidden="1" xr:uid="{00000000-0005-0000-0000-000026070000}"/>
    <cellStyle name="Hyperlink 11" xfId="30166" hidden="1" xr:uid="{00000000-0005-0000-0000-000027070000}"/>
    <cellStyle name="Hyperlink 11" xfId="30233" hidden="1" xr:uid="{00000000-0005-0000-0000-000028070000}"/>
    <cellStyle name="Hyperlink 11" xfId="30283" hidden="1" xr:uid="{00000000-0005-0000-0000-000029070000}"/>
    <cellStyle name="Hyperlink 11" xfId="30081" hidden="1" xr:uid="{00000000-0005-0000-0000-00002A070000}"/>
    <cellStyle name="Hyperlink 11" xfId="30415" hidden="1" xr:uid="{00000000-0005-0000-0000-00002B070000}"/>
    <cellStyle name="Hyperlink 11" xfId="30398" hidden="1" xr:uid="{00000000-0005-0000-0000-00002C070000}"/>
    <cellStyle name="Hyperlink 11" xfId="30465" hidden="1" xr:uid="{00000000-0005-0000-0000-00002D070000}"/>
    <cellStyle name="Hyperlink 11" xfId="30515" hidden="1" xr:uid="{00000000-0005-0000-0000-00002E070000}"/>
    <cellStyle name="Hyperlink 11" xfId="29975" hidden="1" xr:uid="{00000000-0005-0000-0000-00002F070000}"/>
    <cellStyle name="Hyperlink 11" xfId="30619" hidden="1" xr:uid="{00000000-0005-0000-0000-000030070000}"/>
    <cellStyle name="Hyperlink 11" xfId="30602" hidden="1" xr:uid="{00000000-0005-0000-0000-000031070000}"/>
    <cellStyle name="Hyperlink 11" xfId="30669" hidden="1" xr:uid="{00000000-0005-0000-0000-000032070000}"/>
    <cellStyle name="Hyperlink 11" xfId="30719" hidden="1" xr:uid="{00000000-0005-0000-0000-000033070000}"/>
    <cellStyle name="Hyperlink 11" xfId="30125" hidden="1" xr:uid="{00000000-0005-0000-0000-000034070000}"/>
    <cellStyle name="Hyperlink 11" xfId="30823" hidden="1" xr:uid="{00000000-0005-0000-0000-000035070000}"/>
    <cellStyle name="Hyperlink 11" xfId="30806" hidden="1" xr:uid="{00000000-0005-0000-0000-000036070000}"/>
    <cellStyle name="Hyperlink 11" xfId="30873" hidden="1" xr:uid="{00000000-0005-0000-0000-000037070000}"/>
    <cellStyle name="Hyperlink 11" xfId="30923" hidden="1" xr:uid="{00000000-0005-0000-0000-000038070000}"/>
    <cellStyle name="Hyperlink 11" xfId="29937" hidden="1" xr:uid="{00000000-0005-0000-0000-000039070000}"/>
    <cellStyle name="Hyperlink 11" xfId="31027" hidden="1" xr:uid="{00000000-0005-0000-0000-00003A070000}"/>
    <cellStyle name="Hyperlink 11" xfId="31010" hidden="1" xr:uid="{00000000-0005-0000-0000-00003B070000}"/>
    <cellStyle name="Hyperlink 11" xfId="31077" hidden="1" xr:uid="{00000000-0005-0000-0000-00003C070000}"/>
    <cellStyle name="Hyperlink 11" xfId="31127" hidden="1" xr:uid="{00000000-0005-0000-0000-00003D070000}"/>
    <cellStyle name="Hyperlink 11" xfId="5540" hidden="1" xr:uid="{00000000-0005-0000-0000-00003E070000}"/>
    <cellStyle name="Hyperlink 11" xfId="31250" hidden="1" xr:uid="{00000000-0005-0000-0000-00003F070000}"/>
    <cellStyle name="Hyperlink 11" xfId="31233" hidden="1" xr:uid="{00000000-0005-0000-0000-000040070000}"/>
    <cellStyle name="Hyperlink 11" xfId="31300" hidden="1" xr:uid="{00000000-0005-0000-0000-000041070000}"/>
    <cellStyle name="Hyperlink 11" xfId="31350" hidden="1" xr:uid="{00000000-0005-0000-0000-000042070000}"/>
    <cellStyle name="Hyperlink 11" xfId="31436" hidden="1" xr:uid="{00000000-0005-0000-0000-000043070000}"/>
    <cellStyle name="Hyperlink 11" xfId="31505" hidden="1" xr:uid="{00000000-0005-0000-0000-000044070000}"/>
    <cellStyle name="Hyperlink 11" xfId="31488" hidden="1" xr:uid="{00000000-0005-0000-0000-000045070000}"/>
    <cellStyle name="Hyperlink 11" xfId="31555" hidden="1" xr:uid="{00000000-0005-0000-0000-000046070000}"/>
    <cellStyle name="Hyperlink 11" xfId="31605" hidden="1" xr:uid="{00000000-0005-0000-0000-000047070000}"/>
    <cellStyle name="Hyperlink 11" xfId="31740" hidden="1" xr:uid="{00000000-0005-0000-0000-000048070000}"/>
    <cellStyle name="Hyperlink 11" xfId="31862" hidden="1" xr:uid="{00000000-0005-0000-0000-000049070000}"/>
    <cellStyle name="Hyperlink 11" xfId="31845" hidden="1" xr:uid="{00000000-0005-0000-0000-00004A070000}"/>
    <cellStyle name="Hyperlink 11" xfId="31912" hidden="1" xr:uid="{00000000-0005-0000-0000-00004B070000}"/>
    <cellStyle name="Hyperlink 11" xfId="31962" hidden="1" xr:uid="{00000000-0005-0000-0000-00004C070000}"/>
    <cellStyle name="Hyperlink 11" xfId="32120" hidden="1" xr:uid="{00000000-0005-0000-0000-00004D070000}"/>
    <cellStyle name="Hyperlink 11" xfId="32293" hidden="1" xr:uid="{00000000-0005-0000-0000-00004E070000}"/>
    <cellStyle name="Hyperlink 11" xfId="32276" hidden="1" xr:uid="{00000000-0005-0000-0000-00004F070000}"/>
    <cellStyle name="Hyperlink 11" xfId="32343" hidden="1" xr:uid="{00000000-0005-0000-0000-000050070000}"/>
    <cellStyle name="Hyperlink 11" xfId="32393" hidden="1" xr:uid="{00000000-0005-0000-0000-000051070000}"/>
    <cellStyle name="Hyperlink 11" xfId="32191" hidden="1" xr:uid="{00000000-0005-0000-0000-000052070000}"/>
    <cellStyle name="Hyperlink 11" xfId="32525" hidden="1" xr:uid="{00000000-0005-0000-0000-000053070000}"/>
    <cellStyle name="Hyperlink 11" xfId="32508" hidden="1" xr:uid="{00000000-0005-0000-0000-000054070000}"/>
    <cellStyle name="Hyperlink 11" xfId="32575" hidden="1" xr:uid="{00000000-0005-0000-0000-000055070000}"/>
    <cellStyle name="Hyperlink 11" xfId="32625" hidden="1" xr:uid="{00000000-0005-0000-0000-000056070000}"/>
    <cellStyle name="Hyperlink 11" xfId="32085" hidden="1" xr:uid="{00000000-0005-0000-0000-000057070000}"/>
    <cellStyle name="Hyperlink 11" xfId="32729" hidden="1" xr:uid="{00000000-0005-0000-0000-000058070000}"/>
    <cellStyle name="Hyperlink 11" xfId="32712" hidden="1" xr:uid="{00000000-0005-0000-0000-000059070000}"/>
    <cellStyle name="Hyperlink 11" xfId="32779" hidden="1" xr:uid="{00000000-0005-0000-0000-00005A070000}"/>
    <cellStyle name="Hyperlink 11" xfId="32829" hidden="1" xr:uid="{00000000-0005-0000-0000-00005B070000}"/>
    <cellStyle name="Hyperlink 11" xfId="32235" hidden="1" xr:uid="{00000000-0005-0000-0000-00005C070000}"/>
    <cellStyle name="Hyperlink 11" xfId="32933" hidden="1" xr:uid="{00000000-0005-0000-0000-00005D070000}"/>
    <cellStyle name="Hyperlink 11" xfId="32916" hidden="1" xr:uid="{00000000-0005-0000-0000-00005E070000}"/>
    <cellStyle name="Hyperlink 11" xfId="32983" hidden="1" xr:uid="{00000000-0005-0000-0000-00005F070000}"/>
    <cellStyle name="Hyperlink 11" xfId="33033" hidden="1" xr:uid="{00000000-0005-0000-0000-000060070000}"/>
    <cellStyle name="Hyperlink 11" xfId="32047" hidden="1" xr:uid="{00000000-0005-0000-0000-000061070000}"/>
    <cellStyle name="Hyperlink 11" xfId="33137" hidden="1" xr:uid="{00000000-0005-0000-0000-000062070000}"/>
    <cellStyle name="Hyperlink 11" xfId="33120" hidden="1" xr:uid="{00000000-0005-0000-0000-000063070000}"/>
    <cellStyle name="Hyperlink 11" xfId="33187" hidden="1" xr:uid="{00000000-0005-0000-0000-000064070000}"/>
    <cellStyle name="Hyperlink 11" xfId="33237" hidden="1" xr:uid="{00000000-0005-0000-0000-000065070000}"/>
    <cellStyle name="Hyperlink 11" xfId="31811" hidden="1" xr:uid="{00000000-0005-0000-0000-000066070000}"/>
    <cellStyle name="Hyperlink 11" xfId="33341" hidden="1" xr:uid="{00000000-0005-0000-0000-000067070000}"/>
    <cellStyle name="Hyperlink 11" xfId="33324" hidden="1" xr:uid="{00000000-0005-0000-0000-000068070000}"/>
    <cellStyle name="Hyperlink 11" xfId="33391" hidden="1" xr:uid="{00000000-0005-0000-0000-000069070000}"/>
    <cellStyle name="Hyperlink 11" xfId="33441" hidden="1" xr:uid="{00000000-0005-0000-0000-00006A070000}"/>
    <cellStyle name="Hyperlink 11" xfId="33599" hidden="1" xr:uid="{00000000-0005-0000-0000-00006B070000}"/>
    <cellStyle name="Hyperlink 11" xfId="33772" hidden="1" xr:uid="{00000000-0005-0000-0000-00006C070000}"/>
    <cellStyle name="Hyperlink 11" xfId="33755" hidden="1" xr:uid="{00000000-0005-0000-0000-00006D070000}"/>
    <cellStyle name="Hyperlink 11" xfId="33822" hidden="1" xr:uid="{00000000-0005-0000-0000-00006E070000}"/>
    <cellStyle name="Hyperlink 11" xfId="33872" hidden="1" xr:uid="{00000000-0005-0000-0000-00006F070000}"/>
    <cellStyle name="Hyperlink 11" xfId="33670" hidden="1" xr:uid="{00000000-0005-0000-0000-000070070000}"/>
    <cellStyle name="Hyperlink 11" xfId="34004" hidden="1" xr:uid="{00000000-0005-0000-0000-000071070000}"/>
    <cellStyle name="Hyperlink 11" xfId="33987" hidden="1" xr:uid="{00000000-0005-0000-0000-000072070000}"/>
    <cellStyle name="Hyperlink 11" xfId="34054" hidden="1" xr:uid="{00000000-0005-0000-0000-000073070000}"/>
    <cellStyle name="Hyperlink 11" xfId="34104" hidden="1" xr:uid="{00000000-0005-0000-0000-000074070000}"/>
    <cellStyle name="Hyperlink 11" xfId="33564" hidden="1" xr:uid="{00000000-0005-0000-0000-000075070000}"/>
    <cellStyle name="Hyperlink 11" xfId="34208" hidden="1" xr:uid="{00000000-0005-0000-0000-000076070000}"/>
    <cellStyle name="Hyperlink 11" xfId="34191" hidden="1" xr:uid="{00000000-0005-0000-0000-000077070000}"/>
    <cellStyle name="Hyperlink 11" xfId="34258" hidden="1" xr:uid="{00000000-0005-0000-0000-000078070000}"/>
    <cellStyle name="Hyperlink 11" xfId="34308" hidden="1" xr:uid="{00000000-0005-0000-0000-000079070000}"/>
    <cellStyle name="Hyperlink 11" xfId="33714" hidden="1" xr:uid="{00000000-0005-0000-0000-00007A070000}"/>
    <cellStyle name="Hyperlink 11" xfId="34412" hidden="1" xr:uid="{00000000-0005-0000-0000-00007B070000}"/>
    <cellStyle name="Hyperlink 11" xfId="34395" hidden="1" xr:uid="{00000000-0005-0000-0000-00007C070000}"/>
    <cellStyle name="Hyperlink 11" xfId="34462" hidden="1" xr:uid="{00000000-0005-0000-0000-00007D070000}"/>
    <cellStyle name="Hyperlink 11" xfId="34512" hidden="1" xr:uid="{00000000-0005-0000-0000-00007E070000}"/>
    <cellStyle name="Hyperlink 11" xfId="33526" hidden="1" xr:uid="{00000000-0005-0000-0000-00007F070000}"/>
    <cellStyle name="Hyperlink 11" xfId="34616" hidden="1" xr:uid="{00000000-0005-0000-0000-000080070000}"/>
    <cellStyle name="Hyperlink 11" xfId="34599" hidden="1" xr:uid="{00000000-0005-0000-0000-000081070000}"/>
    <cellStyle name="Hyperlink 11" xfId="34666" hidden="1" xr:uid="{00000000-0005-0000-0000-000082070000}"/>
    <cellStyle name="Hyperlink 11" xfId="34716" hidden="1" xr:uid="{00000000-0005-0000-0000-000083070000}"/>
    <cellStyle name="Hyperlink 11" xfId="31710" hidden="1" xr:uid="{00000000-0005-0000-0000-000084070000}"/>
    <cellStyle name="Hyperlink 11" xfId="34820" hidden="1" xr:uid="{00000000-0005-0000-0000-000085070000}"/>
    <cellStyle name="Hyperlink 11" xfId="34803" hidden="1" xr:uid="{00000000-0005-0000-0000-000086070000}"/>
    <cellStyle name="Hyperlink 11" xfId="34870" hidden="1" xr:uid="{00000000-0005-0000-0000-000087070000}"/>
    <cellStyle name="Hyperlink 11" xfId="34920" hidden="1" xr:uid="{00000000-0005-0000-0000-000088070000}"/>
    <cellStyle name="Hyperlink 11" xfId="35078" hidden="1" xr:uid="{00000000-0005-0000-0000-000089070000}"/>
    <cellStyle name="Hyperlink 11" xfId="35251" hidden="1" xr:uid="{00000000-0005-0000-0000-00008A070000}"/>
    <cellStyle name="Hyperlink 11" xfId="35234" hidden="1" xr:uid="{00000000-0005-0000-0000-00008B070000}"/>
    <cellStyle name="Hyperlink 11" xfId="35301" hidden="1" xr:uid="{00000000-0005-0000-0000-00008C070000}"/>
    <cellStyle name="Hyperlink 11" xfId="35351" hidden="1" xr:uid="{00000000-0005-0000-0000-00008D070000}"/>
    <cellStyle name="Hyperlink 11" xfId="35149" hidden="1" xr:uid="{00000000-0005-0000-0000-00008E070000}"/>
    <cellStyle name="Hyperlink 11" xfId="35483" hidden="1" xr:uid="{00000000-0005-0000-0000-00008F070000}"/>
    <cellStyle name="Hyperlink 11" xfId="35466" hidden="1" xr:uid="{00000000-0005-0000-0000-000090070000}"/>
    <cellStyle name="Hyperlink 11" xfId="35533" hidden="1" xr:uid="{00000000-0005-0000-0000-000091070000}"/>
    <cellStyle name="Hyperlink 11" xfId="35583" hidden="1" xr:uid="{00000000-0005-0000-0000-000092070000}"/>
    <cellStyle name="Hyperlink 11" xfId="35043" hidden="1" xr:uid="{00000000-0005-0000-0000-000093070000}"/>
    <cellStyle name="Hyperlink 11" xfId="35687" hidden="1" xr:uid="{00000000-0005-0000-0000-000094070000}"/>
    <cellStyle name="Hyperlink 11" xfId="35670" hidden="1" xr:uid="{00000000-0005-0000-0000-000095070000}"/>
    <cellStyle name="Hyperlink 11" xfId="35737" hidden="1" xr:uid="{00000000-0005-0000-0000-000096070000}"/>
    <cellStyle name="Hyperlink 11" xfId="35787" hidden="1" xr:uid="{00000000-0005-0000-0000-000097070000}"/>
    <cellStyle name="Hyperlink 11" xfId="35193" hidden="1" xr:uid="{00000000-0005-0000-0000-000098070000}"/>
    <cellStyle name="Hyperlink 11" xfId="35891" hidden="1" xr:uid="{00000000-0005-0000-0000-000099070000}"/>
    <cellStyle name="Hyperlink 11" xfId="35874" hidden="1" xr:uid="{00000000-0005-0000-0000-00009A070000}"/>
    <cellStyle name="Hyperlink 11" xfId="35941" hidden="1" xr:uid="{00000000-0005-0000-0000-00009B070000}"/>
    <cellStyle name="Hyperlink 11" xfId="35991" hidden="1" xr:uid="{00000000-0005-0000-0000-00009C070000}"/>
    <cellStyle name="Hyperlink 11" xfId="35005" hidden="1" xr:uid="{00000000-0005-0000-0000-00009D070000}"/>
    <cellStyle name="Hyperlink 11" xfId="36095" hidden="1" xr:uid="{00000000-0005-0000-0000-00009E070000}"/>
    <cellStyle name="Hyperlink 11" xfId="36078" hidden="1" xr:uid="{00000000-0005-0000-0000-00009F070000}"/>
    <cellStyle name="Hyperlink 11" xfId="36145" hidden="1" xr:uid="{00000000-0005-0000-0000-0000A0070000}"/>
    <cellStyle name="Hyperlink 11" xfId="36195" hidden="1" xr:uid="{00000000-0005-0000-0000-0000A1070000}"/>
    <cellStyle name="Hyperlink 11" xfId="10866" hidden="1" xr:uid="{00000000-0005-0000-0000-0000A2070000}"/>
    <cellStyle name="Hyperlink 11" xfId="36319" hidden="1" xr:uid="{00000000-0005-0000-0000-0000A3070000}"/>
    <cellStyle name="Hyperlink 11" xfId="36302" hidden="1" xr:uid="{00000000-0005-0000-0000-0000A4070000}"/>
    <cellStyle name="Hyperlink 11" xfId="36369" hidden="1" xr:uid="{00000000-0005-0000-0000-0000A5070000}"/>
    <cellStyle name="Hyperlink 11" xfId="36419" hidden="1" xr:uid="{00000000-0005-0000-0000-0000A6070000}"/>
    <cellStyle name="Hyperlink 11" xfId="36505" hidden="1" xr:uid="{00000000-0005-0000-0000-0000A7070000}"/>
    <cellStyle name="Hyperlink 11" xfId="36574" hidden="1" xr:uid="{00000000-0005-0000-0000-0000A8070000}"/>
    <cellStyle name="Hyperlink 11" xfId="36557" hidden="1" xr:uid="{00000000-0005-0000-0000-0000A9070000}"/>
    <cellStyle name="Hyperlink 11" xfId="36624" hidden="1" xr:uid="{00000000-0005-0000-0000-0000AA070000}"/>
    <cellStyle name="Hyperlink 11" xfId="36674" hidden="1" xr:uid="{00000000-0005-0000-0000-0000AB070000}"/>
    <cellStyle name="Hyperlink 11" xfId="36809" hidden="1" xr:uid="{00000000-0005-0000-0000-0000AC070000}"/>
    <cellStyle name="Hyperlink 11" xfId="36931" hidden="1" xr:uid="{00000000-0005-0000-0000-0000AD070000}"/>
    <cellStyle name="Hyperlink 11" xfId="36914" hidden="1" xr:uid="{00000000-0005-0000-0000-0000AE070000}"/>
    <cellStyle name="Hyperlink 11" xfId="36981" hidden="1" xr:uid="{00000000-0005-0000-0000-0000AF070000}"/>
    <cellStyle name="Hyperlink 11" xfId="37031" hidden="1" xr:uid="{00000000-0005-0000-0000-0000B0070000}"/>
    <cellStyle name="Hyperlink 11" xfId="37189" hidden="1" xr:uid="{00000000-0005-0000-0000-0000B1070000}"/>
    <cellStyle name="Hyperlink 11" xfId="37362" hidden="1" xr:uid="{00000000-0005-0000-0000-0000B2070000}"/>
    <cellStyle name="Hyperlink 11" xfId="37345" hidden="1" xr:uid="{00000000-0005-0000-0000-0000B3070000}"/>
    <cellStyle name="Hyperlink 11" xfId="37412" hidden="1" xr:uid="{00000000-0005-0000-0000-0000B4070000}"/>
    <cellStyle name="Hyperlink 11" xfId="37462" hidden="1" xr:uid="{00000000-0005-0000-0000-0000B5070000}"/>
    <cellStyle name="Hyperlink 11" xfId="37260" hidden="1" xr:uid="{00000000-0005-0000-0000-0000B6070000}"/>
    <cellStyle name="Hyperlink 11" xfId="37594" hidden="1" xr:uid="{00000000-0005-0000-0000-0000B7070000}"/>
    <cellStyle name="Hyperlink 11" xfId="37577" hidden="1" xr:uid="{00000000-0005-0000-0000-0000B8070000}"/>
    <cellStyle name="Hyperlink 11" xfId="37644" hidden="1" xr:uid="{00000000-0005-0000-0000-0000B9070000}"/>
    <cellStyle name="Hyperlink 11" xfId="37694" hidden="1" xr:uid="{00000000-0005-0000-0000-0000BA070000}"/>
    <cellStyle name="Hyperlink 11" xfId="37154" hidden="1" xr:uid="{00000000-0005-0000-0000-0000BB070000}"/>
    <cellStyle name="Hyperlink 11" xfId="37798" hidden="1" xr:uid="{00000000-0005-0000-0000-0000BC070000}"/>
    <cellStyle name="Hyperlink 11" xfId="37781" hidden="1" xr:uid="{00000000-0005-0000-0000-0000BD070000}"/>
    <cellStyle name="Hyperlink 11" xfId="37848" hidden="1" xr:uid="{00000000-0005-0000-0000-0000BE070000}"/>
    <cellStyle name="Hyperlink 11" xfId="37898" hidden="1" xr:uid="{00000000-0005-0000-0000-0000BF070000}"/>
    <cellStyle name="Hyperlink 11" xfId="37304" hidden="1" xr:uid="{00000000-0005-0000-0000-0000C0070000}"/>
    <cellStyle name="Hyperlink 11" xfId="38002" hidden="1" xr:uid="{00000000-0005-0000-0000-0000C1070000}"/>
    <cellStyle name="Hyperlink 11" xfId="37985" hidden="1" xr:uid="{00000000-0005-0000-0000-0000C2070000}"/>
    <cellStyle name="Hyperlink 11" xfId="38052" hidden="1" xr:uid="{00000000-0005-0000-0000-0000C3070000}"/>
    <cellStyle name="Hyperlink 11" xfId="38102" hidden="1" xr:uid="{00000000-0005-0000-0000-0000C4070000}"/>
    <cellStyle name="Hyperlink 11" xfId="37116" hidden="1" xr:uid="{00000000-0005-0000-0000-0000C5070000}"/>
    <cellStyle name="Hyperlink 11" xfId="38206" hidden="1" xr:uid="{00000000-0005-0000-0000-0000C6070000}"/>
    <cellStyle name="Hyperlink 11" xfId="38189" hidden="1" xr:uid="{00000000-0005-0000-0000-0000C7070000}"/>
    <cellStyle name="Hyperlink 11" xfId="38256" hidden="1" xr:uid="{00000000-0005-0000-0000-0000C8070000}"/>
    <cellStyle name="Hyperlink 11" xfId="38306" hidden="1" xr:uid="{00000000-0005-0000-0000-0000C9070000}"/>
    <cellStyle name="Hyperlink 11" xfId="36880" hidden="1" xr:uid="{00000000-0005-0000-0000-0000CA070000}"/>
    <cellStyle name="Hyperlink 11" xfId="38410" hidden="1" xr:uid="{00000000-0005-0000-0000-0000CB070000}"/>
    <cellStyle name="Hyperlink 11" xfId="38393" hidden="1" xr:uid="{00000000-0005-0000-0000-0000CC070000}"/>
    <cellStyle name="Hyperlink 11" xfId="38460" hidden="1" xr:uid="{00000000-0005-0000-0000-0000CD070000}"/>
    <cellStyle name="Hyperlink 11" xfId="38510" hidden="1" xr:uid="{00000000-0005-0000-0000-0000CE070000}"/>
    <cellStyle name="Hyperlink 11" xfId="38668" hidden="1" xr:uid="{00000000-0005-0000-0000-0000CF070000}"/>
    <cellStyle name="Hyperlink 11" xfId="38841" hidden="1" xr:uid="{00000000-0005-0000-0000-0000D0070000}"/>
    <cellStyle name="Hyperlink 11" xfId="38824" hidden="1" xr:uid="{00000000-0005-0000-0000-0000D1070000}"/>
    <cellStyle name="Hyperlink 11" xfId="38891" hidden="1" xr:uid="{00000000-0005-0000-0000-0000D2070000}"/>
    <cellStyle name="Hyperlink 11" xfId="38941" hidden="1" xr:uid="{00000000-0005-0000-0000-0000D3070000}"/>
    <cellStyle name="Hyperlink 11" xfId="38739" hidden="1" xr:uid="{00000000-0005-0000-0000-0000D4070000}"/>
    <cellStyle name="Hyperlink 11" xfId="39073" hidden="1" xr:uid="{00000000-0005-0000-0000-0000D5070000}"/>
    <cellStyle name="Hyperlink 11" xfId="39056" hidden="1" xr:uid="{00000000-0005-0000-0000-0000D6070000}"/>
    <cellStyle name="Hyperlink 11" xfId="39123" hidden="1" xr:uid="{00000000-0005-0000-0000-0000D7070000}"/>
    <cellStyle name="Hyperlink 11" xfId="39173" hidden="1" xr:uid="{00000000-0005-0000-0000-0000D8070000}"/>
    <cellStyle name="Hyperlink 11" xfId="38633" hidden="1" xr:uid="{00000000-0005-0000-0000-0000D9070000}"/>
    <cellStyle name="Hyperlink 11" xfId="39277" hidden="1" xr:uid="{00000000-0005-0000-0000-0000DA070000}"/>
    <cellStyle name="Hyperlink 11" xfId="39260" hidden="1" xr:uid="{00000000-0005-0000-0000-0000DB070000}"/>
    <cellStyle name="Hyperlink 11" xfId="39327" hidden="1" xr:uid="{00000000-0005-0000-0000-0000DC070000}"/>
    <cellStyle name="Hyperlink 11" xfId="39377" hidden="1" xr:uid="{00000000-0005-0000-0000-0000DD070000}"/>
    <cellStyle name="Hyperlink 11" xfId="38783" hidden="1" xr:uid="{00000000-0005-0000-0000-0000DE070000}"/>
    <cellStyle name="Hyperlink 11" xfId="39481" hidden="1" xr:uid="{00000000-0005-0000-0000-0000DF070000}"/>
    <cellStyle name="Hyperlink 11" xfId="39464" hidden="1" xr:uid="{00000000-0005-0000-0000-0000E0070000}"/>
    <cellStyle name="Hyperlink 11" xfId="39531" hidden="1" xr:uid="{00000000-0005-0000-0000-0000E1070000}"/>
    <cellStyle name="Hyperlink 11" xfId="39581" hidden="1" xr:uid="{00000000-0005-0000-0000-0000E2070000}"/>
    <cellStyle name="Hyperlink 11" xfId="38595" hidden="1" xr:uid="{00000000-0005-0000-0000-0000E3070000}"/>
    <cellStyle name="Hyperlink 11" xfId="39685" hidden="1" xr:uid="{00000000-0005-0000-0000-0000E4070000}"/>
    <cellStyle name="Hyperlink 11" xfId="39668" hidden="1" xr:uid="{00000000-0005-0000-0000-0000E5070000}"/>
    <cellStyle name="Hyperlink 11" xfId="39735" hidden="1" xr:uid="{00000000-0005-0000-0000-0000E6070000}"/>
    <cellStyle name="Hyperlink 11" xfId="39785" hidden="1" xr:uid="{00000000-0005-0000-0000-0000E7070000}"/>
    <cellStyle name="Hyperlink 11" xfId="36779" hidden="1" xr:uid="{00000000-0005-0000-0000-0000E8070000}"/>
    <cellStyle name="Hyperlink 11" xfId="39889" hidden="1" xr:uid="{00000000-0005-0000-0000-0000E9070000}"/>
    <cellStyle name="Hyperlink 11" xfId="39872" hidden="1" xr:uid="{00000000-0005-0000-0000-0000EA070000}"/>
    <cellStyle name="Hyperlink 11" xfId="39939" hidden="1" xr:uid="{00000000-0005-0000-0000-0000EB070000}"/>
    <cellStyle name="Hyperlink 11" xfId="39989" hidden="1" xr:uid="{00000000-0005-0000-0000-0000EC070000}"/>
    <cellStyle name="Hyperlink 11" xfId="40147" hidden="1" xr:uid="{00000000-0005-0000-0000-0000ED070000}"/>
    <cellStyle name="Hyperlink 11" xfId="40320" hidden="1" xr:uid="{00000000-0005-0000-0000-0000EE070000}"/>
    <cellStyle name="Hyperlink 11" xfId="40303" hidden="1" xr:uid="{00000000-0005-0000-0000-0000EF070000}"/>
    <cellStyle name="Hyperlink 11" xfId="40370" hidden="1" xr:uid="{00000000-0005-0000-0000-0000F0070000}"/>
    <cellStyle name="Hyperlink 11" xfId="40420" hidden="1" xr:uid="{00000000-0005-0000-0000-0000F1070000}"/>
    <cellStyle name="Hyperlink 11" xfId="40218" hidden="1" xr:uid="{00000000-0005-0000-0000-0000F2070000}"/>
    <cellStyle name="Hyperlink 11" xfId="40552" hidden="1" xr:uid="{00000000-0005-0000-0000-0000F3070000}"/>
    <cellStyle name="Hyperlink 11" xfId="40535" hidden="1" xr:uid="{00000000-0005-0000-0000-0000F4070000}"/>
    <cellStyle name="Hyperlink 11" xfId="40602" hidden="1" xr:uid="{00000000-0005-0000-0000-0000F5070000}"/>
    <cellStyle name="Hyperlink 11" xfId="40652" hidden="1" xr:uid="{00000000-0005-0000-0000-0000F6070000}"/>
    <cellStyle name="Hyperlink 11" xfId="40112" hidden="1" xr:uid="{00000000-0005-0000-0000-0000F7070000}"/>
    <cellStyle name="Hyperlink 11" xfId="40756" hidden="1" xr:uid="{00000000-0005-0000-0000-0000F8070000}"/>
    <cellStyle name="Hyperlink 11" xfId="40739" hidden="1" xr:uid="{00000000-0005-0000-0000-0000F9070000}"/>
    <cellStyle name="Hyperlink 11" xfId="40806" hidden="1" xr:uid="{00000000-0005-0000-0000-0000FA070000}"/>
    <cellStyle name="Hyperlink 11" xfId="40856" hidden="1" xr:uid="{00000000-0005-0000-0000-0000FB070000}"/>
    <cellStyle name="Hyperlink 11" xfId="40262" hidden="1" xr:uid="{00000000-0005-0000-0000-0000FC070000}"/>
    <cellStyle name="Hyperlink 11" xfId="40960" hidden="1" xr:uid="{00000000-0005-0000-0000-0000FD070000}"/>
    <cellStyle name="Hyperlink 11" xfId="40943" hidden="1" xr:uid="{00000000-0005-0000-0000-0000FE070000}"/>
    <cellStyle name="Hyperlink 11" xfId="41010" hidden="1" xr:uid="{00000000-0005-0000-0000-0000FF070000}"/>
    <cellStyle name="Hyperlink 11" xfId="41060" hidden="1" xr:uid="{00000000-0005-0000-0000-000000080000}"/>
    <cellStyle name="Hyperlink 11" xfId="40074" hidden="1" xr:uid="{00000000-0005-0000-0000-000001080000}"/>
    <cellStyle name="Hyperlink 11" xfId="41164" hidden="1" xr:uid="{00000000-0005-0000-0000-000002080000}"/>
    <cellStyle name="Hyperlink 11" xfId="41147" hidden="1" xr:uid="{00000000-0005-0000-0000-000003080000}"/>
    <cellStyle name="Hyperlink 11" xfId="41214" hidden="1" xr:uid="{00000000-0005-0000-0000-000004080000}"/>
    <cellStyle name="Hyperlink 11" xfId="41264" hidden="1" xr:uid="{00000000-0005-0000-0000-000005080000}"/>
    <cellStyle name="Hyperlink 11" xfId="11356" hidden="1" xr:uid="{00000000-0005-0000-0000-000006080000}"/>
    <cellStyle name="Hyperlink 11" xfId="41368" hidden="1" xr:uid="{00000000-0005-0000-0000-000007080000}"/>
    <cellStyle name="Hyperlink 11" xfId="41351" hidden="1" xr:uid="{00000000-0005-0000-0000-000008080000}"/>
    <cellStyle name="Hyperlink 11" xfId="41418" hidden="1" xr:uid="{00000000-0005-0000-0000-000009080000}"/>
    <cellStyle name="Hyperlink 11" xfId="41468" hidden="1" xr:uid="{00000000-0005-0000-0000-00000A080000}"/>
    <cellStyle name="Hyperlink 11" xfId="41554" hidden="1" xr:uid="{00000000-0005-0000-0000-00000B080000}"/>
    <cellStyle name="Hyperlink 11" xfId="41623" hidden="1" xr:uid="{00000000-0005-0000-0000-00000C080000}"/>
    <cellStyle name="Hyperlink 11" xfId="41606" hidden="1" xr:uid="{00000000-0005-0000-0000-00000D080000}"/>
    <cellStyle name="Hyperlink 11" xfId="41673" hidden="1" xr:uid="{00000000-0005-0000-0000-00000E080000}"/>
    <cellStyle name="Hyperlink 11" xfId="41723" hidden="1" xr:uid="{00000000-0005-0000-0000-00000F080000}"/>
    <cellStyle name="Hyperlink 11" xfId="41858" hidden="1" xr:uid="{00000000-0005-0000-0000-000010080000}"/>
    <cellStyle name="Hyperlink 11" xfId="41980" hidden="1" xr:uid="{00000000-0005-0000-0000-000011080000}"/>
    <cellStyle name="Hyperlink 11" xfId="41963" hidden="1" xr:uid="{00000000-0005-0000-0000-000012080000}"/>
    <cellStyle name="Hyperlink 11" xfId="42030" hidden="1" xr:uid="{00000000-0005-0000-0000-000013080000}"/>
    <cellStyle name="Hyperlink 11" xfId="42080" hidden="1" xr:uid="{00000000-0005-0000-0000-000014080000}"/>
    <cellStyle name="Hyperlink 11" xfId="42238" hidden="1" xr:uid="{00000000-0005-0000-0000-000015080000}"/>
    <cellStyle name="Hyperlink 11" xfId="42411" hidden="1" xr:uid="{00000000-0005-0000-0000-000016080000}"/>
    <cellStyle name="Hyperlink 11" xfId="42394" hidden="1" xr:uid="{00000000-0005-0000-0000-000017080000}"/>
    <cellStyle name="Hyperlink 11" xfId="42461" hidden="1" xr:uid="{00000000-0005-0000-0000-000018080000}"/>
    <cellStyle name="Hyperlink 11" xfId="42511" hidden="1" xr:uid="{00000000-0005-0000-0000-000019080000}"/>
    <cellStyle name="Hyperlink 11" xfId="42309" hidden="1" xr:uid="{00000000-0005-0000-0000-00001A080000}"/>
    <cellStyle name="Hyperlink 11" xfId="42643" hidden="1" xr:uid="{00000000-0005-0000-0000-00001B080000}"/>
    <cellStyle name="Hyperlink 11" xfId="42626" hidden="1" xr:uid="{00000000-0005-0000-0000-00001C080000}"/>
    <cellStyle name="Hyperlink 11" xfId="42693" hidden="1" xr:uid="{00000000-0005-0000-0000-00001D080000}"/>
    <cellStyle name="Hyperlink 11" xfId="42743" hidden="1" xr:uid="{00000000-0005-0000-0000-00001E080000}"/>
    <cellStyle name="Hyperlink 11" xfId="42203" hidden="1" xr:uid="{00000000-0005-0000-0000-00001F080000}"/>
    <cellStyle name="Hyperlink 11" xfId="42847" hidden="1" xr:uid="{00000000-0005-0000-0000-000020080000}"/>
    <cellStyle name="Hyperlink 11" xfId="42830" hidden="1" xr:uid="{00000000-0005-0000-0000-000021080000}"/>
    <cellStyle name="Hyperlink 11" xfId="42897" hidden="1" xr:uid="{00000000-0005-0000-0000-000022080000}"/>
    <cellStyle name="Hyperlink 11" xfId="42947" hidden="1" xr:uid="{00000000-0005-0000-0000-000023080000}"/>
    <cellStyle name="Hyperlink 11" xfId="42353" hidden="1" xr:uid="{00000000-0005-0000-0000-000024080000}"/>
    <cellStyle name="Hyperlink 11" xfId="43051" hidden="1" xr:uid="{00000000-0005-0000-0000-000025080000}"/>
    <cellStyle name="Hyperlink 11" xfId="43034" hidden="1" xr:uid="{00000000-0005-0000-0000-000026080000}"/>
    <cellStyle name="Hyperlink 11" xfId="43101" hidden="1" xr:uid="{00000000-0005-0000-0000-000027080000}"/>
    <cellStyle name="Hyperlink 11" xfId="43151" hidden="1" xr:uid="{00000000-0005-0000-0000-000028080000}"/>
    <cellStyle name="Hyperlink 11" xfId="42165" hidden="1" xr:uid="{00000000-0005-0000-0000-000029080000}"/>
    <cellStyle name="Hyperlink 11" xfId="43255" hidden="1" xr:uid="{00000000-0005-0000-0000-00002A080000}"/>
    <cellStyle name="Hyperlink 11" xfId="43238" hidden="1" xr:uid="{00000000-0005-0000-0000-00002B080000}"/>
    <cellStyle name="Hyperlink 11" xfId="43305" hidden="1" xr:uid="{00000000-0005-0000-0000-00002C080000}"/>
    <cellStyle name="Hyperlink 11" xfId="43355" hidden="1" xr:uid="{00000000-0005-0000-0000-00002D080000}"/>
    <cellStyle name="Hyperlink 11" xfId="41929" hidden="1" xr:uid="{00000000-0005-0000-0000-00002E080000}"/>
    <cellStyle name="Hyperlink 11" xfId="43459" hidden="1" xr:uid="{00000000-0005-0000-0000-00002F080000}"/>
    <cellStyle name="Hyperlink 11" xfId="43442" hidden="1" xr:uid="{00000000-0005-0000-0000-000030080000}"/>
    <cellStyle name="Hyperlink 11" xfId="43509" hidden="1" xr:uid="{00000000-0005-0000-0000-000031080000}"/>
    <cellStyle name="Hyperlink 11" xfId="43559" hidden="1" xr:uid="{00000000-0005-0000-0000-000032080000}"/>
    <cellStyle name="Hyperlink 11" xfId="43717" hidden="1" xr:uid="{00000000-0005-0000-0000-000033080000}"/>
    <cellStyle name="Hyperlink 11" xfId="43890" hidden="1" xr:uid="{00000000-0005-0000-0000-000034080000}"/>
    <cellStyle name="Hyperlink 11" xfId="43873" hidden="1" xr:uid="{00000000-0005-0000-0000-000035080000}"/>
    <cellStyle name="Hyperlink 11" xfId="43940" hidden="1" xr:uid="{00000000-0005-0000-0000-000036080000}"/>
    <cellStyle name="Hyperlink 11" xfId="43990" hidden="1" xr:uid="{00000000-0005-0000-0000-000037080000}"/>
    <cellStyle name="Hyperlink 11" xfId="43788" hidden="1" xr:uid="{00000000-0005-0000-0000-000038080000}"/>
    <cellStyle name="Hyperlink 11" xfId="44122" hidden="1" xr:uid="{00000000-0005-0000-0000-000039080000}"/>
    <cellStyle name="Hyperlink 11" xfId="44105" hidden="1" xr:uid="{00000000-0005-0000-0000-00003A080000}"/>
    <cellStyle name="Hyperlink 11" xfId="44172" hidden="1" xr:uid="{00000000-0005-0000-0000-00003B080000}"/>
    <cellStyle name="Hyperlink 11" xfId="44222" hidden="1" xr:uid="{00000000-0005-0000-0000-00003C080000}"/>
    <cellStyle name="Hyperlink 11" xfId="43682" hidden="1" xr:uid="{00000000-0005-0000-0000-00003D080000}"/>
    <cellStyle name="Hyperlink 11" xfId="44326" hidden="1" xr:uid="{00000000-0005-0000-0000-00003E080000}"/>
    <cellStyle name="Hyperlink 11" xfId="44309" hidden="1" xr:uid="{00000000-0005-0000-0000-00003F080000}"/>
    <cellStyle name="Hyperlink 11" xfId="44376" hidden="1" xr:uid="{00000000-0005-0000-0000-000040080000}"/>
    <cellStyle name="Hyperlink 11" xfId="44426" hidden="1" xr:uid="{00000000-0005-0000-0000-000041080000}"/>
    <cellStyle name="Hyperlink 11" xfId="43832" hidden="1" xr:uid="{00000000-0005-0000-0000-000042080000}"/>
    <cellStyle name="Hyperlink 11" xfId="44530" hidden="1" xr:uid="{00000000-0005-0000-0000-000043080000}"/>
    <cellStyle name="Hyperlink 11" xfId="44513" hidden="1" xr:uid="{00000000-0005-0000-0000-000044080000}"/>
    <cellStyle name="Hyperlink 11" xfId="44580" hidden="1" xr:uid="{00000000-0005-0000-0000-000045080000}"/>
    <cellStyle name="Hyperlink 11" xfId="44630" hidden="1" xr:uid="{00000000-0005-0000-0000-000046080000}"/>
    <cellStyle name="Hyperlink 11" xfId="43644" hidden="1" xr:uid="{00000000-0005-0000-0000-000047080000}"/>
    <cellStyle name="Hyperlink 11" xfId="44734" hidden="1" xr:uid="{00000000-0005-0000-0000-000048080000}"/>
    <cellStyle name="Hyperlink 11" xfId="44717" hidden="1" xr:uid="{00000000-0005-0000-0000-000049080000}"/>
    <cellStyle name="Hyperlink 11" xfId="44784" hidden="1" xr:uid="{00000000-0005-0000-0000-00004A080000}"/>
    <cellStyle name="Hyperlink 11" xfId="44834" hidden="1" xr:uid="{00000000-0005-0000-0000-00004B080000}"/>
    <cellStyle name="Hyperlink 11" xfId="41828" hidden="1" xr:uid="{00000000-0005-0000-0000-00004C080000}"/>
    <cellStyle name="Hyperlink 11" xfId="44938" hidden="1" xr:uid="{00000000-0005-0000-0000-00004D080000}"/>
    <cellStyle name="Hyperlink 11" xfId="44921" hidden="1" xr:uid="{00000000-0005-0000-0000-00004E080000}"/>
    <cellStyle name="Hyperlink 11" xfId="44988" hidden="1" xr:uid="{00000000-0005-0000-0000-00004F080000}"/>
    <cellStyle name="Hyperlink 11" xfId="45038" hidden="1" xr:uid="{00000000-0005-0000-0000-000050080000}"/>
    <cellStyle name="Hyperlink 11" xfId="45196" hidden="1" xr:uid="{00000000-0005-0000-0000-000051080000}"/>
    <cellStyle name="Hyperlink 11" xfId="45369" hidden="1" xr:uid="{00000000-0005-0000-0000-000052080000}"/>
    <cellStyle name="Hyperlink 11" xfId="45352" hidden="1" xr:uid="{00000000-0005-0000-0000-000053080000}"/>
    <cellStyle name="Hyperlink 11" xfId="45419" hidden="1" xr:uid="{00000000-0005-0000-0000-000054080000}"/>
    <cellStyle name="Hyperlink 11" xfId="45469" hidden="1" xr:uid="{00000000-0005-0000-0000-000055080000}"/>
    <cellStyle name="Hyperlink 11" xfId="45267" hidden="1" xr:uid="{00000000-0005-0000-0000-000056080000}"/>
    <cellStyle name="Hyperlink 11" xfId="45601" hidden="1" xr:uid="{00000000-0005-0000-0000-000057080000}"/>
    <cellStyle name="Hyperlink 11" xfId="45584" hidden="1" xr:uid="{00000000-0005-0000-0000-000058080000}"/>
    <cellStyle name="Hyperlink 11" xfId="45651" hidden="1" xr:uid="{00000000-0005-0000-0000-000059080000}"/>
    <cellStyle name="Hyperlink 11" xfId="45701" hidden="1" xr:uid="{00000000-0005-0000-0000-00005A080000}"/>
    <cellStyle name="Hyperlink 11" xfId="45161" hidden="1" xr:uid="{00000000-0005-0000-0000-00005B080000}"/>
    <cellStyle name="Hyperlink 11" xfId="45805" hidden="1" xr:uid="{00000000-0005-0000-0000-00005C080000}"/>
    <cellStyle name="Hyperlink 11" xfId="45788" hidden="1" xr:uid="{00000000-0005-0000-0000-00005D080000}"/>
    <cellStyle name="Hyperlink 11" xfId="45855" hidden="1" xr:uid="{00000000-0005-0000-0000-00005E080000}"/>
    <cellStyle name="Hyperlink 11" xfId="45905" hidden="1" xr:uid="{00000000-0005-0000-0000-00005F080000}"/>
    <cellStyle name="Hyperlink 11" xfId="45311" hidden="1" xr:uid="{00000000-0005-0000-0000-000060080000}"/>
    <cellStyle name="Hyperlink 11" xfId="46009" hidden="1" xr:uid="{00000000-0005-0000-0000-000061080000}"/>
    <cellStyle name="Hyperlink 11" xfId="45992" hidden="1" xr:uid="{00000000-0005-0000-0000-000062080000}"/>
    <cellStyle name="Hyperlink 11" xfId="46059" hidden="1" xr:uid="{00000000-0005-0000-0000-000063080000}"/>
    <cellStyle name="Hyperlink 11" xfId="46109" hidden="1" xr:uid="{00000000-0005-0000-0000-000064080000}"/>
    <cellStyle name="Hyperlink 11" xfId="45123" hidden="1" xr:uid="{00000000-0005-0000-0000-000065080000}"/>
    <cellStyle name="Hyperlink 11" xfId="46213" hidden="1" xr:uid="{00000000-0005-0000-0000-000066080000}"/>
    <cellStyle name="Hyperlink 11" xfId="46196" hidden="1" xr:uid="{00000000-0005-0000-0000-000067080000}"/>
    <cellStyle name="Hyperlink 11" xfId="46263" hidden="1" xr:uid="{00000000-0005-0000-0000-000068080000}"/>
    <cellStyle name="Hyperlink 11" xfId="46313" hidden="1" xr:uid="{00000000-0005-0000-0000-000069080000}"/>
    <cellStyle name="Hyperlink 11" xfId="16440" hidden="1" xr:uid="{00000000-0005-0000-0000-00006A080000}"/>
    <cellStyle name="Hyperlink 11" xfId="46417" hidden="1" xr:uid="{00000000-0005-0000-0000-00006B080000}"/>
    <cellStyle name="Hyperlink 11" xfId="46400" hidden="1" xr:uid="{00000000-0005-0000-0000-00006C080000}"/>
    <cellStyle name="Hyperlink 11" xfId="46467" hidden="1" xr:uid="{00000000-0005-0000-0000-00006D080000}"/>
    <cellStyle name="Hyperlink 11" xfId="46517" hidden="1" xr:uid="{00000000-0005-0000-0000-00006E080000}"/>
    <cellStyle name="Hyperlink 11" xfId="46603" hidden="1" xr:uid="{00000000-0005-0000-0000-00006F080000}"/>
    <cellStyle name="Hyperlink 11" xfId="46672" hidden="1" xr:uid="{00000000-0005-0000-0000-000070080000}"/>
    <cellStyle name="Hyperlink 11" xfId="46655" hidden="1" xr:uid="{00000000-0005-0000-0000-000071080000}"/>
    <cellStyle name="Hyperlink 11" xfId="46722" hidden="1" xr:uid="{00000000-0005-0000-0000-000072080000}"/>
    <cellStyle name="Hyperlink 11" xfId="46772" hidden="1" xr:uid="{00000000-0005-0000-0000-000073080000}"/>
    <cellStyle name="Hyperlink 11" xfId="46907" hidden="1" xr:uid="{00000000-0005-0000-0000-000074080000}"/>
    <cellStyle name="Hyperlink 11" xfId="47029" hidden="1" xr:uid="{00000000-0005-0000-0000-000075080000}"/>
    <cellStyle name="Hyperlink 11" xfId="47012" hidden="1" xr:uid="{00000000-0005-0000-0000-000076080000}"/>
    <cellStyle name="Hyperlink 11" xfId="47079" hidden="1" xr:uid="{00000000-0005-0000-0000-000077080000}"/>
    <cellStyle name="Hyperlink 11" xfId="47129" hidden="1" xr:uid="{00000000-0005-0000-0000-000078080000}"/>
    <cellStyle name="Hyperlink 11" xfId="47287" hidden="1" xr:uid="{00000000-0005-0000-0000-000079080000}"/>
    <cellStyle name="Hyperlink 11" xfId="47460" hidden="1" xr:uid="{00000000-0005-0000-0000-00007A080000}"/>
    <cellStyle name="Hyperlink 11" xfId="47443" hidden="1" xr:uid="{00000000-0005-0000-0000-00007B080000}"/>
    <cellStyle name="Hyperlink 11" xfId="47510" hidden="1" xr:uid="{00000000-0005-0000-0000-00007C080000}"/>
    <cellStyle name="Hyperlink 11" xfId="47560" hidden="1" xr:uid="{00000000-0005-0000-0000-00007D080000}"/>
    <cellStyle name="Hyperlink 11" xfId="47358" hidden="1" xr:uid="{00000000-0005-0000-0000-00007E080000}"/>
    <cellStyle name="Hyperlink 11" xfId="47692" hidden="1" xr:uid="{00000000-0005-0000-0000-00007F080000}"/>
    <cellStyle name="Hyperlink 11" xfId="47675" hidden="1" xr:uid="{00000000-0005-0000-0000-000080080000}"/>
    <cellStyle name="Hyperlink 11" xfId="47742" hidden="1" xr:uid="{00000000-0005-0000-0000-000081080000}"/>
    <cellStyle name="Hyperlink 11" xfId="47792" hidden="1" xr:uid="{00000000-0005-0000-0000-000082080000}"/>
    <cellStyle name="Hyperlink 11" xfId="47252" hidden="1" xr:uid="{00000000-0005-0000-0000-000083080000}"/>
    <cellStyle name="Hyperlink 11" xfId="47896" hidden="1" xr:uid="{00000000-0005-0000-0000-000084080000}"/>
    <cellStyle name="Hyperlink 11" xfId="47879" hidden="1" xr:uid="{00000000-0005-0000-0000-000085080000}"/>
    <cellStyle name="Hyperlink 11" xfId="47946" hidden="1" xr:uid="{00000000-0005-0000-0000-000086080000}"/>
    <cellStyle name="Hyperlink 11" xfId="47996" hidden="1" xr:uid="{00000000-0005-0000-0000-000087080000}"/>
    <cellStyle name="Hyperlink 11" xfId="47402" hidden="1" xr:uid="{00000000-0005-0000-0000-000088080000}"/>
    <cellStyle name="Hyperlink 11" xfId="48100" hidden="1" xr:uid="{00000000-0005-0000-0000-000089080000}"/>
    <cellStyle name="Hyperlink 11" xfId="48083" hidden="1" xr:uid="{00000000-0005-0000-0000-00008A080000}"/>
    <cellStyle name="Hyperlink 11" xfId="48150" hidden="1" xr:uid="{00000000-0005-0000-0000-00008B080000}"/>
    <cellStyle name="Hyperlink 11" xfId="48200" hidden="1" xr:uid="{00000000-0005-0000-0000-00008C080000}"/>
    <cellStyle name="Hyperlink 11" xfId="47214" hidden="1" xr:uid="{00000000-0005-0000-0000-00008D080000}"/>
    <cellStyle name="Hyperlink 11" xfId="48304" hidden="1" xr:uid="{00000000-0005-0000-0000-00008E080000}"/>
    <cellStyle name="Hyperlink 11" xfId="48287" hidden="1" xr:uid="{00000000-0005-0000-0000-00008F080000}"/>
    <cellStyle name="Hyperlink 11" xfId="48354" hidden="1" xr:uid="{00000000-0005-0000-0000-000090080000}"/>
    <cellStyle name="Hyperlink 11" xfId="48404" hidden="1" xr:uid="{00000000-0005-0000-0000-000091080000}"/>
    <cellStyle name="Hyperlink 11" xfId="46978" hidden="1" xr:uid="{00000000-0005-0000-0000-000092080000}"/>
    <cellStyle name="Hyperlink 11" xfId="48508" hidden="1" xr:uid="{00000000-0005-0000-0000-000093080000}"/>
    <cellStyle name="Hyperlink 11" xfId="48491" hidden="1" xr:uid="{00000000-0005-0000-0000-000094080000}"/>
    <cellStyle name="Hyperlink 11" xfId="48558" hidden="1" xr:uid="{00000000-0005-0000-0000-000095080000}"/>
    <cellStyle name="Hyperlink 11" xfId="48608" hidden="1" xr:uid="{00000000-0005-0000-0000-000096080000}"/>
    <cellStyle name="Hyperlink 11" xfId="48766" hidden="1" xr:uid="{00000000-0005-0000-0000-000097080000}"/>
    <cellStyle name="Hyperlink 11" xfId="48939" hidden="1" xr:uid="{00000000-0005-0000-0000-000098080000}"/>
    <cellStyle name="Hyperlink 11" xfId="48922" hidden="1" xr:uid="{00000000-0005-0000-0000-000099080000}"/>
    <cellStyle name="Hyperlink 11" xfId="48989" hidden="1" xr:uid="{00000000-0005-0000-0000-00009A080000}"/>
    <cellStyle name="Hyperlink 11" xfId="49039" hidden="1" xr:uid="{00000000-0005-0000-0000-00009B080000}"/>
    <cellStyle name="Hyperlink 11" xfId="48837" hidden="1" xr:uid="{00000000-0005-0000-0000-00009C080000}"/>
    <cellStyle name="Hyperlink 11" xfId="49171" hidden="1" xr:uid="{00000000-0005-0000-0000-00009D080000}"/>
    <cellStyle name="Hyperlink 11" xfId="49154" hidden="1" xr:uid="{00000000-0005-0000-0000-00009E080000}"/>
    <cellStyle name="Hyperlink 11" xfId="49221" hidden="1" xr:uid="{00000000-0005-0000-0000-00009F080000}"/>
    <cellStyle name="Hyperlink 11" xfId="49271" hidden="1" xr:uid="{00000000-0005-0000-0000-0000A0080000}"/>
    <cellStyle name="Hyperlink 11" xfId="48731" hidden="1" xr:uid="{00000000-0005-0000-0000-0000A1080000}"/>
    <cellStyle name="Hyperlink 11" xfId="49375" hidden="1" xr:uid="{00000000-0005-0000-0000-0000A2080000}"/>
    <cellStyle name="Hyperlink 11" xfId="49358" hidden="1" xr:uid="{00000000-0005-0000-0000-0000A3080000}"/>
    <cellStyle name="Hyperlink 11" xfId="49425" hidden="1" xr:uid="{00000000-0005-0000-0000-0000A4080000}"/>
    <cellStyle name="Hyperlink 11" xfId="49475" hidden="1" xr:uid="{00000000-0005-0000-0000-0000A5080000}"/>
    <cellStyle name="Hyperlink 11" xfId="48881" hidden="1" xr:uid="{00000000-0005-0000-0000-0000A6080000}"/>
    <cellStyle name="Hyperlink 11" xfId="49579" hidden="1" xr:uid="{00000000-0005-0000-0000-0000A7080000}"/>
    <cellStyle name="Hyperlink 11" xfId="49562" hidden="1" xr:uid="{00000000-0005-0000-0000-0000A8080000}"/>
    <cellStyle name="Hyperlink 11" xfId="49629" hidden="1" xr:uid="{00000000-0005-0000-0000-0000A9080000}"/>
    <cellStyle name="Hyperlink 11" xfId="49679" hidden="1" xr:uid="{00000000-0005-0000-0000-0000AA080000}"/>
    <cellStyle name="Hyperlink 11" xfId="48693" hidden="1" xr:uid="{00000000-0005-0000-0000-0000AB080000}"/>
    <cellStyle name="Hyperlink 11" xfId="49783" hidden="1" xr:uid="{00000000-0005-0000-0000-0000AC080000}"/>
    <cellStyle name="Hyperlink 11" xfId="49766" hidden="1" xr:uid="{00000000-0005-0000-0000-0000AD080000}"/>
    <cellStyle name="Hyperlink 11" xfId="49833" hidden="1" xr:uid="{00000000-0005-0000-0000-0000AE080000}"/>
    <cellStyle name="Hyperlink 11" xfId="49883" hidden="1" xr:uid="{00000000-0005-0000-0000-0000AF080000}"/>
    <cellStyle name="Hyperlink 11" xfId="46877" hidden="1" xr:uid="{00000000-0005-0000-0000-0000B0080000}"/>
    <cellStyle name="Hyperlink 11" xfId="49987" hidden="1" xr:uid="{00000000-0005-0000-0000-0000B1080000}"/>
    <cellStyle name="Hyperlink 11" xfId="49970" hidden="1" xr:uid="{00000000-0005-0000-0000-0000B2080000}"/>
    <cellStyle name="Hyperlink 11" xfId="50037" hidden="1" xr:uid="{00000000-0005-0000-0000-0000B3080000}"/>
    <cellStyle name="Hyperlink 11" xfId="50087" hidden="1" xr:uid="{00000000-0005-0000-0000-0000B4080000}"/>
    <cellStyle name="Hyperlink 11" xfId="50245" hidden="1" xr:uid="{00000000-0005-0000-0000-0000B5080000}"/>
    <cellStyle name="Hyperlink 11" xfId="50418" hidden="1" xr:uid="{00000000-0005-0000-0000-0000B6080000}"/>
    <cellStyle name="Hyperlink 11" xfId="50401" hidden="1" xr:uid="{00000000-0005-0000-0000-0000B7080000}"/>
    <cellStyle name="Hyperlink 11" xfId="50468" hidden="1" xr:uid="{00000000-0005-0000-0000-0000B8080000}"/>
    <cellStyle name="Hyperlink 11" xfId="50518" hidden="1" xr:uid="{00000000-0005-0000-0000-0000B9080000}"/>
    <cellStyle name="Hyperlink 11" xfId="50316" hidden="1" xr:uid="{00000000-0005-0000-0000-0000BA080000}"/>
    <cellStyle name="Hyperlink 11" xfId="50650" hidden="1" xr:uid="{00000000-0005-0000-0000-0000BB080000}"/>
    <cellStyle name="Hyperlink 11" xfId="50633" hidden="1" xr:uid="{00000000-0005-0000-0000-0000BC080000}"/>
    <cellStyle name="Hyperlink 11" xfId="50700" hidden="1" xr:uid="{00000000-0005-0000-0000-0000BD080000}"/>
    <cellStyle name="Hyperlink 11" xfId="50750" hidden="1" xr:uid="{00000000-0005-0000-0000-0000BE080000}"/>
    <cellStyle name="Hyperlink 11" xfId="50210" hidden="1" xr:uid="{00000000-0005-0000-0000-0000BF080000}"/>
    <cellStyle name="Hyperlink 11" xfId="50854" hidden="1" xr:uid="{00000000-0005-0000-0000-0000C0080000}"/>
    <cellStyle name="Hyperlink 11" xfId="50837" hidden="1" xr:uid="{00000000-0005-0000-0000-0000C1080000}"/>
    <cellStyle name="Hyperlink 11" xfId="50904" hidden="1" xr:uid="{00000000-0005-0000-0000-0000C2080000}"/>
    <cellStyle name="Hyperlink 11" xfId="50954" hidden="1" xr:uid="{00000000-0005-0000-0000-0000C3080000}"/>
    <cellStyle name="Hyperlink 11" xfId="50360" hidden="1" xr:uid="{00000000-0005-0000-0000-0000C4080000}"/>
    <cellStyle name="Hyperlink 11" xfId="51058" hidden="1" xr:uid="{00000000-0005-0000-0000-0000C5080000}"/>
    <cellStyle name="Hyperlink 11" xfId="51041" hidden="1" xr:uid="{00000000-0005-0000-0000-0000C6080000}"/>
    <cellStyle name="Hyperlink 11" xfId="51108" hidden="1" xr:uid="{00000000-0005-0000-0000-0000C7080000}"/>
    <cellStyle name="Hyperlink 11" xfId="51158" hidden="1" xr:uid="{00000000-0005-0000-0000-0000C8080000}"/>
    <cellStyle name="Hyperlink 11" xfId="50172" hidden="1" xr:uid="{00000000-0005-0000-0000-0000C9080000}"/>
    <cellStyle name="Hyperlink 11" xfId="51262" hidden="1" xr:uid="{00000000-0005-0000-0000-0000CA080000}"/>
    <cellStyle name="Hyperlink 11" xfId="51245" hidden="1" xr:uid="{00000000-0005-0000-0000-0000CB080000}"/>
    <cellStyle name="Hyperlink 11" xfId="51312" hidden="1" xr:uid="{00000000-0005-0000-0000-0000CC080000}"/>
    <cellStyle name="Hyperlink 11" xfId="51362" hidden="1" xr:uid="{00000000-0005-0000-0000-0000CD080000}"/>
    <cellStyle name="Hyperlink 11" xfId="36284" hidden="1" xr:uid="{00000000-0005-0000-0000-0000CE080000}"/>
    <cellStyle name="Hyperlink 11" xfId="51466" hidden="1" xr:uid="{00000000-0005-0000-0000-0000CF080000}"/>
    <cellStyle name="Hyperlink 11" xfId="51449" hidden="1" xr:uid="{00000000-0005-0000-0000-0000D0080000}"/>
    <cellStyle name="Hyperlink 11" xfId="51516" hidden="1" xr:uid="{00000000-0005-0000-0000-0000D1080000}"/>
    <cellStyle name="Hyperlink 11" xfId="51566" hidden="1" xr:uid="{00000000-0005-0000-0000-0000D2080000}"/>
    <cellStyle name="Hyperlink 11" xfId="51652" hidden="1" xr:uid="{00000000-0005-0000-0000-0000D3080000}"/>
    <cellStyle name="Hyperlink 11" xfId="51721" hidden="1" xr:uid="{00000000-0005-0000-0000-0000D4080000}"/>
    <cellStyle name="Hyperlink 11" xfId="51704" hidden="1" xr:uid="{00000000-0005-0000-0000-0000D5080000}"/>
    <cellStyle name="Hyperlink 11" xfId="51771" hidden="1" xr:uid="{00000000-0005-0000-0000-0000D6080000}"/>
    <cellStyle name="Hyperlink 11" xfId="51821" hidden="1" xr:uid="{00000000-0005-0000-0000-0000D7080000}"/>
    <cellStyle name="Hyperlink 11" xfId="51956" hidden="1" xr:uid="{00000000-0005-0000-0000-0000D8080000}"/>
    <cellStyle name="Hyperlink 11" xfId="52078" hidden="1" xr:uid="{00000000-0005-0000-0000-0000D9080000}"/>
    <cellStyle name="Hyperlink 11" xfId="52061" hidden="1" xr:uid="{00000000-0005-0000-0000-0000DA080000}"/>
    <cellStyle name="Hyperlink 11" xfId="52128" hidden="1" xr:uid="{00000000-0005-0000-0000-0000DB080000}"/>
    <cellStyle name="Hyperlink 11" xfId="52178" hidden="1" xr:uid="{00000000-0005-0000-0000-0000DC080000}"/>
    <cellStyle name="Hyperlink 11" xfId="52336" hidden="1" xr:uid="{00000000-0005-0000-0000-0000DD080000}"/>
    <cellStyle name="Hyperlink 11" xfId="52509" hidden="1" xr:uid="{00000000-0005-0000-0000-0000DE080000}"/>
    <cellStyle name="Hyperlink 11" xfId="52492" hidden="1" xr:uid="{00000000-0005-0000-0000-0000DF080000}"/>
    <cellStyle name="Hyperlink 11" xfId="52559" hidden="1" xr:uid="{00000000-0005-0000-0000-0000E0080000}"/>
    <cellStyle name="Hyperlink 11" xfId="52609" hidden="1" xr:uid="{00000000-0005-0000-0000-0000E1080000}"/>
    <cellStyle name="Hyperlink 11" xfId="52407" hidden="1" xr:uid="{00000000-0005-0000-0000-0000E2080000}"/>
    <cellStyle name="Hyperlink 11" xfId="52741" hidden="1" xr:uid="{00000000-0005-0000-0000-0000E3080000}"/>
    <cellStyle name="Hyperlink 11" xfId="52724" hidden="1" xr:uid="{00000000-0005-0000-0000-0000E4080000}"/>
    <cellStyle name="Hyperlink 11" xfId="52791" hidden="1" xr:uid="{00000000-0005-0000-0000-0000E5080000}"/>
    <cellStyle name="Hyperlink 11" xfId="52841" hidden="1" xr:uid="{00000000-0005-0000-0000-0000E6080000}"/>
    <cellStyle name="Hyperlink 11" xfId="52301" hidden="1" xr:uid="{00000000-0005-0000-0000-0000E7080000}"/>
    <cellStyle name="Hyperlink 11" xfId="52945" hidden="1" xr:uid="{00000000-0005-0000-0000-0000E8080000}"/>
    <cellStyle name="Hyperlink 11" xfId="52928" hidden="1" xr:uid="{00000000-0005-0000-0000-0000E9080000}"/>
    <cellStyle name="Hyperlink 11" xfId="52995" hidden="1" xr:uid="{00000000-0005-0000-0000-0000EA080000}"/>
    <cellStyle name="Hyperlink 11" xfId="53045" hidden="1" xr:uid="{00000000-0005-0000-0000-0000EB080000}"/>
    <cellStyle name="Hyperlink 11" xfId="52451" hidden="1" xr:uid="{00000000-0005-0000-0000-0000EC080000}"/>
    <cellStyle name="Hyperlink 11" xfId="53149" hidden="1" xr:uid="{00000000-0005-0000-0000-0000ED080000}"/>
    <cellStyle name="Hyperlink 11" xfId="53132" hidden="1" xr:uid="{00000000-0005-0000-0000-0000EE080000}"/>
    <cellStyle name="Hyperlink 11" xfId="53199" hidden="1" xr:uid="{00000000-0005-0000-0000-0000EF080000}"/>
    <cellStyle name="Hyperlink 11" xfId="53249" hidden="1" xr:uid="{00000000-0005-0000-0000-0000F0080000}"/>
    <cellStyle name="Hyperlink 11" xfId="52263" hidden="1" xr:uid="{00000000-0005-0000-0000-0000F1080000}"/>
    <cellStyle name="Hyperlink 11" xfId="53353" hidden="1" xr:uid="{00000000-0005-0000-0000-0000F2080000}"/>
    <cellStyle name="Hyperlink 11" xfId="53336" hidden="1" xr:uid="{00000000-0005-0000-0000-0000F3080000}"/>
    <cellStyle name="Hyperlink 11" xfId="53403" hidden="1" xr:uid="{00000000-0005-0000-0000-0000F4080000}"/>
    <cellStyle name="Hyperlink 11" xfId="53453" hidden="1" xr:uid="{00000000-0005-0000-0000-0000F5080000}"/>
    <cellStyle name="Hyperlink 11" xfId="52027" hidden="1" xr:uid="{00000000-0005-0000-0000-0000F6080000}"/>
    <cellStyle name="Hyperlink 11" xfId="53557" hidden="1" xr:uid="{00000000-0005-0000-0000-0000F7080000}"/>
    <cellStyle name="Hyperlink 11" xfId="53540" hidden="1" xr:uid="{00000000-0005-0000-0000-0000F8080000}"/>
    <cellStyle name="Hyperlink 11" xfId="53607" hidden="1" xr:uid="{00000000-0005-0000-0000-0000F9080000}"/>
    <cellStyle name="Hyperlink 11" xfId="53657" hidden="1" xr:uid="{00000000-0005-0000-0000-0000FA080000}"/>
    <cellStyle name="Hyperlink 11" xfId="53815" hidden="1" xr:uid="{00000000-0005-0000-0000-0000FB080000}"/>
    <cellStyle name="Hyperlink 11" xfId="53988" hidden="1" xr:uid="{00000000-0005-0000-0000-0000FC080000}"/>
    <cellStyle name="Hyperlink 11" xfId="53971" hidden="1" xr:uid="{00000000-0005-0000-0000-0000FD080000}"/>
    <cellStyle name="Hyperlink 11" xfId="54038" hidden="1" xr:uid="{00000000-0005-0000-0000-0000FE080000}"/>
    <cellStyle name="Hyperlink 11" xfId="54088" hidden="1" xr:uid="{00000000-0005-0000-0000-0000FF080000}"/>
    <cellStyle name="Hyperlink 11" xfId="53886" hidden="1" xr:uid="{00000000-0005-0000-0000-000000090000}"/>
    <cellStyle name="Hyperlink 11" xfId="54220" hidden="1" xr:uid="{00000000-0005-0000-0000-000001090000}"/>
    <cellStyle name="Hyperlink 11" xfId="54203" hidden="1" xr:uid="{00000000-0005-0000-0000-000002090000}"/>
    <cellStyle name="Hyperlink 11" xfId="54270" hidden="1" xr:uid="{00000000-0005-0000-0000-000003090000}"/>
    <cellStyle name="Hyperlink 11" xfId="54320" hidden="1" xr:uid="{00000000-0005-0000-0000-000004090000}"/>
    <cellStyle name="Hyperlink 11" xfId="53780" hidden="1" xr:uid="{00000000-0005-0000-0000-000005090000}"/>
    <cellStyle name="Hyperlink 11" xfId="54424" hidden="1" xr:uid="{00000000-0005-0000-0000-000006090000}"/>
    <cellStyle name="Hyperlink 11" xfId="54407" hidden="1" xr:uid="{00000000-0005-0000-0000-000007090000}"/>
    <cellStyle name="Hyperlink 11" xfId="54474" hidden="1" xr:uid="{00000000-0005-0000-0000-000008090000}"/>
    <cellStyle name="Hyperlink 11" xfId="54524" hidden="1" xr:uid="{00000000-0005-0000-0000-000009090000}"/>
    <cellStyle name="Hyperlink 11" xfId="53930" hidden="1" xr:uid="{00000000-0005-0000-0000-00000A090000}"/>
    <cellStyle name="Hyperlink 11" xfId="54628" hidden="1" xr:uid="{00000000-0005-0000-0000-00000B090000}"/>
    <cellStyle name="Hyperlink 11" xfId="54611" hidden="1" xr:uid="{00000000-0005-0000-0000-00000C090000}"/>
    <cellStyle name="Hyperlink 11" xfId="54678" hidden="1" xr:uid="{00000000-0005-0000-0000-00000D090000}"/>
    <cellStyle name="Hyperlink 11" xfId="54728" hidden="1" xr:uid="{00000000-0005-0000-0000-00000E090000}"/>
    <cellStyle name="Hyperlink 11" xfId="53742" hidden="1" xr:uid="{00000000-0005-0000-0000-00000F090000}"/>
    <cellStyle name="Hyperlink 11" xfId="54832" hidden="1" xr:uid="{00000000-0005-0000-0000-000010090000}"/>
    <cellStyle name="Hyperlink 11" xfId="54815" hidden="1" xr:uid="{00000000-0005-0000-0000-000011090000}"/>
    <cellStyle name="Hyperlink 11" xfId="54882" hidden="1" xr:uid="{00000000-0005-0000-0000-000012090000}"/>
    <cellStyle name="Hyperlink 11" xfId="54932" hidden="1" xr:uid="{00000000-0005-0000-0000-000013090000}"/>
    <cellStyle name="Hyperlink 11" xfId="51926" hidden="1" xr:uid="{00000000-0005-0000-0000-000014090000}"/>
    <cellStyle name="Hyperlink 11" xfId="55036" hidden="1" xr:uid="{00000000-0005-0000-0000-000015090000}"/>
    <cellStyle name="Hyperlink 11" xfId="55019" hidden="1" xr:uid="{00000000-0005-0000-0000-000016090000}"/>
    <cellStyle name="Hyperlink 11" xfId="55086" hidden="1" xr:uid="{00000000-0005-0000-0000-000017090000}"/>
    <cellStyle name="Hyperlink 11" xfId="55136" hidden="1" xr:uid="{00000000-0005-0000-0000-000018090000}"/>
    <cellStyle name="Hyperlink 11" xfId="55294" hidden="1" xr:uid="{00000000-0005-0000-0000-000019090000}"/>
    <cellStyle name="Hyperlink 11" xfId="55467" hidden="1" xr:uid="{00000000-0005-0000-0000-00001A090000}"/>
    <cellStyle name="Hyperlink 11" xfId="55450" hidden="1" xr:uid="{00000000-0005-0000-0000-00001B090000}"/>
    <cellStyle name="Hyperlink 11" xfId="55517" hidden="1" xr:uid="{00000000-0005-0000-0000-00001C090000}"/>
    <cellStyle name="Hyperlink 11" xfId="55567" hidden="1" xr:uid="{00000000-0005-0000-0000-00001D090000}"/>
    <cellStyle name="Hyperlink 11" xfId="55365" hidden="1" xr:uid="{00000000-0005-0000-0000-00001E090000}"/>
    <cellStyle name="Hyperlink 11" xfId="55699" hidden="1" xr:uid="{00000000-0005-0000-0000-00001F090000}"/>
    <cellStyle name="Hyperlink 11" xfId="55682" hidden="1" xr:uid="{00000000-0005-0000-0000-000020090000}"/>
    <cellStyle name="Hyperlink 11" xfId="55749" hidden="1" xr:uid="{00000000-0005-0000-0000-000021090000}"/>
    <cellStyle name="Hyperlink 11" xfId="55799" hidden="1" xr:uid="{00000000-0005-0000-0000-000022090000}"/>
    <cellStyle name="Hyperlink 11" xfId="55259" hidden="1" xr:uid="{00000000-0005-0000-0000-000023090000}"/>
    <cellStyle name="Hyperlink 11" xfId="55903" hidden="1" xr:uid="{00000000-0005-0000-0000-000024090000}"/>
    <cellStyle name="Hyperlink 11" xfId="55886" hidden="1" xr:uid="{00000000-0005-0000-0000-000025090000}"/>
    <cellStyle name="Hyperlink 11" xfId="55953" hidden="1" xr:uid="{00000000-0005-0000-0000-000026090000}"/>
    <cellStyle name="Hyperlink 11" xfId="56003" hidden="1" xr:uid="{00000000-0005-0000-0000-000027090000}"/>
    <cellStyle name="Hyperlink 11" xfId="55409" hidden="1" xr:uid="{00000000-0005-0000-0000-000028090000}"/>
    <cellStyle name="Hyperlink 11" xfId="56107" hidden="1" xr:uid="{00000000-0005-0000-0000-000029090000}"/>
    <cellStyle name="Hyperlink 11" xfId="56090" hidden="1" xr:uid="{00000000-0005-0000-0000-00002A090000}"/>
    <cellStyle name="Hyperlink 11" xfId="56157" hidden="1" xr:uid="{00000000-0005-0000-0000-00002B090000}"/>
    <cellStyle name="Hyperlink 11" xfId="56207" hidden="1" xr:uid="{00000000-0005-0000-0000-00002C090000}"/>
    <cellStyle name="Hyperlink 11" xfId="55221" hidden="1" xr:uid="{00000000-0005-0000-0000-00002D090000}"/>
    <cellStyle name="Hyperlink 11" xfId="56311" hidden="1" xr:uid="{00000000-0005-0000-0000-00002E090000}"/>
    <cellStyle name="Hyperlink 11" xfId="56294" hidden="1" xr:uid="{00000000-0005-0000-0000-00002F090000}"/>
    <cellStyle name="Hyperlink 11" xfId="56361" hidden="1" xr:uid="{00000000-0005-0000-0000-000030090000}"/>
    <cellStyle name="Hyperlink 11" xfId="56411" hidden="1" xr:uid="{00000000-0005-0000-0000-000031090000}"/>
    <cellStyle name="Hyperlink 11" xfId="56508" hidden="1" xr:uid="{00000000-0005-0000-0000-000032090000}"/>
    <cellStyle name="Hyperlink 11" xfId="56579" hidden="1" xr:uid="{00000000-0005-0000-0000-000033090000}"/>
    <cellStyle name="Hyperlink 11" xfId="56562" hidden="1" xr:uid="{00000000-0005-0000-0000-000034090000}"/>
    <cellStyle name="Hyperlink 11" xfId="56629" hidden="1" xr:uid="{00000000-0005-0000-0000-000035090000}"/>
    <cellStyle name="Hyperlink 11" xfId="56679" hidden="1" xr:uid="{00000000-0005-0000-0000-000036090000}"/>
    <cellStyle name="Hyperlink 11" xfId="56765" hidden="1" xr:uid="{00000000-0005-0000-0000-000037090000}"/>
    <cellStyle name="Hyperlink 11" xfId="56834" hidden="1" xr:uid="{00000000-0005-0000-0000-000038090000}"/>
    <cellStyle name="Hyperlink 11" xfId="56817" hidden="1" xr:uid="{00000000-0005-0000-0000-000039090000}"/>
    <cellStyle name="Hyperlink 11" xfId="56884" hidden="1" xr:uid="{00000000-0005-0000-0000-00003A090000}"/>
    <cellStyle name="Hyperlink 11" xfId="56934" hidden="1" xr:uid="{00000000-0005-0000-0000-00003B090000}"/>
    <cellStyle name="Hyperlink 11" xfId="57077" hidden="1" xr:uid="{00000000-0005-0000-0000-00003C090000}"/>
    <cellStyle name="Hyperlink 11" xfId="57201" hidden="1" xr:uid="{00000000-0005-0000-0000-00003D090000}"/>
    <cellStyle name="Hyperlink 11" xfId="57184" hidden="1" xr:uid="{00000000-0005-0000-0000-00003E090000}"/>
    <cellStyle name="Hyperlink 11" xfId="57251" hidden="1" xr:uid="{00000000-0005-0000-0000-00003F090000}"/>
    <cellStyle name="Hyperlink 11" xfId="57301" hidden="1" xr:uid="{00000000-0005-0000-0000-000040090000}"/>
    <cellStyle name="Hyperlink 11" xfId="57459" hidden="1" xr:uid="{00000000-0005-0000-0000-000041090000}"/>
    <cellStyle name="Hyperlink 11" xfId="57632" hidden="1" xr:uid="{00000000-0005-0000-0000-000042090000}"/>
    <cellStyle name="Hyperlink 11" xfId="57615" hidden="1" xr:uid="{00000000-0005-0000-0000-000043090000}"/>
    <cellStyle name="Hyperlink 11" xfId="57682" hidden="1" xr:uid="{00000000-0005-0000-0000-000044090000}"/>
    <cellStyle name="Hyperlink 11" xfId="57732" hidden="1" xr:uid="{00000000-0005-0000-0000-000045090000}"/>
    <cellStyle name="Hyperlink 11" xfId="57530" hidden="1" xr:uid="{00000000-0005-0000-0000-000046090000}"/>
    <cellStyle name="Hyperlink 11" xfId="57864" hidden="1" xr:uid="{00000000-0005-0000-0000-000047090000}"/>
    <cellStyle name="Hyperlink 11" xfId="57847" hidden="1" xr:uid="{00000000-0005-0000-0000-000048090000}"/>
    <cellStyle name="Hyperlink 11" xfId="57914" hidden="1" xr:uid="{00000000-0005-0000-0000-000049090000}"/>
    <cellStyle name="Hyperlink 11" xfId="57964" hidden="1" xr:uid="{00000000-0005-0000-0000-00004A090000}"/>
    <cellStyle name="Hyperlink 11" xfId="57424" hidden="1" xr:uid="{00000000-0005-0000-0000-00004B090000}"/>
    <cellStyle name="Hyperlink 11" xfId="58068" hidden="1" xr:uid="{00000000-0005-0000-0000-00004C090000}"/>
    <cellStyle name="Hyperlink 11" xfId="58051" hidden="1" xr:uid="{00000000-0005-0000-0000-00004D090000}"/>
    <cellStyle name="Hyperlink 11" xfId="58118" hidden="1" xr:uid="{00000000-0005-0000-0000-00004E090000}"/>
    <cellStyle name="Hyperlink 11" xfId="58168" hidden="1" xr:uid="{00000000-0005-0000-0000-00004F090000}"/>
    <cellStyle name="Hyperlink 11" xfId="57574" hidden="1" xr:uid="{00000000-0005-0000-0000-000050090000}"/>
    <cellStyle name="Hyperlink 11" xfId="58272" hidden="1" xr:uid="{00000000-0005-0000-0000-000051090000}"/>
    <cellStyle name="Hyperlink 11" xfId="58255" hidden="1" xr:uid="{00000000-0005-0000-0000-000052090000}"/>
    <cellStyle name="Hyperlink 11" xfId="58322" hidden="1" xr:uid="{00000000-0005-0000-0000-000053090000}"/>
    <cellStyle name="Hyperlink 11" xfId="58372" hidden="1" xr:uid="{00000000-0005-0000-0000-000054090000}"/>
    <cellStyle name="Hyperlink 11" xfId="57386" hidden="1" xr:uid="{00000000-0005-0000-0000-000055090000}"/>
    <cellStyle name="Hyperlink 11" xfId="58476" hidden="1" xr:uid="{00000000-0005-0000-0000-000056090000}"/>
    <cellStyle name="Hyperlink 11" xfId="58459" hidden="1" xr:uid="{00000000-0005-0000-0000-000057090000}"/>
    <cellStyle name="Hyperlink 11" xfId="58526" hidden="1" xr:uid="{00000000-0005-0000-0000-000058090000}"/>
    <cellStyle name="Hyperlink 11" xfId="58576" hidden="1" xr:uid="{00000000-0005-0000-0000-000059090000}"/>
    <cellStyle name="Hyperlink 11" xfId="57149" hidden="1" xr:uid="{00000000-0005-0000-0000-00005A090000}"/>
    <cellStyle name="Hyperlink 11" xfId="58680" hidden="1" xr:uid="{00000000-0005-0000-0000-00005B090000}"/>
    <cellStyle name="Hyperlink 11" xfId="58663" hidden="1" xr:uid="{00000000-0005-0000-0000-00005C090000}"/>
    <cellStyle name="Hyperlink 11" xfId="58730" hidden="1" xr:uid="{00000000-0005-0000-0000-00005D090000}"/>
    <cellStyle name="Hyperlink 11" xfId="58780" hidden="1" xr:uid="{00000000-0005-0000-0000-00005E090000}"/>
    <cellStyle name="Hyperlink 11" xfId="58938" hidden="1" xr:uid="{00000000-0005-0000-0000-00005F090000}"/>
    <cellStyle name="Hyperlink 11" xfId="59111" hidden="1" xr:uid="{00000000-0005-0000-0000-000060090000}"/>
    <cellStyle name="Hyperlink 11" xfId="59094" hidden="1" xr:uid="{00000000-0005-0000-0000-000061090000}"/>
    <cellStyle name="Hyperlink 11" xfId="59161" hidden="1" xr:uid="{00000000-0005-0000-0000-000062090000}"/>
    <cellStyle name="Hyperlink 11" xfId="59211" hidden="1" xr:uid="{00000000-0005-0000-0000-000063090000}"/>
    <cellStyle name="Hyperlink 11" xfId="59009" hidden="1" xr:uid="{00000000-0005-0000-0000-000064090000}"/>
    <cellStyle name="Hyperlink 11" xfId="59343" hidden="1" xr:uid="{00000000-0005-0000-0000-000065090000}"/>
    <cellStyle name="Hyperlink 11" xfId="59326" hidden="1" xr:uid="{00000000-0005-0000-0000-000066090000}"/>
    <cellStyle name="Hyperlink 11" xfId="59393" hidden="1" xr:uid="{00000000-0005-0000-0000-000067090000}"/>
    <cellStyle name="Hyperlink 11" xfId="59443" hidden="1" xr:uid="{00000000-0005-0000-0000-000068090000}"/>
    <cellStyle name="Hyperlink 11" xfId="58903" hidden="1" xr:uid="{00000000-0005-0000-0000-000069090000}"/>
    <cellStyle name="Hyperlink 11" xfId="59547" hidden="1" xr:uid="{00000000-0005-0000-0000-00006A090000}"/>
    <cellStyle name="Hyperlink 11" xfId="59530" hidden="1" xr:uid="{00000000-0005-0000-0000-00006B090000}"/>
    <cellStyle name="Hyperlink 11" xfId="59597" hidden="1" xr:uid="{00000000-0005-0000-0000-00006C090000}"/>
    <cellStyle name="Hyperlink 11" xfId="59647" hidden="1" xr:uid="{00000000-0005-0000-0000-00006D090000}"/>
    <cellStyle name="Hyperlink 11" xfId="59053" hidden="1" xr:uid="{00000000-0005-0000-0000-00006E090000}"/>
    <cellStyle name="Hyperlink 11" xfId="59751" hidden="1" xr:uid="{00000000-0005-0000-0000-00006F090000}"/>
    <cellStyle name="Hyperlink 11" xfId="59734" hidden="1" xr:uid="{00000000-0005-0000-0000-000070090000}"/>
    <cellStyle name="Hyperlink 11" xfId="59801" hidden="1" xr:uid="{00000000-0005-0000-0000-000071090000}"/>
    <cellStyle name="Hyperlink 11" xfId="59851" hidden="1" xr:uid="{00000000-0005-0000-0000-000072090000}"/>
    <cellStyle name="Hyperlink 11" xfId="58865" hidden="1" xr:uid="{00000000-0005-0000-0000-000073090000}"/>
    <cellStyle name="Hyperlink 11" xfId="59955" hidden="1" xr:uid="{00000000-0005-0000-0000-000074090000}"/>
    <cellStyle name="Hyperlink 11" xfId="59938" hidden="1" xr:uid="{00000000-0005-0000-0000-000075090000}"/>
    <cellStyle name="Hyperlink 11" xfId="60005" hidden="1" xr:uid="{00000000-0005-0000-0000-000076090000}"/>
    <cellStyle name="Hyperlink 11" xfId="60055" hidden="1" xr:uid="{00000000-0005-0000-0000-000077090000}"/>
    <cellStyle name="Hyperlink 11" xfId="57043" hidden="1" xr:uid="{00000000-0005-0000-0000-000078090000}"/>
    <cellStyle name="Hyperlink 11" xfId="60159" hidden="1" xr:uid="{00000000-0005-0000-0000-000079090000}"/>
    <cellStyle name="Hyperlink 11" xfId="60142" hidden="1" xr:uid="{00000000-0005-0000-0000-00007A090000}"/>
    <cellStyle name="Hyperlink 11" xfId="60209" hidden="1" xr:uid="{00000000-0005-0000-0000-00007B090000}"/>
    <cellStyle name="Hyperlink 11" xfId="60259" hidden="1" xr:uid="{00000000-0005-0000-0000-00007C090000}"/>
    <cellStyle name="Hyperlink 11" xfId="60417" hidden="1" xr:uid="{00000000-0005-0000-0000-00007D090000}"/>
    <cellStyle name="Hyperlink 11" xfId="60590" hidden="1" xr:uid="{00000000-0005-0000-0000-00007E090000}"/>
    <cellStyle name="Hyperlink 11" xfId="60573" hidden="1" xr:uid="{00000000-0005-0000-0000-00007F090000}"/>
    <cellStyle name="Hyperlink 11" xfId="60640" hidden="1" xr:uid="{00000000-0005-0000-0000-000080090000}"/>
    <cellStyle name="Hyperlink 11" xfId="60690" hidden="1" xr:uid="{00000000-0005-0000-0000-000081090000}"/>
    <cellStyle name="Hyperlink 11" xfId="60488" hidden="1" xr:uid="{00000000-0005-0000-0000-000082090000}"/>
    <cellStyle name="Hyperlink 11" xfId="60822" hidden="1" xr:uid="{00000000-0005-0000-0000-000083090000}"/>
    <cellStyle name="Hyperlink 11" xfId="60805" hidden="1" xr:uid="{00000000-0005-0000-0000-000084090000}"/>
    <cellStyle name="Hyperlink 11" xfId="60872" hidden="1" xr:uid="{00000000-0005-0000-0000-000085090000}"/>
    <cellStyle name="Hyperlink 11" xfId="60922" hidden="1" xr:uid="{00000000-0005-0000-0000-000086090000}"/>
    <cellStyle name="Hyperlink 11" xfId="60382" hidden="1" xr:uid="{00000000-0005-0000-0000-000087090000}"/>
    <cellStyle name="Hyperlink 11" xfId="61026" hidden="1" xr:uid="{00000000-0005-0000-0000-000088090000}"/>
    <cellStyle name="Hyperlink 11" xfId="61009" hidden="1" xr:uid="{00000000-0005-0000-0000-000089090000}"/>
    <cellStyle name="Hyperlink 11" xfId="61076" hidden="1" xr:uid="{00000000-0005-0000-0000-00008A090000}"/>
    <cellStyle name="Hyperlink 11" xfId="61126" hidden="1" xr:uid="{00000000-0005-0000-0000-00008B090000}"/>
    <cellStyle name="Hyperlink 11" xfId="60532" hidden="1" xr:uid="{00000000-0005-0000-0000-00008C090000}"/>
    <cellStyle name="Hyperlink 11" xfId="61230" hidden="1" xr:uid="{00000000-0005-0000-0000-00008D090000}"/>
    <cellStyle name="Hyperlink 11" xfId="61213" hidden="1" xr:uid="{00000000-0005-0000-0000-00008E090000}"/>
    <cellStyle name="Hyperlink 11" xfId="61280" hidden="1" xr:uid="{00000000-0005-0000-0000-00008F090000}"/>
    <cellStyle name="Hyperlink 11" xfId="61330" hidden="1" xr:uid="{00000000-0005-0000-0000-000090090000}"/>
    <cellStyle name="Hyperlink 11" xfId="60344" hidden="1" xr:uid="{00000000-0005-0000-0000-000091090000}"/>
    <cellStyle name="Hyperlink 11" xfId="61434" hidden="1" xr:uid="{00000000-0005-0000-0000-000092090000}"/>
    <cellStyle name="Hyperlink 11" xfId="61417" hidden="1" xr:uid="{00000000-0005-0000-0000-000093090000}"/>
    <cellStyle name="Hyperlink 11" xfId="61484" hidden="1" xr:uid="{00000000-0005-0000-0000-000094090000}"/>
    <cellStyle name="Hyperlink 11" xfId="61534" xr:uid="{00000000-0005-0000-0000-000095090000}"/>
    <cellStyle name="Hyperlink 12" xfId="173" hidden="1" xr:uid="{00000000-0005-0000-0000-000096090000}"/>
    <cellStyle name="Hyperlink 12" xfId="215" hidden="1" xr:uid="{00000000-0005-0000-0000-000097090000}"/>
    <cellStyle name="Hyperlink 12" xfId="445" hidden="1" xr:uid="{00000000-0005-0000-0000-000098090000}"/>
    <cellStyle name="Hyperlink 12" xfId="418" hidden="1" xr:uid="{00000000-0005-0000-0000-000099090000}"/>
    <cellStyle name="Hyperlink 12" xfId="509" hidden="1" xr:uid="{00000000-0005-0000-0000-00009A090000}"/>
    <cellStyle name="Hyperlink 12" xfId="547" hidden="1" xr:uid="{00000000-0005-0000-0000-00009B090000}"/>
    <cellStyle name="Hyperlink 12" xfId="633" hidden="1" xr:uid="{00000000-0005-0000-0000-00009C090000}"/>
    <cellStyle name="Hyperlink 12" xfId="702" hidden="1" xr:uid="{00000000-0005-0000-0000-00009D090000}"/>
    <cellStyle name="Hyperlink 12" xfId="675" hidden="1" xr:uid="{00000000-0005-0000-0000-00009E090000}"/>
    <cellStyle name="Hyperlink 12" xfId="764" hidden="1" xr:uid="{00000000-0005-0000-0000-00009F090000}"/>
    <cellStyle name="Hyperlink 12" xfId="802" hidden="1" xr:uid="{00000000-0005-0000-0000-0000A0090000}"/>
    <cellStyle name="Hyperlink 12" xfId="947" hidden="1" xr:uid="{00000000-0005-0000-0000-0000A1090000}"/>
    <cellStyle name="Hyperlink 12" xfId="1072" hidden="1" xr:uid="{00000000-0005-0000-0000-0000A2090000}"/>
    <cellStyle name="Hyperlink 12" xfId="1045" hidden="1" xr:uid="{00000000-0005-0000-0000-0000A3090000}"/>
    <cellStyle name="Hyperlink 12" xfId="1134" hidden="1" xr:uid="{00000000-0005-0000-0000-0000A4090000}"/>
    <cellStyle name="Hyperlink 12" xfId="1172" hidden="1" xr:uid="{00000000-0005-0000-0000-0000A5090000}"/>
    <cellStyle name="Hyperlink 12" xfId="1330" hidden="1" xr:uid="{00000000-0005-0000-0000-0000A6090000}"/>
    <cellStyle name="Hyperlink 12" xfId="1503" hidden="1" xr:uid="{00000000-0005-0000-0000-0000A7090000}"/>
    <cellStyle name="Hyperlink 12" xfId="1476" hidden="1" xr:uid="{00000000-0005-0000-0000-0000A8090000}"/>
    <cellStyle name="Hyperlink 12" xfId="1565" hidden="1" xr:uid="{00000000-0005-0000-0000-0000A9090000}"/>
    <cellStyle name="Hyperlink 12" xfId="1603" hidden="1" xr:uid="{00000000-0005-0000-0000-0000AA090000}"/>
    <cellStyle name="Hyperlink 12" xfId="1403" hidden="1" xr:uid="{00000000-0005-0000-0000-0000AB090000}"/>
    <cellStyle name="Hyperlink 12" xfId="1735" hidden="1" xr:uid="{00000000-0005-0000-0000-0000AC090000}"/>
    <cellStyle name="Hyperlink 12" xfId="1708" hidden="1" xr:uid="{00000000-0005-0000-0000-0000AD090000}"/>
    <cellStyle name="Hyperlink 12" xfId="1797" hidden="1" xr:uid="{00000000-0005-0000-0000-0000AE090000}"/>
    <cellStyle name="Hyperlink 12" xfId="1835" hidden="1" xr:uid="{00000000-0005-0000-0000-0000AF090000}"/>
    <cellStyle name="Hyperlink 12" xfId="1297" hidden="1" xr:uid="{00000000-0005-0000-0000-0000B0090000}"/>
    <cellStyle name="Hyperlink 12" xfId="1939" hidden="1" xr:uid="{00000000-0005-0000-0000-0000B1090000}"/>
    <cellStyle name="Hyperlink 12" xfId="1912" hidden="1" xr:uid="{00000000-0005-0000-0000-0000B2090000}"/>
    <cellStyle name="Hyperlink 12" xfId="2001" hidden="1" xr:uid="{00000000-0005-0000-0000-0000B3090000}"/>
    <cellStyle name="Hyperlink 12" xfId="2039" hidden="1" xr:uid="{00000000-0005-0000-0000-0000B4090000}"/>
    <cellStyle name="Hyperlink 12" xfId="1445" hidden="1" xr:uid="{00000000-0005-0000-0000-0000B5090000}"/>
    <cellStyle name="Hyperlink 12" xfId="2143" hidden="1" xr:uid="{00000000-0005-0000-0000-0000B6090000}"/>
    <cellStyle name="Hyperlink 12" xfId="2116" hidden="1" xr:uid="{00000000-0005-0000-0000-0000B7090000}"/>
    <cellStyle name="Hyperlink 12" xfId="2205" hidden="1" xr:uid="{00000000-0005-0000-0000-0000B8090000}"/>
    <cellStyle name="Hyperlink 12" xfId="2243" hidden="1" xr:uid="{00000000-0005-0000-0000-0000B9090000}"/>
    <cellStyle name="Hyperlink 12" xfId="1701" hidden="1" xr:uid="{00000000-0005-0000-0000-0000BA090000}"/>
    <cellStyle name="Hyperlink 12" xfId="2347" hidden="1" xr:uid="{00000000-0005-0000-0000-0000BB090000}"/>
    <cellStyle name="Hyperlink 12" xfId="2320" hidden="1" xr:uid="{00000000-0005-0000-0000-0000BC090000}"/>
    <cellStyle name="Hyperlink 12" xfId="2409" hidden="1" xr:uid="{00000000-0005-0000-0000-0000BD090000}"/>
    <cellStyle name="Hyperlink 12" xfId="2447" hidden="1" xr:uid="{00000000-0005-0000-0000-0000BE090000}"/>
    <cellStyle name="Hyperlink 12" xfId="1021" hidden="1" xr:uid="{00000000-0005-0000-0000-0000BF090000}"/>
    <cellStyle name="Hyperlink 12" xfId="2551" hidden="1" xr:uid="{00000000-0005-0000-0000-0000C0090000}"/>
    <cellStyle name="Hyperlink 12" xfId="2524" hidden="1" xr:uid="{00000000-0005-0000-0000-0000C1090000}"/>
    <cellStyle name="Hyperlink 12" xfId="2613" hidden="1" xr:uid="{00000000-0005-0000-0000-0000C2090000}"/>
    <cellStyle name="Hyperlink 12" xfId="2651" hidden="1" xr:uid="{00000000-0005-0000-0000-0000C3090000}"/>
    <cellStyle name="Hyperlink 12" xfId="2809" hidden="1" xr:uid="{00000000-0005-0000-0000-0000C4090000}"/>
    <cellStyle name="Hyperlink 12" xfId="2982" hidden="1" xr:uid="{00000000-0005-0000-0000-0000C5090000}"/>
    <cellStyle name="Hyperlink 12" xfId="2955" hidden="1" xr:uid="{00000000-0005-0000-0000-0000C6090000}"/>
    <cellStyle name="Hyperlink 12" xfId="3044" hidden="1" xr:uid="{00000000-0005-0000-0000-0000C7090000}"/>
    <cellStyle name="Hyperlink 12" xfId="3082" hidden="1" xr:uid="{00000000-0005-0000-0000-0000C8090000}"/>
    <cellStyle name="Hyperlink 12" xfId="2882" hidden="1" xr:uid="{00000000-0005-0000-0000-0000C9090000}"/>
    <cellStyle name="Hyperlink 12" xfId="3214" hidden="1" xr:uid="{00000000-0005-0000-0000-0000CA090000}"/>
    <cellStyle name="Hyperlink 12" xfId="3187" hidden="1" xr:uid="{00000000-0005-0000-0000-0000CB090000}"/>
    <cellStyle name="Hyperlink 12" xfId="3276" hidden="1" xr:uid="{00000000-0005-0000-0000-0000CC090000}"/>
    <cellStyle name="Hyperlink 12" xfId="3314" hidden="1" xr:uid="{00000000-0005-0000-0000-0000CD090000}"/>
    <cellStyle name="Hyperlink 12" xfId="2776" hidden="1" xr:uid="{00000000-0005-0000-0000-0000CE090000}"/>
    <cellStyle name="Hyperlink 12" xfId="3418" hidden="1" xr:uid="{00000000-0005-0000-0000-0000CF090000}"/>
    <cellStyle name="Hyperlink 12" xfId="3391" hidden="1" xr:uid="{00000000-0005-0000-0000-0000D0090000}"/>
    <cellStyle name="Hyperlink 12" xfId="3480" hidden="1" xr:uid="{00000000-0005-0000-0000-0000D1090000}"/>
    <cellStyle name="Hyperlink 12" xfId="3518" hidden="1" xr:uid="{00000000-0005-0000-0000-0000D2090000}"/>
    <cellStyle name="Hyperlink 12" xfId="2924" hidden="1" xr:uid="{00000000-0005-0000-0000-0000D3090000}"/>
    <cellStyle name="Hyperlink 12" xfId="3622" hidden="1" xr:uid="{00000000-0005-0000-0000-0000D4090000}"/>
    <cellStyle name="Hyperlink 12" xfId="3595" hidden="1" xr:uid="{00000000-0005-0000-0000-0000D5090000}"/>
    <cellStyle name="Hyperlink 12" xfId="3684" hidden="1" xr:uid="{00000000-0005-0000-0000-0000D6090000}"/>
    <cellStyle name="Hyperlink 12" xfId="3722" hidden="1" xr:uid="{00000000-0005-0000-0000-0000D7090000}"/>
    <cellStyle name="Hyperlink 12" xfId="3180" hidden="1" xr:uid="{00000000-0005-0000-0000-0000D8090000}"/>
    <cellStyle name="Hyperlink 12" xfId="3826" hidden="1" xr:uid="{00000000-0005-0000-0000-0000D9090000}"/>
    <cellStyle name="Hyperlink 12" xfId="3799" hidden="1" xr:uid="{00000000-0005-0000-0000-0000DA090000}"/>
    <cellStyle name="Hyperlink 12" xfId="3888" hidden="1" xr:uid="{00000000-0005-0000-0000-0000DB090000}"/>
    <cellStyle name="Hyperlink 12" xfId="3926" hidden="1" xr:uid="{00000000-0005-0000-0000-0000DC090000}"/>
    <cellStyle name="Hyperlink 12" xfId="915" hidden="1" xr:uid="{00000000-0005-0000-0000-0000DD090000}"/>
    <cellStyle name="Hyperlink 12" xfId="4030" hidden="1" xr:uid="{00000000-0005-0000-0000-0000DE090000}"/>
    <cellStyle name="Hyperlink 12" xfId="4003" hidden="1" xr:uid="{00000000-0005-0000-0000-0000DF090000}"/>
    <cellStyle name="Hyperlink 12" xfId="4092" hidden="1" xr:uid="{00000000-0005-0000-0000-0000E0090000}"/>
    <cellStyle name="Hyperlink 12" xfId="4130" hidden="1" xr:uid="{00000000-0005-0000-0000-0000E1090000}"/>
    <cellStyle name="Hyperlink 12" xfId="4288" hidden="1" xr:uid="{00000000-0005-0000-0000-0000E2090000}"/>
    <cellStyle name="Hyperlink 12" xfId="4461" hidden="1" xr:uid="{00000000-0005-0000-0000-0000E3090000}"/>
    <cellStyle name="Hyperlink 12" xfId="4434" hidden="1" xr:uid="{00000000-0005-0000-0000-0000E4090000}"/>
    <cellStyle name="Hyperlink 12" xfId="4523" hidden="1" xr:uid="{00000000-0005-0000-0000-0000E5090000}"/>
    <cellStyle name="Hyperlink 12" xfId="4561" hidden="1" xr:uid="{00000000-0005-0000-0000-0000E6090000}"/>
    <cellStyle name="Hyperlink 12" xfId="4361" hidden="1" xr:uid="{00000000-0005-0000-0000-0000E7090000}"/>
    <cellStyle name="Hyperlink 12" xfId="4693" hidden="1" xr:uid="{00000000-0005-0000-0000-0000E8090000}"/>
    <cellStyle name="Hyperlink 12" xfId="4666" hidden="1" xr:uid="{00000000-0005-0000-0000-0000E9090000}"/>
    <cellStyle name="Hyperlink 12" xfId="4755" hidden="1" xr:uid="{00000000-0005-0000-0000-0000EA090000}"/>
    <cellStyle name="Hyperlink 12" xfId="4793" hidden="1" xr:uid="{00000000-0005-0000-0000-0000EB090000}"/>
    <cellStyle name="Hyperlink 12" xfId="4255" hidden="1" xr:uid="{00000000-0005-0000-0000-0000EC090000}"/>
    <cellStyle name="Hyperlink 12" xfId="4897" hidden="1" xr:uid="{00000000-0005-0000-0000-0000ED090000}"/>
    <cellStyle name="Hyperlink 12" xfId="4870" hidden="1" xr:uid="{00000000-0005-0000-0000-0000EE090000}"/>
    <cellStyle name="Hyperlink 12" xfId="4959" hidden="1" xr:uid="{00000000-0005-0000-0000-0000EF090000}"/>
    <cellStyle name="Hyperlink 12" xfId="4997" hidden="1" xr:uid="{00000000-0005-0000-0000-0000F0090000}"/>
    <cellStyle name="Hyperlink 12" xfId="4403" hidden="1" xr:uid="{00000000-0005-0000-0000-0000F1090000}"/>
    <cellStyle name="Hyperlink 12" xfId="5101" hidden="1" xr:uid="{00000000-0005-0000-0000-0000F2090000}"/>
    <cellStyle name="Hyperlink 12" xfId="5074" hidden="1" xr:uid="{00000000-0005-0000-0000-0000F3090000}"/>
    <cellStyle name="Hyperlink 12" xfId="5163" hidden="1" xr:uid="{00000000-0005-0000-0000-0000F4090000}"/>
    <cellStyle name="Hyperlink 12" xfId="5201" hidden="1" xr:uid="{00000000-0005-0000-0000-0000F5090000}"/>
    <cellStyle name="Hyperlink 12" xfId="4659" hidden="1" xr:uid="{00000000-0005-0000-0000-0000F6090000}"/>
    <cellStyle name="Hyperlink 12" xfId="5305" hidden="1" xr:uid="{00000000-0005-0000-0000-0000F7090000}"/>
    <cellStyle name="Hyperlink 12" xfId="5278" hidden="1" xr:uid="{00000000-0005-0000-0000-0000F8090000}"/>
    <cellStyle name="Hyperlink 12" xfId="5367" hidden="1" xr:uid="{00000000-0005-0000-0000-0000F9090000}"/>
    <cellStyle name="Hyperlink 12" xfId="5405" hidden="1" xr:uid="{00000000-0005-0000-0000-0000FA090000}"/>
    <cellStyle name="Hyperlink 12" xfId="5641" hidden="1" xr:uid="{00000000-0005-0000-0000-0000FB090000}"/>
    <cellStyle name="Hyperlink 12" xfId="5841" hidden="1" xr:uid="{00000000-0005-0000-0000-0000FC090000}"/>
    <cellStyle name="Hyperlink 12" xfId="5814" hidden="1" xr:uid="{00000000-0005-0000-0000-0000FD090000}"/>
    <cellStyle name="Hyperlink 12" xfId="5903" hidden="1" xr:uid="{00000000-0005-0000-0000-0000FE090000}"/>
    <cellStyle name="Hyperlink 12" xfId="5941" hidden="1" xr:uid="{00000000-0005-0000-0000-0000FF090000}"/>
    <cellStyle name="Hyperlink 12" xfId="6027" hidden="1" xr:uid="{00000000-0005-0000-0000-0000000A0000}"/>
    <cellStyle name="Hyperlink 12" xfId="6096" hidden="1" xr:uid="{00000000-0005-0000-0000-0000010A0000}"/>
    <cellStyle name="Hyperlink 12" xfId="6069" hidden="1" xr:uid="{00000000-0005-0000-0000-0000020A0000}"/>
    <cellStyle name="Hyperlink 12" xfId="6158" hidden="1" xr:uid="{00000000-0005-0000-0000-0000030A0000}"/>
    <cellStyle name="Hyperlink 12" xfId="6196" hidden="1" xr:uid="{00000000-0005-0000-0000-0000040A0000}"/>
    <cellStyle name="Hyperlink 12" xfId="6338" hidden="1" xr:uid="{00000000-0005-0000-0000-0000050A0000}"/>
    <cellStyle name="Hyperlink 12" xfId="6462" hidden="1" xr:uid="{00000000-0005-0000-0000-0000060A0000}"/>
    <cellStyle name="Hyperlink 12" xfId="6435" hidden="1" xr:uid="{00000000-0005-0000-0000-0000070A0000}"/>
    <cellStyle name="Hyperlink 12" xfId="6524" hidden="1" xr:uid="{00000000-0005-0000-0000-0000080A0000}"/>
    <cellStyle name="Hyperlink 12" xfId="6562" hidden="1" xr:uid="{00000000-0005-0000-0000-0000090A0000}"/>
    <cellStyle name="Hyperlink 12" xfId="6720" hidden="1" xr:uid="{00000000-0005-0000-0000-00000A0A0000}"/>
    <cellStyle name="Hyperlink 12" xfId="6893" hidden="1" xr:uid="{00000000-0005-0000-0000-00000B0A0000}"/>
    <cellStyle name="Hyperlink 12" xfId="6866" hidden="1" xr:uid="{00000000-0005-0000-0000-00000C0A0000}"/>
    <cellStyle name="Hyperlink 12" xfId="6955" hidden="1" xr:uid="{00000000-0005-0000-0000-00000D0A0000}"/>
    <cellStyle name="Hyperlink 12" xfId="6993" hidden="1" xr:uid="{00000000-0005-0000-0000-00000E0A0000}"/>
    <cellStyle name="Hyperlink 12" xfId="6793" hidden="1" xr:uid="{00000000-0005-0000-0000-00000F0A0000}"/>
    <cellStyle name="Hyperlink 12" xfId="7125" hidden="1" xr:uid="{00000000-0005-0000-0000-0000100A0000}"/>
    <cellStyle name="Hyperlink 12" xfId="7098" hidden="1" xr:uid="{00000000-0005-0000-0000-0000110A0000}"/>
    <cellStyle name="Hyperlink 12" xfId="7187" hidden="1" xr:uid="{00000000-0005-0000-0000-0000120A0000}"/>
    <cellStyle name="Hyperlink 12" xfId="7225" hidden="1" xr:uid="{00000000-0005-0000-0000-0000130A0000}"/>
    <cellStyle name="Hyperlink 12" xfId="6687" hidden="1" xr:uid="{00000000-0005-0000-0000-0000140A0000}"/>
    <cellStyle name="Hyperlink 12" xfId="7329" hidden="1" xr:uid="{00000000-0005-0000-0000-0000150A0000}"/>
    <cellStyle name="Hyperlink 12" xfId="7302" hidden="1" xr:uid="{00000000-0005-0000-0000-0000160A0000}"/>
    <cellStyle name="Hyperlink 12" xfId="7391" hidden="1" xr:uid="{00000000-0005-0000-0000-0000170A0000}"/>
    <cellStyle name="Hyperlink 12" xfId="7429" hidden="1" xr:uid="{00000000-0005-0000-0000-0000180A0000}"/>
    <cellStyle name="Hyperlink 12" xfId="6835" hidden="1" xr:uid="{00000000-0005-0000-0000-0000190A0000}"/>
    <cellStyle name="Hyperlink 12" xfId="7533" hidden="1" xr:uid="{00000000-0005-0000-0000-00001A0A0000}"/>
    <cellStyle name="Hyperlink 12" xfId="7506" hidden="1" xr:uid="{00000000-0005-0000-0000-00001B0A0000}"/>
    <cellStyle name="Hyperlink 12" xfId="7595" hidden="1" xr:uid="{00000000-0005-0000-0000-00001C0A0000}"/>
    <cellStyle name="Hyperlink 12" xfId="7633" hidden="1" xr:uid="{00000000-0005-0000-0000-00001D0A0000}"/>
    <cellStyle name="Hyperlink 12" xfId="7091" hidden="1" xr:uid="{00000000-0005-0000-0000-00001E0A0000}"/>
    <cellStyle name="Hyperlink 12" xfId="7737" hidden="1" xr:uid="{00000000-0005-0000-0000-00001F0A0000}"/>
    <cellStyle name="Hyperlink 12" xfId="7710" hidden="1" xr:uid="{00000000-0005-0000-0000-0000200A0000}"/>
    <cellStyle name="Hyperlink 12" xfId="7799" hidden="1" xr:uid="{00000000-0005-0000-0000-0000210A0000}"/>
    <cellStyle name="Hyperlink 12" xfId="7837" hidden="1" xr:uid="{00000000-0005-0000-0000-0000220A0000}"/>
    <cellStyle name="Hyperlink 12" xfId="6412" hidden="1" xr:uid="{00000000-0005-0000-0000-0000230A0000}"/>
    <cellStyle name="Hyperlink 12" xfId="7941" hidden="1" xr:uid="{00000000-0005-0000-0000-0000240A0000}"/>
    <cellStyle name="Hyperlink 12" xfId="7914" hidden="1" xr:uid="{00000000-0005-0000-0000-0000250A0000}"/>
    <cellStyle name="Hyperlink 12" xfId="8003" hidden="1" xr:uid="{00000000-0005-0000-0000-0000260A0000}"/>
    <cellStyle name="Hyperlink 12" xfId="8041" hidden="1" xr:uid="{00000000-0005-0000-0000-0000270A0000}"/>
    <cellStyle name="Hyperlink 12" xfId="8199" hidden="1" xr:uid="{00000000-0005-0000-0000-0000280A0000}"/>
    <cellStyle name="Hyperlink 12" xfId="8372" hidden="1" xr:uid="{00000000-0005-0000-0000-0000290A0000}"/>
    <cellStyle name="Hyperlink 12" xfId="8345" hidden="1" xr:uid="{00000000-0005-0000-0000-00002A0A0000}"/>
    <cellStyle name="Hyperlink 12" xfId="8434" hidden="1" xr:uid="{00000000-0005-0000-0000-00002B0A0000}"/>
    <cellStyle name="Hyperlink 12" xfId="8472" hidden="1" xr:uid="{00000000-0005-0000-0000-00002C0A0000}"/>
    <cellStyle name="Hyperlink 12" xfId="8272" hidden="1" xr:uid="{00000000-0005-0000-0000-00002D0A0000}"/>
    <cellStyle name="Hyperlink 12" xfId="8604" hidden="1" xr:uid="{00000000-0005-0000-0000-00002E0A0000}"/>
    <cellStyle name="Hyperlink 12" xfId="8577" hidden="1" xr:uid="{00000000-0005-0000-0000-00002F0A0000}"/>
    <cellStyle name="Hyperlink 12" xfId="8666" hidden="1" xr:uid="{00000000-0005-0000-0000-0000300A0000}"/>
    <cellStyle name="Hyperlink 12" xfId="8704" hidden="1" xr:uid="{00000000-0005-0000-0000-0000310A0000}"/>
    <cellStyle name="Hyperlink 12" xfId="8166" hidden="1" xr:uid="{00000000-0005-0000-0000-0000320A0000}"/>
    <cellStyle name="Hyperlink 12" xfId="8808" hidden="1" xr:uid="{00000000-0005-0000-0000-0000330A0000}"/>
    <cellStyle name="Hyperlink 12" xfId="8781" hidden="1" xr:uid="{00000000-0005-0000-0000-0000340A0000}"/>
    <cellStyle name="Hyperlink 12" xfId="8870" hidden="1" xr:uid="{00000000-0005-0000-0000-0000350A0000}"/>
    <cellStyle name="Hyperlink 12" xfId="8908" hidden="1" xr:uid="{00000000-0005-0000-0000-0000360A0000}"/>
    <cellStyle name="Hyperlink 12" xfId="8314" hidden="1" xr:uid="{00000000-0005-0000-0000-0000370A0000}"/>
    <cellStyle name="Hyperlink 12" xfId="9012" hidden="1" xr:uid="{00000000-0005-0000-0000-0000380A0000}"/>
    <cellStyle name="Hyperlink 12" xfId="8985" hidden="1" xr:uid="{00000000-0005-0000-0000-0000390A0000}"/>
    <cellStyle name="Hyperlink 12" xfId="9074" hidden="1" xr:uid="{00000000-0005-0000-0000-00003A0A0000}"/>
    <cellStyle name="Hyperlink 12" xfId="9112" hidden="1" xr:uid="{00000000-0005-0000-0000-00003B0A0000}"/>
    <cellStyle name="Hyperlink 12" xfId="8570" hidden="1" xr:uid="{00000000-0005-0000-0000-00003C0A0000}"/>
    <cellStyle name="Hyperlink 12" xfId="9216" hidden="1" xr:uid="{00000000-0005-0000-0000-00003D0A0000}"/>
    <cellStyle name="Hyperlink 12" xfId="9189" hidden="1" xr:uid="{00000000-0005-0000-0000-00003E0A0000}"/>
    <cellStyle name="Hyperlink 12" xfId="9278" hidden="1" xr:uid="{00000000-0005-0000-0000-00003F0A0000}"/>
    <cellStyle name="Hyperlink 12" xfId="9316" hidden="1" xr:uid="{00000000-0005-0000-0000-0000400A0000}"/>
    <cellStyle name="Hyperlink 12" xfId="6307" hidden="1" xr:uid="{00000000-0005-0000-0000-0000410A0000}"/>
    <cellStyle name="Hyperlink 12" xfId="9420" hidden="1" xr:uid="{00000000-0005-0000-0000-0000420A0000}"/>
    <cellStyle name="Hyperlink 12" xfId="9393" hidden="1" xr:uid="{00000000-0005-0000-0000-0000430A0000}"/>
    <cellStyle name="Hyperlink 12" xfId="9482" hidden="1" xr:uid="{00000000-0005-0000-0000-0000440A0000}"/>
    <cellStyle name="Hyperlink 12" xfId="9520" hidden="1" xr:uid="{00000000-0005-0000-0000-0000450A0000}"/>
    <cellStyle name="Hyperlink 12" xfId="9678" hidden="1" xr:uid="{00000000-0005-0000-0000-0000460A0000}"/>
    <cellStyle name="Hyperlink 12" xfId="9851" hidden="1" xr:uid="{00000000-0005-0000-0000-0000470A0000}"/>
    <cellStyle name="Hyperlink 12" xfId="9824" hidden="1" xr:uid="{00000000-0005-0000-0000-0000480A0000}"/>
    <cellStyle name="Hyperlink 12" xfId="9913" hidden="1" xr:uid="{00000000-0005-0000-0000-0000490A0000}"/>
    <cellStyle name="Hyperlink 12" xfId="9951" hidden="1" xr:uid="{00000000-0005-0000-0000-00004A0A0000}"/>
    <cellStyle name="Hyperlink 12" xfId="9751" hidden="1" xr:uid="{00000000-0005-0000-0000-00004B0A0000}"/>
    <cellStyle name="Hyperlink 12" xfId="10083" hidden="1" xr:uid="{00000000-0005-0000-0000-00004C0A0000}"/>
    <cellStyle name="Hyperlink 12" xfId="10056" hidden="1" xr:uid="{00000000-0005-0000-0000-00004D0A0000}"/>
    <cellStyle name="Hyperlink 12" xfId="10145" hidden="1" xr:uid="{00000000-0005-0000-0000-00004E0A0000}"/>
    <cellStyle name="Hyperlink 12" xfId="10183" hidden="1" xr:uid="{00000000-0005-0000-0000-00004F0A0000}"/>
    <cellStyle name="Hyperlink 12" xfId="9645" hidden="1" xr:uid="{00000000-0005-0000-0000-0000500A0000}"/>
    <cellStyle name="Hyperlink 12" xfId="10287" hidden="1" xr:uid="{00000000-0005-0000-0000-0000510A0000}"/>
    <cellStyle name="Hyperlink 12" xfId="10260" hidden="1" xr:uid="{00000000-0005-0000-0000-0000520A0000}"/>
    <cellStyle name="Hyperlink 12" xfId="10349" hidden="1" xr:uid="{00000000-0005-0000-0000-0000530A0000}"/>
    <cellStyle name="Hyperlink 12" xfId="10387" hidden="1" xr:uid="{00000000-0005-0000-0000-0000540A0000}"/>
    <cellStyle name="Hyperlink 12" xfId="9793" hidden="1" xr:uid="{00000000-0005-0000-0000-0000550A0000}"/>
    <cellStyle name="Hyperlink 12" xfId="10491" hidden="1" xr:uid="{00000000-0005-0000-0000-0000560A0000}"/>
    <cellStyle name="Hyperlink 12" xfId="10464" hidden="1" xr:uid="{00000000-0005-0000-0000-0000570A0000}"/>
    <cellStyle name="Hyperlink 12" xfId="10553" hidden="1" xr:uid="{00000000-0005-0000-0000-0000580A0000}"/>
    <cellStyle name="Hyperlink 12" xfId="10591" hidden="1" xr:uid="{00000000-0005-0000-0000-0000590A0000}"/>
    <cellStyle name="Hyperlink 12" xfId="10049" hidden="1" xr:uid="{00000000-0005-0000-0000-00005A0A0000}"/>
    <cellStyle name="Hyperlink 12" xfId="10695" hidden="1" xr:uid="{00000000-0005-0000-0000-00005B0A0000}"/>
    <cellStyle name="Hyperlink 12" xfId="10668" hidden="1" xr:uid="{00000000-0005-0000-0000-00005C0A0000}"/>
    <cellStyle name="Hyperlink 12" xfId="10757" hidden="1" xr:uid="{00000000-0005-0000-0000-00005D0A0000}"/>
    <cellStyle name="Hyperlink 12" xfId="10795" hidden="1" xr:uid="{00000000-0005-0000-0000-00005E0A0000}"/>
    <cellStyle name="Hyperlink 12" xfId="5721" hidden="1" xr:uid="{00000000-0005-0000-0000-00005F0A0000}"/>
    <cellStyle name="Hyperlink 12" xfId="10928" hidden="1" xr:uid="{00000000-0005-0000-0000-0000600A0000}"/>
    <cellStyle name="Hyperlink 12" xfId="10901" hidden="1" xr:uid="{00000000-0005-0000-0000-0000610A0000}"/>
    <cellStyle name="Hyperlink 12" xfId="10990" hidden="1" xr:uid="{00000000-0005-0000-0000-0000620A0000}"/>
    <cellStyle name="Hyperlink 12" xfId="11028" hidden="1" xr:uid="{00000000-0005-0000-0000-0000630A0000}"/>
    <cellStyle name="Hyperlink 12" xfId="11114" hidden="1" xr:uid="{00000000-0005-0000-0000-0000640A0000}"/>
    <cellStyle name="Hyperlink 12" xfId="11183" hidden="1" xr:uid="{00000000-0005-0000-0000-0000650A0000}"/>
    <cellStyle name="Hyperlink 12" xfId="11156" hidden="1" xr:uid="{00000000-0005-0000-0000-0000660A0000}"/>
    <cellStyle name="Hyperlink 12" xfId="11245" hidden="1" xr:uid="{00000000-0005-0000-0000-0000670A0000}"/>
    <cellStyle name="Hyperlink 12" xfId="11283" hidden="1" xr:uid="{00000000-0005-0000-0000-0000680A0000}"/>
    <cellStyle name="Hyperlink 12" xfId="11426" hidden="1" xr:uid="{00000000-0005-0000-0000-0000690A0000}"/>
    <cellStyle name="Hyperlink 12" xfId="11550" hidden="1" xr:uid="{00000000-0005-0000-0000-00006A0A0000}"/>
    <cellStyle name="Hyperlink 12" xfId="11523" hidden="1" xr:uid="{00000000-0005-0000-0000-00006B0A0000}"/>
    <cellStyle name="Hyperlink 12" xfId="11612" hidden="1" xr:uid="{00000000-0005-0000-0000-00006C0A0000}"/>
    <cellStyle name="Hyperlink 12" xfId="11650" hidden="1" xr:uid="{00000000-0005-0000-0000-00006D0A0000}"/>
    <cellStyle name="Hyperlink 12" xfId="11808" hidden="1" xr:uid="{00000000-0005-0000-0000-00006E0A0000}"/>
    <cellStyle name="Hyperlink 12" xfId="11981" hidden="1" xr:uid="{00000000-0005-0000-0000-00006F0A0000}"/>
    <cellStyle name="Hyperlink 12" xfId="11954" hidden="1" xr:uid="{00000000-0005-0000-0000-0000700A0000}"/>
    <cellStyle name="Hyperlink 12" xfId="12043" hidden="1" xr:uid="{00000000-0005-0000-0000-0000710A0000}"/>
    <cellStyle name="Hyperlink 12" xfId="12081" hidden="1" xr:uid="{00000000-0005-0000-0000-0000720A0000}"/>
    <cellStyle name="Hyperlink 12" xfId="11881" hidden="1" xr:uid="{00000000-0005-0000-0000-0000730A0000}"/>
    <cellStyle name="Hyperlink 12" xfId="12213" hidden="1" xr:uid="{00000000-0005-0000-0000-0000740A0000}"/>
    <cellStyle name="Hyperlink 12" xfId="12186" hidden="1" xr:uid="{00000000-0005-0000-0000-0000750A0000}"/>
    <cellStyle name="Hyperlink 12" xfId="12275" hidden="1" xr:uid="{00000000-0005-0000-0000-0000760A0000}"/>
    <cellStyle name="Hyperlink 12" xfId="12313" hidden="1" xr:uid="{00000000-0005-0000-0000-0000770A0000}"/>
    <cellStyle name="Hyperlink 12" xfId="11775" hidden="1" xr:uid="{00000000-0005-0000-0000-0000780A0000}"/>
    <cellStyle name="Hyperlink 12" xfId="12417" hidden="1" xr:uid="{00000000-0005-0000-0000-0000790A0000}"/>
    <cellStyle name="Hyperlink 12" xfId="12390" hidden="1" xr:uid="{00000000-0005-0000-0000-00007A0A0000}"/>
    <cellStyle name="Hyperlink 12" xfId="12479" hidden="1" xr:uid="{00000000-0005-0000-0000-00007B0A0000}"/>
    <cellStyle name="Hyperlink 12" xfId="12517" hidden="1" xr:uid="{00000000-0005-0000-0000-00007C0A0000}"/>
    <cellStyle name="Hyperlink 12" xfId="11923" hidden="1" xr:uid="{00000000-0005-0000-0000-00007D0A0000}"/>
    <cellStyle name="Hyperlink 12" xfId="12621" hidden="1" xr:uid="{00000000-0005-0000-0000-00007E0A0000}"/>
    <cellStyle name="Hyperlink 12" xfId="12594" hidden="1" xr:uid="{00000000-0005-0000-0000-00007F0A0000}"/>
    <cellStyle name="Hyperlink 12" xfId="12683" hidden="1" xr:uid="{00000000-0005-0000-0000-0000800A0000}"/>
    <cellStyle name="Hyperlink 12" xfId="12721" hidden="1" xr:uid="{00000000-0005-0000-0000-0000810A0000}"/>
    <cellStyle name="Hyperlink 12" xfId="12179" hidden="1" xr:uid="{00000000-0005-0000-0000-0000820A0000}"/>
    <cellStyle name="Hyperlink 12" xfId="12825" hidden="1" xr:uid="{00000000-0005-0000-0000-0000830A0000}"/>
    <cellStyle name="Hyperlink 12" xfId="12798" hidden="1" xr:uid="{00000000-0005-0000-0000-0000840A0000}"/>
    <cellStyle name="Hyperlink 12" xfId="12887" hidden="1" xr:uid="{00000000-0005-0000-0000-0000850A0000}"/>
    <cellStyle name="Hyperlink 12" xfId="12925" hidden="1" xr:uid="{00000000-0005-0000-0000-0000860A0000}"/>
    <cellStyle name="Hyperlink 12" xfId="11500" hidden="1" xr:uid="{00000000-0005-0000-0000-0000870A0000}"/>
    <cellStyle name="Hyperlink 12" xfId="13029" hidden="1" xr:uid="{00000000-0005-0000-0000-0000880A0000}"/>
    <cellStyle name="Hyperlink 12" xfId="13002" hidden="1" xr:uid="{00000000-0005-0000-0000-0000890A0000}"/>
    <cellStyle name="Hyperlink 12" xfId="13091" hidden="1" xr:uid="{00000000-0005-0000-0000-00008A0A0000}"/>
    <cellStyle name="Hyperlink 12" xfId="13129" hidden="1" xr:uid="{00000000-0005-0000-0000-00008B0A0000}"/>
    <cellStyle name="Hyperlink 12" xfId="13287" hidden="1" xr:uid="{00000000-0005-0000-0000-00008C0A0000}"/>
    <cellStyle name="Hyperlink 12" xfId="13460" hidden="1" xr:uid="{00000000-0005-0000-0000-00008D0A0000}"/>
    <cellStyle name="Hyperlink 12" xfId="13433" hidden="1" xr:uid="{00000000-0005-0000-0000-00008E0A0000}"/>
    <cellStyle name="Hyperlink 12" xfId="13522" hidden="1" xr:uid="{00000000-0005-0000-0000-00008F0A0000}"/>
    <cellStyle name="Hyperlink 12" xfId="13560" hidden="1" xr:uid="{00000000-0005-0000-0000-0000900A0000}"/>
    <cellStyle name="Hyperlink 12" xfId="13360" hidden="1" xr:uid="{00000000-0005-0000-0000-0000910A0000}"/>
    <cellStyle name="Hyperlink 12" xfId="13692" hidden="1" xr:uid="{00000000-0005-0000-0000-0000920A0000}"/>
    <cellStyle name="Hyperlink 12" xfId="13665" hidden="1" xr:uid="{00000000-0005-0000-0000-0000930A0000}"/>
    <cellStyle name="Hyperlink 12" xfId="13754" hidden="1" xr:uid="{00000000-0005-0000-0000-0000940A0000}"/>
    <cellStyle name="Hyperlink 12" xfId="13792" hidden="1" xr:uid="{00000000-0005-0000-0000-0000950A0000}"/>
    <cellStyle name="Hyperlink 12" xfId="13254" hidden="1" xr:uid="{00000000-0005-0000-0000-0000960A0000}"/>
    <cellStyle name="Hyperlink 12" xfId="13896" hidden="1" xr:uid="{00000000-0005-0000-0000-0000970A0000}"/>
    <cellStyle name="Hyperlink 12" xfId="13869" hidden="1" xr:uid="{00000000-0005-0000-0000-0000980A0000}"/>
    <cellStyle name="Hyperlink 12" xfId="13958" hidden="1" xr:uid="{00000000-0005-0000-0000-0000990A0000}"/>
    <cellStyle name="Hyperlink 12" xfId="13996" hidden="1" xr:uid="{00000000-0005-0000-0000-00009A0A0000}"/>
    <cellStyle name="Hyperlink 12" xfId="13402" hidden="1" xr:uid="{00000000-0005-0000-0000-00009B0A0000}"/>
    <cellStyle name="Hyperlink 12" xfId="14100" hidden="1" xr:uid="{00000000-0005-0000-0000-00009C0A0000}"/>
    <cellStyle name="Hyperlink 12" xfId="14073" hidden="1" xr:uid="{00000000-0005-0000-0000-00009D0A0000}"/>
    <cellStyle name="Hyperlink 12" xfId="14162" hidden="1" xr:uid="{00000000-0005-0000-0000-00009E0A0000}"/>
    <cellStyle name="Hyperlink 12" xfId="14200" hidden="1" xr:uid="{00000000-0005-0000-0000-00009F0A0000}"/>
    <cellStyle name="Hyperlink 12" xfId="13658" hidden="1" xr:uid="{00000000-0005-0000-0000-0000A00A0000}"/>
    <cellStyle name="Hyperlink 12" xfId="14304" hidden="1" xr:uid="{00000000-0005-0000-0000-0000A10A0000}"/>
    <cellStyle name="Hyperlink 12" xfId="14277" hidden="1" xr:uid="{00000000-0005-0000-0000-0000A20A0000}"/>
    <cellStyle name="Hyperlink 12" xfId="14366" hidden="1" xr:uid="{00000000-0005-0000-0000-0000A30A0000}"/>
    <cellStyle name="Hyperlink 12" xfId="14404" hidden="1" xr:uid="{00000000-0005-0000-0000-0000A40A0000}"/>
    <cellStyle name="Hyperlink 12" xfId="11395" hidden="1" xr:uid="{00000000-0005-0000-0000-0000A50A0000}"/>
    <cellStyle name="Hyperlink 12" xfId="14508" hidden="1" xr:uid="{00000000-0005-0000-0000-0000A60A0000}"/>
    <cellStyle name="Hyperlink 12" xfId="14481" hidden="1" xr:uid="{00000000-0005-0000-0000-0000A70A0000}"/>
    <cellStyle name="Hyperlink 12" xfId="14570" hidden="1" xr:uid="{00000000-0005-0000-0000-0000A80A0000}"/>
    <cellStyle name="Hyperlink 12" xfId="14608" hidden="1" xr:uid="{00000000-0005-0000-0000-0000A90A0000}"/>
    <cellStyle name="Hyperlink 12" xfId="14766" hidden="1" xr:uid="{00000000-0005-0000-0000-0000AA0A0000}"/>
    <cellStyle name="Hyperlink 12" xfId="14939" hidden="1" xr:uid="{00000000-0005-0000-0000-0000AB0A0000}"/>
    <cellStyle name="Hyperlink 12" xfId="14912" hidden="1" xr:uid="{00000000-0005-0000-0000-0000AC0A0000}"/>
    <cellStyle name="Hyperlink 12" xfId="15001" hidden="1" xr:uid="{00000000-0005-0000-0000-0000AD0A0000}"/>
    <cellStyle name="Hyperlink 12" xfId="15039" hidden="1" xr:uid="{00000000-0005-0000-0000-0000AE0A0000}"/>
    <cellStyle name="Hyperlink 12" xfId="14839" hidden="1" xr:uid="{00000000-0005-0000-0000-0000AF0A0000}"/>
    <cellStyle name="Hyperlink 12" xfId="15171" hidden="1" xr:uid="{00000000-0005-0000-0000-0000B00A0000}"/>
    <cellStyle name="Hyperlink 12" xfId="15144" hidden="1" xr:uid="{00000000-0005-0000-0000-0000B10A0000}"/>
    <cellStyle name="Hyperlink 12" xfId="15233" hidden="1" xr:uid="{00000000-0005-0000-0000-0000B20A0000}"/>
    <cellStyle name="Hyperlink 12" xfId="15271" hidden="1" xr:uid="{00000000-0005-0000-0000-0000B30A0000}"/>
    <cellStyle name="Hyperlink 12" xfId="14733" hidden="1" xr:uid="{00000000-0005-0000-0000-0000B40A0000}"/>
    <cellStyle name="Hyperlink 12" xfId="15375" hidden="1" xr:uid="{00000000-0005-0000-0000-0000B50A0000}"/>
    <cellStyle name="Hyperlink 12" xfId="15348" hidden="1" xr:uid="{00000000-0005-0000-0000-0000B60A0000}"/>
    <cellStyle name="Hyperlink 12" xfId="15437" hidden="1" xr:uid="{00000000-0005-0000-0000-0000B70A0000}"/>
    <cellStyle name="Hyperlink 12" xfId="15475" hidden="1" xr:uid="{00000000-0005-0000-0000-0000B80A0000}"/>
    <cellStyle name="Hyperlink 12" xfId="14881" hidden="1" xr:uid="{00000000-0005-0000-0000-0000B90A0000}"/>
    <cellStyle name="Hyperlink 12" xfId="15579" hidden="1" xr:uid="{00000000-0005-0000-0000-0000BA0A0000}"/>
    <cellStyle name="Hyperlink 12" xfId="15552" hidden="1" xr:uid="{00000000-0005-0000-0000-0000BB0A0000}"/>
    <cellStyle name="Hyperlink 12" xfId="15641" hidden="1" xr:uid="{00000000-0005-0000-0000-0000BC0A0000}"/>
    <cellStyle name="Hyperlink 12" xfId="15679" hidden="1" xr:uid="{00000000-0005-0000-0000-0000BD0A0000}"/>
    <cellStyle name="Hyperlink 12" xfId="15137" hidden="1" xr:uid="{00000000-0005-0000-0000-0000BE0A0000}"/>
    <cellStyle name="Hyperlink 12" xfId="15783" hidden="1" xr:uid="{00000000-0005-0000-0000-0000BF0A0000}"/>
    <cellStyle name="Hyperlink 12" xfId="15756" hidden="1" xr:uid="{00000000-0005-0000-0000-0000C00A0000}"/>
    <cellStyle name="Hyperlink 12" xfId="15845" hidden="1" xr:uid="{00000000-0005-0000-0000-0000C10A0000}"/>
    <cellStyle name="Hyperlink 12" xfId="15883" hidden="1" xr:uid="{00000000-0005-0000-0000-0000C20A0000}"/>
    <cellStyle name="Hyperlink 12" xfId="5588" hidden="1" xr:uid="{00000000-0005-0000-0000-0000C30A0000}"/>
    <cellStyle name="Hyperlink 12" xfId="16012" hidden="1" xr:uid="{00000000-0005-0000-0000-0000C40A0000}"/>
    <cellStyle name="Hyperlink 12" xfId="15985" hidden="1" xr:uid="{00000000-0005-0000-0000-0000C50A0000}"/>
    <cellStyle name="Hyperlink 12" xfId="16074" hidden="1" xr:uid="{00000000-0005-0000-0000-0000C60A0000}"/>
    <cellStyle name="Hyperlink 12" xfId="16112" hidden="1" xr:uid="{00000000-0005-0000-0000-0000C70A0000}"/>
    <cellStyle name="Hyperlink 12" xfId="16198" hidden="1" xr:uid="{00000000-0005-0000-0000-0000C80A0000}"/>
    <cellStyle name="Hyperlink 12" xfId="16267" hidden="1" xr:uid="{00000000-0005-0000-0000-0000C90A0000}"/>
    <cellStyle name="Hyperlink 12" xfId="16240" hidden="1" xr:uid="{00000000-0005-0000-0000-0000CA0A0000}"/>
    <cellStyle name="Hyperlink 12" xfId="16329" hidden="1" xr:uid="{00000000-0005-0000-0000-0000CB0A0000}"/>
    <cellStyle name="Hyperlink 12" xfId="16367" hidden="1" xr:uid="{00000000-0005-0000-0000-0000CC0A0000}"/>
    <cellStyle name="Hyperlink 12" xfId="16507" hidden="1" xr:uid="{00000000-0005-0000-0000-0000CD0A0000}"/>
    <cellStyle name="Hyperlink 12" xfId="16630" hidden="1" xr:uid="{00000000-0005-0000-0000-0000CE0A0000}"/>
    <cellStyle name="Hyperlink 12" xfId="16603" hidden="1" xr:uid="{00000000-0005-0000-0000-0000CF0A0000}"/>
    <cellStyle name="Hyperlink 12" xfId="16692" hidden="1" xr:uid="{00000000-0005-0000-0000-0000D00A0000}"/>
    <cellStyle name="Hyperlink 12" xfId="16730" hidden="1" xr:uid="{00000000-0005-0000-0000-0000D10A0000}"/>
    <cellStyle name="Hyperlink 12" xfId="16888" hidden="1" xr:uid="{00000000-0005-0000-0000-0000D20A0000}"/>
    <cellStyle name="Hyperlink 12" xfId="17061" hidden="1" xr:uid="{00000000-0005-0000-0000-0000D30A0000}"/>
    <cellStyle name="Hyperlink 12" xfId="17034" hidden="1" xr:uid="{00000000-0005-0000-0000-0000D40A0000}"/>
    <cellStyle name="Hyperlink 12" xfId="17123" hidden="1" xr:uid="{00000000-0005-0000-0000-0000D50A0000}"/>
    <cellStyle name="Hyperlink 12" xfId="17161" hidden="1" xr:uid="{00000000-0005-0000-0000-0000D60A0000}"/>
    <cellStyle name="Hyperlink 12" xfId="16961" hidden="1" xr:uid="{00000000-0005-0000-0000-0000D70A0000}"/>
    <cellStyle name="Hyperlink 12" xfId="17293" hidden="1" xr:uid="{00000000-0005-0000-0000-0000D80A0000}"/>
    <cellStyle name="Hyperlink 12" xfId="17266" hidden="1" xr:uid="{00000000-0005-0000-0000-0000D90A0000}"/>
    <cellStyle name="Hyperlink 12" xfId="17355" hidden="1" xr:uid="{00000000-0005-0000-0000-0000DA0A0000}"/>
    <cellStyle name="Hyperlink 12" xfId="17393" hidden="1" xr:uid="{00000000-0005-0000-0000-0000DB0A0000}"/>
    <cellStyle name="Hyperlink 12" xfId="16855" hidden="1" xr:uid="{00000000-0005-0000-0000-0000DC0A0000}"/>
    <cellStyle name="Hyperlink 12" xfId="17497" hidden="1" xr:uid="{00000000-0005-0000-0000-0000DD0A0000}"/>
    <cellStyle name="Hyperlink 12" xfId="17470" hidden="1" xr:uid="{00000000-0005-0000-0000-0000DE0A0000}"/>
    <cellStyle name="Hyperlink 12" xfId="17559" hidden="1" xr:uid="{00000000-0005-0000-0000-0000DF0A0000}"/>
    <cellStyle name="Hyperlink 12" xfId="17597" hidden="1" xr:uid="{00000000-0005-0000-0000-0000E00A0000}"/>
    <cellStyle name="Hyperlink 12" xfId="17003" hidden="1" xr:uid="{00000000-0005-0000-0000-0000E10A0000}"/>
    <cellStyle name="Hyperlink 12" xfId="17701" hidden="1" xr:uid="{00000000-0005-0000-0000-0000E20A0000}"/>
    <cellStyle name="Hyperlink 12" xfId="17674" hidden="1" xr:uid="{00000000-0005-0000-0000-0000E30A0000}"/>
    <cellStyle name="Hyperlink 12" xfId="17763" hidden="1" xr:uid="{00000000-0005-0000-0000-0000E40A0000}"/>
    <cellStyle name="Hyperlink 12" xfId="17801" hidden="1" xr:uid="{00000000-0005-0000-0000-0000E50A0000}"/>
    <cellStyle name="Hyperlink 12" xfId="17259" hidden="1" xr:uid="{00000000-0005-0000-0000-0000E60A0000}"/>
    <cellStyle name="Hyperlink 12" xfId="17905" hidden="1" xr:uid="{00000000-0005-0000-0000-0000E70A0000}"/>
    <cellStyle name="Hyperlink 12" xfId="17878" hidden="1" xr:uid="{00000000-0005-0000-0000-0000E80A0000}"/>
    <cellStyle name="Hyperlink 12" xfId="17967" hidden="1" xr:uid="{00000000-0005-0000-0000-0000E90A0000}"/>
    <cellStyle name="Hyperlink 12" xfId="18005" hidden="1" xr:uid="{00000000-0005-0000-0000-0000EA0A0000}"/>
    <cellStyle name="Hyperlink 12" xfId="16581" hidden="1" xr:uid="{00000000-0005-0000-0000-0000EB0A0000}"/>
    <cellStyle name="Hyperlink 12" xfId="18109" hidden="1" xr:uid="{00000000-0005-0000-0000-0000EC0A0000}"/>
    <cellStyle name="Hyperlink 12" xfId="18082" hidden="1" xr:uid="{00000000-0005-0000-0000-0000ED0A0000}"/>
    <cellStyle name="Hyperlink 12" xfId="18171" hidden="1" xr:uid="{00000000-0005-0000-0000-0000EE0A0000}"/>
    <cellStyle name="Hyperlink 12" xfId="18209" hidden="1" xr:uid="{00000000-0005-0000-0000-0000EF0A0000}"/>
    <cellStyle name="Hyperlink 12" xfId="18367" hidden="1" xr:uid="{00000000-0005-0000-0000-0000F00A0000}"/>
    <cellStyle name="Hyperlink 12" xfId="18540" hidden="1" xr:uid="{00000000-0005-0000-0000-0000F10A0000}"/>
    <cellStyle name="Hyperlink 12" xfId="18513" hidden="1" xr:uid="{00000000-0005-0000-0000-0000F20A0000}"/>
    <cellStyle name="Hyperlink 12" xfId="18602" hidden="1" xr:uid="{00000000-0005-0000-0000-0000F30A0000}"/>
    <cellStyle name="Hyperlink 12" xfId="18640" hidden="1" xr:uid="{00000000-0005-0000-0000-0000F40A0000}"/>
    <cellStyle name="Hyperlink 12" xfId="18440" hidden="1" xr:uid="{00000000-0005-0000-0000-0000F50A0000}"/>
    <cellStyle name="Hyperlink 12" xfId="18772" hidden="1" xr:uid="{00000000-0005-0000-0000-0000F60A0000}"/>
    <cellStyle name="Hyperlink 12" xfId="18745" hidden="1" xr:uid="{00000000-0005-0000-0000-0000F70A0000}"/>
    <cellStyle name="Hyperlink 12" xfId="18834" hidden="1" xr:uid="{00000000-0005-0000-0000-0000F80A0000}"/>
    <cellStyle name="Hyperlink 12" xfId="18872" hidden="1" xr:uid="{00000000-0005-0000-0000-0000F90A0000}"/>
    <cellStyle name="Hyperlink 12" xfId="18334" hidden="1" xr:uid="{00000000-0005-0000-0000-0000FA0A0000}"/>
    <cellStyle name="Hyperlink 12" xfId="18976" hidden="1" xr:uid="{00000000-0005-0000-0000-0000FB0A0000}"/>
    <cellStyle name="Hyperlink 12" xfId="18949" hidden="1" xr:uid="{00000000-0005-0000-0000-0000FC0A0000}"/>
    <cellStyle name="Hyperlink 12" xfId="19038" hidden="1" xr:uid="{00000000-0005-0000-0000-0000FD0A0000}"/>
    <cellStyle name="Hyperlink 12" xfId="19076" hidden="1" xr:uid="{00000000-0005-0000-0000-0000FE0A0000}"/>
    <cellStyle name="Hyperlink 12" xfId="18482" hidden="1" xr:uid="{00000000-0005-0000-0000-0000FF0A0000}"/>
    <cellStyle name="Hyperlink 12" xfId="19180" hidden="1" xr:uid="{00000000-0005-0000-0000-0000000B0000}"/>
    <cellStyle name="Hyperlink 12" xfId="19153" hidden="1" xr:uid="{00000000-0005-0000-0000-0000010B0000}"/>
    <cellStyle name="Hyperlink 12" xfId="19242" hidden="1" xr:uid="{00000000-0005-0000-0000-0000020B0000}"/>
    <cellStyle name="Hyperlink 12" xfId="19280" hidden="1" xr:uid="{00000000-0005-0000-0000-0000030B0000}"/>
    <cellStyle name="Hyperlink 12" xfId="18738" hidden="1" xr:uid="{00000000-0005-0000-0000-0000040B0000}"/>
    <cellStyle name="Hyperlink 12" xfId="19384" hidden="1" xr:uid="{00000000-0005-0000-0000-0000050B0000}"/>
    <cellStyle name="Hyperlink 12" xfId="19357" hidden="1" xr:uid="{00000000-0005-0000-0000-0000060B0000}"/>
    <cellStyle name="Hyperlink 12" xfId="19446" hidden="1" xr:uid="{00000000-0005-0000-0000-0000070B0000}"/>
    <cellStyle name="Hyperlink 12" xfId="19484" hidden="1" xr:uid="{00000000-0005-0000-0000-0000080B0000}"/>
    <cellStyle name="Hyperlink 12" xfId="16477" hidden="1" xr:uid="{00000000-0005-0000-0000-0000090B0000}"/>
    <cellStyle name="Hyperlink 12" xfId="19588" hidden="1" xr:uid="{00000000-0005-0000-0000-00000A0B0000}"/>
    <cellStyle name="Hyperlink 12" xfId="19561" hidden="1" xr:uid="{00000000-0005-0000-0000-00000B0B0000}"/>
    <cellStyle name="Hyperlink 12" xfId="19650" hidden="1" xr:uid="{00000000-0005-0000-0000-00000C0B0000}"/>
    <cellStyle name="Hyperlink 12" xfId="19688" hidden="1" xr:uid="{00000000-0005-0000-0000-00000D0B0000}"/>
    <cellStyle name="Hyperlink 12" xfId="19846" hidden="1" xr:uid="{00000000-0005-0000-0000-00000E0B0000}"/>
    <cellStyle name="Hyperlink 12" xfId="20019" hidden="1" xr:uid="{00000000-0005-0000-0000-00000F0B0000}"/>
    <cellStyle name="Hyperlink 12" xfId="19992" hidden="1" xr:uid="{00000000-0005-0000-0000-0000100B0000}"/>
    <cellStyle name="Hyperlink 12" xfId="20081" hidden="1" xr:uid="{00000000-0005-0000-0000-0000110B0000}"/>
    <cellStyle name="Hyperlink 12" xfId="20119" hidden="1" xr:uid="{00000000-0005-0000-0000-0000120B0000}"/>
    <cellStyle name="Hyperlink 12" xfId="19919" hidden="1" xr:uid="{00000000-0005-0000-0000-0000130B0000}"/>
    <cellStyle name="Hyperlink 12" xfId="20251" hidden="1" xr:uid="{00000000-0005-0000-0000-0000140B0000}"/>
    <cellStyle name="Hyperlink 12" xfId="20224" hidden="1" xr:uid="{00000000-0005-0000-0000-0000150B0000}"/>
    <cellStyle name="Hyperlink 12" xfId="20313" hidden="1" xr:uid="{00000000-0005-0000-0000-0000160B0000}"/>
    <cellStyle name="Hyperlink 12" xfId="20351" hidden="1" xr:uid="{00000000-0005-0000-0000-0000170B0000}"/>
    <cellStyle name="Hyperlink 12" xfId="19813" hidden="1" xr:uid="{00000000-0005-0000-0000-0000180B0000}"/>
    <cellStyle name="Hyperlink 12" xfId="20455" hidden="1" xr:uid="{00000000-0005-0000-0000-0000190B0000}"/>
    <cellStyle name="Hyperlink 12" xfId="20428" hidden="1" xr:uid="{00000000-0005-0000-0000-00001A0B0000}"/>
    <cellStyle name="Hyperlink 12" xfId="20517" hidden="1" xr:uid="{00000000-0005-0000-0000-00001B0B0000}"/>
    <cellStyle name="Hyperlink 12" xfId="20555" hidden="1" xr:uid="{00000000-0005-0000-0000-00001C0B0000}"/>
    <cellStyle name="Hyperlink 12" xfId="19961" hidden="1" xr:uid="{00000000-0005-0000-0000-00001D0B0000}"/>
    <cellStyle name="Hyperlink 12" xfId="20659" hidden="1" xr:uid="{00000000-0005-0000-0000-00001E0B0000}"/>
    <cellStyle name="Hyperlink 12" xfId="20632" hidden="1" xr:uid="{00000000-0005-0000-0000-00001F0B0000}"/>
    <cellStyle name="Hyperlink 12" xfId="20721" hidden="1" xr:uid="{00000000-0005-0000-0000-0000200B0000}"/>
    <cellStyle name="Hyperlink 12" xfId="20759" hidden="1" xr:uid="{00000000-0005-0000-0000-0000210B0000}"/>
    <cellStyle name="Hyperlink 12" xfId="20217" hidden="1" xr:uid="{00000000-0005-0000-0000-0000220B0000}"/>
    <cellStyle name="Hyperlink 12" xfId="20863" hidden="1" xr:uid="{00000000-0005-0000-0000-0000230B0000}"/>
    <cellStyle name="Hyperlink 12" xfId="20836" hidden="1" xr:uid="{00000000-0005-0000-0000-0000240B0000}"/>
    <cellStyle name="Hyperlink 12" xfId="20925" hidden="1" xr:uid="{00000000-0005-0000-0000-0000250B0000}"/>
    <cellStyle name="Hyperlink 12" xfId="20963" hidden="1" xr:uid="{00000000-0005-0000-0000-0000260B0000}"/>
    <cellStyle name="Hyperlink 12" xfId="5773" hidden="1" xr:uid="{00000000-0005-0000-0000-0000270B0000}"/>
    <cellStyle name="Hyperlink 12" xfId="21096" hidden="1" xr:uid="{00000000-0005-0000-0000-0000280B0000}"/>
    <cellStyle name="Hyperlink 12" xfId="21069" hidden="1" xr:uid="{00000000-0005-0000-0000-0000290B0000}"/>
    <cellStyle name="Hyperlink 12" xfId="21158" hidden="1" xr:uid="{00000000-0005-0000-0000-00002A0B0000}"/>
    <cellStyle name="Hyperlink 12" xfId="21196" hidden="1" xr:uid="{00000000-0005-0000-0000-00002B0B0000}"/>
    <cellStyle name="Hyperlink 12" xfId="21282" hidden="1" xr:uid="{00000000-0005-0000-0000-00002C0B0000}"/>
    <cellStyle name="Hyperlink 12" xfId="21351" hidden="1" xr:uid="{00000000-0005-0000-0000-00002D0B0000}"/>
    <cellStyle name="Hyperlink 12" xfId="21324" hidden="1" xr:uid="{00000000-0005-0000-0000-00002E0B0000}"/>
    <cellStyle name="Hyperlink 12" xfId="21413" hidden="1" xr:uid="{00000000-0005-0000-0000-00002F0B0000}"/>
    <cellStyle name="Hyperlink 12" xfId="21451" hidden="1" xr:uid="{00000000-0005-0000-0000-0000300B0000}"/>
    <cellStyle name="Hyperlink 12" xfId="21592" hidden="1" xr:uid="{00000000-0005-0000-0000-0000310B0000}"/>
    <cellStyle name="Hyperlink 12" xfId="21715" hidden="1" xr:uid="{00000000-0005-0000-0000-0000320B0000}"/>
    <cellStyle name="Hyperlink 12" xfId="21688" hidden="1" xr:uid="{00000000-0005-0000-0000-0000330B0000}"/>
    <cellStyle name="Hyperlink 12" xfId="21777" hidden="1" xr:uid="{00000000-0005-0000-0000-0000340B0000}"/>
    <cellStyle name="Hyperlink 12" xfId="21815" hidden="1" xr:uid="{00000000-0005-0000-0000-0000350B0000}"/>
    <cellStyle name="Hyperlink 12" xfId="21973" hidden="1" xr:uid="{00000000-0005-0000-0000-0000360B0000}"/>
    <cellStyle name="Hyperlink 12" xfId="22146" hidden="1" xr:uid="{00000000-0005-0000-0000-0000370B0000}"/>
    <cellStyle name="Hyperlink 12" xfId="22119" hidden="1" xr:uid="{00000000-0005-0000-0000-0000380B0000}"/>
    <cellStyle name="Hyperlink 12" xfId="22208" hidden="1" xr:uid="{00000000-0005-0000-0000-0000390B0000}"/>
    <cellStyle name="Hyperlink 12" xfId="22246" hidden="1" xr:uid="{00000000-0005-0000-0000-00003A0B0000}"/>
    <cellStyle name="Hyperlink 12" xfId="22046" hidden="1" xr:uid="{00000000-0005-0000-0000-00003B0B0000}"/>
    <cellStyle name="Hyperlink 12" xfId="22378" hidden="1" xr:uid="{00000000-0005-0000-0000-00003C0B0000}"/>
    <cellStyle name="Hyperlink 12" xfId="22351" hidden="1" xr:uid="{00000000-0005-0000-0000-00003D0B0000}"/>
    <cellStyle name="Hyperlink 12" xfId="22440" hidden="1" xr:uid="{00000000-0005-0000-0000-00003E0B0000}"/>
    <cellStyle name="Hyperlink 12" xfId="22478" hidden="1" xr:uid="{00000000-0005-0000-0000-00003F0B0000}"/>
    <cellStyle name="Hyperlink 12" xfId="21940" hidden="1" xr:uid="{00000000-0005-0000-0000-0000400B0000}"/>
    <cellStyle name="Hyperlink 12" xfId="22582" hidden="1" xr:uid="{00000000-0005-0000-0000-0000410B0000}"/>
    <cellStyle name="Hyperlink 12" xfId="22555" hidden="1" xr:uid="{00000000-0005-0000-0000-0000420B0000}"/>
    <cellStyle name="Hyperlink 12" xfId="22644" hidden="1" xr:uid="{00000000-0005-0000-0000-0000430B0000}"/>
    <cellStyle name="Hyperlink 12" xfId="22682" hidden="1" xr:uid="{00000000-0005-0000-0000-0000440B0000}"/>
    <cellStyle name="Hyperlink 12" xfId="22088" hidden="1" xr:uid="{00000000-0005-0000-0000-0000450B0000}"/>
    <cellStyle name="Hyperlink 12" xfId="22786" hidden="1" xr:uid="{00000000-0005-0000-0000-0000460B0000}"/>
    <cellStyle name="Hyperlink 12" xfId="22759" hidden="1" xr:uid="{00000000-0005-0000-0000-0000470B0000}"/>
    <cellStyle name="Hyperlink 12" xfId="22848" hidden="1" xr:uid="{00000000-0005-0000-0000-0000480B0000}"/>
    <cellStyle name="Hyperlink 12" xfId="22886" hidden="1" xr:uid="{00000000-0005-0000-0000-0000490B0000}"/>
    <cellStyle name="Hyperlink 12" xfId="22344" hidden="1" xr:uid="{00000000-0005-0000-0000-00004A0B0000}"/>
    <cellStyle name="Hyperlink 12" xfId="22990" hidden="1" xr:uid="{00000000-0005-0000-0000-00004B0B0000}"/>
    <cellStyle name="Hyperlink 12" xfId="22963" hidden="1" xr:uid="{00000000-0005-0000-0000-00004C0B0000}"/>
    <cellStyle name="Hyperlink 12" xfId="23052" hidden="1" xr:uid="{00000000-0005-0000-0000-00004D0B0000}"/>
    <cellStyle name="Hyperlink 12" xfId="23090" hidden="1" xr:uid="{00000000-0005-0000-0000-00004E0B0000}"/>
    <cellStyle name="Hyperlink 12" xfId="21666" hidden="1" xr:uid="{00000000-0005-0000-0000-00004F0B0000}"/>
    <cellStyle name="Hyperlink 12" xfId="23194" hidden="1" xr:uid="{00000000-0005-0000-0000-0000500B0000}"/>
    <cellStyle name="Hyperlink 12" xfId="23167" hidden="1" xr:uid="{00000000-0005-0000-0000-0000510B0000}"/>
    <cellStyle name="Hyperlink 12" xfId="23256" hidden="1" xr:uid="{00000000-0005-0000-0000-0000520B0000}"/>
    <cellStyle name="Hyperlink 12" xfId="23294" hidden="1" xr:uid="{00000000-0005-0000-0000-0000530B0000}"/>
    <cellStyle name="Hyperlink 12" xfId="23452" hidden="1" xr:uid="{00000000-0005-0000-0000-0000540B0000}"/>
    <cellStyle name="Hyperlink 12" xfId="23625" hidden="1" xr:uid="{00000000-0005-0000-0000-0000550B0000}"/>
    <cellStyle name="Hyperlink 12" xfId="23598" hidden="1" xr:uid="{00000000-0005-0000-0000-0000560B0000}"/>
    <cellStyle name="Hyperlink 12" xfId="23687" hidden="1" xr:uid="{00000000-0005-0000-0000-0000570B0000}"/>
    <cellStyle name="Hyperlink 12" xfId="23725" hidden="1" xr:uid="{00000000-0005-0000-0000-0000580B0000}"/>
    <cellStyle name="Hyperlink 12" xfId="23525" hidden="1" xr:uid="{00000000-0005-0000-0000-0000590B0000}"/>
    <cellStyle name="Hyperlink 12" xfId="23857" hidden="1" xr:uid="{00000000-0005-0000-0000-00005A0B0000}"/>
    <cellStyle name="Hyperlink 12" xfId="23830" hidden="1" xr:uid="{00000000-0005-0000-0000-00005B0B0000}"/>
    <cellStyle name="Hyperlink 12" xfId="23919" hidden="1" xr:uid="{00000000-0005-0000-0000-00005C0B0000}"/>
    <cellStyle name="Hyperlink 12" xfId="23957" hidden="1" xr:uid="{00000000-0005-0000-0000-00005D0B0000}"/>
    <cellStyle name="Hyperlink 12" xfId="23419" hidden="1" xr:uid="{00000000-0005-0000-0000-00005E0B0000}"/>
    <cellStyle name="Hyperlink 12" xfId="24061" hidden="1" xr:uid="{00000000-0005-0000-0000-00005F0B0000}"/>
    <cellStyle name="Hyperlink 12" xfId="24034" hidden="1" xr:uid="{00000000-0005-0000-0000-0000600B0000}"/>
    <cellStyle name="Hyperlink 12" xfId="24123" hidden="1" xr:uid="{00000000-0005-0000-0000-0000610B0000}"/>
    <cellStyle name="Hyperlink 12" xfId="24161" hidden="1" xr:uid="{00000000-0005-0000-0000-0000620B0000}"/>
    <cellStyle name="Hyperlink 12" xfId="23567" hidden="1" xr:uid="{00000000-0005-0000-0000-0000630B0000}"/>
    <cellStyle name="Hyperlink 12" xfId="24265" hidden="1" xr:uid="{00000000-0005-0000-0000-0000640B0000}"/>
    <cellStyle name="Hyperlink 12" xfId="24238" hidden="1" xr:uid="{00000000-0005-0000-0000-0000650B0000}"/>
    <cellStyle name="Hyperlink 12" xfId="24327" hidden="1" xr:uid="{00000000-0005-0000-0000-0000660B0000}"/>
    <cellStyle name="Hyperlink 12" xfId="24365" hidden="1" xr:uid="{00000000-0005-0000-0000-0000670B0000}"/>
    <cellStyle name="Hyperlink 12" xfId="23823" hidden="1" xr:uid="{00000000-0005-0000-0000-0000680B0000}"/>
    <cellStyle name="Hyperlink 12" xfId="24469" hidden="1" xr:uid="{00000000-0005-0000-0000-0000690B0000}"/>
    <cellStyle name="Hyperlink 12" xfId="24442" hidden="1" xr:uid="{00000000-0005-0000-0000-00006A0B0000}"/>
    <cellStyle name="Hyperlink 12" xfId="24531" hidden="1" xr:uid="{00000000-0005-0000-0000-00006B0B0000}"/>
    <cellStyle name="Hyperlink 12" xfId="24569" hidden="1" xr:uid="{00000000-0005-0000-0000-00006C0B0000}"/>
    <cellStyle name="Hyperlink 12" xfId="21562" hidden="1" xr:uid="{00000000-0005-0000-0000-00006D0B0000}"/>
    <cellStyle name="Hyperlink 12" xfId="24673" hidden="1" xr:uid="{00000000-0005-0000-0000-00006E0B0000}"/>
    <cellStyle name="Hyperlink 12" xfId="24646" hidden="1" xr:uid="{00000000-0005-0000-0000-00006F0B0000}"/>
    <cellStyle name="Hyperlink 12" xfId="24735" hidden="1" xr:uid="{00000000-0005-0000-0000-0000700B0000}"/>
    <cellStyle name="Hyperlink 12" xfId="24773" hidden="1" xr:uid="{00000000-0005-0000-0000-0000710B0000}"/>
    <cellStyle name="Hyperlink 12" xfId="24931" hidden="1" xr:uid="{00000000-0005-0000-0000-0000720B0000}"/>
    <cellStyle name="Hyperlink 12" xfId="25104" hidden="1" xr:uid="{00000000-0005-0000-0000-0000730B0000}"/>
    <cellStyle name="Hyperlink 12" xfId="25077" hidden="1" xr:uid="{00000000-0005-0000-0000-0000740B0000}"/>
    <cellStyle name="Hyperlink 12" xfId="25166" hidden="1" xr:uid="{00000000-0005-0000-0000-0000750B0000}"/>
    <cellStyle name="Hyperlink 12" xfId="25204" hidden="1" xr:uid="{00000000-0005-0000-0000-0000760B0000}"/>
    <cellStyle name="Hyperlink 12" xfId="25004" hidden="1" xr:uid="{00000000-0005-0000-0000-0000770B0000}"/>
    <cellStyle name="Hyperlink 12" xfId="25336" hidden="1" xr:uid="{00000000-0005-0000-0000-0000780B0000}"/>
    <cellStyle name="Hyperlink 12" xfId="25309" hidden="1" xr:uid="{00000000-0005-0000-0000-0000790B0000}"/>
    <cellStyle name="Hyperlink 12" xfId="25398" hidden="1" xr:uid="{00000000-0005-0000-0000-00007A0B0000}"/>
    <cellStyle name="Hyperlink 12" xfId="25436" hidden="1" xr:uid="{00000000-0005-0000-0000-00007B0B0000}"/>
    <cellStyle name="Hyperlink 12" xfId="24898" hidden="1" xr:uid="{00000000-0005-0000-0000-00007C0B0000}"/>
    <cellStyle name="Hyperlink 12" xfId="25540" hidden="1" xr:uid="{00000000-0005-0000-0000-00007D0B0000}"/>
    <cellStyle name="Hyperlink 12" xfId="25513" hidden="1" xr:uid="{00000000-0005-0000-0000-00007E0B0000}"/>
    <cellStyle name="Hyperlink 12" xfId="25602" hidden="1" xr:uid="{00000000-0005-0000-0000-00007F0B0000}"/>
    <cellStyle name="Hyperlink 12" xfId="25640" hidden="1" xr:uid="{00000000-0005-0000-0000-0000800B0000}"/>
    <cellStyle name="Hyperlink 12" xfId="25046" hidden="1" xr:uid="{00000000-0005-0000-0000-0000810B0000}"/>
    <cellStyle name="Hyperlink 12" xfId="25744" hidden="1" xr:uid="{00000000-0005-0000-0000-0000820B0000}"/>
    <cellStyle name="Hyperlink 12" xfId="25717" hidden="1" xr:uid="{00000000-0005-0000-0000-0000830B0000}"/>
    <cellStyle name="Hyperlink 12" xfId="25806" hidden="1" xr:uid="{00000000-0005-0000-0000-0000840B0000}"/>
    <cellStyle name="Hyperlink 12" xfId="25844" hidden="1" xr:uid="{00000000-0005-0000-0000-0000850B0000}"/>
    <cellStyle name="Hyperlink 12" xfId="25302" hidden="1" xr:uid="{00000000-0005-0000-0000-0000860B0000}"/>
    <cellStyle name="Hyperlink 12" xfId="25948" hidden="1" xr:uid="{00000000-0005-0000-0000-0000870B0000}"/>
    <cellStyle name="Hyperlink 12" xfId="25921" hidden="1" xr:uid="{00000000-0005-0000-0000-0000880B0000}"/>
    <cellStyle name="Hyperlink 12" xfId="26010" hidden="1" xr:uid="{00000000-0005-0000-0000-0000890B0000}"/>
    <cellStyle name="Hyperlink 12" xfId="26048" hidden="1" xr:uid="{00000000-0005-0000-0000-00008A0B0000}"/>
    <cellStyle name="Hyperlink 12" xfId="5487" hidden="1" xr:uid="{00000000-0005-0000-0000-00008B0B0000}"/>
    <cellStyle name="Hyperlink 12" xfId="26177" hidden="1" xr:uid="{00000000-0005-0000-0000-00008C0B0000}"/>
    <cellStyle name="Hyperlink 12" xfId="26150" hidden="1" xr:uid="{00000000-0005-0000-0000-00008D0B0000}"/>
    <cellStyle name="Hyperlink 12" xfId="26239" hidden="1" xr:uid="{00000000-0005-0000-0000-00008E0B0000}"/>
    <cellStyle name="Hyperlink 12" xfId="26277" hidden="1" xr:uid="{00000000-0005-0000-0000-00008F0B0000}"/>
    <cellStyle name="Hyperlink 12" xfId="26363" hidden="1" xr:uid="{00000000-0005-0000-0000-0000900B0000}"/>
    <cellStyle name="Hyperlink 12" xfId="26432" hidden="1" xr:uid="{00000000-0005-0000-0000-0000910B0000}"/>
    <cellStyle name="Hyperlink 12" xfId="26405" hidden="1" xr:uid="{00000000-0005-0000-0000-0000920B0000}"/>
    <cellStyle name="Hyperlink 12" xfId="26494" hidden="1" xr:uid="{00000000-0005-0000-0000-0000930B0000}"/>
    <cellStyle name="Hyperlink 12" xfId="26532" hidden="1" xr:uid="{00000000-0005-0000-0000-0000940B0000}"/>
    <cellStyle name="Hyperlink 12" xfId="26670" hidden="1" xr:uid="{00000000-0005-0000-0000-0000950B0000}"/>
    <cellStyle name="Hyperlink 12" xfId="26793" hidden="1" xr:uid="{00000000-0005-0000-0000-0000960B0000}"/>
    <cellStyle name="Hyperlink 12" xfId="26766" hidden="1" xr:uid="{00000000-0005-0000-0000-0000970B0000}"/>
    <cellStyle name="Hyperlink 12" xfId="26855" hidden="1" xr:uid="{00000000-0005-0000-0000-0000980B0000}"/>
    <cellStyle name="Hyperlink 12" xfId="26893" hidden="1" xr:uid="{00000000-0005-0000-0000-0000990B0000}"/>
    <cellStyle name="Hyperlink 12" xfId="27051" hidden="1" xr:uid="{00000000-0005-0000-0000-00009A0B0000}"/>
    <cellStyle name="Hyperlink 12" xfId="27224" hidden="1" xr:uid="{00000000-0005-0000-0000-00009B0B0000}"/>
    <cellStyle name="Hyperlink 12" xfId="27197" hidden="1" xr:uid="{00000000-0005-0000-0000-00009C0B0000}"/>
    <cellStyle name="Hyperlink 12" xfId="27286" hidden="1" xr:uid="{00000000-0005-0000-0000-00009D0B0000}"/>
    <cellStyle name="Hyperlink 12" xfId="27324" hidden="1" xr:uid="{00000000-0005-0000-0000-00009E0B0000}"/>
    <cellStyle name="Hyperlink 12" xfId="27124" hidden="1" xr:uid="{00000000-0005-0000-0000-00009F0B0000}"/>
    <cellStyle name="Hyperlink 12" xfId="27456" hidden="1" xr:uid="{00000000-0005-0000-0000-0000A00B0000}"/>
    <cellStyle name="Hyperlink 12" xfId="27429" hidden="1" xr:uid="{00000000-0005-0000-0000-0000A10B0000}"/>
    <cellStyle name="Hyperlink 12" xfId="27518" hidden="1" xr:uid="{00000000-0005-0000-0000-0000A20B0000}"/>
    <cellStyle name="Hyperlink 12" xfId="27556" hidden="1" xr:uid="{00000000-0005-0000-0000-0000A30B0000}"/>
    <cellStyle name="Hyperlink 12" xfId="27018" hidden="1" xr:uid="{00000000-0005-0000-0000-0000A40B0000}"/>
    <cellStyle name="Hyperlink 12" xfId="27660" hidden="1" xr:uid="{00000000-0005-0000-0000-0000A50B0000}"/>
    <cellStyle name="Hyperlink 12" xfId="27633" hidden="1" xr:uid="{00000000-0005-0000-0000-0000A60B0000}"/>
    <cellStyle name="Hyperlink 12" xfId="27722" hidden="1" xr:uid="{00000000-0005-0000-0000-0000A70B0000}"/>
    <cellStyle name="Hyperlink 12" xfId="27760" hidden="1" xr:uid="{00000000-0005-0000-0000-0000A80B0000}"/>
    <cellStyle name="Hyperlink 12" xfId="27166" hidden="1" xr:uid="{00000000-0005-0000-0000-0000A90B0000}"/>
    <cellStyle name="Hyperlink 12" xfId="27864" hidden="1" xr:uid="{00000000-0005-0000-0000-0000AA0B0000}"/>
    <cellStyle name="Hyperlink 12" xfId="27837" hidden="1" xr:uid="{00000000-0005-0000-0000-0000AB0B0000}"/>
    <cellStyle name="Hyperlink 12" xfId="27926" hidden="1" xr:uid="{00000000-0005-0000-0000-0000AC0B0000}"/>
    <cellStyle name="Hyperlink 12" xfId="27964" hidden="1" xr:uid="{00000000-0005-0000-0000-0000AD0B0000}"/>
    <cellStyle name="Hyperlink 12" xfId="27422" hidden="1" xr:uid="{00000000-0005-0000-0000-0000AE0B0000}"/>
    <cellStyle name="Hyperlink 12" xfId="28068" hidden="1" xr:uid="{00000000-0005-0000-0000-0000AF0B0000}"/>
    <cellStyle name="Hyperlink 12" xfId="28041" hidden="1" xr:uid="{00000000-0005-0000-0000-0000B00B0000}"/>
    <cellStyle name="Hyperlink 12" xfId="28130" hidden="1" xr:uid="{00000000-0005-0000-0000-0000B10B0000}"/>
    <cellStyle name="Hyperlink 12" xfId="28168" hidden="1" xr:uid="{00000000-0005-0000-0000-0000B20B0000}"/>
    <cellStyle name="Hyperlink 12" xfId="26744" hidden="1" xr:uid="{00000000-0005-0000-0000-0000B30B0000}"/>
    <cellStyle name="Hyperlink 12" xfId="28272" hidden="1" xr:uid="{00000000-0005-0000-0000-0000B40B0000}"/>
    <cellStyle name="Hyperlink 12" xfId="28245" hidden="1" xr:uid="{00000000-0005-0000-0000-0000B50B0000}"/>
    <cellStyle name="Hyperlink 12" xfId="28334" hidden="1" xr:uid="{00000000-0005-0000-0000-0000B60B0000}"/>
    <cellStyle name="Hyperlink 12" xfId="28372" hidden="1" xr:uid="{00000000-0005-0000-0000-0000B70B0000}"/>
    <cellStyle name="Hyperlink 12" xfId="28530" hidden="1" xr:uid="{00000000-0005-0000-0000-0000B80B0000}"/>
    <cellStyle name="Hyperlink 12" xfId="28703" hidden="1" xr:uid="{00000000-0005-0000-0000-0000B90B0000}"/>
    <cellStyle name="Hyperlink 12" xfId="28676" hidden="1" xr:uid="{00000000-0005-0000-0000-0000BA0B0000}"/>
    <cellStyle name="Hyperlink 12" xfId="28765" hidden="1" xr:uid="{00000000-0005-0000-0000-0000BB0B0000}"/>
    <cellStyle name="Hyperlink 12" xfId="28803" hidden="1" xr:uid="{00000000-0005-0000-0000-0000BC0B0000}"/>
    <cellStyle name="Hyperlink 12" xfId="28603" hidden="1" xr:uid="{00000000-0005-0000-0000-0000BD0B0000}"/>
    <cellStyle name="Hyperlink 12" xfId="28935" hidden="1" xr:uid="{00000000-0005-0000-0000-0000BE0B0000}"/>
    <cellStyle name="Hyperlink 12" xfId="28908" hidden="1" xr:uid="{00000000-0005-0000-0000-0000BF0B0000}"/>
    <cellStyle name="Hyperlink 12" xfId="28997" hidden="1" xr:uid="{00000000-0005-0000-0000-0000C00B0000}"/>
    <cellStyle name="Hyperlink 12" xfId="29035" hidden="1" xr:uid="{00000000-0005-0000-0000-0000C10B0000}"/>
    <cellStyle name="Hyperlink 12" xfId="28497" hidden="1" xr:uid="{00000000-0005-0000-0000-0000C20B0000}"/>
    <cellStyle name="Hyperlink 12" xfId="29139" hidden="1" xr:uid="{00000000-0005-0000-0000-0000C30B0000}"/>
    <cellStyle name="Hyperlink 12" xfId="29112" hidden="1" xr:uid="{00000000-0005-0000-0000-0000C40B0000}"/>
    <cellStyle name="Hyperlink 12" xfId="29201" hidden="1" xr:uid="{00000000-0005-0000-0000-0000C50B0000}"/>
    <cellStyle name="Hyperlink 12" xfId="29239" hidden="1" xr:uid="{00000000-0005-0000-0000-0000C60B0000}"/>
    <cellStyle name="Hyperlink 12" xfId="28645" hidden="1" xr:uid="{00000000-0005-0000-0000-0000C70B0000}"/>
    <cellStyle name="Hyperlink 12" xfId="29343" hidden="1" xr:uid="{00000000-0005-0000-0000-0000C80B0000}"/>
    <cellStyle name="Hyperlink 12" xfId="29316" hidden="1" xr:uid="{00000000-0005-0000-0000-0000C90B0000}"/>
    <cellStyle name="Hyperlink 12" xfId="29405" hidden="1" xr:uid="{00000000-0005-0000-0000-0000CA0B0000}"/>
    <cellStyle name="Hyperlink 12" xfId="29443" hidden="1" xr:uid="{00000000-0005-0000-0000-0000CB0B0000}"/>
    <cellStyle name="Hyperlink 12" xfId="28901" hidden="1" xr:uid="{00000000-0005-0000-0000-0000CC0B0000}"/>
    <cellStyle name="Hyperlink 12" xfId="29547" hidden="1" xr:uid="{00000000-0005-0000-0000-0000CD0B0000}"/>
    <cellStyle name="Hyperlink 12" xfId="29520" hidden="1" xr:uid="{00000000-0005-0000-0000-0000CE0B0000}"/>
    <cellStyle name="Hyperlink 12" xfId="29609" hidden="1" xr:uid="{00000000-0005-0000-0000-0000CF0B0000}"/>
    <cellStyle name="Hyperlink 12" xfId="29647" hidden="1" xr:uid="{00000000-0005-0000-0000-0000D00B0000}"/>
    <cellStyle name="Hyperlink 12" xfId="26640" hidden="1" xr:uid="{00000000-0005-0000-0000-0000D10B0000}"/>
    <cellStyle name="Hyperlink 12" xfId="29751" hidden="1" xr:uid="{00000000-0005-0000-0000-0000D20B0000}"/>
    <cellStyle name="Hyperlink 12" xfId="29724" hidden="1" xr:uid="{00000000-0005-0000-0000-0000D30B0000}"/>
    <cellStyle name="Hyperlink 12" xfId="29813" hidden="1" xr:uid="{00000000-0005-0000-0000-0000D40B0000}"/>
    <cellStyle name="Hyperlink 12" xfId="29851" hidden="1" xr:uid="{00000000-0005-0000-0000-0000D50B0000}"/>
    <cellStyle name="Hyperlink 12" xfId="30009" hidden="1" xr:uid="{00000000-0005-0000-0000-0000D60B0000}"/>
    <cellStyle name="Hyperlink 12" xfId="30182" hidden="1" xr:uid="{00000000-0005-0000-0000-0000D70B0000}"/>
    <cellStyle name="Hyperlink 12" xfId="30155" hidden="1" xr:uid="{00000000-0005-0000-0000-0000D80B0000}"/>
    <cellStyle name="Hyperlink 12" xfId="30244" hidden="1" xr:uid="{00000000-0005-0000-0000-0000D90B0000}"/>
    <cellStyle name="Hyperlink 12" xfId="30282" hidden="1" xr:uid="{00000000-0005-0000-0000-0000DA0B0000}"/>
    <cellStyle name="Hyperlink 12" xfId="30082" hidden="1" xr:uid="{00000000-0005-0000-0000-0000DB0B0000}"/>
    <cellStyle name="Hyperlink 12" xfId="30414" hidden="1" xr:uid="{00000000-0005-0000-0000-0000DC0B0000}"/>
    <cellStyle name="Hyperlink 12" xfId="30387" hidden="1" xr:uid="{00000000-0005-0000-0000-0000DD0B0000}"/>
    <cellStyle name="Hyperlink 12" xfId="30476" hidden="1" xr:uid="{00000000-0005-0000-0000-0000DE0B0000}"/>
    <cellStyle name="Hyperlink 12" xfId="30514" hidden="1" xr:uid="{00000000-0005-0000-0000-0000DF0B0000}"/>
    <cellStyle name="Hyperlink 12" xfId="29976" hidden="1" xr:uid="{00000000-0005-0000-0000-0000E00B0000}"/>
    <cellStyle name="Hyperlink 12" xfId="30618" hidden="1" xr:uid="{00000000-0005-0000-0000-0000E10B0000}"/>
    <cellStyle name="Hyperlink 12" xfId="30591" hidden="1" xr:uid="{00000000-0005-0000-0000-0000E20B0000}"/>
    <cellStyle name="Hyperlink 12" xfId="30680" hidden="1" xr:uid="{00000000-0005-0000-0000-0000E30B0000}"/>
    <cellStyle name="Hyperlink 12" xfId="30718" hidden="1" xr:uid="{00000000-0005-0000-0000-0000E40B0000}"/>
    <cellStyle name="Hyperlink 12" xfId="30124" hidden="1" xr:uid="{00000000-0005-0000-0000-0000E50B0000}"/>
    <cellStyle name="Hyperlink 12" xfId="30822" hidden="1" xr:uid="{00000000-0005-0000-0000-0000E60B0000}"/>
    <cellStyle name="Hyperlink 12" xfId="30795" hidden="1" xr:uid="{00000000-0005-0000-0000-0000E70B0000}"/>
    <cellStyle name="Hyperlink 12" xfId="30884" hidden="1" xr:uid="{00000000-0005-0000-0000-0000E80B0000}"/>
    <cellStyle name="Hyperlink 12" xfId="30922" hidden="1" xr:uid="{00000000-0005-0000-0000-0000E90B0000}"/>
    <cellStyle name="Hyperlink 12" xfId="30380" hidden="1" xr:uid="{00000000-0005-0000-0000-0000EA0B0000}"/>
    <cellStyle name="Hyperlink 12" xfId="31026" hidden="1" xr:uid="{00000000-0005-0000-0000-0000EB0B0000}"/>
    <cellStyle name="Hyperlink 12" xfId="30999" hidden="1" xr:uid="{00000000-0005-0000-0000-0000EC0B0000}"/>
    <cellStyle name="Hyperlink 12" xfId="31088" hidden="1" xr:uid="{00000000-0005-0000-0000-0000ED0B0000}"/>
    <cellStyle name="Hyperlink 12" xfId="31126" hidden="1" xr:uid="{00000000-0005-0000-0000-0000EE0B0000}"/>
    <cellStyle name="Hyperlink 12" xfId="5539" hidden="1" xr:uid="{00000000-0005-0000-0000-0000EF0B0000}"/>
    <cellStyle name="Hyperlink 12" xfId="31249" hidden="1" xr:uid="{00000000-0005-0000-0000-0000F00B0000}"/>
    <cellStyle name="Hyperlink 12" xfId="31222" hidden="1" xr:uid="{00000000-0005-0000-0000-0000F10B0000}"/>
    <cellStyle name="Hyperlink 12" xfId="31311" hidden="1" xr:uid="{00000000-0005-0000-0000-0000F20B0000}"/>
    <cellStyle name="Hyperlink 12" xfId="31349" hidden="1" xr:uid="{00000000-0005-0000-0000-0000F30B0000}"/>
    <cellStyle name="Hyperlink 12" xfId="31435" hidden="1" xr:uid="{00000000-0005-0000-0000-0000F40B0000}"/>
    <cellStyle name="Hyperlink 12" xfId="31504" hidden="1" xr:uid="{00000000-0005-0000-0000-0000F50B0000}"/>
    <cellStyle name="Hyperlink 12" xfId="31477" hidden="1" xr:uid="{00000000-0005-0000-0000-0000F60B0000}"/>
    <cellStyle name="Hyperlink 12" xfId="31566" hidden="1" xr:uid="{00000000-0005-0000-0000-0000F70B0000}"/>
    <cellStyle name="Hyperlink 12" xfId="31604" hidden="1" xr:uid="{00000000-0005-0000-0000-0000F80B0000}"/>
    <cellStyle name="Hyperlink 12" xfId="31739" hidden="1" xr:uid="{00000000-0005-0000-0000-0000F90B0000}"/>
    <cellStyle name="Hyperlink 12" xfId="31861" hidden="1" xr:uid="{00000000-0005-0000-0000-0000FA0B0000}"/>
    <cellStyle name="Hyperlink 12" xfId="31834" hidden="1" xr:uid="{00000000-0005-0000-0000-0000FB0B0000}"/>
    <cellStyle name="Hyperlink 12" xfId="31923" hidden="1" xr:uid="{00000000-0005-0000-0000-0000FC0B0000}"/>
    <cellStyle name="Hyperlink 12" xfId="31961" hidden="1" xr:uid="{00000000-0005-0000-0000-0000FD0B0000}"/>
    <cellStyle name="Hyperlink 12" xfId="32119" hidden="1" xr:uid="{00000000-0005-0000-0000-0000FE0B0000}"/>
    <cellStyle name="Hyperlink 12" xfId="32292" hidden="1" xr:uid="{00000000-0005-0000-0000-0000FF0B0000}"/>
    <cellStyle name="Hyperlink 12" xfId="32265" hidden="1" xr:uid="{00000000-0005-0000-0000-0000000C0000}"/>
    <cellStyle name="Hyperlink 12" xfId="32354" hidden="1" xr:uid="{00000000-0005-0000-0000-0000010C0000}"/>
    <cellStyle name="Hyperlink 12" xfId="32392" hidden="1" xr:uid="{00000000-0005-0000-0000-0000020C0000}"/>
    <cellStyle name="Hyperlink 12" xfId="32192" hidden="1" xr:uid="{00000000-0005-0000-0000-0000030C0000}"/>
    <cellStyle name="Hyperlink 12" xfId="32524" hidden="1" xr:uid="{00000000-0005-0000-0000-0000040C0000}"/>
    <cellStyle name="Hyperlink 12" xfId="32497" hidden="1" xr:uid="{00000000-0005-0000-0000-0000050C0000}"/>
    <cellStyle name="Hyperlink 12" xfId="32586" hidden="1" xr:uid="{00000000-0005-0000-0000-0000060C0000}"/>
    <cellStyle name="Hyperlink 12" xfId="32624" hidden="1" xr:uid="{00000000-0005-0000-0000-0000070C0000}"/>
    <cellStyle name="Hyperlink 12" xfId="32086" hidden="1" xr:uid="{00000000-0005-0000-0000-0000080C0000}"/>
    <cellStyle name="Hyperlink 12" xfId="32728" hidden="1" xr:uid="{00000000-0005-0000-0000-0000090C0000}"/>
    <cellStyle name="Hyperlink 12" xfId="32701" hidden="1" xr:uid="{00000000-0005-0000-0000-00000A0C0000}"/>
    <cellStyle name="Hyperlink 12" xfId="32790" hidden="1" xr:uid="{00000000-0005-0000-0000-00000B0C0000}"/>
    <cellStyle name="Hyperlink 12" xfId="32828" hidden="1" xr:uid="{00000000-0005-0000-0000-00000C0C0000}"/>
    <cellStyle name="Hyperlink 12" xfId="32234" hidden="1" xr:uid="{00000000-0005-0000-0000-00000D0C0000}"/>
    <cellStyle name="Hyperlink 12" xfId="32932" hidden="1" xr:uid="{00000000-0005-0000-0000-00000E0C0000}"/>
    <cellStyle name="Hyperlink 12" xfId="32905" hidden="1" xr:uid="{00000000-0005-0000-0000-00000F0C0000}"/>
    <cellStyle name="Hyperlink 12" xfId="32994" hidden="1" xr:uid="{00000000-0005-0000-0000-0000100C0000}"/>
    <cellStyle name="Hyperlink 12" xfId="33032" hidden="1" xr:uid="{00000000-0005-0000-0000-0000110C0000}"/>
    <cellStyle name="Hyperlink 12" xfId="32490" hidden="1" xr:uid="{00000000-0005-0000-0000-0000120C0000}"/>
    <cellStyle name="Hyperlink 12" xfId="33136" hidden="1" xr:uid="{00000000-0005-0000-0000-0000130C0000}"/>
    <cellStyle name="Hyperlink 12" xfId="33109" hidden="1" xr:uid="{00000000-0005-0000-0000-0000140C0000}"/>
    <cellStyle name="Hyperlink 12" xfId="33198" hidden="1" xr:uid="{00000000-0005-0000-0000-0000150C0000}"/>
    <cellStyle name="Hyperlink 12" xfId="33236" hidden="1" xr:uid="{00000000-0005-0000-0000-0000160C0000}"/>
    <cellStyle name="Hyperlink 12" xfId="31812" hidden="1" xr:uid="{00000000-0005-0000-0000-0000170C0000}"/>
    <cellStyle name="Hyperlink 12" xfId="33340" hidden="1" xr:uid="{00000000-0005-0000-0000-0000180C0000}"/>
    <cellStyle name="Hyperlink 12" xfId="33313" hidden="1" xr:uid="{00000000-0005-0000-0000-0000190C0000}"/>
    <cellStyle name="Hyperlink 12" xfId="33402" hidden="1" xr:uid="{00000000-0005-0000-0000-00001A0C0000}"/>
    <cellStyle name="Hyperlink 12" xfId="33440" hidden="1" xr:uid="{00000000-0005-0000-0000-00001B0C0000}"/>
    <cellStyle name="Hyperlink 12" xfId="33598" hidden="1" xr:uid="{00000000-0005-0000-0000-00001C0C0000}"/>
    <cellStyle name="Hyperlink 12" xfId="33771" hidden="1" xr:uid="{00000000-0005-0000-0000-00001D0C0000}"/>
    <cellStyle name="Hyperlink 12" xfId="33744" hidden="1" xr:uid="{00000000-0005-0000-0000-00001E0C0000}"/>
    <cellStyle name="Hyperlink 12" xfId="33833" hidden="1" xr:uid="{00000000-0005-0000-0000-00001F0C0000}"/>
    <cellStyle name="Hyperlink 12" xfId="33871" hidden="1" xr:uid="{00000000-0005-0000-0000-0000200C0000}"/>
    <cellStyle name="Hyperlink 12" xfId="33671" hidden="1" xr:uid="{00000000-0005-0000-0000-0000210C0000}"/>
    <cellStyle name="Hyperlink 12" xfId="34003" hidden="1" xr:uid="{00000000-0005-0000-0000-0000220C0000}"/>
    <cellStyle name="Hyperlink 12" xfId="33976" hidden="1" xr:uid="{00000000-0005-0000-0000-0000230C0000}"/>
    <cellStyle name="Hyperlink 12" xfId="34065" hidden="1" xr:uid="{00000000-0005-0000-0000-0000240C0000}"/>
    <cellStyle name="Hyperlink 12" xfId="34103" hidden="1" xr:uid="{00000000-0005-0000-0000-0000250C0000}"/>
    <cellStyle name="Hyperlink 12" xfId="33565" hidden="1" xr:uid="{00000000-0005-0000-0000-0000260C0000}"/>
    <cellStyle name="Hyperlink 12" xfId="34207" hidden="1" xr:uid="{00000000-0005-0000-0000-0000270C0000}"/>
    <cellStyle name="Hyperlink 12" xfId="34180" hidden="1" xr:uid="{00000000-0005-0000-0000-0000280C0000}"/>
    <cellStyle name="Hyperlink 12" xfId="34269" hidden="1" xr:uid="{00000000-0005-0000-0000-0000290C0000}"/>
    <cellStyle name="Hyperlink 12" xfId="34307" hidden="1" xr:uid="{00000000-0005-0000-0000-00002A0C0000}"/>
    <cellStyle name="Hyperlink 12" xfId="33713" hidden="1" xr:uid="{00000000-0005-0000-0000-00002B0C0000}"/>
    <cellStyle name="Hyperlink 12" xfId="34411" hidden="1" xr:uid="{00000000-0005-0000-0000-00002C0C0000}"/>
    <cellStyle name="Hyperlink 12" xfId="34384" hidden="1" xr:uid="{00000000-0005-0000-0000-00002D0C0000}"/>
    <cellStyle name="Hyperlink 12" xfId="34473" hidden="1" xr:uid="{00000000-0005-0000-0000-00002E0C0000}"/>
    <cellStyle name="Hyperlink 12" xfId="34511" hidden="1" xr:uid="{00000000-0005-0000-0000-00002F0C0000}"/>
    <cellStyle name="Hyperlink 12" xfId="33969" hidden="1" xr:uid="{00000000-0005-0000-0000-0000300C0000}"/>
    <cellStyle name="Hyperlink 12" xfId="34615" hidden="1" xr:uid="{00000000-0005-0000-0000-0000310C0000}"/>
    <cellStyle name="Hyperlink 12" xfId="34588" hidden="1" xr:uid="{00000000-0005-0000-0000-0000320C0000}"/>
    <cellStyle name="Hyperlink 12" xfId="34677" hidden="1" xr:uid="{00000000-0005-0000-0000-0000330C0000}"/>
    <cellStyle name="Hyperlink 12" xfId="34715" hidden="1" xr:uid="{00000000-0005-0000-0000-0000340C0000}"/>
    <cellStyle name="Hyperlink 12" xfId="31711" hidden="1" xr:uid="{00000000-0005-0000-0000-0000350C0000}"/>
    <cellStyle name="Hyperlink 12" xfId="34819" hidden="1" xr:uid="{00000000-0005-0000-0000-0000360C0000}"/>
    <cellStyle name="Hyperlink 12" xfId="34792" hidden="1" xr:uid="{00000000-0005-0000-0000-0000370C0000}"/>
    <cellStyle name="Hyperlink 12" xfId="34881" hidden="1" xr:uid="{00000000-0005-0000-0000-0000380C0000}"/>
    <cellStyle name="Hyperlink 12" xfId="34919" hidden="1" xr:uid="{00000000-0005-0000-0000-0000390C0000}"/>
    <cellStyle name="Hyperlink 12" xfId="35077" hidden="1" xr:uid="{00000000-0005-0000-0000-00003A0C0000}"/>
    <cellStyle name="Hyperlink 12" xfId="35250" hidden="1" xr:uid="{00000000-0005-0000-0000-00003B0C0000}"/>
    <cellStyle name="Hyperlink 12" xfId="35223" hidden="1" xr:uid="{00000000-0005-0000-0000-00003C0C0000}"/>
    <cellStyle name="Hyperlink 12" xfId="35312" hidden="1" xr:uid="{00000000-0005-0000-0000-00003D0C0000}"/>
    <cellStyle name="Hyperlink 12" xfId="35350" hidden="1" xr:uid="{00000000-0005-0000-0000-00003E0C0000}"/>
    <cellStyle name="Hyperlink 12" xfId="35150" hidden="1" xr:uid="{00000000-0005-0000-0000-00003F0C0000}"/>
    <cellStyle name="Hyperlink 12" xfId="35482" hidden="1" xr:uid="{00000000-0005-0000-0000-0000400C0000}"/>
    <cellStyle name="Hyperlink 12" xfId="35455" hidden="1" xr:uid="{00000000-0005-0000-0000-0000410C0000}"/>
    <cellStyle name="Hyperlink 12" xfId="35544" hidden="1" xr:uid="{00000000-0005-0000-0000-0000420C0000}"/>
    <cellStyle name="Hyperlink 12" xfId="35582" hidden="1" xr:uid="{00000000-0005-0000-0000-0000430C0000}"/>
    <cellStyle name="Hyperlink 12" xfId="35044" hidden="1" xr:uid="{00000000-0005-0000-0000-0000440C0000}"/>
    <cellStyle name="Hyperlink 12" xfId="35686" hidden="1" xr:uid="{00000000-0005-0000-0000-0000450C0000}"/>
    <cellStyle name="Hyperlink 12" xfId="35659" hidden="1" xr:uid="{00000000-0005-0000-0000-0000460C0000}"/>
    <cellStyle name="Hyperlink 12" xfId="35748" hidden="1" xr:uid="{00000000-0005-0000-0000-0000470C0000}"/>
    <cellStyle name="Hyperlink 12" xfId="35786" hidden="1" xr:uid="{00000000-0005-0000-0000-0000480C0000}"/>
    <cellStyle name="Hyperlink 12" xfId="35192" hidden="1" xr:uid="{00000000-0005-0000-0000-0000490C0000}"/>
    <cellStyle name="Hyperlink 12" xfId="35890" hidden="1" xr:uid="{00000000-0005-0000-0000-00004A0C0000}"/>
    <cellStyle name="Hyperlink 12" xfId="35863" hidden="1" xr:uid="{00000000-0005-0000-0000-00004B0C0000}"/>
    <cellStyle name="Hyperlink 12" xfId="35952" hidden="1" xr:uid="{00000000-0005-0000-0000-00004C0C0000}"/>
    <cellStyle name="Hyperlink 12" xfId="35990" hidden="1" xr:uid="{00000000-0005-0000-0000-00004D0C0000}"/>
    <cellStyle name="Hyperlink 12" xfId="35448" hidden="1" xr:uid="{00000000-0005-0000-0000-00004E0C0000}"/>
    <cellStyle name="Hyperlink 12" xfId="36094" hidden="1" xr:uid="{00000000-0005-0000-0000-00004F0C0000}"/>
    <cellStyle name="Hyperlink 12" xfId="36067" hidden="1" xr:uid="{00000000-0005-0000-0000-0000500C0000}"/>
    <cellStyle name="Hyperlink 12" xfId="36156" hidden="1" xr:uid="{00000000-0005-0000-0000-0000510C0000}"/>
    <cellStyle name="Hyperlink 12" xfId="36194" hidden="1" xr:uid="{00000000-0005-0000-0000-0000520C0000}"/>
    <cellStyle name="Hyperlink 12" xfId="10869" hidden="1" xr:uid="{00000000-0005-0000-0000-0000530C0000}"/>
    <cellStyle name="Hyperlink 12" xfId="36318" hidden="1" xr:uid="{00000000-0005-0000-0000-0000540C0000}"/>
    <cellStyle name="Hyperlink 12" xfId="36291" hidden="1" xr:uid="{00000000-0005-0000-0000-0000550C0000}"/>
    <cellStyle name="Hyperlink 12" xfId="36380" hidden="1" xr:uid="{00000000-0005-0000-0000-0000560C0000}"/>
    <cellStyle name="Hyperlink 12" xfId="36418" hidden="1" xr:uid="{00000000-0005-0000-0000-0000570C0000}"/>
    <cellStyle name="Hyperlink 12" xfId="36504" hidden="1" xr:uid="{00000000-0005-0000-0000-0000580C0000}"/>
    <cellStyle name="Hyperlink 12" xfId="36573" hidden="1" xr:uid="{00000000-0005-0000-0000-0000590C0000}"/>
    <cellStyle name="Hyperlink 12" xfId="36546" hidden="1" xr:uid="{00000000-0005-0000-0000-00005A0C0000}"/>
    <cellStyle name="Hyperlink 12" xfId="36635" hidden="1" xr:uid="{00000000-0005-0000-0000-00005B0C0000}"/>
    <cellStyle name="Hyperlink 12" xfId="36673" hidden="1" xr:uid="{00000000-0005-0000-0000-00005C0C0000}"/>
    <cellStyle name="Hyperlink 12" xfId="36808" hidden="1" xr:uid="{00000000-0005-0000-0000-00005D0C0000}"/>
    <cellStyle name="Hyperlink 12" xfId="36930" hidden="1" xr:uid="{00000000-0005-0000-0000-00005E0C0000}"/>
    <cellStyle name="Hyperlink 12" xfId="36903" hidden="1" xr:uid="{00000000-0005-0000-0000-00005F0C0000}"/>
    <cellStyle name="Hyperlink 12" xfId="36992" hidden="1" xr:uid="{00000000-0005-0000-0000-0000600C0000}"/>
    <cellStyle name="Hyperlink 12" xfId="37030" hidden="1" xr:uid="{00000000-0005-0000-0000-0000610C0000}"/>
    <cellStyle name="Hyperlink 12" xfId="37188" hidden="1" xr:uid="{00000000-0005-0000-0000-0000620C0000}"/>
    <cellStyle name="Hyperlink 12" xfId="37361" hidden="1" xr:uid="{00000000-0005-0000-0000-0000630C0000}"/>
    <cellStyle name="Hyperlink 12" xfId="37334" hidden="1" xr:uid="{00000000-0005-0000-0000-0000640C0000}"/>
    <cellStyle name="Hyperlink 12" xfId="37423" hidden="1" xr:uid="{00000000-0005-0000-0000-0000650C0000}"/>
    <cellStyle name="Hyperlink 12" xfId="37461" hidden="1" xr:uid="{00000000-0005-0000-0000-0000660C0000}"/>
    <cellStyle name="Hyperlink 12" xfId="37261" hidden="1" xr:uid="{00000000-0005-0000-0000-0000670C0000}"/>
    <cellStyle name="Hyperlink 12" xfId="37593" hidden="1" xr:uid="{00000000-0005-0000-0000-0000680C0000}"/>
    <cellStyle name="Hyperlink 12" xfId="37566" hidden="1" xr:uid="{00000000-0005-0000-0000-0000690C0000}"/>
    <cellStyle name="Hyperlink 12" xfId="37655" hidden="1" xr:uid="{00000000-0005-0000-0000-00006A0C0000}"/>
    <cellStyle name="Hyperlink 12" xfId="37693" hidden="1" xr:uid="{00000000-0005-0000-0000-00006B0C0000}"/>
    <cellStyle name="Hyperlink 12" xfId="37155" hidden="1" xr:uid="{00000000-0005-0000-0000-00006C0C0000}"/>
    <cellStyle name="Hyperlink 12" xfId="37797" hidden="1" xr:uid="{00000000-0005-0000-0000-00006D0C0000}"/>
    <cellStyle name="Hyperlink 12" xfId="37770" hidden="1" xr:uid="{00000000-0005-0000-0000-00006E0C0000}"/>
    <cellStyle name="Hyperlink 12" xfId="37859" hidden="1" xr:uid="{00000000-0005-0000-0000-00006F0C0000}"/>
    <cellStyle name="Hyperlink 12" xfId="37897" hidden="1" xr:uid="{00000000-0005-0000-0000-0000700C0000}"/>
    <cellStyle name="Hyperlink 12" xfId="37303" hidden="1" xr:uid="{00000000-0005-0000-0000-0000710C0000}"/>
    <cellStyle name="Hyperlink 12" xfId="38001" hidden="1" xr:uid="{00000000-0005-0000-0000-0000720C0000}"/>
    <cellStyle name="Hyperlink 12" xfId="37974" hidden="1" xr:uid="{00000000-0005-0000-0000-0000730C0000}"/>
    <cellStyle name="Hyperlink 12" xfId="38063" hidden="1" xr:uid="{00000000-0005-0000-0000-0000740C0000}"/>
    <cellStyle name="Hyperlink 12" xfId="38101" hidden="1" xr:uid="{00000000-0005-0000-0000-0000750C0000}"/>
    <cellStyle name="Hyperlink 12" xfId="37559" hidden="1" xr:uid="{00000000-0005-0000-0000-0000760C0000}"/>
    <cellStyle name="Hyperlink 12" xfId="38205" hidden="1" xr:uid="{00000000-0005-0000-0000-0000770C0000}"/>
    <cellStyle name="Hyperlink 12" xfId="38178" hidden="1" xr:uid="{00000000-0005-0000-0000-0000780C0000}"/>
    <cellStyle name="Hyperlink 12" xfId="38267" hidden="1" xr:uid="{00000000-0005-0000-0000-0000790C0000}"/>
    <cellStyle name="Hyperlink 12" xfId="38305" hidden="1" xr:uid="{00000000-0005-0000-0000-00007A0C0000}"/>
    <cellStyle name="Hyperlink 12" xfId="36881" hidden="1" xr:uid="{00000000-0005-0000-0000-00007B0C0000}"/>
    <cellStyle name="Hyperlink 12" xfId="38409" hidden="1" xr:uid="{00000000-0005-0000-0000-00007C0C0000}"/>
    <cellStyle name="Hyperlink 12" xfId="38382" hidden="1" xr:uid="{00000000-0005-0000-0000-00007D0C0000}"/>
    <cellStyle name="Hyperlink 12" xfId="38471" hidden="1" xr:uid="{00000000-0005-0000-0000-00007E0C0000}"/>
    <cellStyle name="Hyperlink 12" xfId="38509" hidden="1" xr:uid="{00000000-0005-0000-0000-00007F0C0000}"/>
    <cellStyle name="Hyperlink 12" xfId="38667" hidden="1" xr:uid="{00000000-0005-0000-0000-0000800C0000}"/>
    <cellStyle name="Hyperlink 12" xfId="38840" hidden="1" xr:uid="{00000000-0005-0000-0000-0000810C0000}"/>
    <cellStyle name="Hyperlink 12" xfId="38813" hidden="1" xr:uid="{00000000-0005-0000-0000-0000820C0000}"/>
    <cellStyle name="Hyperlink 12" xfId="38902" hidden="1" xr:uid="{00000000-0005-0000-0000-0000830C0000}"/>
    <cellStyle name="Hyperlink 12" xfId="38940" hidden="1" xr:uid="{00000000-0005-0000-0000-0000840C0000}"/>
    <cellStyle name="Hyperlink 12" xfId="38740" hidden="1" xr:uid="{00000000-0005-0000-0000-0000850C0000}"/>
    <cellStyle name="Hyperlink 12" xfId="39072" hidden="1" xr:uid="{00000000-0005-0000-0000-0000860C0000}"/>
    <cellStyle name="Hyperlink 12" xfId="39045" hidden="1" xr:uid="{00000000-0005-0000-0000-0000870C0000}"/>
    <cellStyle name="Hyperlink 12" xfId="39134" hidden="1" xr:uid="{00000000-0005-0000-0000-0000880C0000}"/>
    <cellStyle name="Hyperlink 12" xfId="39172" hidden="1" xr:uid="{00000000-0005-0000-0000-0000890C0000}"/>
    <cellStyle name="Hyperlink 12" xfId="38634" hidden="1" xr:uid="{00000000-0005-0000-0000-00008A0C0000}"/>
    <cellStyle name="Hyperlink 12" xfId="39276" hidden="1" xr:uid="{00000000-0005-0000-0000-00008B0C0000}"/>
    <cellStyle name="Hyperlink 12" xfId="39249" hidden="1" xr:uid="{00000000-0005-0000-0000-00008C0C0000}"/>
    <cellStyle name="Hyperlink 12" xfId="39338" hidden="1" xr:uid="{00000000-0005-0000-0000-00008D0C0000}"/>
    <cellStyle name="Hyperlink 12" xfId="39376" hidden="1" xr:uid="{00000000-0005-0000-0000-00008E0C0000}"/>
    <cellStyle name="Hyperlink 12" xfId="38782" hidden="1" xr:uid="{00000000-0005-0000-0000-00008F0C0000}"/>
    <cellStyle name="Hyperlink 12" xfId="39480" hidden="1" xr:uid="{00000000-0005-0000-0000-0000900C0000}"/>
    <cellStyle name="Hyperlink 12" xfId="39453" hidden="1" xr:uid="{00000000-0005-0000-0000-0000910C0000}"/>
    <cellStyle name="Hyperlink 12" xfId="39542" hidden="1" xr:uid="{00000000-0005-0000-0000-0000920C0000}"/>
    <cellStyle name="Hyperlink 12" xfId="39580" hidden="1" xr:uid="{00000000-0005-0000-0000-0000930C0000}"/>
    <cellStyle name="Hyperlink 12" xfId="39038" hidden="1" xr:uid="{00000000-0005-0000-0000-0000940C0000}"/>
    <cellStyle name="Hyperlink 12" xfId="39684" hidden="1" xr:uid="{00000000-0005-0000-0000-0000950C0000}"/>
    <cellStyle name="Hyperlink 12" xfId="39657" hidden="1" xr:uid="{00000000-0005-0000-0000-0000960C0000}"/>
    <cellStyle name="Hyperlink 12" xfId="39746" hidden="1" xr:uid="{00000000-0005-0000-0000-0000970C0000}"/>
    <cellStyle name="Hyperlink 12" xfId="39784" hidden="1" xr:uid="{00000000-0005-0000-0000-0000980C0000}"/>
    <cellStyle name="Hyperlink 12" xfId="36780" hidden="1" xr:uid="{00000000-0005-0000-0000-0000990C0000}"/>
    <cellStyle name="Hyperlink 12" xfId="39888" hidden="1" xr:uid="{00000000-0005-0000-0000-00009A0C0000}"/>
    <cellStyle name="Hyperlink 12" xfId="39861" hidden="1" xr:uid="{00000000-0005-0000-0000-00009B0C0000}"/>
    <cellStyle name="Hyperlink 12" xfId="39950" hidden="1" xr:uid="{00000000-0005-0000-0000-00009C0C0000}"/>
    <cellStyle name="Hyperlink 12" xfId="39988" hidden="1" xr:uid="{00000000-0005-0000-0000-00009D0C0000}"/>
    <cellStyle name="Hyperlink 12" xfId="40146" hidden="1" xr:uid="{00000000-0005-0000-0000-00009E0C0000}"/>
    <cellStyle name="Hyperlink 12" xfId="40319" hidden="1" xr:uid="{00000000-0005-0000-0000-00009F0C0000}"/>
    <cellStyle name="Hyperlink 12" xfId="40292" hidden="1" xr:uid="{00000000-0005-0000-0000-0000A00C0000}"/>
    <cellStyle name="Hyperlink 12" xfId="40381" hidden="1" xr:uid="{00000000-0005-0000-0000-0000A10C0000}"/>
    <cellStyle name="Hyperlink 12" xfId="40419" hidden="1" xr:uid="{00000000-0005-0000-0000-0000A20C0000}"/>
    <cellStyle name="Hyperlink 12" xfId="40219" hidden="1" xr:uid="{00000000-0005-0000-0000-0000A30C0000}"/>
    <cellStyle name="Hyperlink 12" xfId="40551" hidden="1" xr:uid="{00000000-0005-0000-0000-0000A40C0000}"/>
    <cellStyle name="Hyperlink 12" xfId="40524" hidden="1" xr:uid="{00000000-0005-0000-0000-0000A50C0000}"/>
    <cellStyle name="Hyperlink 12" xfId="40613" hidden="1" xr:uid="{00000000-0005-0000-0000-0000A60C0000}"/>
    <cellStyle name="Hyperlink 12" xfId="40651" hidden="1" xr:uid="{00000000-0005-0000-0000-0000A70C0000}"/>
    <cellStyle name="Hyperlink 12" xfId="40113" hidden="1" xr:uid="{00000000-0005-0000-0000-0000A80C0000}"/>
    <cellStyle name="Hyperlink 12" xfId="40755" hidden="1" xr:uid="{00000000-0005-0000-0000-0000A90C0000}"/>
    <cellStyle name="Hyperlink 12" xfId="40728" hidden="1" xr:uid="{00000000-0005-0000-0000-0000AA0C0000}"/>
    <cellStyle name="Hyperlink 12" xfId="40817" hidden="1" xr:uid="{00000000-0005-0000-0000-0000AB0C0000}"/>
    <cellStyle name="Hyperlink 12" xfId="40855" hidden="1" xr:uid="{00000000-0005-0000-0000-0000AC0C0000}"/>
    <cellStyle name="Hyperlink 12" xfId="40261" hidden="1" xr:uid="{00000000-0005-0000-0000-0000AD0C0000}"/>
    <cellStyle name="Hyperlink 12" xfId="40959" hidden="1" xr:uid="{00000000-0005-0000-0000-0000AE0C0000}"/>
    <cellStyle name="Hyperlink 12" xfId="40932" hidden="1" xr:uid="{00000000-0005-0000-0000-0000AF0C0000}"/>
    <cellStyle name="Hyperlink 12" xfId="41021" hidden="1" xr:uid="{00000000-0005-0000-0000-0000B00C0000}"/>
    <cellStyle name="Hyperlink 12" xfId="41059" hidden="1" xr:uid="{00000000-0005-0000-0000-0000B10C0000}"/>
    <cellStyle name="Hyperlink 12" xfId="40517" hidden="1" xr:uid="{00000000-0005-0000-0000-0000B20C0000}"/>
    <cellStyle name="Hyperlink 12" xfId="41163" hidden="1" xr:uid="{00000000-0005-0000-0000-0000B30C0000}"/>
    <cellStyle name="Hyperlink 12" xfId="41136" hidden="1" xr:uid="{00000000-0005-0000-0000-0000B40C0000}"/>
    <cellStyle name="Hyperlink 12" xfId="41225" hidden="1" xr:uid="{00000000-0005-0000-0000-0000B50C0000}"/>
    <cellStyle name="Hyperlink 12" xfId="41263" hidden="1" xr:uid="{00000000-0005-0000-0000-0000B60C0000}"/>
    <cellStyle name="Hyperlink 12" xfId="5559" hidden="1" xr:uid="{00000000-0005-0000-0000-0000B70C0000}"/>
    <cellStyle name="Hyperlink 12" xfId="41367" hidden="1" xr:uid="{00000000-0005-0000-0000-0000B80C0000}"/>
    <cellStyle name="Hyperlink 12" xfId="41340" hidden="1" xr:uid="{00000000-0005-0000-0000-0000B90C0000}"/>
    <cellStyle name="Hyperlink 12" xfId="41429" hidden="1" xr:uid="{00000000-0005-0000-0000-0000BA0C0000}"/>
    <cellStyle name="Hyperlink 12" xfId="41467" hidden="1" xr:uid="{00000000-0005-0000-0000-0000BB0C0000}"/>
    <cellStyle name="Hyperlink 12" xfId="41553" hidden="1" xr:uid="{00000000-0005-0000-0000-0000BC0C0000}"/>
    <cellStyle name="Hyperlink 12" xfId="41622" hidden="1" xr:uid="{00000000-0005-0000-0000-0000BD0C0000}"/>
    <cellStyle name="Hyperlink 12" xfId="41595" hidden="1" xr:uid="{00000000-0005-0000-0000-0000BE0C0000}"/>
    <cellStyle name="Hyperlink 12" xfId="41684" hidden="1" xr:uid="{00000000-0005-0000-0000-0000BF0C0000}"/>
    <cellStyle name="Hyperlink 12" xfId="41722" hidden="1" xr:uid="{00000000-0005-0000-0000-0000C00C0000}"/>
    <cellStyle name="Hyperlink 12" xfId="41857" hidden="1" xr:uid="{00000000-0005-0000-0000-0000C10C0000}"/>
    <cellStyle name="Hyperlink 12" xfId="41979" hidden="1" xr:uid="{00000000-0005-0000-0000-0000C20C0000}"/>
    <cellStyle name="Hyperlink 12" xfId="41952" hidden="1" xr:uid="{00000000-0005-0000-0000-0000C30C0000}"/>
    <cellStyle name="Hyperlink 12" xfId="42041" hidden="1" xr:uid="{00000000-0005-0000-0000-0000C40C0000}"/>
    <cellStyle name="Hyperlink 12" xfId="42079" hidden="1" xr:uid="{00000000-0005-0000-0000-0000C50C0000}"/>
    <cellStyle name="Hyperlink 12" xfId="42237" hidden="1" xr:uid="{00000000-0005-0000-0000-0000C60C0000}"/>
    <cellStyle name="Hyperlink 12" xfId="42410" hidden="1" xr:uid="{00000000-0005-0000-0000-0000C70C0000}"/>
    <cellStyle name="Hyperlink 12" xfId="42383" hidden="1" xr:uid="{00000000-0005-0000-0000-0000C80C0000}"/>
    <cellStyle name="Hyperlink 12" xfId="42472" hidden="1" xr:uid="{00000000-0005-0000-0000-0000C90C0000}"/>
    <cellStyle name="Hyperlink 12" xfId="42510" hidden="1" xr:uid="{00000000-0005-0000-0000-0000CA0C0000}"/>
    <cellStyle name="Hyperlink 12" xfId="42310" hidden="1" xr:uid="{00000000-0005-0000-0000-0000CB0C0000}"/>
    <cellStyle name="Hyperlink 12" xfId="42642" hidden="1" xr:uid="{00000000-0005-0000-0000-0000CC0C0000}"/>
    <cellStyle name="Hyperlink 12" xfId="42615" hidden="1" xr:uid="{00000000-0005-0000-0000-0000CD0C0000}"/>
    <cellStyle name="Hyperlink 12" xfId="42704" hidden="1" xr:uid="{00000000-0005-0000-0000-0000CE0C0000}"/>
    <cellStyle name="Hyperlink 12" xfId="42742" hidden="1" xr:uid="{00000000-0005-0000-0000-0000CF0C0000}"/>
    <cellStyle name="Hyperlink 12" xfId="42204" hidden="1" xr:uid="{00000000-0005-0000-0000-0000D00C0000}"/>
    <cellStyle name="Hyperlink 12" xfId="42846" hidden="1" xr:uid="{00000000-0005-0000-0000-0000D10C0000}"/>
    <cellStyle name="Hyperlink 12" xfId="42819" hidden="1" xr:uid="{00000000-0005-0000-0000-0000D20C0000}"/>
    <cellStyle name="Hyperlink 12" xfId="42908" hidden="1" xr:uid="{00000000-0005-0000-0000-0000D30C0000}"/>
    <cellStyle name="Hyperlink 12" xfId="42946" hidden="1" xr:uid="{00000000-0005-0000-0000-0000D40C0000}"/>
    <cellStyle name="Hyperlink 12" xfId="42352" hidden="1" xr:uid="{00000000-0005-0000-0000-0000D50C0000}"/>
    <cellStyle name="Hyperlink 12" xfId="43050" hidden="1" xr:uid="{00000000-0005-0000-0000-0000D60C0000}"/>
    <cellStyle name="Hyperlink 12" xfId="43023" hidden="1" xr:uid="{00000000-0005-0000-0000-0000D70C0000}"/>
    <cellStyle name="Hyperlink 12" xfId="43112" hidden="1" xr:uid="{00000000-0005-0000-0000-0000D80C0000}"/>
    <cellStyle name="Hyperlink 12" xfId="43150" hidden="1" xr:uid="{00000000-0005-0000-0000-0000D90C0000}"/>
    <cellStyle name="Hyperlink 12" xfId="42608" hidden="1" xr:uid="{00000000-0005-0000-0000-0000DA0C0000}"/>
    <cellStyle name="Hyperlink 12" xfId="43254" hidden="1" xr:uid="{00000000-0005-0000-0000-0000DB0C0000}"/>
    <cellStyle name="Hyperlink 12" xfId="43227" hidden="1" xr:uid="{00000000-0005-0000-0000-0000DC0C0000}"/>
    <cellStyle name="Hyperlink 12" xfId="43316" hidden="1" xr:uid="{00000000-0005-0000-0000-0000DD0C0000}"/>
    <cellStyle name="Hyperlink 12" xfId="43354" hidden="1" xr:uid="{00000000-0005-0000-0000-0000DE0C0000}"/>
    <cellStyle name="Hyperlink 12" xfId="41930" hidden="1" xr:uid="{00000000-0005-0000-0000-0000DF0C0000}"/>
    <cellStyle name="Hyperlink 12" xfId="43458" hidden="1" xr:uid="{00000000-0005-0000-0000-0000E00C0000}"/>
    <cellStyle name="Hyperlink 12" xfId="43431" hidden="1" xr:uid="{00000000-0005-0000-0000-0000E10C0000}"/>
    <cellStyle name="Hyperlink 12" xfId="43520" hidden="1" xr:uid="{00000000-0005-0000-0000-0000E20C0000}"/>
    <cellStyle name="Hyperlink 12" xfId="43558" hidden="1" xr:uid="{00000000-0005-0000-0000-0000E30C0000}"/>
    <cellStyle name="Hyperlink 12" xfId="43716" hidden="1" xr:uid="{00000000-0005-0000-0000-0000E40C0000}"/>
    <cellStyle name="Hyperlink 12" xfId="43889" hidden="1" xr:uid="{00000000-0005-0000-0000-0000E50C0000}"/>
    <cellStyle name="Hyperlink 12" xfId="43862" hidden="1" xr:uid="{00000000-0005-0000-0000-0000E60C0000}"/>
    <cellStyle name="Hyperlink 12" xfId="43951" hidden="1" xr:uid="{00000000-0005-0000-0000-0000E70C0000}"/>
    <cellStyle name="Hyperlink 12" xfId="43989" hidden="1" xr:uid="{00000000-0005-0000-0000-0000E80C0000}"/>
    <cellStyle name="Hyperlink 12" xfId="43789" hidden="1" xr:uid="{00000000-0005-0000-0000-0000E90C0000}"/>
    <cellStyle name="Hyperlink 12" xfId="44121" hidden="1" xr:uid="{00000000-0005-0000-0000-0000EA0C0000}"/>
    <cellStyle name="Hyperlink 12" xfId="44094" hidden="1" xr:uid="{00000000-0005-0000-0000-0000EB0C0000}"/>
    <cellStyle name="Hyperlink 12" xfId="44183" hidden="1" xr:uid="{00000000-0005-0000-0000-0000EC0C0000}"/>
    <cellStyle name="Hyperlink 12" xfId="44221" hidden="1" xr:uid="{00000000-0005-0000-0000-0000ED0C0000}"/>
    <cellStyle name="Hyperlink 12" xfId="43683" hidden="1" xr:uid="{00000000-0005-0000-0000-0000EE0C0000}"/>
    <cellStyle name="Hyperlink 12" xfId="44325" hidden="1" xr:uid="{00000000-0005-0000-0000-0000EF0C0000}"/>
    <cellStyle name="Hyperlink 12" xfId="44298" hidden="1" xr:uid="{00000000-0005-0000-0000-0000F00C0000}"/>
    <cellStyle name="Hyperlink 12" xfId="44387" hidden="1" xr:uid="{00000000-0005-0000-0000-0000F10C0000}"/>
    <cellStyle name="Hyperlink 12" xfId="44425" hidden="1" xr:uid="{00000000-0005-0000-0000-0000F20C0000}"/>
    <cellStyle name="Hyperlink 12" xfId="43831" hidden="1" xr:uid="{00000000-0005-0000-0000-0000F30C0000}"/>
    <cellStyle name="Hyperlink 12" xfId="44529" hidden="1" xr:uid="{00000000-0005-0000-0000-0000F40C0000}"/>
    <cellStyle name="Hyperlink 12" xfId="44502" hidden="1" xr:uid="{00000000-0005-0000-0000-0000F50C0000}"/>
    <cellStyle name="Hyperlink 12" xfId="44591" hidden="1" xr:uid="{00000000-0005-0000-0000-0000F60C0000}"/>
    <cellStyle name="Hyperlink 12" xfId="44629" hidden="1" xr:uid="{00000000-0005-0000-0000-0000F70C0000}"/>
    <cellStyle name="Hyperlink 12" xfId="44087" hidden="1" xr:uid="{00000000-0005-0000-0000-0000F80C0000}"/>
    <cellStyle name="Hyperlink 12" xfId="44733" hidden="1" xr:uid="{00000000-0005-0000-0000-0000F90C0000}"/>
    <cellStyle name="Hyperlink 12" xfId="44706" hidden="1" xr:uid="{00000000-0005-0000-0000-0000FA0C0000}"/>
    <cellStyle name="Hyperlink 12" xfId="44795" hidden="1" xr:uid="{00000000-0005-0000-0000-0000FB0C0000}"/>
    <cellStyle name="Hyperlink 12" xfId="44833" hidden="1" xr:uid="{00000000-0005-0000-0000-0000FC0C0000}"/>
    <cellStyle name="Hyperlink 12" xfId="41829" hidden="1" xr:uid="{00000000-0005-0000-0000-0000FD0C0000}"/>
    <cellStyle name="Hyperlink 12" xfId="44937" hidden="1" xr:uid="{00000000-0005-0000-0000-0000FE0C0000}"/>
    <cellStyle name="Hyperlink 12" xfId="44910" hidden="1" xr:uid="{00000000-0005-0000-0000-0000FF0C0000}"/>
    <cellStyle name="Hyperlink 12" xfId="44999" hidden="1" xr:uid="{00000000-0005-0000-0000-0000000D0000}"/>
    <cellStyle name="Hyperlink 12" xfId="45037" hidden="1" xr:uid="{00000000-0005-0000-0000-0000010D0000}"/>
    <cellStyle name="Hyperlink 12" xfId="45195" hidden="1" xr:uid="{00000000-0005-0000-0000-0000020D0000}"/>
    <cellStyle name="Hyperlink 12" xfId="45368" hidden="1" xr:uid="{00000000-0005-0000-0000-0000030D0000}"/>
    <cellStyle name="Hyperlink 12" xfId="45341" hidden="1" xr:uid="{00000000-0005-0000-0000-0000040D0000}"/>
    <cellStyle name="Hyperlink 12" xfId="45430" hidden="1" xr:uid="{00000000-0005-0000-0000-0000050D0000}"/>
    <cellStyle name="Hyperlink 12" xfId="45468" hidden="1" xr:uid="{00000000-0005-0000-0000-0000060D0000}"/>
    <cellStyle name="Hyperlink 12" xfId="45268" hidden="1" xr:uid="{00000000-0005-0000-0000-0000070D0000}"/>
    <cellStyle name="Hyperlink 12" xfId="45600" hidden="1" xr:uid="{00000000-0005-0000-0000-0000080D0000}"/>
    <cellStyle name="Hyperlink 12" xfId="45573" hidden="1" xr:uid="{00000000-0005-0000-0000-0000090D0000}"/>
    <cellStyle name="Hyperlink 12" xfId="45662" hidden="1" xr:uid="{00000000-0005-0000-0000-00000A0D0000}"/>
    <cellStyle name="Hyperlink 12" xfId="45700" hidden="1" xr:uid="{00000000-0005-0000-0000-00000B0D0000}"/>
    <cellStyle name="Hyperlink 12" xfId="45162" hidden="1" xr:uid="{00000000-0005-0000-0000-00000C0D0000}"/>
    <cellStyle name="Hyperlink 12" xfId="45804" hidden="1" xr:uid="{00000000-0005-0000-0000-00000D0D0000}"/>
    <cellStyle name="Hyperlink 12" xfId="45777" hidden="1" xr:uid="{00000000-0005-0000-0000-00000E0D0000}"/>
    <cellStyle name="Hyperlink 12" xfId="45866" hidden="1" xr:uid="{00000000-0005-0000-0000-00000F0D0000}"/>
    <cellStyle name="Hyperlink 12" xfId="45904" hidden="1" xr:uid="{00000000-0005-0000-0000-0000100D0000}"/>
    <cellStyle name="Hyperlink 12" xfId="45310" hidden="1" xr:uid="{00000000-0005-0000-0000-0000110D0000}"/>
    <cellStyle name="Hyperlink 12" xfId="46008" hidden="1" xr:uid="{00000000-0005-0000-0000-0000120D0000}"/>
    <cellStyle name="Hyperlink 12" xfId="45981" hidden="1" xr:uid="{00000000-0005-0000-0000-0000130D0000}"/>
    <cellStyle name="Hyperlink 12" xfId="46070" hidden="1" xr:uid="{00000000-0005-0000-0000-0000140D0000}"/>
    <cellStyle name="Hyperlink 12" xfId="46108" hidden="1" xr:uid="{00000000-0005-0000-0000-0000150D0000}"/>
    <cellStyle name="Hyperlink 12" xfId="45566" hidden="1" xr:uid="{00000000-0005-0000-0000-0000160D0000}"/>
    <cellStyle name="Hyperlink 12" xfId="46212" hidden="1" xr:uid="{00000000-0005-0000-0000-0000170D0000}"/>
    <cellStyle name="Hyperlink 12" xfId="46185" hidden="1" xr:uid="{00000000-0005-0000-0000-0000180D0000}"/>
    <cellStyle name="Hyperlink 12" xfId="46274" hidden="1" xr:uid="{00000000-0005-0000-0000-0000190D0000}"/>
    <cellStyle name="Hyperlink 12" xfId="46312" hidden="1" xr:uid="{00000000-0005-0000-0000-00001A0D0000}"/>
    <cellStyle name="Hyperlink 12" xfId="5804" hidden="1" xr:uid="{00000000-0005-0000-0000-00001B0D0000}"/>
    <cellStyle name="Hyperlink 12" xfId="46416" hidden="1" xr:uid="{00000000-0005-0000-0000-00001C0D0000}"/>
    <cellStyle name="Hyperlink 12" xfId="46389" hidden="1" xr:uid="{00000000-0005-0000-0000-00001D0D0000}"/>
    <cellStyle name="Hyperlink 12" xfId="46478" hidden="1" xr:uid="{00000000-0005-0000-0000-00001E0D0000}"/>
    <cellStyle name="Hyperlink 12" xfId="46516" hidden="1" xr:uid="{00000000-0005-0000-0000-00001F0D0000}"/>
    <cellStyle name="Hyperlink 12" xfId="46602" hidden="1" xr:uid="{00000000-0005-0000-0000-0000200D0000}"/>
    <cellStyle name="Hyperlink 12" xfId="46671" hidden="1" xr:uid="{00000000-0005-0000-0000-0000210D0000}"/>
    <cellStyle name="Hyperlink 12" xfId="46644" hidden="1" xr:uid="{00000000-0005-0000-0000-0000220D0000}"/>
    <cellStyle name="Hyperlink 12" xfId="46733" hidden="1" xr:uid="{00000000-0005-0000-0000-0000230D0000}"/>
    <cellStyle name="Hyperlink 12" xfId="46771" hidden="1" xr:uid="{00000000-0005-0000-0000-0000240D0000}"/>
    <cellStyle name="Hyperlink 12" xfId="46906" hidden="1" xr:uid="{00000000-0005-0000-0000-0000250D0000}"/>
    <cellStyle name="Hyperlink 12" xfId="47028" hidden="1" xr:uid="{00000000-0005-0000-0000-0000260D0000}"/>
    <cellStyle name="Hyperlink 12" xfId="47001" hidden="1" xr:uid="{00000000-0005-0000-0000-0000270D0000}"/>
    <cellStyle name="Hyperlink 12" xfId="47090" hidden="1" xr:uid="{00000000-0005-0000-0000-0000280D0000}"/>
    <cellStyle name="Hyperlink 12" xfId="47128" hidden="1" xr:uid="{00000000-0005-0000-0000-0000290D0000}"/>
    <cellStyle name="Hyperlink 12" xfId="47286" hidden="1" xr:uid="{00000000-0005-0000-0000-00002A0D0000}"/>
    <cellStyle name="Hyperlink 12" xfId="47459" hidden="1" xr:uid="{00000000-0005-0000-0000-00002B0D0000}"/>
    <cellStyle name="Hyperlink 12" xfId="47432" hidden="1" xr:uid="{00000000-0005-0000-0000-00002C0D0000}"/>
    <cellStyle name="Hyperlink 12" xfId="47521" hidden="1" xr:uid="{00000000-0005-0000-0000-00002D0D0000}"/>
    <cellStyle name="Hyperlink 12" xfId="47559" hidden="1" xr:uid="{00000000-0005-0000-0000-00002E0D0000}"/>
    <cellStyle name="Hyperlink 12" xfId="47359" hidden="1" xr:uid="{00000000-0005-0000-0000-00002F0D0000}"/>
    <cellStyle name="Hyperlink 12" xfId="47691" hidden="1" xr:uid="{00000000-0005-0000-0000-0000300D0000}"/>
    <cellStyle name="Hyperlink 12" xfId="47664" hidden="1" xr:uid="{00000000-0005-0000-0000-0000310D0000}"/>
    <cellStyle name="Hyperlink 12" xfId="47753" hidden="1" xr:uid="{00000000-0005-0000-0000-0000320D0000}"/>
    <cellStyle name="Hyperlink 12" xfId="47791" hidden="1" xr:uid="{00000000-0005-0000-0000-0000330D0000}"/>
    <cellStyle name="Hyperlink 12" xfId="47253" hidden="1" xr:uid="{00000000-0005-0000-0000-0000340D0000}"/>
    <cellStyle name="Hyperlink 12" xfId="47895" hidden="1" xr:uid="{00000000-0005-0000-0000-0000350D0000}"/>
    <cellStyle name="Hyperlink 12" xfId="47868" hidden="1" xr:uid="{00000000-0005-0000-0000-0000360D0000}"/>
    <cellStyle name="Hyperlink 12" xfId="47957" hidden="1" xr:uid="{00000000-0005-0000-0000-0000370D0000}"/>
    <cellStyle name="Hyperlink 12" xfId="47995" hidden="1" xr:uid="{00000000-0005-0000-0000-0000380D0000}"/>
    <cellStyle name="Hyperlink 12" xfId="47401" hidden="1" xr:uid="{00000000-0005-0000-0000-0000390D0000}"/>
    <cellStyle name="Hyperlink 12" xfId="48099" hidden="1" xr:uid="{00000000-0005-0000-0000-00003A0D0000}"/>
    <cellStyle name="Hyperlink 12" xfId="48072" hidden="1" xr:uid="{00000000-0005-0000-0000-00003B0D0000}"/>
    <cellStyle name="Hyperlink 12" xfId="48161" hidden="1" xr:uid="{00000000-0005-0000-0000-00003C0D0000}"/>
    <cellStyle name="Hyperlink 12" xfId="48199" hidden="1" xr:uid="{00000000-0005-0000-0000-00003D0D0000}"/>
    <cellStyle name="Hyperlink 12" xfId="47657" hidden="1" xr:uid="{00000000-0005-0000-0000-00003E0D0000}"/>
    <cellStyle name="Hyperlink 12" xfId="48303" hidden="1" xr:uid="{00000000-0005-0000-0000-00003F0D0000}"/>
    <cellStyle name="Hyperlink 12" xfId="48276" hidden="1" xr:uid="{00000000-0005-0000-0000-0000400D0000}"/>
    <cellStyle name="Hyperlink 12" xfId="48365" hidden="1" xr:uid="{00000000-0005-0000-0000-0000410D0000}"/>
    <cellStyle name="Hyperlink 12" xfId="48403" hidden="1" xr:uid="{00000000-0005-0000-0000-0000420D0000}"/>
    <cellStyle name="Hyperlink 12" xfId="46979" hidden="1" xr:uid="{00000000-0005-0000-0000-0000430D0000}"/>
    <cellStyle name="Hyperlink 12" xfId="48507" hidden="1" xr:uid="{00000000-0005-0000-0000-0000440D0000}"/>
    <cellStyle name="Hyperlink 12" xfId="48480" hidden="1" xr:uid="{00000000-0005-0000-0000-0000450D0000}"/>
    <cellStyle name="Hyperlink 12" xfId="48569" hidden="1" xr:uid="{00000000-0005-0000-0000-0000460D0000}"/>
    <cellStyle name="Hyperlink 12" xfId="48607" hidden="1" xr:uid="{00000000-0005-0000-0000-0000470D0000}"/>
    <cellStyle name="Hyperlink 12" xfId="48765" hidden="1" xr:uid="{00000000-0005-0000-0000-0000480D0000}"/>
    <cellStyle name="Hyperlink 12" xfId="48938" hidden="1" xr:uid="{00000000-0005-0000-0000-0000490D0000}"/>
    <cellStyle name="Hyperlink 12" xfId="48911" hidden="1" xr:uid="{00000000-0005-0000-0000-00004A0D0000}"/>
    <cellStyle name="Hyperlink 12" xfId="49000" hidden="1" xr:uid="{00000000-0005-0000-0000-00004B0D0000}"/>
    <cellStyle name="Hyperlink 12" xfId="49038" hidden="1" xr:uid="{00000000-0005-0000-0000-00004C0D0000}"/>
    <cellStyle name="Hyperlink 12" xfId="48838" hidden="1" xr:uid="{00000000-0005-0000-0000-00004D0D0000}"/>
    <cellStyle name="Hyperlink 12" xfId="49170" hidden="1" xr:uid="{00000000-0005-0000-0000-00004E0D0000}"/>
    <cellStyle name="Hyperlink 12" xfId="49143" hidden="1" xr:uid="{00000000-0005-0000-0000-00004F0D0000}"/>
    <cellStyle name="Hyperlink 12" xfId="49232" hidden="1" xr:uid="{00000000-0005-0000-0000-0000500D0000}"/>
    <cellStyle name="Hyperlink 12" xfId="49270" hidden="1" xr:uid="{00000000-0005-0000-0000-0000510D0000}"/>
    <cellStyle name="Hyperlink 12" xfId="48732" hidden="1" xr:uid="{00000000-0005-0000-0000-0000520D0000}"/>
    <cellStyle name="Hyperlink 12" xfId="49374" hidden="1" xr:uid="{00000000-0005-0000-0000-0000530D0000}"/>
    <cellStyle name="Hyperlink 12" xfId="49347" hidden="1" xr:uid="{00000000-0005-0000-0000-0000540D0000}"/>
    <cellStyle name="Hyperlink 12" xfId="49436" hidden="1" xr:uid="{00000000-0005-0000-0000-0000550D0000}"/>
    <cellStyle name="Hyperlink 12" xfId="49474" hidden="1" xr:uid="{00000000-0005-0000-0000-0000560D0000}"/>
    <cellStyle name="Hyperlink 12" xfId="48880" hidden="1" xr:uid="{00000000-0005-0000-0000-0000570D0000}"/>
    <cellStyle name="Hyperlink 12" xfId="49578" hidden="1" xr:uid="{00000000-0005-0000-0000-0000580D0000}"/>
    <cellStyle name="Hyperlink 12" xfId="49551" hidden="1" xr:uid="{00000000-0005-0000-0000-0000590D0000}"/>
    <cellStyle name="Hyperlink 12" xfId="49640" hidden="1" xr:uid="{00000000-0005-0000-0000-00005A0D0000}"/>
    <cellStyle name="Hyperlink 12" xfId="49678" hidden="1" xr:uid="{00000000-0005-0000-0000-00005B0D0000}"/>
    <cellStyle name="Hyperlink 12" xfId="49136" hidden="1" xr:uid="{00000000-0005-0000-0000-00005C0D0000}"/>
    <cellStyle name="Hyperlink 12" xfId="49782" hidden="1" xr:uid="{00000000-0005-0000-0000-00005D0D0000}"/>
    <cellStyle name="Hyperlink 12" xfId="49755" hidden="1" xr:uid="{00000000-0005-0000-0000-00005E0D0000}"/>
    <cellStyle name="Hyperlink 12" xfId="49844" hidden="1" xr:uid="{00000000-0005-0000-0000-00005F0D0000}"/>
    <cellStyle name="Hyperlink 12" xfId="49882" hidden="1" xr:uid="{00000000-0005-0000-0000-0000600D0000}"/>
    <cellStyle name="Hyperlink 12" xfId="46878" hidden="1" xr:uid="{00000000-0005-0000-0000-0000610D0000}"/>
    <cellStyle name="Hyperlink 12" xfId="49986" hidden="1" xr:uid="{00000000-0005-0000-0000-0000620D0000}"/>
    <cellStyle name="Hyperlink 12" xfId="49959" hidden="1" xr:uid="{00000000-0005-0000-0000-0000630D0000}"/>
    <cellStyle name="Hyperlink 12" xfId="50048" hidden="1" xr:uid="{00000000-0005-0000-0000-0000640D0000}"/>
    <cellStyle name="Hyperlink 12" xfId="50086" hidden="1" xr:uid="{00000000-0005-0000-0000-0000650D0000}"/>
    <cellStyle name="Hyperlink 12" xfId="50244" hidden="1" xr:uid="{00000000-0005-0000-0000-0000660D0000}"/>
    <cellStyle name="Hyperlink 12" xfId="50417" hidden="1" xr:uid="{00000000-0005-0000-0000-0000670D0000}"/>
    <cellStyle name="Hyperlink 12" xfId="50390" hidden="1" xr:uid="{00000000-0005-0000-0000-0000680D0000}"/>
    <cellStyle name="Hyperlink 12" xfId="50479" hidden="1" xr:uid="{00000000-0005-0000-0000-0000690D0000}"/>
    <cellStyle name="Hyperlink 12" xfId="50517" hidden="1" xr:uid="{00000000-0005-0000-0000-00006A0D0000}"/>
    <cellStyle name="Hyperlink 12" xfId="50317" hidden="1" xr:uid="{00000000-0005-0000-0000-00006B0D0000}"/>
    <cellStyle name="Hyperlink 12" xfId="50649" hidden="1" xr:uid="{00000000-0005-0000-0000-00006C0D0000}"/>
    <cellStyle name="Hyperlink 12" xfId="50622" hidden="1" xr:uid="{00000000-0005-0000-0000-00006D0D0000}"/>
    <cellStyle name="Hyperlink 12" xfId="50711" hidden="1" xr:uid="{00000000-0005-0000-0000-00006E0D0000}"/>
    <cellStyle name="Hyperlink 12" xfId="50749" hidden="1" xr:uid="{00000000-0005-0000-0000-00006F0D0000}"/>
    <cellStyle name="Hyperlink 12" xfId="50211" hidden="1" xr:uid="{00000000-0005-0000-0000-0000700D0000}"/>
    <cellStyle name="Hyperlink 12" xfId="50853" hidden="1" xr:uid="{00000000-0005-0000-0000-0000710D0000}"/>
    <cellStyle name="Hyperlink 12" xfId="50826" hidden="1" xr:uid="{00000000-0005-0000-0000-0000720D0000}"/>
    <cellStyle name="Hyperlink 12" xfId="50915" hidden="1" xr:uid="{00000000-0005-0000-0000-0000730D0000}"/>
    <cellStyle name="Hyperlink 12" xfId="50953" hidden="1" xr:uid="{00000000-0005-0000-0000-0000740D0000}"/>
    <cellStyle name="Hyperlink 12" xfId="50359" hidden="1" xr:uid="{00000000-0005-0000-0000-0000750D0000}"/>
    <cellStyle name="Hyperlink 12" xfId="51057" hidden="1" xr:uid="{00000000-0005-0000-0000-0000760D0000}"/>
    <cellStyle name="Hyperlink 12" xfId="51030" hidden="1" xr:uid="{00000000-0005-0000-0000-0000770D0000}"/>
    <cellStyle name="Hyperlink 12" xfId="51119" hidden="1" xr:uid="{00000000-0005-0000-0000-0000780D0000}"/>
    <cellStyle name="Hyperlink 12" xfId="51157" hidden="1" xr:uid="{00000000-0005-0000-0000-0000790D0000}"/>
    <cellStyle name="Hyperlink 12" xfId="50615" hidden="1" xr:uid="{00000000-0005-0000-0000-00007A0D0000}"/>
    <cellStyle name="Hyperlink 12" xfId="51261" hidden="1" xr:uid="{00000000-0005-0000-0000-00007B0D0000}"/>
    <cellStyle name="Hyperlink 12" xfId="51234" hidden="1" xr:uid="{00000000-0005-0000-0000-00007C0D0000}"/>
    <cellStyle name="Hyperlink 12" xfId="51323" hidden="1" xr:uid="{00000000-0005-0000-0000-00007D0D0000}"/>
    <cellStyle name="Hyperlink 12" xfId="51361" hidden="1" xr:uid="{00000000-0005-0000-0000-00007E0D0000}"/>
    <cellStyle name="Hyperlink 12" xfId="26121" hidden="1" xr:uid="{00000000-0005-0000-0000-00007F0D0000}"/>
    <cellStyle name="Hyperlink 12" xfId="51465" hidden="1" xr:uid="{00000000-0005-0000-0000-0000800D0000}"/>
    <cellStyle name="Hyperlink 12" xfId="51438" hidden="1" xr:uid="{00000000-0005-0000-0000-0000810D0000}"/>
    <cellStyle name="Hyperlink 12" xfId="51527" hidden="1" xr:uid="{00000000-0005-0000-0000-0000820D0000}"/>
    <cellStyle name="Hyperlink 12" xfId="51565" hidden="1" xr:uid="{00000000-0005-0000-0000-0000830D0000}"/>
    <cellStyle name="Hyperlink 12" xfId="51651" hidden="1" xr:uid="{00000000-0005-0000-0000-0000840D0000}"/>
    <cellStyle name="Hyperlink 12" xfId="51720" hidden="1" xr:uid="{00000000-0005-0000-0000-0000850D0000}"/>
    <cellStyle name="Hyperlink 12" xfId="51693" hidden="1" xr:uid="{00000000-0005-0000-0000-0000860D0000}"/>
    <cellStyle name="Hyperlink 12" xfId="51782" hidden="1" xr:uid="{00000000-0005-0000-0000-0000870D0000}"/>
    <cellStyle name="Hyperlink 12" xfId="51820" hidden="1" xr:uid="{00000000-0005-0000-0000-0000880D0000}"/>
    <cellStyle name="Hyperlink 12" xfId="51955" hidden="1" xr:uid="{00000000-0005-0000-0000-0000890D0000}"/>
    <cellStyle name="Hyperlink 12" xfId="52077" hidden="1" xr:uid="{00000000-0005-0000-0000-00008A0D0000}"/>
    <cellStyle name="Hyperlink 12" xfId="52050" hidden="1" xr:uid="{00000000-0005-0000-0000-00008B0D0000}"/>
    <cellStyle name="Hyperlink 12" xfId="52139" hidden="1" xr:uid="{00000000-0005-0000-0000-00008C0D0000}"/>
    <cellStyle name="Hyperlink 12" xfId="52177" hidden="1" xr:uid="{00000000-0005-0000-0000-00008D0D0000}"/>
    <cellStyle name="Hyperlink 12" xfId="52335" hidden="1" xr:uid="{00000000-0005-0000-0000-00008E0D0000}"/>
    <cellStyle name="Hyperlink 12" xfId="52508" hidden="1" xr:uid="{00000000-0005-0000-0000-00008F0D0000}"/>
    <cellStyle name="Hyperlink 12" xfId="52481" hidden="1" xr:uid="{00000000-0005-0000-0000-0000900D0000}"/>
    <cellStyle name="Hyperlink 12" xfId="52570" hidden="1" xr:uid="{00000000-0005-0000-0000-0000910D0000}"/>
    <cellStyle name="Hyperlink 12" xfId="52608" hidden="1" xr:uid="{00000000-0005-0000-0000-0000920D0000}"/>
    <cellStyle name="Hyperlink 12" xfId="52408" hidden="1" xr:uid="{00000000-0005-0000-0000-0000930D0000}"/>
    <cellStyle name="Hyperlink 12" xfId="52740" hidden="1" xr:uid="{00000000-0005-0000-0000-0000940D0000}"/>
    <cellStyle name="Hyperlink 12" xfId="52713" hidden="1" xr:uid="{00000000-0005-0000-0000-0000950D0000}"/>
    <cellStyle name="Hyperlink 12" xfId="52802" hidden="1" xr:uid="{00000000-0005-0000-0000-0000960D0000}"/>
    <cellStyle name="Hyperlink 12" xfId="52840" hidden="1" xr:uid="{00000000-0005-0000-0000-0000970D0000}"/>
    <cellStyle name="Hyperlink 12" xfId="52302" hidden="1" xr:uid="{00000000-0005-0000-0000-0000980D0000}"/>
    <cellStyle name="Hyperlink 12" xfId="52944" hidden="1" xr:uid="{00000000-0005-0000-0000-0000990D0000}"/>
    <cellStyle name="Hyperlink 12" xfId="52917" hidden="1" xr:uid="{00000000-0005-0000-0000-00009A0D0000}"/>
    <cellStyle name="Hyperlink 12" xfId="53006" hidden="1" xr:uid="{00000000-0005-0000-0000-00009B0D0000}"/>
    <cellStyle name="Hyperlink 12" xfId="53044" hidden="1" xr:uid="{00000000-0005-0000-0000-00009C0D0000}"/>
    <cellStyle name="Hyperlink 12" xfId="52450" hidden="1" xr:uid="{00000000-0005-0000-0000-00009D0D0000}"/>
    <cellStyle name="Hyperlink 12" xfId="53148" hidden="1" xr:uid="{00000000-0005-0000-0000-00009E0D0000}"/>
    <cellStyle name="Hyperlink 12" xfId="53121" hidden="1" xr:uid="{00000000-0005-0000-0000-00009F0D0000}"/>
    <cellStyle name="Hyperlink 12" xfId="53210" hidden="1" xr:uid="{00000000-0005-0000-0000-0000A00D0000}"/>
    <cellStyle name="Hyperlink 12" xfId="53248" hidden="1" xr:uid="{00000000-0005-0000-0000-0000A10D0000}"/>
    <cellStyle name="Hyperlink 12" xfId="52706" hidden="1" xr:uid="{00000000-0005-0000-0000-0000A20D0000}"/>
    <cellStyle name="Hyperlink 12" xfId="53352" hidden="1" xr:uid="{00000000-0005-0000-0000-0000A30D0000}"/>
    <cellStyle name="Hyperlink 12" xfId="53325" hidden="1" xr:uid="{00000000-0005-0000-0000-0000A40D0000}"/>
    <cellStyle name="Hyperlink 12" xfId="53414" hidden="1" xr:uid="{00000000-0005-0000-0000-0000A50D0000}"/>
    <cellStyle name="Hyperlink 12" xfId="53452" hidden="1" xr:uid="{00000000-0005-0000-0000-0000A60D0000}"/>
    <cellStyle name="Hyperlink 12" xfId="52028" hidden="1" xr:uid="{00000000-0005-0000-0000-0000A70D0000}"/>
    <cellStyle name="Hyperlink 12" xfId="53556" hidden="1" xr:uid="{00000000-0005-0000-0000-0000A80D0000}"/>
    <cellStyle name="Hyperlink 12" xfId="53529" hidden="1" xr:uid="{00000000-0005-0000-0000-0000A90D0000}"/>
    <cellStyle name="Hyperlink 12" xfId="53618" hidden="1" xr:uid="{00000000-0005-0000-0000-0000AA0D0000}"/>
    <cellStyle name="Hyperlink 12" xfId="53656" hidden="1" xr:uid="{00000000-0005-0000-0000-0000AB0D0000}"/>
    <cellStyle name="Hyperlink 12" xfId="53814" hidden="1" xr:uid="{00000000-0005-0000-0000-0000AC0D0000}"/>
    <cellStyle name="Hyperlink 12" xfId="53987" hidden="1" xr:uid="{00000000-0005-0000-0000-0000AD0D0000}"/>
    <cellStyle name="Hyperlink 12" xfId="53960" hidden="1" xr:uid="{00000000-0005-0000-0000-0000AE0D0000}"/>
    <cellStyle name="Hyperlink 12" xfId="54049" hidden="1" xr:uid="{00000000-0005-0000-0000-0000AF0D0000}"/>
    <cellStyle name="Hyperlink 12" xfId="54087" hidden="1" xr:uid="{00000000-0005-0000-0000-0000B00D0000}"/>
    <cellStyle name="Hyperlink 12" xfId="53887" hidden="1" xr:uid="{00000000-0005-0000-0000-0000B10D0000}"/>
    <cellStyle name="Hyperlink 12" xfId="54219" hidden="1" xr:uid="{00000000-0005-0000-0000-0000B20D0000}"/>
    <cellStyle name="Hyperlink 12" xfId="54192" hidden="1" xr:uid="{00000000-0005-0000-0000-0000B30D0000}"/>
    <cellStyle name="Hyperlink 12" xfId="54281" hidden="1" xr:uid="{00000000-0005-0000-0000-0000B40D0000}"/>
    <cellStyle name="Hyperlink 12" xfId="54319" hidden="1" xr:uid="{00000000-0005-0000-0000-0000B50D0000}"/>
    <cellStyle name="Hyperlink 12" xfId="53781" hidden="1" xr:uid="{00000000-0005-0000-0000-0000B60D0000}"/>
    <cellStyle name="Hyperlink 12" xfId="54423" hidden="1" xr:uid="{00000000-0005-0000-0000-0000B70D0000}"/>
    <cellStyle name="Hyperlink 12" xfId="54396" hidden="1" xr:uid="{00000000-0005-0000-0000-0000B80D0000}"/>
    <cellStyle name="Hyperlink 12" xfId="54485" hidden="1" xr:uid="{00000000-0005-0000-0000-0000B90D0000}"/>
    <cellStyle name="Hyperlink 12" xfId="54523" hidden="1" xr:uid="{00000000-0005-0000-0000-0000BA0D0000}"/>
    <cellStyle name="Hyperlink 12" xfId="53929" hidden="1" xr:uid="{00000000-0005-0000-0000-0000BB0D0000}"/>
    <cellStyle name="Hyperlink 12" xfId="54627" hidden="1" xr:uid="{00000000-0005-0000-0000-0000BC0D0000}"/>
    <cellStyle name="Hyperlink 12" xfId="54600" hidden="1" xr:uid="{00000000-0005-0000-0000-0000BD0D0000}"/>
    <cellStyle name="Hyperlink 12" xfId="54689" hidden="1" xr:uid="{00000000-0005-0000-0000-0000BE0D0000}"/>
    <cellStyle name="Hyperlink 12" xfId="54727" hidden="1" xr:uid="{00000000-0005-0000-0000-0000BF0D0000}"/>
    <cellStyle name="Hyperlink 12" xfId="54185" hidden="1" xr:uid="{00000000-0005-0000-0000-0000C00D0000}"/>
    <cellStyle name="Hyperlink 12" xfId="54831" hidden="1" xr:uid="{00000000-0005-0000-0000-0000C10D0000}"/>
    <cellStyle name="Hyperlink 12" xfId="54804" hidden="1" xr:uid="{00000000-0005-0000-0000-0000C20D0000}"/>
    <cellStyle name="Hyperlink 12" xfId="54893" hidden="1" xr:uid="{00000000-0005-0000-0000-0000C30D0000}"/>
    <cellStyle name="Hyperlink 12" xfId="54931" hidden="1" xr:uid="{00000000-0005-0000-0000-0000C40D0000}"/>
    <cellStyle name="Hyperlink 12" xfId="51927" hidden="1" xr:uid="{00000000-0005-0000-0000-0000C50D0000}"/>
    <cellStyle name="Hyperlink 12" xfId="55035" hidden="1" xr:uid="{00000000-0005-0000-0000-0000C60D0000}"/>
    <cellStyle name="Hyperlink 12" xfId="55008" hidden="1" xr:uid="{00000000-0005-0000-0000-0000C70D0000}"/>
    <cellStyle name="Hyperlink 12" xfId="55097" hidden="1" xr:uid="{00000000-0005-0000-0000-0000C80D0000}"/>
    <cellStyle name="Hyperlink 12" xfId="55135" hidden="1" xr:uid="{00000000-0005-0000-0000-0000C90D0000}"/>
    <cellStyle name="Hyperlink 12" xfId="55293" hidden="1" xr:uid="{00000000-0005-0000-0000-0000CA0D0000}"/>
    <cellStyle name="Hyperlink 12" xfId="55466" hidden="1" xr:uid="{00000000-0005-0000-0000-0000CB0D0000}"/>
    <cellStyle name="Hyperlink 12" xfId="55439" hidden="1" xr:uid="{00000000-0005-0000-0000-0000CC0D0000}"/>
    <cellStyle name="Hyperlink 12" xfId="55528" hidden="1" xr:uid="{00000000-0005-0000-0000-0000CD0D0000}"/>
    <cellStyle name="Hyperlink 12" xfId="55566" hidden="1" xr:uid="{00000000-0005-0000-0000-0000CE0D0000}"/>
    <cellStyle name="Hyperlink 12" xfId="55366" hidden="1" xr:uid="{00000000-0005-0000-0000-0000CF0D0000}"/>
    <cellStyle name="Hyperlink 12" xfId="55698" hidden="1" xr:uid="{00000000-0005-0000-0000-0000D00D0000}"/>
    <cellStyle name="Hyperlink 12" xfId="55671" hidden="1" xr:uid="{00000000-0005-0000-0000-0000D10D0000}"/>
    <cellStyle name="Hyperlink 12" xfId="55760" hidden="1" xr:uid="{00000000-0005-0000-0000-0000D20D0000}"/>
    <cellStyle name="Hyperlink 12" xfId="55798" hidden="1" xr:uid="{00000000-0005-0000-0000-0000D30D0000}"/>
    <cellStyle name="Hyperlink 12" xfId="55260" hidden="1" xr:uid="{00000000-0005-0000-0000-0000D40D0000}"/>
    <cellStyle name="Hyperlink 12" xfId="55902" hidden="1" xr:uid="{00000000-0005-0000-0000-0000D50D0000}"/>
    <cellStyle name="Hyperlink 12" xfId="55875" hidden="1" xr:uid="{00000000-0005-0000-0000-0000D60D0000}"/>
    <cellStyle name="Hyperlink 12" xfId="55964" hidden="1" xr:uid="{00000000-0005-0000-0000-0000D70D0000}"/>
    <cellStyle name="Hyperlink 12" xfId="56002" hidden="1" xr:uid="{00000000-0005-0000-0000-0000D80D0000}"/>
    <cellStyle name="Hyperlink 12" xfId="55408" hidden="1" xr:uid="{00000000-0005-0000-0000-0000D90D0000}"/>
    <cellStyle name="Hyperlink 12" xfId="56106" hidden="1" xr:uid="{00000000-0005-0000-0000-0000DA0D0000}"/>
    <cellStyle name="Hyperlink 12" xfId="56079" hidden="1" xr:uid="{00000000-0005-0000-0000-0000DB0D0000}"/>
    <cellStyle name="Hyperlink 12" xfId="56168" hidden="1" xr:uid="{00000000-0005-0000-0000-0000DC0D0000}"/>
    <cellStyle name="Hyperlink 12" xfId="56206" hidden="1" xr:uid="{00000000-0005-0000-0000-0000DD0D0000}"/>
    <cellStyle name="Hyperlink 12" xfId="55664" hidden="1" xr:uid="{00000000-0005-0000-0000-0000DE0D0000}"/>
    <cellStyle name="Hyperlink 12" xfId="56310" hidden="1" xr:uid="{00000000-0005-0000-0000-0000DF0D0000}"/>
    <cellStyle name="Hyperlink 12" xfId="56283" hidden="1" xr:uid="{00000000-0005-0000-0000-0000E00D0000}"/>
    <cellStyle name="Hyperlink 12" xfId="56372" hidden="1" xr:uid="{00000000-0005-0000-0000-0000E10D0000}"/>
    <cellStyle name="Hyperlink 12" xfId="56410" hidden="1" xr:uid="{00000000-0005-0000-0000-0000E20D0000}"/>
    <cellStyle name="Hyperlink 12" xfId="56507" hidden="1" xr:uid="{00000000-0005-0000-0000-0000E30D0000}"/>
    <cellStyle name="Hyperlink 12" xfId="56578" hidden="1" xr:uid="{00000000-0005-0000-0000-0000E40D0000}"/>
    <cellStyle name="Hyperlink 12" xfId="56551" hidden="1" xr:uid="{00000000-0005-0000-0000-0000E50D0000}"/>
    <cellStyle name="Hyperlink 12" xfId="56640" hidden="1" xr:uid="{00000000-0005-0000-0000-0000E60D0000}"/>
    <cellStyle name="Hyperlink 12" xfId="56678" hidden="1" xr:uid="{00000000-0005-0000-0000-0000E70D0000}"/>
    <cellStyle name="Hyperlink 12" xfId="56764" hidden="1" xr:uid="{00000000-0005-0000-0000-0000E80D0000}"/>
    <cellStyle name="Hyperlink 12" xfId="56833" hidden="1" xr:uid="{00000000-0005-0000-0000-0000E90D0000}"/>
    <cellStyle name="Hyperlink 12" xfId="56806" hidden="1" xr:uid="{00000000-0005-0000-0000-0000EA0D0000}"/>
    <cellStyle name="Hyperlink 12" xfId="56895" hidden="1" xr:uid="{00000000-0005-0000-0000-0000EB0D0000}"/>
    <cellStyle name="Hyperlink 12" xfId="56933" hidden="1" xr:uid="{00000000-0005-0000-0000-0000EC0D0000}"/>
    <cellStyle name="Hyperlink 12" xfId="57076" hidden="1" xr:uid="{00000000-0005-0000-0000-0000ED0D0000}"/>
    <cellStyle name="Hyperlink 12" xfId="57200" hidden="1" xr:uid="{00000000-0005-0000-0000-0000EE0D0000}"/>
    <cellStyle name="Hyperlink 12" xfId="57173" hidden="1" xr:uid="{00000000-0005-0000-0000-0000EF0D0000}"/>
    <cellStyle name="Hyperlink 12" xfId="57262" hidden="1" xr:uid="{00000000-0005-0000-0000-0000F00D0000}"/>
    <cellStyle name="Hyperlink 12" xfId="57300" hidden="1" xr:uid="{00000000-0005-0000-0000-0000F10D0000}"/>
    <cellStyle name="Hyperlink 12" xfId="57458" hidden="1" xr:uid="{00000000-0005-0000-0000-0000F20D0000}"/>
    <cellStyle name="Hyperlink 12" xfId="57631" hidden="1" xr:uid="{00000000-0005-0000-0000-0000F30D0000}"/>
    <cellStyle name="Hyperlink 12" xfId="57604" hidden="1" xr:uid="{00000000-0005-0000-0000-0000F40D0000}"/>
    <cellStyle name="Hyperlink 12" xfId="57693" hidden="1" xr:uid="{00000000-0005-0000-0000-0000F50D0000}"/>
    <cellStyle name="Hyperlink 12" xfId="57731" hidden="1" xr:uid="{00000000-0005-0000-0000-0000F60D0000}"/>
    <cellStyle name="Hyperlink 12" xfId="57531" hidden="1" xr:uid="{00000000-0005-0000-0000-0000F70D0000}"/>
    <cellStyle name="Hyperlink 12" xfId="57863" hidden="1" xr:uid="{00000000-0005-0000-0000-0000F80D0000}"/>
    <cellStyle name="Hyperlink 12" xfId="57836" hidden="1" xr:uid="{00000000-0005-0000-0000-0000F90D0000}"/>
    <cellStyle name="Hyperlink 12" xfId="57925" hidden="1" xr:uid="{00000000-0005-0000-0000-0000FA0D0000}"/>
    <cellStyle name="Hyperlink 12" xfId="57963" hidden="1" xr:uid="{00000000-0005-0000-0000-0000FB0D0000}"/>
    <cellStyle name="Hyperlink 12" xfId="57425" hidden="1" xr:uid="{00000000-0005-0000-0000-0000FC0D0000}"/>
    <cellStyle name="Hyperlink 12" xfId="58067" hidden="1" xr:uid="{00000000-0005-0000-0000-0000FD0D0000}"/>
    <cellStyle name="Hyperlink 12" xfId="58040" hidden="1" xr:uid="{00000000-0005-0000-0000-0000FE0D0000}"/>
    <cellStyle name="Hyperlink 12" xfId="58129" hidden="1" xr:uid="{00000000-0005-0000-0000-0000FF0D0000}"/>
    <cellStyle name="Hyperlink 12" xfId="58167" hidden="1" xr:uid="{00000000-0005-0000-0000-0000000E0000}"/>
    <cellStyle name="Hyperlink 12" xfId="57573" hidden="1" xr:uid="{00000000-0005-0000-0000-0000010E0000}"/>
    <cellStyle name="Hyperlink 12" xfId="58271" hidden="1" xr:uid="{00000000-0005-0000-0000-0000020E0000}"/>
    <cellStyle name="Hyperlink 12" xfId="58244" hidden="1" xr:uid="{00000000-0005-0000-0000-0000030E0000}"/>
    <cellStyle name="Hyperlink 12" xfId="58333" hidden="1" xr:uid="{00000000-0005-0000-0000-0000040E0000}"/>
    <cellStyle name="Hyperlink 12" xfId="58371" hidden="1" xr:uid="{00000000-0005-0000-0000-0000050E0000}"/>
    <cellStyle name="Hyperlink 12" xfId="57829" hidden="1" xr:uid="{00000000-0005-0000-0000-0000060E0000}"/>
    <cellStyle name="Hyperlink 12" xfId="58475" hidden="1" xr:uid="{00000000-0005-0000-0000-0000070E0000}"/>
    <cellStyle name="Hyperlink 12" xfId="58448" hidden="1" xr:uid="{00000000-0005-0000-0000-0000080E0000}"/>
    <cellStyle name="Hyperlink 12" xfId="58537" hidden="1" xr:uid="{00000000-0005-0000-0000-0000090E0000}"/>
    <cellStyle name="Hyperlink 12" xfId="58575" hidden="1" xr:uid="{00000000-0005-0000-0000-00000A0E0000}"/>
    <cellStyle name="Hyperlink 12" xfId="57150" hidden="1" xr:uid="{00000000-0005-0000-0000-00000B0E0000}"/>
    <cellStyle name="Hyperlink 12" xfId="58679" hidden="1" xr:uid="{00000000-0005-0000-0000-00000C0E0000}"/>
    <cellStyle name="Hyperlink 12" xfId="58652" hidden="1" xr:uid="{00000000-0005-0000-0000-00000D0E0000}"/>
    <cellStyle name="Hyperlink 12" xfId="58741" hidden="1" xr:uid="{00000000-0005-0000-0000-00000E0E0000}"/>
    <cellStyle name="Hyperlink 12" xfId="58779" hidden="1" xr:uid="{00000000-0005-0000-0000-00000F0E0000}"/>
    <cellStyle name="Hyperlink 12" xfId="58937" hidden="1" xr:uid="{00000000-0005-0000-0000-0000100E0000}"/>
    <cellStyle name="Hyperlink 12" xfId="59110" hidden="1" xr:uid="{00000000-0005-0000-0000-0000110E0000}"/>
    <cellStyle name="Hyperlink 12" xfId="59083" hidden="1" xr:uid="{00000000-0005-0000-0000-0000120E0000}"/>
    <cellStyle name="Hyperlink 12" xfId="59172" hidden="1" xr:uid="{00000000-0005-0000-0000-0000130E0000}"/>
    <cellStyle name="Hyperlink 12" xfId="59210" hidden="1" xr:uid="{00000000-0005-0000-0000-0000140E0000}"/>
    <cellStyle name="Hyperlink 12" xfId="59010" hidden="1" xr:uid="{00000000-0005-0000-0000-0000150E0000}"/>
    <cellStyle name="Hyperlink 12" xfId="59342" hidden="1" xr:uid="{00000000-0005-0000-0000-0000160E0000}"/>
    <cellStyle name="Hyperlink 12" xfId="59315" hidden="1" xr:uid="{00000000-0005-0000-0000-0000170E0000}"/>
    <cellStyle name="Hyperlink 12" xfId="59404" hidden="1" xr:uid="{00000000-0005-0000-0000-0000180E0000}"/>
    <cellStyle name="Hyperlink 12" xfId="59442" hidden="1" xr:uid="{00000000-0005-0000-0000-0000190E0000}"/>
    <cellStyle name="Hyperlink 12" xfId="58904" hidden="1" xr:uid="{00000000-0005-0000-0000-00001A0E0000}"/>
    <cellStyle name="Hyperlink 12" xfId="59546" hidden="1" xr:uid="{00000000-0005-0000-0000-00001B0E0000}"/>
    <cellStyle name="Hyperlink 12" xfId="59519" hidden="1" xr:uid="{00000000-0005-0000-0000-00001C0E0000}"/>
    <cellStyle name="Hyperlink 12" xfId="59608" hidden="1" xr:uid="{00000000-0005-0000-0000-00001D0E0000}"/>
    <cellStyle name="Hyperlink 12" xfId="59646" hidden="1" xr:uid="{00000000-0005-0000-0000-00001E0E0000}"/>
    <cellStyle name="Hyperlink 12" xfId="59052" hidden="1" xr:uid="{00000000-0005-0000-0000-00001F0E0000}"/>
    <cellStyle name="Hyperlink 12" xfId="59750" hidden="1" xr:uid="{00000000-0005-0000-0000-0000200E0000}"/>
    <cellStyle name="Hyperlink 12" xfId="59723" hidden="1" xr:uid="{00000000-0005-0000-0000-0000210E0000}"/>
    <cellStyle name="Hyperlink 12" xfId="59812" hidden="1" xr:uid="{00000000-0005-0000-0000-0000220E0000}"/>
    <cellStyle name="Hyperlink 12" xfId="59850" hidden="1" xr:uid="{00000000-0005-0000-0000-0000230E0000}"/>
    <cellStyle name="Hyperlink 12" xfId="59308" hidden="1" xr:uid="{00000000-0005-0000-0000-0000240E0000}"/>
    <cellStyle name="Hyperlink 12" xfId="59954" hidden="1" xr:uid="{00000000-0005-0000-0000-0000250E0000}"/>
    <cellStyle name="Hyperlink 12" xfId="59927" hidden="1" xr:uid="{00000000-0005-0000-0000-0000260E0000}"/>
    <cellStyle name="Hyperlink 12" xfId="60016" hidden="1" xr:uid="{00000000-0005-0000-0000-0000270E0000}"/>
    <cellStyle name="Hyperlink 12" xfId="60054" hidden="1" xr:uid="{00000000-0005-0000-0000-0000280E0000}"/>
    <cellStyle name="Hyperlink 12" xfId="57044" hidden="1" xr:uid="{00000000-0005-0000-0000-0000290E0000}"/>
    <cellStyle name="Hyperlink 12" xfId="60158" hidden="1" xr:uid="{00000000-0005-0000-0000-00002A0E0000}"/>
    <cellStyle name="Hyperlink 12" xfId="60131" hidden="1" xr:uid="{00000000-0005-0000-0000-00002B0E0000}"/>
    <cellStyle name="Hyperlink 12" xfId="60220" hidden="1" xr:uid="{00000000-0005-0000-0000-00002C0E0000}"/>
    <cellStyle name="Hyperlink 12" xfId="60258" hidden="1" xr:uid="{00000000-0005-0000-0000-00002D0E0000}"/>
    <cellStyle name="Hyperlink 12" xfId="60416" hidden="1" xr:uid="{00000000-0005-0000-0000-00002E0E0000}"/>
    <cellStyle name="Hyperlink 12" xfId="60589" hidden="1" xr:uid="{00000000-0005-0000-0000-00002F0E0000}"/>
    <cellStyle name="Hyperlink 12" xfId="60562" hidden="1" xr:uid="{00000000-0005-0000-0000-0000300E0000}"/>
    <cellStyle name="Hyperlink 12" xfId="60651" hidden="1" xr:uid="{00000000-0005-0000-0000-0000310E0000}"/>
    <cellStyle name="Hyperlink 12" xfId="60689" hidden="1" xr:uid="{00000000-0005-0000-0000-0000320E0000}"/>
    <cellStyle name="Hyperlink 12" xfId="60489" hidden="1" xr:uid="{00000000-0005-0000-0000-0000330E0000}"/>
    <cellStyle name="Hyperlink 12" xfId="60821" hidden="1" xr:uid="{00000000-0005-0000-0000-0000340E0000}"/>
    <cellStyle name="Hyperlink 12" xfId="60794" hidden="1" xr:uid="{00000000-0005-0000-0000-0000350E0000}"/>
    <cellStyle name="Hyperlink 12" xfId="60883" hidden="1" xr:uid="{00000000-0005-0000-0000-0000360E0000}"/>
    <cellStyle name="Hyperlink 12" xfId="60921" hidden="1" xr:uid="{00000000-0005-0000-0000-0000370E0000}"/>
    <cellStyle name="Hyperlink 12" xfId="60383" hidden="1" xr:uid="{00000000-0005-0000-0000-0000380E0000}"/>
    <cellStyle name="Hyperlink 12" xfId="61025" hidden="1" xr:uid="{00000000-0005-0000-0000-0000390E0000}"/>
    <cellStyle name="Hyperlink 12" xfId="60998" hidden="1" xr:uid="{00000000-0005-0000-0000-00003A0E0000}"/>
    <cellStyle name="Hyperlink 12" xfId="61087" hidden="1" xr:uid="{00000000-0005-0000-0000-00003B0E0000}"/>
    <cellStyle name="Hyperlink 12" xfId="61125" hidden="1" xr:uid="{00000000-0005-0000-0000-00003C0E0000}"/>
    <cellStyle name="Hyperlink 12" xfId="60531" hidden="1" xr:uid="{00000000-0005-0000-0000-00003D0E0000}"/>
    <cellStyle name="Hyperlink 12" xfId="61229" hidden="1" xr:uid="{00000000-0005-0000-0000-00003E0E0000}"/>
    <cellStyle name="Hyperlink 12" xfId="61202" hidden="1" xr:uid="{00000000-0005-0000-0000-00003F0E0000}"/>
    <cellStyle name="Hyperlink 12" xfId="61291" hidden="1" xr:uid="{00000000-0005-0000-0000-0000400E0000}"/>
    <cellStyle name="Hyperlink 12" xfId="61329" hidden="1" xr:uid="{00000000-0005-0000-0000-0000410E0000}"/>
    <cellStyle name="Hyperlink 12" xfId="60787" hidden="1" xr:uid="{00000000-0005-0000-0000-0000420E0000}"/>
    <cellStyle name="Hyperlink 12" xfId="61433" hidden="1" xr:uid="{00000000-0005-0000-0000-0000430E0000}"/>
    <cellStyle name="Hyperlink 12" xfId="61406" hidden="1" xr:uid="{00000000-0005-0000-0000-0000440E0000}"/>
    <cellStyle name="Hyperlink 12" xfId="61495" hidden="1" xr:uid="{00000000-0005-0000-0000-0000450E0000}"/>
    <cellStyle name="Hyperlink 12" xfId="61533" xr:uid="{00000000-0005-0000-0000-0000460E0000}"/>
    <cellStyle name="Hyperlink 13" xfId="172" hidden="1" xr:uid="{00000000-0005-0000-0000-0000470E0000}"/>
    <cellStyle name="Hyperlink 13" xfId="214" hidden="1" xr:uid="{00000000-0005-0000-0000-0000480E0000}"/>
    <cellStyle name="Hyperlink 13" xfId="444" hidden="1" xr:uid="{00000000-0005-0000-0000-0000490E0000}"/>
    <cellStyle name="Hyperlink 13" xfId="419" hidden="1" xr:uid="{00000000-0005-0000-0000-00004A0E0000}"/>
    <cellStyle name="Hyperlink 13" xfId="508" hidden="1" xr:uid="{00000000-0005-0000-0000-00004B0E0000}"/>
    <cellStyle name="Hyperlink 13" xfId="558" hidden="1" xr:uid="{00000000-0005-0000-0000-00004C0E0000}"/>
    <cellStyle name="Hyperlink 13" xfId="632" hidden="1" xr:uid="{00000000-0005-0000-0000-00004D0E0000}"/>
    <cellStyle name="Hyperlink 13" xfId="701" hidden="1" xr:uid="{00000000-0005-0000-0000-00004E0E0000}"/>
    <cellStyle name="Hyperlink 13" xfId="676" hidden="1" xr:uid="{00000000-0005-0000-0000-00004F0E0000}"/>
    <cellStyle name="Hyperlink 13" xfId="763" hidden="1" xr:uid="{00000000-0005-0000-0000-0000500E0000}"/>
    <cellStyle name="Hyperlink 13" xfId="813" hidden="1" xr:uid="{00000000-0005-0000-0000-0000510E0000}"/>
    <cellStyle name="Hyperlink 13" xfId="946" hidden="1" xr:uid="{00000000-0005-0000-0000-0000520E0000}"/>
    <cellStyle name="Hyperlink 13" xfId="1071" hidden="1" xr:uid="{00000000-0005-0000-0000-0000530E0000}"/>
    <cellStyle name="Hyperlink 13" xfId="1046" hidden="1" xr:uid="{00000000-0005-0000-0000-0000540E0000}"/>
    <cellStyle name="Hyperlink 13" xfId="1133" hidden="1" xr:uid="{00000000-0005-0000-0000-0000550E0000}"/>
    <cellStyle name="Hyperlink 13" xfId="1183" hidden="1" xr:uid="{00000000-0005-0000-0000-0000560E0000}"/>
    <cellStyle name="Hyperlink 13" xfId="1329" hidden="1" xr:uid="{00000000-0005-0000-0000-0000570E0000}"/>
    <cellStyle name="Hyperlink 13" xfId="1502" hidden="1" xr:uid="{00000000-0005-0000-0000-0000580E0000}"/>
    <cellStyle name="Hyperlink 13" xfId="1477" hidden="1" xr:uid="{00000000-0005-0000-0000-0000590E0000}"/>
    <cellStyle name="Hyperlink 13" xfId="1564" hidden="1" xr:uid="{00000000-0005-0000-0000-00005A0E0000}"/>
    <cellStyle name="Hyperlink 13" xfId="1614" hidden="1" xr:uid="{00000000-0005-0000-0000-00005B0E0000}"/>
    <cellStyle name="Hyperlink 13" xfId="1404" hidden="1" xr:uid="{00000000-0005-0000-0000-00005C0E0000}"/>
    <cellStyle name="Hyperlink 13" xfId="1734" hidden="1" xr:uid="{00000000-0005-0000-0000-00005D0E0000}"/>
    <cellStyle name="Hyperlink 13" xfId="1709" hidden="1" xr:uid="{00000000-0005-0000-0000-00005E0E0000}"/>
    <cellStyle name="Hyperlink 13" xfId="1796" hidden="1" xr:uid="{00000000-0005-0000-0000-00005F0E0000}"/>
    <cellStyle name="Hyperlink 13" xfId="1846" hidden="1" xr:uid="{00000000-0005-0000-0000-0000600E0000}"/>
    <cellStyle name="Hyperlink 13" xfId="1298" hidden="1" xr:uid="{00000000-0005-0000-0000-0000610E0000}"/>
    <cellStyle name="Hyperlink 13" xfId="1938" hidden="1" xr:uid="{00000000-0005-0000-0000-0000620E0000}"/>
    <cellStyle name="Hyperlink 13" xfId="1913" hidden="1" xr:uid="{00000000-0005-0000-0000-0000630E0000}"/>
    <cellStyle name="Hyperlink 13" xfId="2000" hidden="1" xr:uid="{00000000-0005-0000-0000-0000640E0000}"/>
    <cellStyle name="Hyperlink 13" xfId="2050" hidden="1" xr:uid="{00000000-0005-0000-0000-0000650E0000}"/>
    <cellStyle name="Hyperlink 13" xfId="1444" hidden="1" xr:uid="{00000000-0005-0000-0000-0000660E0000}"/>
    <cellStyle name="Hyperlink 13" xfId="2142" hidden="1" xr:uid="{00000000-0005-0000-0000-0000670E0000}"/>
    <cellStyle name="Hyperlink 13" xfId="2117" hidden="1" xr:uid="{00000000-0005-0000-0000-0000680E0000}"/>
    <cellStyle name="Hyperlink 13" xfId="2204" hidden="1" xr:uid="{00000000-0005-0000-0000-0000690E0000}"/>
    <cellStyle name="Hyperlink 13" xfId="2254" hidden="1" xr:uid="{00000000-0005-0000-0000-00006A0E0000}"/>
    <cellStyle name="Hyperlink 13" xfId="1679" hidden="1" xr:uid="{00000000-0005-0000-0000-00006B0E0000}"/>
    <cellStyle name="Hyperlink 13" xfId="2346" hidden="1" xr:uid="{00000000-0005-0000-0000-00006C0E0000}"/>
    <cellStyle name="Hyperlink 13" xfId="2321" hidden="1" xr:uid="{00000000-0005-0000-0000-00006D0E0000}"/>
    <cellStyle name="Hyperlink 13" xfId="2408" hidden="1" xr:uid="{00000000-0005-0000-0000-00006E0E0000}"/>
    <cellStyle name="Hyperlink 13" xfId="2458" hidden="1" xr:uid="{00000000-0005-0000-0000-00006F0E0000}"/>
    <cellStyle name="Hyperlink 13" xfId="1022" hidden="1" xr:uid="{00000000-0005-0000-0000-0000700E0000}"/>
    <cellStyle name="Hyperlink 13" xfId="2550" hidden="1" xr:uid="{00000000-0005-0000-0000-0000710E0000}"/>
    <cellStyle name="Hyperlink 13" xfId="2525" hidden="1" xr:uid="{00000000-0005-0000-0000-0000720E0000}"/>
    <cellStyle name="Hyperlink 13" xfId="2612" hidden="1" xr:uid="{00000000-0005-0000-0000-0000730E0000}"/>
    <cellStyle name="Hyperlink 13" xfId="2662" hidden="1" xr:uid="{00000000-0005-0000-0000-0000740E0000}"/>
    <cellStyle name="Hyperlink 13" xfId="2808" hidden="1" xr:uid="{00000000-0005-0000-0000-0000750E0000}"/>
    <cellStyle name="Hyperlink 13" xfId="2981" hidden="1" xr:uid="{00000000-0005-0000-0000-0000760E0000}"/>
    <cellStyle name="Hyperlink 13" xfId="2956" hidden="1" xr:uid="{00000000-0005-0000-0000-0000770E0000}"/>
    <cellStyle name="Hyperlink 13" xfId="3043" hidden="1" xr:uid="{00000000-0005-0000-0000-0000780E0000}"/>
    <cellStyle name="Hyperlink 13" xfId="3093" hidden="1" xr:uid="{00000000-0005-0000-0000-0000790E0000}"/>
    <cellStyle name="Hyperlink 13" xfId="2883" hidden="1" xr:uid="{00000000-0005-0000-0000-00007A0E0000}"/>
    <cellStyle name="Hyperlink 13" xfId="3213" hidden="1" xr:uid="{00000000-0005-0000-0000-00007B0E0000}"/>
    <cellStyle name="Hyperlink 13" xfId="3188" hidden="1" xr:uid="{00000000-0005-0000-0000-00007C0E0000}"/>
    <cellStyle name="Hyperlink 13" xfId="3275" hidden="1" xr:uid="{00000000-0005-0000-0000-00007D0E0000}"/>
    <cellStyle name="Hyperlink 13" xfId="3325" hidden="1" xr:uid="{00000000-0005-0000-0000-00007E0E0000}"/>
    <cellStyle name="Hyperlink 13" xfId="2777" hidden="1" xr:uid="{00000000-0005-0000-0000-00007F0E0000}"/>
    <cellStyle name="Hyperlink 13" xfId="3417" hidden="1" xr:uid="{00000000-0005-0000-0000-0000800E0000}"/>
    <cellStyle name="Hyperlink 13" xfId="3392" hidden="1" xr:uid="{00000000-0005-0000-0000-0000810E0000}"/>
    <cellStyle name="Hyperlink 13" xfId="3479" hidden="1" xr:uid="{00000000-0005-0000-0000-0000820E0000}"/>
    <cellStyle name="Hyperlink 13" xfId="3529" hidden="1" xr:uid="{00000000-0005-0000-0000-0000830E0000}"/>
    <cellStyle name="Hyperlink 13" xfId="2923" hidden="1" xr:uid="{00000000-0005-0000-0000-0000840E0000}"/>
    <cellStyle name="Hyperlink 13" xfId="3621" hidden="1" xr:uid="{00000000-0005-0000-0000-0000850E0000}"/>
    <cellStyle name="Hyperlink 13" xfId="3596" hidden="1" xr:uid="{00000000-0005-0000-0000-0000860E0000}"/>
    <cellStyle name="Hyperlink 13" xfId="3683" hidden="1" xr:uid="{00000000-0005-0000-0000-0000870E0000}"/>
    <cellStyle name="Hyperlink 13" xfId="3733" hidden="1" xr:uid="{00000000-0005-0000-0000-0000880E0000}"/>
    <cellStyle name="Hyperlink 13" xfId="3158" hidden="1" xr:uid="{00000000-0005-0000-0000-0000890E0000}"/>
    <cellStyle name="Hyperlink 13" xfId="3825" hidden="1" xr:uid="{00000000-0005-0000-0000-00008A0E0000}"/>
    <cellStyle name="Hyperlink 13" xfId="3800" hidden="1" xr:uid="{00000000-0005-0000-0000-00008B0E0000}"/>
    <cellStyle name="Hyperlink 13" xfId="3887" hidden="1" xr:uid="{00000000-0005-0000-0000-00008C0E0000}"/>
    <cellStyle name="Hyperlink 13" xfId="3937" hidden="1" xr:uid="{00000000-0005-0000-0000-00008D0E0000}"/>
    <cellStyle name="Hyperlink 13" xfId="916" hidden="1" xr:uid="{00000000-0005-0000-0000-00008E0E0000}"/>
    <cellStyle name="Hyperlink 13" xfId="4029" hidden="1" xr:uid="{00000000-0005-0000-0000-00008F0E0000}"/>
    <cellStyle name="Hyperlink 13" xfId="4004" hidden="1" xr:uid="{00000000-0005-0000-0000-0000900E0000}"/>
    <cellStyle name="Hyperlink 13" xfId="4091" hidden="1" xr:uid="{00000000-0005-0000-0000-0000910E0000}"/>
    <cellStyle name="Hyperlink 13" xfId="4141" hidden="1" xr:uid="{00000000-0005-0000-0000-0000920E0000}"/>
    <cellStyle name="Hyperlink 13" xfId="4287" hidden="1" xr:uid="{00000000-0005-0000-0000-0000930E0000}"/>
    <cellStyle name="Hyperlink 13" xfId="4460" hidden="1" xr:uid="{00000000-0005-0000-0000-0000940E0000}"/>
    <cellStyle name="Hyperlink 13" xfId="4435" hidden="1" xr:uid="{00000000-0005-0000-0000-0000950E0000}"/>
    <cellStyle name="Hyperlink 13" xfId="4522" hidden="1" xr:uid="{00000000-0005-0000-0000-0000960E0000}"/>
    <cellStyle name="Hyperlink 13" xfId="4572" hidden="1" xr:uid="{00000000-0005-0000-0000-0000970E0000}"/>
    <cellStyle name="Hyperlink 13" xfId="4362" hidden="1" xr:uid="{00000000-0005-0000-0000-0000980E0000}"/>
    <cellStyle name="Hyperlink 13" xfId="4692" hidden="1" xr:uid="{00000000-0005-0000-0000-0000990E0000}"/>
    <cellStyle name="Hyperlink 13" xfId="4667" hidden="1" xr:uid="{00000000-0005-0000-0000-00009A0E0000}"/>
    <cellStyle name="Hyperlink 13" xfId="4754" hidden="1" xr:uid="{00000000-0005-0000-0000-00009B0E0000}"/>
    <cellStyle name="Hyperlink 13" xfId="4804" hidden="1" xr:uid="{00000000-0005-0000-0000-00009C0E0000}"/>
    <cellStyle name="Hyperlink 13" xfId="4256" hidden="1" xr:uid="{00000000-0005-0000-0000-00009D0E0000}"/>
    <cellStyle name="Hyperlink 13" xfId="4896" hidden="1" xr:uid="{00000000-0005-0000-0000-00009E0E0000}"/>
    <cellStyle name="Hyperlink 13" xfId="4871" hidden="1" xr:uid="{00000000-0005-0000-0000-00009F0E0000}"/>
    <cellStyle name="Hyperlink 13" xfId="4958" hidden="1" xr:uid="{00000000-0005-0000-0000-0000A00E0000}"/>
    <cellStyle name="Hyperlink 13" xfId="5008" hidden="1" xr:uid="{00000000-0005-0000-0000-0000A10E0000}"/>
    <cellStyle name="Hyperlink 13" xfId="4402" hidden="1" xr:uid="{00000000-0005-0000-0000-0000A20E0000}"/>
    <cellStyle name="Hyperlink 13" xfId="5100" hidden="1" xr:uid="{00000000-0005-0000-0000-0000A30E0000}"/>
    <cellStyle name="Hyperlink 13" xfId="5075" hidden="1" xr:uid="{00000000-0005-0000-0000-0000A40E0000}"/>
    <cellStyle name="Hyperlink 13" xfId="5162" hidden="1" xr:uid="{00000000-0005-0000-0000-0000A50E0000}"/>
    <cellStyle name="Hyperlink 13" xfId="5212" hidden="1" xr:uid="{00000000-0005-0000-0000-0000A60E0000}"/>
    <cellStyle name="Hyperlink 13" xfId="4637" hidden="1" xr:uid="{00000000-0005-0000-0000-0000A70E0000}"/>
    <cellStyle name="Hyperlink 13" xfId="5304" hidden="1" xr:uid="{00000000-0005-0000-0000-0000A80E0000}"/>
    <cellStyle name="Hyperlink 13" xfId="5279" hidden="1" xr:uid="{00000000-0005-0000-0000-0000A90E0000}"/>
    <cellStyle name="Hyperlink 13" xfId="5366" hidden="1" xr:uid="{00000000-0005-0000-0000-0000AA0E0000}"/>
    <cellStyle name="Hyperlink 13" xfId="5416" hidden="1" xr:uid="{00000000-0005-0000-0000-0000AB0E0000}"/>
    <cellStyle name="Hyperlink 13" xfId="5640" hidden="1" xr:uid="{00000000-0005-0000-0000-0000AC0E0000}"/>
    <cellStyle name="Hyperlink 13" xfId="5840" hidden="1" xr:uid="{00000000-0005-0000-0000-0000AD0E0000}"/>
    <cellStyle name="Hyperlink 13" xfId="5815" hidden="1" xr:uid="{00000000-0005-0000-0000-0000AE0E0000}"/>
    <cellStyle name="Hyperlink 13" xfId="5902" hidden="1" xr:uid="{00000000-0005-0000-0000-0000AF0E0000}"/>
    <cellStyle name="Hyperlink 13" xfId="5952" hidden="1" xr:uid="{00000000-0005-0000-0000-0000B00E0000}"/>
    <cellStyle name="Hyperlink 13" xfId="6026" hidden="1" xr:uid="{00000000-0005-0000-0000-0000B10E0000}"/>
    <cellStyle name="Hyperlink 13" xfId="6095" hidden="1" xr:uid="{00000000-0005-0000-0000-0000B20E0000}"/>
    <cellStyle name="Hyperlink 13" xfId="6070" hidden="1" xr:uid="{00000000-0005-0000-0000-0000B30E0000}"/>
    <cellStyle name="Hyperlink 13" xfId="6157" hidden="1" xr:uid="{00000000-0005-0000-0000-0000B40E0000}"/>
    <cellStyle name="Hyperlink 13" xfId="6207" hidden="1" xr:uid="{00000000-0005-0000-0000-0000B50E0000}"/>
    <cellStyle name="Hyperlink 13" xfId="6337" hidden="1" xr:uid="{00000000-0005-0000-0000-0000B60E0000}"/>
    <cellStyle name="Hyperlink 13" xfId="6461" hidden="1" xr:uid="{00000000-0005-0000-0000-0000B70E0000}"/>
    <cellStyle name="Hyperlink 13" xfId="6436" hidden="1" xr:uid="{00000000-0005-0000-0000-0000B80E0000}"/>
    <cellStyle name="Hyperlink 13" xfId="6523" hidden="1" xr:uid="{00000000-0005-0000-0000-0000B90E0000}"/>
    <cellStyle name="Hyperlink 13" xfId="6573" hidden="1" xr:uid="{00000000-0005-0000-0000-0000BA0E0000}"/>
    <cellStyle name="Hyperlink 13" xfId="6719" hidden="1" xr:uid="{00000000-0005-0000-0000-0000BB0E0000}"/>
    <cellStyle name="Hyperlink 13" xfId="6892" hidden="1" xr:uid="{00000000-0005-0000-0000-0000BC0E0000}"/>
    <cellStyle name="Hyperlink 13" xfId="6867" hidden="1" xr:uid="{00000000-0005-0000-0000-0000BD0E0000}"/>
    <cellStyle name="Hyperlink 13" xfId="6954" hidden="1" xr:uid="{00000000-0005-0000-0000-0000BE0E0000}"/>
    <cellStyle name="Hyperlink 13" xfId="7004" hidden="1" xr:uid="{00000000-0005-0000-0000-0000BF0E0000}"/>
    <cellStyle name="Hyperlink 13" xfId="6794" hidden="1" xr:uid="{00000000-0005-0000-0000-0000C00E0000}"/>
    <cellStyle name="Hyperlink 13" xfId="7124" hidden="1" xr:uid="{00000000-0005-0000-0000-0000C10E0000}"/>
    <cellStyle name="Hyperlink 13" xfId="7099" hidden="1" xr:uid="{00000000-0005-0000-0000-0000C20E0000}"/>
    <cellStyle name="Hyperlink 13" xfId="7186" hidden="1" xr:uid="{00000000-0005-0000-0000-0000C30E0000}"/>
    <cellStyle name="Hyperlink 13" xfId="7236" hidden="1" xr:uid="{00000000-0005-0000-0000-0000C40E0000}"/>
    <cellStyle name="Hyperlink 13" xfId="6688" hidden="1" xr:uid="{00000000-0005-0000-0000-0000C50E0000}"/>
    <cellStyle name="Hyperlink 13" xfId="7328" hidden="1" xr:uid="{00000000-0005-0000-0000-0000C60E0000}"/>
    <cellStyle name="Hyperlink 13" xfId="7303" hidden="1" xr:uid="{00000000-0005-0000-0000-0000C70E0000}"/>
    <cellStyle name="Hyperlink 13" xfId="7390" hidden="1" xr:uid="{00000000-0005-0000-0000-0000C80E0000}"/>
    <cellStyle name="Hyperlink 13" xfId="7440" hidden="1" xr:uid="{00000000-0005-0000-0000-0000C90E0000}"/>
    <cellStyle name="Hyperlink 13" xfId="6834" hidden="1" xr:uid="{00000000-0005-0000-0000-0000CA0E0000}"/>
    <cellStyle name="Hyperlink 13" xfId="7532" hidden="1" xr:uid="{00000000-0005-0000-0000-0000CB0E0000}"/>
    <cellStyle name="Hyperlink 13" xfId="7507" hidden="1" xr:uid="{00000000-0005-0000-0000-0000CC0E0000}"/>
    <cellStyle name="Hyperlink 13" xfId="7594" hidden="1" xr:uid="{00000000-0005-0000-0000-0000CD0E0000}"/>
    <cellStyle name="Hyperlink 13" xfId="7644" hidden="1" xr:uid="{00000000-0005-0000-0000-0000CE0E0000}"/>
    <cellStyle name="Hyperlink 13" xfId="7069" hidden="1" xr:uid="{00000000-0005-0000-0000-0000CF0E0000}"/>
    <cellStyle name="Hyperlink 13" xfId="7736" hidden="1" xr:uid="{00000000-0005-0000-0000-0000D00E0000}"/>
    <cellStyle name="Hyperlink 13" xfId="7711" hidden="1" xr:uid="{00000000-0005-0000-0000-0000D10E0000}"/>
    <cellStyle name="Hyperlink 13" xfId="7798" hidden="1" xr:uid="{00000000-0005-0000-0000-0000D20E0000}"/>
    <cellStyle name="Hyperlink 13" xfId="7848" hidden="1" xr:uid="{00000000-0005-0000-0000-0000D30E0000}"/>
    <cellStyle name="Hyperlink 13" xfId="6413" hidden="1" xr:uid="{00000000-0005-0000-0000-0000D40E0000}"/>
    <cellStyle name="Hyperlink 13" xfId="7940" hidden="1" xr:uid="{00000000-0005-0000-0000-0000D50E0000}"/>
    <cellStyle name="Hyperlink 13" xfId="7915" hidden="1" xr:uid="{00000000-0005-0000-0000-0000D60E0000}"/>
    <cellStyle name="Hyperlink 13" xfId="8002" hidden="1" xr:uid="{00000000-0005-0000-0000-0000D70E0000}"/>
    <cellStyle name="Hyperlink 13" xfId="8052" hidden="1" xr:uid="{00000000-0005-0000-0000-0000D80E0000}"/>
    <cellStyle name="Hyperlink 13" xfId="8198" hidden="1" xr:uid="{00000000-0005-0000-0000-0000D90E0000}"/>
    <cellStyle name="Hyperlink 13" xfId="8371" hidden="1" xr:uid="{00000000-0005-0000-0000-0000DA0E0000}"/>
    <cellStyle name="Hyperlink 13" xfId="8346" hidden="1" xr:uid="{00000000-0005-0000-0000-0000DB0E0000}"/>
    <cellStyle name="Hyperlink 13" xfId="8433" hidden="1" xr:uid="{00000000-0005-0000-0000-0000DC0E0000}"/>
    <cellStyle name="Hyperlink 13" xfId="8483" hidden="1" xr:uid="{00000000-0005-0000-0000-0000DD0E0000}"/>
    <cellStyle name="Hyperlink 13" xfId="8273" hidden="1" xr:uid="{00000000-0005-0000-0000-0000DE0E0000}"/>
    <cellStyle name="Hyperlink 13" xfId="8603" hidden="1" xr:uid="{00000000-0005-0000-0000-0000DF0E0000}"/>
    <cellStyle name="Hyperlink 13" xfId="8578" hidden="1" xr:uid="{00000000-0005-0000-0000-0000E00E0000}"/>
    <cellStyle name="Hyperlink 13" xfId="8665" hidden="1" xr:uid="{00000000-0005-0000-0000-0000E10E0000}"/>
    <cellStyle name="Hyperlink 13" xfId="8715" hidden="1" xr:uid="{00000000-0005-0000-0000-0000E20E0000}"/>
    <cellStyle name="Hyperlink 13" xfId="8167" hidden="1" xr:uid="{00000000-0005-0000-0000-0000E30E0000}"/>
    <cellStyle name="Hyperlink 13" xfId="8807" hidden="1" xr:uid="{00000000-0005-0000-0000-0000E40E0000}"/>
    <cellStyle name="Hyperlink 13" xfId="8782" hidden="1" xr:uid="{00000000-0005-0000-0000-0000E50E0000}"/>
    <cellStyle name="Hyperlink 13" xfId="8869" hidden="1" xr:uid="{00000000-0005-0000-0000-0000E60E0000}"/>
    <cellStyle name="Hyperlink 13" xfId="8919" hidden="1" xr:uid="{00000000-0005-0000-0000-0000E70E0000}"/>
    <cellStyle name="Hyperlink 13" xfId="8313" hidden="1" xr:uid="{00000000-0005-0000-0000-0000E80E0000}"/>
    <cellStyle name="Hyperlink 13" xfId="9011" hidden="1" xr:uid="{00000000-0005-0000-0000-0000E90E0000}"/>
    <cellStyle name="Hyperlink 13" xfId="8986" hidden="1" xr:uid="{00000000-0005-0000-0000-0000EA0E0000}"/>
    <cellStyle name="Hyperlink 13" xfId="9073" hidden="1" xr:uid="{00000000-0005-0000-0000-0000EB0E0000}"/>
    <cellStyle name="Hyperlink 13" xfId="9123" hidden="1" xr:uid="{00000000-0005-0000-0000-0000EC0E0000}"/>
    <cellStyle name="Hyperlink 13" xfId="8548" hidden="1" xr:uid="{00000000-0005-0000-0000-0000ED0E0000}"/>
    <cellStyle name="Hyperlink 13" xfId="9215" hidden="1" xr:uid="{00000000-0005-0000-0000-0000EE0E0000}"/>
    <cellStyle name="Hyperlink 13" xfId="9190" hidden="1" xr:uid="{00000000-0005-0000-0000-0000EF0E0000}"/>
    <cellStyle name="Hyperlink 13" xfId="9277" hidden="1" xr:uid="{00000000-0005-0000-0000-0000F00E0000}"/>
    <cellStyle name="Hyperlink 13" xfId="9327" hidden="1" xr:uid="{00000000-0005-0000-0000-0000F10E0000}"/>
    <cellStyle name="Hyperlink 13" xfId="6308" hidden="1" xr:uid="{00000000-0005-0000-0000-0000F20E0000}"/>
    <cellStyle name="Hyperlink 13" xfId="9419" hidden="1" xr:uid="{00000000-0005-0000-0000-0000F30E0000}"/>
    <cellStyle name="Hyperlink 13" xfId="9394" hidden="1" xr:uid="{00000000-0005-0000-0000-0000F40E0000}"/>
    <cellStyle name="Hyperlink 13" xfId="9481" hidden="1" xr:uid="{00000000-0005-0000-0000-0000F50E0000}"/>
    <cellStyle name="Hyperlink 13" xfId="9531" hidden="1" xr:uid="{00000000-0005-0000-0000-0000F60E0000}"/>
    <cellStyle name="Hyperlink 13" xfId="9677" hidden="1" xr:uid="{00000000-0005-0000-0000-0000F70E0000}"/>
    <cellStyle name="Hyperlink 13" xfId="9850" hidden="1" xr:uid="{00000000-0005-0000-0000-0000F80E0000}"/>
    <cellStyle name="Hyperlink 13" xfId="9825" hidden="1" xr:uid="{00000000-0005-0000-0000-0000F90E0000}"/>
    <cellStyle name="Hyperlink 13" xfId="9912" hidden="1" xr:uid="{00000000-0005-0000-0000-0000FA0E0000}"/>
    <cellStyle name="Hyperlink 13" xfId="9962" hidden="1" xr:uid="{00000000-0005-0000-0000-0000FB0E0000}"/>
    <cellStyle name="Hyperlink 13" xfId="9752" hidden="1" xr:uid="{00000000-0005-0000-0000-0000FC0E0000}"/>
    <cellStyle name="Hyperlink 13" xfId="10082" hidden="1" xr:uid="{00000000-0005-0000-0000-0000FD0E0000}"/>
    <cellStyle name="Hyperlink 13" xfId="10057" hidden="1" xr:uid="{00000000-0005-0000-0000-0000FE0E0000}"/>
    <cellStyle name="Hyperlink 13" xfId="10144" hidden="1" xr:uid="{00000000-0005-0000-0000-0000FF0E0000}"/>
    <cellStyle name="Hyperlink 13" xfId="10194" hidden="1" xr:uid="{00000000-0005-0000-0000-0000000F0000}"/>
    <cellStyle name="Hyperlink 13" xfId="9646" hidden="1" xr:uid="{00000000-0005-0000-0000-0000010F0000}"/>
    <cellStyle name="Hyperlink 13" xfId="10286" hidden="1" xr:uid="{00000000-0005-0000-0000-0000020F0000}"/>
    <cellStyle name="Hyperlink 13" xfId="10261" hidden="1" xr:uid="{00000000-0005-0000-0000-0000030F0000}"/>
    <cellStyle name="Hyperlink 13" xfId="10348" hidden="1" xr:uid="{00000000-0005-0000-0000-0000040F0000}"/>
    <cellStyle name="Hyperlink 13" xfId="10398" hidden="1" xr:uid="{00000000-0005-0000-0000-0000050F0000}"/>
    <cellStyle name="Hyperlink 13" xfId="9792" hidden="1" xr:uid="{00000000-0005-0000-0000-0000060F0000}"/>
    <cellStyle name="Hyperlink 13" xfId="10490" hidden="1" xr:uid="{00000000-0005-0000-0000-0000070F0000}"/>
    <cellStyle name="Hyperlink 13" xfId="10465" hidden="1" xr:uid="{00000000-0005-0000-0000-0000080F0000}"/>
    <cellStyle name="Hyperlink 13" xfId="10552" hidden="1" xr:uid="{00000000-0005-0000-0000-0000090F0000}"/>
    <cellStyle name="Hyperlink 13" xfId="10602" hidden="1" xr:uid="{00000000-0005-0000-0000-00000A0F0000}"/>
    <cellStyle name="Hyperlink 13" xfId="10027" hidden="1" xr:uid="{00000000-0005-0000-0000-00000B0F0000}"/>
    <cellStyle name="Hyperlink 13" xfId="10694" hidden="1" xr:uid="{00000000-0005-0000-0000-00000C0F0000}"/>
    <cellStyle name="Hyperlink 13" xfId="10669" hidden="1" xr:uid="{00000000-0005-0000-0000-00000D0F0000}"/>
    <cellStyle name="Hyperlink 13" xfId="10756" hidden="1" xr:uid="{00000000-0005-0000-0000-00000E0F0000}"/>
    <cellStyle name="Hyperlink 13" xfId="10806" hidden="1" xr:uid="{00000000-0005-0000-0000-00000F0F0000}"/>
    <cellStyle name="Hyperlink 13" xfId="5722" hidden="1" xr:uid="{00000000-0005-0000-0000-0000100F0000}"/>
    <cellStyle name="Hyperlink 13" xfId="10927" hidden="1" xr:uid="{00000000-0005-0000-0000-0000110F0000}"/>
    <cellStyle name="Hyperlink 13" xfId="10902" hidden="1" xr:uid="{00000000-0005-0000-0000-0000120F0000}"/>
    <cellStyle name="Hyperlink 13" xfId="10989" hidden="1" xr:uid="{00000000-0005-0000-0000-0000130F0000}"/>
    <cellStyle name="Hyperlink 13" xfId="11039" hidden="1" xr:uid="{00000000-0005-0000-0000-0000140F0000}"/>
    <cellStyle name="Hyperlink 13" xfId="11113" hidden="1" xr:uid="{00000000-0005-0000-0000-0000150F0000}"/>
    <cellStyle name="Hyperlink 13" xfId="11182" hidden="1" xr:uid="{00000000-0005-0000-0000-0000160F0000}"/>
    <cellStyle name="Hyperlink 13" xfId="11157" hidden="1" xr:uid="{00000000-0005-0000-0000-0000170F0000}"/>
    <cellStyle name="Hyperlink 13" xfId="11244" hidden="1" xr:uid="{00000000-0005-0000-0000-0000180F0000}"/>
    <cellStyle name="Hyperlink 13" xfId="11294" hidden="1" xr:uid="{00000000-0005-0000-0000-0000190F0000}"/>
    <cellStyle name="Hyperlink 13" xfId="11425" hidden="1" xr:uid="{00000000-0005-0000-0000-00001A0F0000}"/>
    <cellStyle name="Hyperlink 13" xfId="11549" hidden="1" xr:uid="{00000000-0005-0000-0000-00001B0F0000}"/>
    <cellStyle name="Hyperlink 13" xfId="11524" hidden="1" xr:uid="{00000000-0005-0000-0000-00001C0F0000}"/>
    <cellStyle name="Hyperlink 13" xfId="11611" hidden="1" xr:uid="{00000000-0005-0000-0000-00001D0F0000}"/>
    <cellStyle name="Hyperlink 13" xfId="11661" hidden="1" xr:uid="{00000000-0005-0000-0000-00001E0F0000}"/>
    <cellStyle name="Hyperlink 13" xfId="11807" hidden="1" xr:uid="{00000000-0005-0000-0000-00001F0F0000}"/>
    <cellStyle name="Hyperlink 13" xfId="11980" hidden="1" xr:uid="{00000000-0005-0000-0000-0000200F0000}"/>
    <cellStyle name="Hyperlink 13" xfId="11955" hidden="1" xr:uid="{00000000-0005-0000-0000-0000210F0000}"/>
    <cellStyle name="Hyperlink 13" xfId="12042" hidden="1" xr:uid="{00000000-0005-0000-0000-0000220F0000}"/>
    <cellStyle name="Hyperlink 13" xfId="12092" hidden="1" xr:uid="{00000000-0005-0000-0000-0000230F0000}"/>
    <cellStyle name="Hyperlink 13" xfId="11882" hidden="1" xr:uid="{00000000-0005-0000-0000-0000240F0000}"/>
    <cellStyle name="Hyperlink 13" xfId="12212" hidden="1" xr:uid="{00000000-0005-0000-0000-0000250F0000}"/>
    <cellStyle name="Hyperlink 13" xfId="12187" hidden="1" xr:uid="{00000000-0005-0000-0000-0000260F0000}"/>
    <cellStyle name="Hyperlink 13" xfId="12274" hidden="1" xr:uid="{00000000-0005-0000-0000-0000270F0000}"/>
    <cellStyle name="Hyperlink 13" xfId="12324" hidden="1" xr:uid="{00000000-0005-0000-0000-0000280F0000}"/>
    <cellStyle name="Hyperlink 13" xfId="11776" hidden="1" xr:uid="{00000000-0005-0000-0000-0000290F0000}"/>
    <cellStyle name="Hyperlink 13" xfId="12416" hidden="1" xr:uid="{00000000-0005-0000-0000-00002A0F0000}"/>
    <cellStyle name="Hyperlink 13" xfId="12391" hidden="1" xr:uid="{00000000-0005-0000-0000-00002B0F0000}"/>
    <cellStyle name="Hyperlink 13" xfId="12478" hidden="1" xr:uid="{00000000-0005-0000-0000-00002C0F0000}"/>
    <cellStyle name="Hyperlink 13" xfId="12528" hidden="1" xr:uid="{00000000-0005-0000-0000-00002D0F0000}"/>
    <cellStyle name="Hyperlink 13" xfId="11922" hidden="1" xr:uid="{00000000-0005-0000-0000-00002E0F0000}"/>
    <cellStyle name="Hyperlink 13" xfId="12620" hidden="1" xr:uid="{00000000-0005-0000-0000-00002F0F0000}"/>
    <cellStyle name="Hyperlink 13" xfId="12595" hidden="1" xr:uid="{00000000-0005-0000-0000-0000300F0000}"/>
    <cellStyle name="Hyperlink 13" xfId="12682" hidden="1" xr:uid="{00000000-0005-0000-0000-0000310F0000}"/>
    <cellStyle name="Hyperlink 13" xfId="12732" hidden="1" xr:uid="{00000000-0005-0000-0000-0000320F0000}"/>
    <cellStyle name="Hyperlink 13" xfId="12157" hidden="1" xr:uid="{00000000-0005-0000-0000-0000330F0000}"/>
    <cellStyle name="Hyperlink 13" xfId="12824" hidden="1" xr:uid="{00000000-0005-0000-0000-0000340F0000}"/>
    <cellStyle name="Hyperlink 13" xfId="12799" hidden="1" xr:uid="{00000000-0005-0000-0000-0000350F0000}"/>
    <cellStyle name="Hyperlink 13" xfId="12886" hidden="1" xr:uid="{00000000-0005-0000-0000-0000360F0000}"/>
    <cellStyle name="Hyperlink 13" xfId="12936" hidden="1" xr:uid="{00000000-0005-0000-0000-0000370F0000}"/>
    <cellStyle name="Hyperlink 13" xfId="11501" hidden="1" xr:uid="{00000000-0005-0000-0000-0000380F0000}"/>
    <cellStyle name="Hyperlink 13" xfId="13028" hidden="1" xr:uid="{00000000-0005-0000-0000-0000390F0000}"/>
    <cellStyle name="Hyperlink 13" xfId="13003" hidden="1" xr:uid="{00000000-0005-0000-0000-00003A0F0000}"/>
    <cellStyle name="Hyperlink 13" xfId="13090" hidden="1" xr:uid="{00000000-0005-0000-0000-00003B0F0000}"/>
    <cellStyle name="Hyperlink 13" xfId="13140" hidden="1" xr:uid="{00000000-0005-0000-0000-00003C0F0000}"/>
    <cellStyle name="Hyperlink 13" xfId="13286" hidden="1" xr:uid="{00000000-0005-0000-0000-00003D0F0000}"/>
    <cellStyle name="Hyperlink 13" xfId="13459" hidden="1" xr:uid="{00000000-0005-0000-0000-00003E0F0000}"/>
    <cellStyle name="Hyperlink 13" xfId="13434" hidden="1" xr:uid="{00000000-0005-0000-0000-00003F0F0000}"/>
    <cellStyle name="Hyperlink 13" xfId="13521" hidden="1" xr:uid="{00000000-0005-0000-0000-0000400F0000}"/>
    <cellStyle name="Hyperlink 13" xfId="13571" hidden="1" xr:uid="{00000000-0005-0000-0000-0000410F0000}"/>
    <cellStyle name="Hyperlink 13" xfId="13361" hidden="1" xr:uid="{00000000-0005-0000-0000-0000420F0000}"/>
    <cellStyle name="Hyperlink 13" xfId="13691" hidden="1" xr:uid="{00000000-0005-0000-0000-0000430F0000}"/>
    <cellStyle name="Hyperlink 13" xfId="13666" hidden="1" xr:uid="{00000000-0005-0000-0000-0000440F0000}"/>
    <cellStyle name="Hyperlink 13" xfId="13753" hidden="1" xr:uid="{00000000-0005-0000-0000-0000450F0000}"/>
    <cellStyle name="Hyperlink 13" xfId="13803" hidden="1" xr:uid="{00000000-0005-0000-0000-0000460F0000}"/>
    <cellStyle name="Hyperlink 13" xfId="13255" hidden="1" xr:uid="{00000000-0005-0000-0000-0000470F0000}"/>
    <cellStyle name="Hyperlink 13" xfId="13895" hidden="1" xr:uid="{00000000-0005-0000-0000-0000480F0000}"/>
    <cellStyle name="Hyperlink 13" xfId="13870" hidden="1" xr:uid="{00000000-0005-0000-0000-0000490F0000}"/>
    <cellStyle name="Hyperlink 13" xfId="13957" hidden="1" xr:uid="{00000000-0005-0000-0000-00004A0F0000}"/>
    <cellStyle name="Hyperlink 13" xfId="14007" hidden="1" xr:uid="{00000000-0005-0000-0000-00004B0F0000}"/>
    <cellStyle name="Hyperlink 13" xfId="13401" hidden="1" xr:uid="{00000000-0005-0000-0000-00004C0F0000}"/>
    <cellStyle name="Hyperlink 13" xfId="14099" hidden="1" xr:uid="{00000000-0005-0000-0000-00004D0F0000}"/>
    <cellStyle name="Hyperlink 13" xfId="14074" hidden="1" xr:uid="{00000000-0005-0000-0000-00004E0F0000}"/>
    <cellStyle name="Hyperlink 13" xfId="14161" hidden="1" xr:uid="{00000000-0005-0000-0000-00004F0F0000}"/>
    <cellStyle name="Hyperlink 13" xfId="14211" hidden="1" xr:uid="{00000000-0005-0000-0000-0000500F0000}"/>
    <cellStyle name="Hyperlink 13" xfId="13636" hidden="1" xr:uid="{00000000-0005-0000-0000-0000510F0000}"/>
    <cellStyle name="Hyperlink 13" xfId="14303" hidden="1" xr:uid="{00000000-0005-0000-0000-0000520F0000}"/>
    <cellStyle name="Hyperlink 13" xfId="14278" hidden="1" xr:uid="{00000000-0005-0000-0000-0000530F0000}"/>
    <cellStyle name="Hyperlink 13" xfId="14365" hidden="1" xr:uid="{00000000-0005-0000-0000-0000540F0000}"/>
    <cellStyle name="Hyperlink 13" xfId="14415" hidden="1" xr:uid="{00000000-0005-0000-0000-0000550F0000}"/>
    <cellStyle name="Hyperlink 13" xfId="11396" hidden="1" xr:uid="{00000000-0005-0000-0000-0000560F0000}"/>
    <cellStyle name="Hyperlink 13" xfId="14507" hidden="1" xr:uid="{00000000-0005-0000-0000-0000570F0000}"/>
    <cellStyle name="Hyperlink 13" xfId="14482" hidden="1" xr:uid="{00000000-0005-0000-0000-0000580F0000}"/>
    <cellStyle name="Hyperlink 13" xfId="14569" hidden="1" xr:uid="{00000000-0005-0000-0000-0000590F0000}"/>
    <cellStyle name="Hyperlink 13" xfId="14619" hidden="1" xr:uid="{00000000-0005-0000-0000-00005A0F0000}"/>
    <cellStyle name="Hyperlink 13" xfId="14765" hidden="1" xr:uid="{00000000-0005-0000-0000-00005B0F0000}"/>
    <cellStyle name="Hyperlink 13" xfId="14938" hidden="1" xr:uid="{00000000-0005-0000-0000-00005C0F0000}"/>
    <cellStyle name="Hyperlink 13" xfId="14913" hidden="1" xr:uid="{00000000-0005-0000-0000-00005D0F0000}"/>
    <cellStyle name="Hyperlink 13" xfId="15000" hidden="1" xr:uid="{00000000-0005-0000-0000-00005E0F0000}"/>
    <cellStyle name="Hyperlink 13" xfId="15050" hidden="1" xr:uid="{00000000-0005-0000-0000-00005F0F0000}"/>
    <cellStyle name="Hyperlink 13" xfId="14840" hidden="1" xr:uid="{00000000-0005-0000-0000-0000600F0000}"/>
    <cellStyle name="Hyperlink 13" xfId="15170" hidden="1" xr:uid="{00000000-0005-0000-0000-0000610F0000}"/>
    <cellStyle name="Hyperlink 13" xfId="15145" hidden="1" xr:uid="{00000000-0005-0000-0000-0000620F0000}"/>
    <cellStyle name="Hyperlink 13" xfId="15232" hidden="1" xr:uid="{00000000-0005-0000-0000-0000630F0000}"/>
    <cellStyle name="Hyperlink 13" xfId="15282" hidden="1" xr:uid="{00000000-0005-0000-0000-0000640F0000}"/>
    <cellStyle name="Hyperlink 13" xfId="14734" hidden="1" xr:uid="{00000000-0005-0000-0000-0000650F0000}"/>
    <cellStyle name="Hyperlink 13" xfId="15374" hidden="1" xr:uid="{00000000-0005-0000-0000-0000660F0000}"/>
    <cellStyle name="Hyperlink 13" xfId="15349" hidden="1" xr:uid="{00000000-0005-0000-0000-0000670F0000}"/>
    <cellStyle name="Hyperlink 13" xfId="15436" hidden="1" xr:uid="{00000000-0005-0000-0000-0000680F0000}"/>
    <cellStyle name="Hyperlink 13" xfId="15486" hidden="1" xr:uid="{00000000-0005-0000-0000-0000690F0000}"/>
    <cellStyle name="Hyperlink 13" xfId="14880" hidden="1" xr:uid="{00000000-0005-0000-0000-00006A0F0000}"/>
    <cellStyle name="Hyperlink 13" xfId="15578" hidden="1" xr:uid="{00000000-0005-0000-0000-00006B0F0000}"/>
    <cellStyle name="Hyperlink 13" xfId="15553" hidden="1" xr:uid="{00000000-0005-0000-0000-00006C0F0000}"/>
    <cellStyle name="Hyperlink 13" xfId="15640" hidden="1" xr:uid="{00000000-0005-0000-0000-00006D0F0000}"/>
    <cellStyle name="Hyperlink 13" xfId="15690" hidden="1" xr:uid="{00000000-0005-0000-0000-00006E0F0000}"/>
    <cellStyle name="Hyperlink 13" xfId="15115" hidden="1" xr:uid="{00000000-0005-0000-0000-00006F0F0000}"/>
    <cellStyle name="Hyperlink 13" xfId="15782" hidden="1" xr:uid="{00000000-0005-0000-0000-0000700F0000}"/>
    <cellStyle name="Hyperlink 13" xfId="15757" hidden="1" xr:uid="{00000000-0005-0000-0000-0000710F0000}"/>
    <cellStyle name="Hyperlink 13" xfId="15844" hidden="1" xr:uid="{00000000-0005-0000-0000-0000720F0000}"/>
    <cellStyle name="Hyperlink 13" xfId="15894" hidden="1" xr:uid="{00000000-0005-0000-0000-0000730F0000}"/>
    <cellStyle name="Hyperlink 13" xfId="5589" hidden="1" xr:uid="{00000000-0005-0000-0000-0000740F0000}"/>
    <cellStyle name="Hyperlink 13" xfId="16011" hidden="1" xr:uid="{00000000-0005-0000-0000-0000750F0000}"/>
    <cellStyle name="Hyperlink 13" xfId="15986" hidden="1" xr:uid="{00000000-0005-0000-0000-0000760F0000}"/>
    <cellStyle name="Hyperlink 13" xfId="16073" hidden="1" xr:uid="{00000000-0005-0000-0000-0000770F0000}"/>
    <cellStyle name="Hyperlink 13" xfId="16123" hidden="1" xr:uid="{00000000-0005-0000-0000-0000780F0000}"/>
    <cellStyle name="Hyperlink 13" xfId="16197" hidden="1" xr:uid="{00000000-0005-0000-0000-0000790F0000}"/>
    <cellStyle name="Hyperlink 13" xfId="16266" hidden="1" xr:uid="{00000000-0005-0000-0000-00007A0F0000}"/>
    <cellStyle name="Hyperlink 13" xfId="16241" hidden="1" xr:uid="{00000000-0005-0000-0000-00007B0F0000}"/>
    <cellStyle name="Hyperlink 13" xfId="16328" hidden="1" xr:uid="{00000000-0005-0000-0000-00007C0F0000}"/>
    <cellStyle name="Hyperlink 13" xfId="16378" hidden="1" xr:uid="{00000000-0005-0000-0000-00007D0F0000}"/>
    <cellStyle name="Hyperlink 13" xfId="16506" hidden="1" xr:uid="{00000000-0005-0000-0000-00007E0F0000}"/>
    <cellStyle name="Hyperlink 13" xfId="16629" hidden="1" xr:uid="{00000000-0005-0000-0000-00007F0F0000}"/>
    <cellStyle name="Hyperlink 13" xfId="16604" hidden="1" xr:uid="{00000000-0005-0000-0000-0000800F0000}"/>
    <cellStyle name="Hyperlink 13" xfId="16691" hidden="1" xr:uid="{00000000-0005-0000-0000-0000810F0000}"/>
    <cellStyle name="Hyperlink 13" xfId="16741" hidden="1" xr:uid="{00000000-0005-0000-0000-0000820F0000}"/>
    <cellStyle name="Hyperlink 13" xfId="16887" hidden="1" xr:uid="{00000000-0005-0000-0000-0000830F0000}"/>
    <cellStyle name="Hyperlink 13" xfId="17060" hidden="1" xr:uid="{00000000-0005-0000-0000-0000840F0000}"/>
    <cellStyle name="Hyperlink 13" xfId="17035" hidden="1" xr:uid="{00000000-0005-0000-0000-0000850F0000}"/>
    <cellStyle name="Hyperlink 13" xfId="17122" hidden="1" xr:uid="{00000000-0005-0000-0000-0000860F0000}"/>
    <cellStyle name="Hyperlink 13" xfId="17172" hidden="1" xr:uid="{00000000-0005-0000-0000-0000870F0000}"/>
    <cellStyle name="Hyperlink 13" xfId="16962" hidden="1" xr:uid="{00000000-0005-0000-0000-0000880F0000}"/>
    <cellStyle name="Hyperlink 13" xfId="17292" hidden="1" xr:uid="{00000000-0005-0000-0000-0000890F0000}"/>
    <cellStyle name="Hyperlink 13" xfId="17267" hidden="1" xr:uid="{00000000-0005-0000-0000-00008A0F0000}"/>
    <cellStyle name="Hyperlink 13" xfId="17354" hidden="1" xr:uid="{00000000-0005-0000-0000-00008B0F0000}"/>
    <cellStyle name="Hyperlink 13" xfId="17404" hidden="1" xr:uid="{00000000-0005-0000-0000-00008C0F0000}"/>
    <cellStyle name="Hyperlink 13" xfId="16856" hidden="1" xr:uid="{00000000-0005-0000-0000-00008D0F0000}"/>
    <cellStyle name="Hyperlink 13" xfId="17496" hidden="1" xr:uid="{00000000-0005-0000-0000-00008E0F0000}"/>
    <cellStyle name="Hyperlink 13" xfId="17471" hidden="1" xr:uid="{00000000-0005-0000-0000-00008F0F0000}"/>
    <cellStyle name="Hyperlink 13" xfId="17558" hidden="1" xr:uid="{00000000-0005-0000-0000-0000900F0000}"/>
    <cellStyle name="Hyperlink 13" xfId="17608" hidden="1" xr:uid="{00000000-0005-0000-0000-0000910F0000}"/>
    <cellStyle name="Hyperlink 13" xfId="17002" hidden="1" xr:uid="{00000000-0005-0000-0000-0000920F0000}"/>
    <cellStyle name="Hyperlink 13" xfId="17700" hidden="1" xr:uid="{00000000-0005-0000-0000-0000930F0000}"/>
    <cellStyle name="Hyperlink 13" xfId="17675" hidden="1" xr:uid="{00000000-0005-0000-0000-0000940F0000}"/>
    <cellStyle name="Hyperlink 13" xfId="17762" hidden="1" xr:uid="{00000000-0005-0000-0000-0000950F0000}"/>
    <cellStyle name="Hyperlink 13" xfId="17812" hidden="1" xr:uid="{00000000-0005-0000-0000-0000960F0000}"/>
    <cellStyle name="Hyperlink 13" xfId="17237" hidden="1" xr:uid="{00000000-0005-0000-0000-0000970F0000}"/>
    <cellStyle name="Hyperlink 13" xfId="17904" hidden="1" xr:uid="{00000000-0005-0000-0000-0000980F0000}"/>
    <cellStyle name="Hyperlink 13" xfId="17879" hidden="1" xr:uid="{00000000-0005-0000-0000-0000990F0000}"/>
    <cellStyle name="Hyperlink 13" xfId="17966" hidden="1" xr:uid="{00000000-0005-0000-0000-00009A0F0000}"/>
    <cellStyle name="Hyperlink 13" xfId="18016" hidden="1" xr:uid="{00000000-0005-0000-0000-00009B0F0000}"/>
    <cellStyle name="Hyperlink 13" xfId="16582" hidden="1" xr:uid="{00000000-0005-0000-0000-00009C0F0000}"/>
    <cellStyle name="Hyperlink 13" xfId="18108" hidden="1" xr:uid="{00000000-0005-0000-0000-00009D0F0000}"/>
    <cellStyle name="Hyperlink 13" xfId="18083" hidden="1" xr:uid="{00000000-0005-0000-0000-00009E0F0000}"/>
    <cellStyle name="Hyperlink 13" xfId="18170" hidden="1" xr:uid="{00000000-0005-0000-0000-00009F0F0000}"/>
    <cellStyle name="Hyperlink 13" xfId="18220" hidden="1" xr:uid="{00000000-0005-0000-0000-0000A00F0000}"/>
    <cellStyle name="Hyperlink 13" xfId="18366" hidden="1" xr:uid="{00000000-0005-0000-0000-0000A10F0000}"/>
    <cellStyle name="Hyperlink 13" xfId="18539" hidden="1" xr:uid="{00000000-0005-0000-0000-0000A20F0000}"/>
    <cellStyle name="Hyperlink 13" xfId="18514" hidden="1" xr:uid="{00000000-0005-0000-0000-0000A30F0000}"/>
    <cellStyle name="Hyperlink 13" xfId="18601" hidden="1" xr:uid="{00000000-0005-0000-0000-0000A40F0000}"/>
    <cellStyle name="Hyperlink 13" xfId="18651" hidden="1" xr:uid="{00000000-0005-0000-0000-0000A50F0000}"/>
    <cellStyle name="Hyperlink 13" xfId="18441" hidden="1" xr:uid="{00000000-0005-0000-0000-0000A60F0000}"/>
    <cellStyle name="Hyperlink 13" xfId="18771" hidden="1" xr:uid="{00000000-0005-0000-0000-0000A70F0000}"/>
    <cellStyle name="Hyperlink 13" xfId="18746" hidden="1" xr:uid="{00000000-0005-0000-0000-0000A80F0000}"/>
    <cellStyle name="Hyperlink 13" xfId="18833" hidden="1" xr:uid="{00000000-0005-0000-0000-0000A90F0000}"/>
    <cellStyle name="Hyperlink 13" xfId="18883" hidden="1" xr:uid="{00000000-0005-0000-0000-0000AA0F0000}"/>
    <cellStyle name="Hyperlink 13" xfId="18335" hidden="1" xr:uid="{00000000-0005-0000-0000-0000AB0F0000}"/>
    <cellStyle name="Hyperlink 13" xfId="18975" hidden="1" xr:uid="{00000000-0005-0000-0000-0000AC0F0000}"/>
    <cellStyle name="Hyperlink 13" xfId="18950" hidden="1" xr:uid="{00000000-0005-0000-0000-0000AD0F0000}"/>
    <cellStyle name="Hyperlink 13" xfId="19037" hidden="1" xr:uid="{00000000-0005-0000-0000-0000AE0F0000}"/>
    <cellStyle name="Hyperlink 13" xfId="19087" hidden="1" xr:uid="{00000000-0005-0000-0000-0000AF0F0000}"/>
    <cellStyle name="Hyperlink 13" xfId="18481" hidden="1" xr:uid="{00000000-0005-0000-0000-0000B00F0000}"/>
    <cellStyle name="Hyperlink 13" xfId="19179" hidden="1" xr:uid="{00000000-0005-0000-0000-0000B10F0000}"/>
    <cellStyle name="Hyperlink 13" xfId="19154" hidden="1" xr:uid="{00000000-0005-0000-0000-0000B20F0000}"/>
    <cellStyle name="Hyperlink 13" xfId="19241" hidden="1" xr:uid="{00000000-0005-0000-0000-0000B30F0000}"/>
    <cellStyle name="Hyperlink 13" xfId="19291" hidden="1" xr:uid="{00000000-0005-0000-0000-0000B40F0000}"/>
    <cellStyle name="Hyperlink 13" xfId="18716" hidden="1" xr:uid="{00000000-0005-0000-0000-0000B50F0000}"/>
    <cellStyle name="Hyperlink 13" xfId="19383" hidden="1" xr:uid="{00000000-0005-0000-0000-0000B60F0000}"/>
    <cellStyle name="Hyperlink 13" xfId="19358" hidden="1" xr:uid="{00000000-0005-0000-0000-0000B70F0000}"/>
    <cellStyle name="Hyperlink 13" xfId="19445" hidden="1" xr:uid="{00000000-0005-0000-0000-0000B80F0000}"/>
    <cellStyle name="Hyperlink 13" xfId="19495" hidden="1" xr:uid="{00000000-0005-0000-0000-0000B90F0000}"/>
    <cellStyle name="Hyperlink 13" xfId="16478" hidden="1" xr:uid="{00000000-0005-0000-0000-0000BA0F0000}"/>
    <cellStyle name="Hyperlink 13" xfId="19587" hidden="1" xr:uid="{00000000-0005-0000-0000-0000BB0F0000}"/>
    <cellStyle name="Hyperlink 13" xfId="19562" hidden="1" xr:uid="{00000000-0005-0000-0000-0000BC0F0000}"/>
    <cellStyle name="Hyperlink 13" xfId="19649" hidden="1" xr:uid="{00000000-0005-0000-0000-0000BD0F0000}"/>
    <cellStyle name="Hyperlink 13" xfId="19699" hidden="1" xr:uid="{00000000-0005-0000-0000-0000BE0F0000}"/>
    <cellStyle name="Hyperlink 13" xfId="19845" hidden="1" xr:uid="{00000000-0005-0000-0000-0000BF0F0000}"/>
    <cellStyle name="Hyperlink 13" xfId="20018" hidden="1" xr:uid="{00000000-0005-0000-0000-0000C00F0000}"/>
    <cellStyle name="Hyperlink 13" xfId="19993" hidden="1" xr:uid="{00000000-0005-0000-0000-0000C10F0000}"/>
    <cellStyle name="Hyperlink 13" xfId="20080" hidden="1" xr:uid="{00000000-0005-0000-0000-0000C20F0000}"/>
    <cellStyle name="Hyperlink 13" xfId="20130" hidden="1" xr:uid="{00000000-0005-0000-0000-0000C30F0000}"/>
    <cellStyle name="Hyperlink 13" xfId="19920" hidden="1" xr:uid="{00000000-0005-0000-0000-0000C40F0000}"/>
    <cellStyle name="Hyperlink 13" xfId="20250" hidden="1" xr:uid="{00000000-0005-0000-0000-0000C50F0000}"/>
    <cellStyle name="Hyperlink 13" xfId="20225" hidden="1" xr:uid="{00000000-0005-0000-0000-0000C60F0000}"/>
    <cellStyle name="Hyperlink 13" xfId="20312" hidden="1" xr:uid="{00000000-0005-0000-0000-0000C70F0000}"/>
    <cellStyle name="Hyperlink 13" xfId="20362" hidden="1" xr:uid="{00000000-0005-0000-0000-0000C80F0000}"/>
    <cellStyle name="Hyperlink 13" xfId="19814" hidden="1" xr:uid="{00000000-0005-0000-0000-0000C90F0000}"/>
    <cellStyle name="Hyperlink 13" xfId="20454" hidden="1" xr:uid="{00000000-0005-0000-0000-0000CA0F0000}"/>
    <cellStyle name="Hyperlink 13" xfId="20429" hidden="1" xr:uid="{00000000-0005-0000-0000-0000CB0F0000}"/>
    <cellStyle name="Hyperlink 13" xfId="20516" hidden="1" xr:uid="{00000000-0005-0000-0000-0000CC0F0000}"/>
    <cellStyle name="Hyperlink 13" xfId="20566" hidden="1" xr:uid="{00000000-0005-0000-0000-0000CD0F0000}"/>
    <cellStyle name="Hyperlink 13" xfId="19960" hidden="1" xr:uid="{00000000-0005-0000-0000-0000CE0F0000}"/>
    <cellStyle name="Hyperlink 13" xfId="20658" hidden="1" xr:uid="{00000000-0005-0000-0000-0000CF0F0000}"/>
    <cellStyle name="Hyperlink 13" xfId="20633" hidden="1" xr:uid="{00000000-0005-0000-0000-0000D00F0000}"/>
    <cellStyle name="Hyperlink 13" xfId="20720" hidden="1" xr:uid="{00000000-0005-0000-0000-0000D10F0000}"/>
    <cellStyle name="Hyperlink 13" xfId="20770" hidden="1" xr:uid="{00000000-0005-0000-0000-0000D20F0000}"/>
    <cellStyle name="Hyperlink 13" xfId="20195" hidden="1" xr:uid="{00000000-0005-0000-0000-0000D30F0000}"/>
    <cellStyle name="Hyperlink 13" xfId="20862" hidden="1" xr:uid="{00000000-0005-0000-0000-0000D40F0000}"/>
    <cellStyle name="Hyperlink 13" xfId="20837" hidden="1" xr:uid="{00000000-0005-0000-0000-0000D50F0000}"/>
    <cellStyle name="Hyperlink 13" xfId="20924" hidden="1" xr:uid="{00000000-0005-0000-0000-0000D60F0000}"/>
    <cellStyle name="Hyperlink 13" xfId="20974" hidden="1" xr:uid="{00000000-0005-0000-0000-0000D70F0000}"/>
    <cellStyle name="Hyperlink 13" xfId="5772" hidden="1" xr:uid="{00000000-0005-0000-0000-0000D80F0000}"/>
    <cellStyle name="Hyperlink 13" xfId="21095" hidden="1" xr:uid="{00000000-0005-0000-0000-0000D90F0000}"/>
    <cellStyle name="Hyperlink 13" xfId="21070" hidden="1" xr:uid="{00000000-0005-0000-0000-0000DA0F0000}"/>
    <cellStyle name="Hyperlink 13" xfId="21157" hidden="1" xr:uid="{00000000-0005-0000-0000-0000DB0F0000}"/>
    <cellStyle name="Hyperlink 13" xfId="21207" hidden="1" xr:uid="{00000000-0005-0000-0000-0000DC0F0000}"/>
    <cellStyle name="Hyperlink 13" xfId="21281" hidden="1" xr:uid="{00000000-0005-0000-0000-0000DD0F0000}"/>
    <cellStyle name="Hyperlink 13" xfId="21350" hidden="1" xr:uid="{00000000-0005-0000-0000-0000DE0F0000}"/>
    <cellStyle name="Hyperlink 13" xfId="21325" hidden="1" xr:uid="{00000000-0005-0000-0000-0000DF0F0000}"/>
    <cellStyle name="Hyperlink 13" xfId="21412" hidden="1" xr:uid="{00000000-0005-0000-0000-0000E00F0000}"/>
    <cellStyle name="Hyperlink 13" xfId="21462" hidden="1" xr:uid="{00000000-0005-0000-0000-0000E10F0000}"/>
    <cellStyle name="Hyperlink 13" xfId="21591" hidden="1" xr:uid="{00000000-0005-0000-0000-0000E20F0000}"/>
    <cellStyle name="Hyperlink 13" xfId="21714" hidden="1" xr:uid="{00000000-0005-0000-0000-0000E30F0000}"/>
    <cellStyle name="Hyperlink 13" xfId="21689" hidden="1" xr:uid="{00000000-0005-0000-0000-0000E40F0000}"/>
    <cellStyle name="Hyperlink 13" xfId="21776" hidden="1" xr:uid="{00000000-0005-0000-0000-0000E50F0000}"/>
    <cellStyle name="Hyperlink 13" xfId="21826" hidden="1" xr:uid="{00000000-0005-0000-0000-0000E60F0000}"/>
    <cellStyle name="Hyperlink 13" xfId="21972" hidden="1" xr:uid="{00000000-0005-0000-0000-0000E70F0000}"/>
    <cellStyle name="Hyperlink 13" xfId="22145" hidden="1" xr:uid="{00000000-0005-0000-0000-0000E80F0000}"/>
    <cellStyle name="Hyperlink 13" xfId="22120" hidden="1" xr:uid="{00000000-0005-0000-0000-0000E90F0000}"/>
    <cellStyle name="Hyperlink 13" xfId="22207" hidden="1" xr:uid="{00000000-0005-0000-0000-0000EA0F0000}"/>
    <cellStyle name="Hyperlink 13" xfId="22257" hidden="1" xr:uid="{00000000-0005-0000-0000-0000EB0F0000}"/>
    <cellStyle name="Hyperlink 13" xfId="22047" hidden="1" xr:uid="{00000000-0005-0000-0000-0000EC0F0000}"/>
    <cellStyle name="Hyperlink 13" xfId="22377" hidden="1" xr:uid="{00000000-0005-0000-0000-0000ED0F0000}"/>
    <cellStyle name="Hyperlink 13" xfId="22352" hidden="1" xr:uid="{00000000-0005-0000-0000-0000EE0F0000}"/>
    <cellStyle name="Hyperlink 13" xfId="22439" hidden="1" xr:uid="{00000000-0005-0000-0000-0000EF0F0000}"/>
    <cellStyle name="Hyperlink 13" xfId="22489" hidden="1" xr:uid="{00000000-0005-0000-0000-0000F00F0000}"/>
    <cellStyle name="Hyperlink 13" xfId="21941" hidden="1" xr:uid="{00000000-0005-0000-0000-0000F10F0000}"/>
    <cellStyle name="Hyperlink 13" xfId="22581" hidden="1" xr:uid="{00000000-0005-0000-0000-0000F20F0000}"/>
    <cellStyle name="Hyperlink 13" xfId="22556" hidden="1" xr:uid="{00000000-0005-0000-0000-0000F30F0000}"/>
    <cellStyle name="Hyperlink 13" xfId="22643" hidden="1" xr:uid="{00000000-0005-0000-0000-0000F40F0000}"/>
    <cellStyle name="Hyperlink 13" xfId="22693" hidden="1" xr:uid="{00000000-0005-0000-0000-0000F50F0000}"/>
    <cellStyle name="Hyperlink 13" xfId="22087" hidden="1" xr:uid="{00000000-0005-0000-0000-0000F60F0000}"/>
    <cellStyle name="Hyperlink 13" xfId="22785" hidden="1" xr:uid="{00000000-0005-0000-0000-0000F70F0000}"/>
    <cellStyle name="Hyperlink 13" xfId="22760" hidden="1" xr:uid="{00000000-0005-0000-0000-0000F80F0000}"/>
    <cellStyle name="Hyperlink 13" xfId="22847" hidden="1" xr:uid="{00000000-0005-0000-0000-0000F90F0000}"/>
    <cellStyle name="Hyperlink 13" xfId="22897" hidden="1" xr:uid="{00000000-0005-0000-0000-0000FA0F0000}"/>
    <cellStyle name="Hyperlink 13" xfId="22322" hidden="1" xr:uid="{00000000-0005-0000-0000-0000FB0F0000}"/>
    <cellStyle name="Hyperlink 13" xfId="22989" hidden="1" xr:uid="{00000000-0005-0000-0000-0000FC0F0000}"/>
    <cellStyle name="Hyperlink 13" xfId="22964" hidden="1" xr:uid="{00000000-0005-0000-0000-0000FD0F0000}"/>
    <cellStyle name="Hyperlink 13" xfId="23051" hidden="1" xr:uid="{00000000-0005-0000-0000-0000FE0F0000}"/>
    <cellStyle name="Hyperlink 13" xfId="23101" hidden="1" xr:uid="{00000000-0005-0000-0000-0000FF0F0000}"/>
    <cellStyle name="Hyperlink 13" xfId="21667" hidden="1" xr:uid="{00000000-0005-0000-0000-000000100000}"/>
    <cellStyle name="Hyperlink 13" xfId="23193" hidden="1" xr:uid="{00000000-0005-0000-0000-000001100000}"/>
    <cellStyle name="Hyperlink 13" xfId="23168" hidden="1" xr:uid="{00000000-0005-0000-0000-000002100000}"/>
    <cellStyle name="Hyperlink 13" xfId="23255" hidden="1" xr:uid="{00000000-0005-0000-0000-000003100000}"/>
    <cellStyle name="Hyperlink 13" xfId="23305" hidden="1" xr:uid="{00000000-0005-0000-0000-000004100000}"/>
    <cellStyle name="Hyperlink 13" xfId="23451" hidden="1" xr:uid="{00000000-0005-0000-0000-000005100000}"/>
    <cellStyle name="Hyperlink 13" xfId="23624" hidden="1" xr:uid="{00000000-0005-0000-0000-000006100000}"/>
    <cellStyle name="Hyperlink 13" xfId="23599" hidden="1" xr:uid="{00000000-0005-0000-0000-000007100000}"/>
    <cellStyle name="Hyperlink 13" xfId="23686" hidden="1" xr:uid="{00000000-0005-0000-0000-000008100000}"/>
    <cellStyle name="Hyperlink 13" xfId="23736" hidden="1" xr:uid="{00000000-0005-0000-0000-000009100000}"/>
    <cellStyle name="Hyperlink 13" xfId="23526" hidden="1" xr:uid="{00000000-0005-0000-0000-00000A100000}"/>
    <cellStyle name="Hyperlink 13" xfId="23856" hidden="1" xr:uid="{00000000-0005-0000-0000-00000B100000}"/>
    <cellStyle name="Hyperlink 13" xfId="23831" hidden="1" xr:uid="{00000000-0005-0000-0000-00000C100000}"/>
    <cellStyle name="Hyperlink 13" xfId="23918" hidden="1" xr:uid="{00000000-0005-0000-0000-00000D100000}"/>
    <cellStyle name="Hyperlink 13" xfId="23968" hidden="1" xr:uid="{00000000-0005-0000-0000-00000E100000}"/>
    <cellStyle name="Hyperlink 13" xfId="23420" hidden="1" xr:uid="{00000000-0005-0000-0000-00000F100000}"/>
    <cellStyle name="Hyperlink 13" xfId="24060" hidden="1" xr:uid="{00000000-0005-0000-0000-000010100000}"/>
    <cellStyle name="Hyperlink 13" xfId="24035" hidden="1" xr:uid="{00000000-0005-0000-0000-000011100000}"/>
    <cellStyle name="Hyperlink 13" xfId="24122" hidden="1" xr:uid="{00000000-0005-0000-0000-000012100000}"/>
    <cellStyle name="Hyperlink 13" xfId="24172" hidden="1" xr:uid="{00000000-0005-0000-0000-000013100000}"/>
    <cellStyle name="Hyperlink 13" xfId="23566" hidden="1" xr:uid="{00000000-0005-0000-0000-000014100000}"/>
    <cellStyle name="Hyperlink 13" xfId="24264" hidden="1" xr:uid="{00000000-0005-0000-0000-000015100000}"/>
    <cellStyle name="Hyperlink 13" xfId="24239" hidden="1" xr:uid="{00000000-0005-0000-0000-000016100000}"/>
    <cellStyle name="Hyperlink 13" xfId="24326" hidden="1" xr:uid="{00000000-0005-0000-0000-000017100000}"/>
    <cellStyle name="Hyperlink 13" xfId="24376" hidden="1" xr:uid="{00000000-0005-0000-0000-000018100000}"/>
    <cellStyle name="Hyperlink 13" xfId="23801" hidden="1" xr:uid="{00000000-0005-0000-0000-000019100000}"/>
    <cellStyle name="Hyperlink 13" xfId="24468" hidden="1" xr:uid="{00000000-0005-0000-0000-00001A100000}"/>
    <cellStyle name="Hyperlink 13" xfId="24443" hidden="1" xr:uid="{00000000-0005-0000-0000-00001B100000}"/>
    <cellStyle name="Hyperlink 13" xfId="24530" hidden="1" xr:uid="{00000000-0005-0000-0000-00001C100000}"/>
    <cellStyle name="Hyperlink 13" xfId="24580" hidden="1" xr:uid="{00000000-0005-0000-0000-00001D100000}"/>
    <cellStyle name="Hyperlink 13" xfId="21563" hidden="1" xr:uid="{00000000-0005-0000-0000-00001E100000}"/>
    <cellStyle name="Hyperlink 13" xfId="24672" hidden="1" xr:uid="{00000000-0005-0000-0000-00001F100000}"/>
    <cellStyle name="Hyperlink 13" xfId="24647" hidden="1" xr:uid="{00000000-0005-0000-0000-000020100000}"/>
    <cellStyle name="Hyperlink 13" xfId="24734" hidden="1" xr:uid="{00000000-0005-0000-0000-000021100000}"/>
    <cellStyle name="Hyperlink 13" xfId="24784" hidden="1" xr:uid="{00000000-0005-0000-0000-000022100000}"/>
    <cellStyle name="Hyperlink 13" xfId="24930" hidden="1" xr:uid="{00000000-0005-0000-0000-000023100000}"/>
    <cellStyle name="Hyperlink 13" xfId="25103" hidden="1" xr:uid="{00000000-0005-0000-0000-000024100000}"/>
    <cellStyle name="Hyperlink 13" xfId="25078" hidden="1" xr:uid="{00000000-0005-0000-0000-000025100000}"/>
    <cellStyle name="Hyperlink 13" xfId="25165" hidden="1" xr:uid="{00000000-0005-0000-0000-000026100000}"/>
    <cellStyle name="Hyperlink 13" xfId="25215" hidden="1" xr:uid="{00000000-0005-0000-0000-000027100000}"/>
    <cellStyle name="Hyperlink 13" xfId="25005" hidden="1" xr:uid="{00000000-0005-0000-0000-000028100000}"/>
    <cellStyle name="Hyperlink 13" xfId="25335" hidden="1" xr:uid="{00000000-0005-0000-0000-000029100000}"/>
    <cellStyle name="Hyperlink 13" xfId="25310" hidden="1" xr:uid="{00000000-0005-0000-0000-00002A100000}"/>
    <cellStyle name="Hyperlink 13" xfId="25397" hidden="1" xr:uid="{00000000-0005-0000-0000-00002B100000}"/>
    <cellStyle name="Hyperlink 13" xfId="25447" hidden="1" xr:uid="{00000000-0005-0000-0000-00002C100000}"/>
    <cellStyle name="Hyperlink 13" xfId="24899" hidden="1" xr:uid="{00000000-0005-0000-0000-00002D100000}"/>
    <cellStyle name="Hyperlink 13" xfId="25539" hidden="1" xr:uid="{00000000-0005-0000-0000-00002E100000}"/>
    <cellStyle name="Hyperlink 13" xfId="25514" hidden="1" xr:uid="{00000000-0005-0000-0000-00002F100000}"/>
    <cellStyle name="Hyperlink 13" xfId="25601" hidden="1" xr:uid="{00000000-0005-0000-0000-000030100000}"/>
    <cellStyle name="Hyperlink 13" xfId="25651" hidden="1" xr:uid="{00000000-0005-0000-0000-000031100000}"/>
    <cellStyle name="Hyperlink 13" xfId="25045" hidden="1" xr:uid="{00000000-0005-0000-0000-000032100000}"/>
    <cellStyle name="Hyperlink 13" xfId="25743" hidden="1" xr:uid="{00000000-0005-0000-0000-000033100000}"/>
    <cellStyle name="Hyperlink 13" xfId="25718" hidden="1" xr:uid="{00000000-0005-0000-0000-000034100000}"/>
    <cellStyle name="Hyperlink 13" xfId="25805" hidden="1" xr:uid="{00000000-0005-0000-0000-000035100000}"/>
    <cellStyle name="Hyperlink 13" xfId="25855" hidden="1" xr:uid="{00000000-0005-0000-0000-000036100000}"/>
    <cellStyle name="Hyperlink 13" xfId="25280" hidden="1" xr:uid="{00000000-0005-0000-0000-000037100000}"/>
    <cellStyle name="Hyperlink 13" xfId="25947" hidden="1" xr:uid="{00000000-0005-0000-0000-000038100000}"/>
    <cellStyle name="Hyperlink 13" xfId="25922" hidden="1" xr:uid="{00000000-0005-0000-0000-000039100000}"/>
    <cellStyle name="Hyperlink 13" xfId="26009" hidden="1" xr:uid="{00000000-0005-0000-0000-00003A100000}"/>
    <cellStyle name="Hyperlink 13" xfId="26059" hidden="1" xr:uid="{00000000-0005-0000-0000-00003B100000}"/>
    <cellStyle name="Hyperlink 13" xfId="5488" hidden="1" xr:uid="{00000000-0005-0000-0000-00003C100000}"/>
    <cellStyle name="Hyperlink 13" xfId="26176" hidden="1" xr:uid="{00000000-0005-0000-0000-00003D100000}"/>
    <cellStyle name="Hyperlink 13" xfId="26151" hidden="1" xr:uid="{00000000-0005-0000-0000-00003E100000}"/>
    <cellStyle name="Hyperlink 13" xfId="26238" hidden="1" xr:uid="{00000000-0005-0000-0000-00003F100000}"/>
    <cellStyle name="Hyperlink 13" xfId="26288" hidden="1" xr:uid="{00000000-0005-0000-0000-000040100000}"/>
    <cellStyle name="Hyperlink 13" xfId="26362" hidden="1" xr:uid="{00000000-0005-0000-0000-000041100000}"/>
    <cellStyle name="Hyperlink 13" xfId="26431" hidden="1" xr:uid="{00000000-0005-0000-0000-000042100000}"/>
    <cellStyle name="Hyperlink 13" xfId="26406" hidden="1" xr:uid="{00000000-0005-0000-0000-000043100000}"/>
    <cellStyle name="Hyperlink 13" xfId="26493" hidden="1" xr:uid="{00000000-0005-0000-0000-000044100000}"/>
    <cellStyle name="Hyperlink 13" xfId="26543" hidden="1" xr:uid="{00000000-0005-0000-0000-000045100000}"/>
    <cellStyle name="Hyperlink 13" xfId="26669" hidden="1" xr:uid="{00000000-0005-0000-0000-000046100000}"/>
    <cellStyle name="Hyperlink 13" xfId="26792" hidden="1" xr:uid="{00000000-0005-0000-0000-000047100000}"/>
    <cellStyle name="Hyperlink 13" xfId="26767" hidden="1" xr:uid="{00000000-0005-0000-0000-000048100000}"/>
    <cellStyle name="Hyperlink 13" xfId="26854" hidden="1" xr:uid="{00000000-0005-0000-0000-000049100000}"/>
    <cellStyle name="Hyperlink 13" xfId="26904" hidden="1" xr:uid="{00000000-0005-0000-0000-00004A100000}"/>
    <cellStyle name="Hyperlink 13" xfId="27050" hidden="1" xr:uid="{00000000-0005-0000-0000-00004B100000}"/>
    <cellStyle name="Hyperlink 13" xfId="27223" hidden="1" xr:uid="{00000000-0005-0000-0000-00004C100000}"/>
    <cellStyle name="Hyperlink 13" xfId="27198" hidden="1" xr:uid="{00000000-0005-0000-0000-00004D100000}"/>
    <cellStyle name="Hyperlink 13" xfId="27285" hidden="1" xr:uid="{00000000-0005-0000-0000-00004E100000}"/>
    <cellStyle name="Hyperlink 13" xfId="27335" hidden="1" xr:uid="{00000000-0005-0000-0000-00004F100000}"/>
    <cellStyle name="Hyperlink 13" xfId="27125" hidden="1" xr:uid="{00000000-0005-0000-0000-000050100000}"/>
    <cellStyle name="Hyperlink 13" xfId="27455" hidden="1" xr:uid="{00000000-0005-0000-0000-000051100000}"/>
    <cellStyle name="Hyperlink 13" xfId="27430" hidden="1" xr:uid="{00000000-0005-0000-0000-000052100000}"/>
    <cellStyle name="Hyperlink 13" xfId="27517" hidden="1" xr:uid="{00000000-0005-0000-0000-000053100000}"/>
    <cellStyle name="Hyperlink 13" xfId="27567" hidden="1" xr:uid="{00000000-0005-0000-0000-000054100000}"/>
    <cellStyle name="Hyperlink 13" xfId="27019" hidden="1" xr:uid="{00000000-0005-0000-0000-000055100000}"/>
    <cellStyle name="Hyperlink 13" xfId="27659" hidden="1" xr:uid="{00000000-0005-0000-0000-000056100000}"/>
    <cellStyle name="Hyperlink 13" xfId="27634" hidden="1" xr:uid="{00000000-0005-0000-0000-000057100000}"/>
    <cellStyle name="Hyperlink 13" xfId="27721" hidden="1" xr:uid="{00000000-0005-0000-0000-000058100000}"/>
    <cellStyle name="Hyperlink 13" xfId="27771" hidden="1" xr:uid="{00000000-0005-0000-0000-000059100000}"/>
    <cellStyle name="Hyperlink 13" xfId="27165" hidden="1" xr:uid="{00000000-0005-0000-0000-00005A100000}"/>
    <cellStyle name="Hyperlink 13" xfId="27863" hidden="1" xr:uid="{00000000-0005-0000-0000-00005B100000}"/>
    <cellStyle name="Hyperlink 13" xfId="27838" hidden="1" xr:uid="{00000000-0005-0000-0000-00005C100000}"/>
    <cellStyle name="Hyperlink 13" xfId="27925" hidden="1" xr:uid="{00000000-0005-0000-0000-00005D100000}"/>
    <cellStyle name="Hyperlink 13" xfId="27975" hidden="1" xr:uid="{00000000-0005-0000-0000-00005E100000}"/>
    <cellStyle name="Hyperlink 13" xfId="27400" hidden="1" xr:uid="{00000000-0005-0000-0000-00005F100000}"/>
    <cellStyle name="Hyperlink 13" xfId="28067" hidden="1" xr:uid="{00000000-0005-0000-0000-000060100000}"/>
    <cellStyle name="Hyperlink 13" xfId="28042" hidden="1" xr:uid="{00000000-0005-0000-0000-000061100000}"/>
    <cellStyle name="Hyperlink 13" xfId="28129" hidden="1" xr:uid="{00000000-0005-0000-0000-000062100000}"/>
    <cellStyle name="Hyperlink 13" xfId="28179" hidden="1" xr:uid="{00000000-0005-0000-0000-000063100000}"/>
    <cellStyle name="Hyperlink 13" xfId="26745" hidden="1" xr:uid="{00000000-0005-0000-0000-000064100000}"/>
    <cellStyle name="Hyperlink 13" xfId="28271" hidden="1" xr:uid="{00000000-0005-0000-0000-000065100000}"/>
    <cellStyle name="Hyperlink 13" xfId="28246" hidden="1" xr:uid="{00000000-0005-0000-0000-000066100000}"/>
    <cellStyle name="Hyperlink 13" xfId="28333" hidden="1" xr:uid="{00000000-0005-0000-0000-000067100000}"/>
    <cellStyle name="Hyperlink 13" xfId="28383" hidden="1" xr:uid="{00000000-0005-0000-0000-000068100000}"/>
    <cellStyle name="Hyperlink 13" xfId="28529" hidden="1" xr:uid="{00000000-0005-0000-0000-000069100000}"/>
    <cellStyle name="Hyperlink 13" xfId="28702" hidden="1" xr:uid="{00000000-0005-0000-0000-00006A100000}"/>
    <cellStyle name="Hyperlink 13" xfId="28677" hidden="1" xr:uid="{00000000-0005-0000-0000-00006B100000}"/>
    <cellStyle name="Hyperlink 13" xfId="28764" hidden="1" xr:uid="{00000000-0005-0000-0000-00006C100000}"/>
    <cellStyle name="Hyperlink 13" xfId="28814" hidden="1" xr:uid="{00000000-0005-0000-0000-00006D100000}"/>
    <cellStyle name="Hyperlink 13" xfId="28604" hidden="1" xr:uid="{00000000-0005-0000-0000-00006E100000}"/>
    <cellStyle name="Hyperlink 13" xfId="28934" hidden="1" xr:uid="{00000000-0005-0000-0000-00006F100000}"/>
    <cellStyle name="Hyperlink 13" xfId="28909" hidden="1" xr:uid="{00000000-0005-0000-0000-000070100000}"/>
    <cellStyle name="Hyperlink 13" xfId="28996" hidden="1" xr:uid="{00000000-0005-0000-0000-000071100000}"/>
    <cellStyle name="Hyperlink 13" xfId="29046" hidden="1" xr:uid="{00000000-0005-0000-0000-000072100000}"/>
    <cellStyle name="Hyperlink 13" xfId="28498" hidden="1" xr:uid="{00000000-0005-0000-0000-000073100000}"/>
    <cellStyle name="Hyperlink 13" xfId="29138" hidden="1" xr:uid="{00000000-0005-0000-0000-000074100000}"/>
    <cellStyle name="Hyperlink 13" xfId="29113" hidden="1" xr:uid="{00000000-0005-0000-0000-000075100000}"/>
    <cellStyle name="Hyperlink 13" xfId="29200" hidden="1" xr:uid="{00000000-0005-0000-0000-000076100000}"/>
    <cellStyle name="Hyperlink 13" xfId="29250" hidden="1" xr:uid="{00000000-0005-0000-0000-000077100000}"/>
    <cellStyle name="Hyperlink 13" xfId="28644" hidden="1" xr:uid="{00000000-0005-0000-0000-000078100000}"/>
    <cellStyle name="Hyperlink 13" xfId="29342" hidden="1" xr:uid="{00000000-0005-0000-0000-000079100000}"/>
    <cellStyle name="Hyperlink 13" xfId="29317" hidden="1" xr:uid="{00000000-0005-0000-0000-00007A100000}"/>
    <cellStyle name="Hyperlink 13" xfId="29404" hidden="1" xr:uid="{00000000-0005-0000-0000-00007B100000}"/>
    <cellStyle name="Hyperlink 13" xfId="29454" hidden="1" xr:uid="{00000000-0005-0000-0000-00007C100000}"/>
    <cellStyle name="Hyperlink 13" xfId="28879" hidden="1" xr:uid="{00000000-0005-0000-0000-00007D100000}"/>
    <cellStyle name="Hyperlink 13" xfId="29546" hidden="1" xr:uid="{00000000-0005-0000-0000-00007E100000}"/>
    <cellStyle name="Hyperlink 13" xfId="29521" hidden="1" xr:uid="{00000000-0005-0000-0000-00007F100000}"/>
    <cellStyle name="Hyperlink 13" xfId="29608" hidden="1" xr:uid="{00000000-0005-0000-0000-000080100000}"/>
    <cellStyle name="Hyperlink 13" xfId="29658" hidden="1" xr:uid="{00000000-0005-0000-0000-000081100000}"/>
    <cellStyle name="Hyperlink 13" xfId="26641" hidden="1" xr:uid="{00000000-0005-0000-0000-000082100000}"/>
    <cellStyle name="Hyperlink 13" xfId="29750" hidden="1" xr:uid="{00000000-0005-0000-0000-000083100000}"/>
    <cellStyle name="Hyperlink 13" xfId="29725" hidden="1" xr:uid="{00000000-0005-0000-0000-000084100000}"/>
    <cellStyle name="Hyperlink 13" xfId="29812" hidden="1" xr:uid="{00000000-0005-0000-0000-000085100000}"/>
    <cellStyle name="Hyperlink 13" xfId="29862" hidden="1" xr:uid="{00000000-0005-0000-0000-000086100000}"/>
    <cellStyle name="Hyperlink 13" xfId="30008" hidden="1" xr:uid="{00000000-0005-0000-0000-000087100000}"/>
    <cellStyle name="Hyperlink 13" xfId="30181" hidden="1" xr:uid="{00000000-0005-0000-0000-000088100000}"/>
    <cellStyle name="Hyperlink 13" xfId="30156" hidden="1" xr:uid="{00000000-0005-0000-0000-000089100000}"/>
    <cellStyle name="Hyperlink 13" xfId="30243" hidden="1" xr:uid="{00000000-0005-0000-0000-00008A100000}"/>
    <cellStyle name="Hyperlink 13" xfId="30293" hidden="1" xr:uid="{00000000-0005-0000-0000-00008B100000}"/>
    <cellStyle name="Hyperlink 13" xfId="30083" hidden="1" xr:uid="{00000000-0005-0000-0000-00008C100000}"/>
    <cellStyle name="Hyperlink 13" xfId="30413" hidden="1" xr:uid="{00000000-0005-0000-0000-00008D100000}"/>
    <cellStyle name="Hyperlink 13" xfId="30388" hidden="1" xr:uid="{00000000-0005-0000-0000-00008E100000}"/>
    <cellStyle name="Hyperlink 13" xfId="30475" hidden="1" xr:uid="{00000000-0005-0000-0000-00008F100000}"/>
    <cellStyle name="Hyperlink 13" xfId="30525" hidden="1" xr:uid="{00000000-0005-0000-0000-000090100000}"/>
    <cellStyle name="Hyperlink 13" xfId="29977" hidden="1" xr:uid="{00000000-0005-0000-0000-000091100000}"/>
    <cellStyle name="Hyperlink 13" xfId="30617" hidden="1" xr:uid="{00000000-0005-0000-0000-000092100000}"/>
    <cellStyle name="Hyperlink 13" xfId="30592" hidden="1" xr:uid="{00000000-0005-0000-0000-000093100000}"/>
    <cellStyle name="Hyperlink 13" xfId="30679" hidden="1" xr:uid="{00000000-0005-0000-0000-000094100000}"/>
    <cellStyle name="Hyperlink 13" xfId="30729" hidden="1" xr:uid="{00000000-0005-0000-0000-000095100000}"/>
    <cellStyle name="Hyperlink 13" xfId="30123" hidden="1" xr:uid="{00000000-0005-0000-0000-000096100000}"/>
    <cellStyle name="Hyperlink 13" xfId="30821" hidden="1" xr:uid="{00000000-0005-0000-0000-000097100000}"/>
    <cellStyle name="Hyperlink 13" xfId="30796" hidden="1" xr:uid="{00000000-0005-0000-0000-000098100000}"/>
    <cellStyle name="Hyperlink 13" xfId="30883" hidden="1" xr:uid="{00000000-0005-0000-0000-000099100000}"/>
    <cellStyle name="Hyperlink 13" xfId="30933" hidden="1" xr:uid="{00000000-0005-0000-0000-00009A100000}"/>
    <cellStyle name="Hyperlink 13" xfId="30358" hidden="1" xr:uid="{00000000-0005-0000-0000-00009B100000}"/>
    <cellStyle name="Hyperlink 13" xfId="31025" hidden="1" xr:uid="{00000000-0005-0000-0000-00009C100000}"/>
    <cellStyle name="Hyperlink 13" xfId="31000" hidden="1" xr:uid="{00000000-0005-0000-0000-00009D100000}"/>
    <cellStyle name="Hyperlink 13" xfId="31087" hidden="1" xr:uid="{00000000-0005-0000-0000-00009E100000}"/>
    <cellStyle name="Hyperlink 13" xfId="31137" hidden="1" xr:uid="{00000000-0005-0000-0000-00009F100000}"/>
    <cellStyle name="Hyperlink 13" xfId="5538" hidden="1" xr:uid="{00000000-0005-0000-0000-0000A0100000}"/>
    <cellStyle name="Hyperlink 13" xfId="31248" hidden="1" xr:uid="{00000000-0005-0000-0000-0000A1100000}"/>
    <cellStyle name="Hyperlink 13" xfId="31223" hidden="1" xr:uid="{00000000-0005-0000-0000-0000A2100000}"/>
    <cellStyle name="Hyperlink 13" xfId="31310" hidden="1" xr:uid="{00000000-0005-0000-0000-0000A3100000}"/>
    <cellStyle name="Hyperlink 13" xfId="31360" hidden="1" xr:uid="{00000000-0005-0000-0000-0000A4100000}"/>
    <cellStyle name="Hyperlink 13" xfId="31434" hidden="1" xr:uid="{00000000-0005-0000-0000-0000A5100000}"/>
    <cellStyle name="Hyperlink 13" xfId="31503" hidden="1" xr:uid="{00000000-0005-0000-0000-0000A6100000}"/>
    <cellStyle name="Hyperlink 13" xfId="31478" hidden="1" xr:uid="{00000000-0005-0000-0000-0000A7100000}"/>
    <cellStyle name="Hyperlink 13" xfId="31565" hidden="1" xr:uid="{00000000-0005-0000-0000-0000A8100000}"/>
    <cellStyle name="Hyperlink 13" xfId="31615" hidden="1" xr:uid="{00000000-0005-0000-0000-0000A9100000}"/>
    <cellStyle name="Hyperlink 13" xfId="31738" hidden="1" xr:uid="{00000000-0005-0000-0000-0000AA100000}"/>
    <cellStyle name="Hyperlink 13" xfId="31860" hidden="1" xr:uid="{00000000-0005-0000-0000-0000AB100000}"/>
    <cellStyle name="Hyperlink 13" xfId="31835" hidden="1" xr:uid="{00000000-0005-0000-0000-0000AC100000}"/>
    <cellStyle name="Hyperlink 13" xfId="31922" hidden="1" xr:uid="{00000000-0005-0000-0000-0000AD100000}"/>
    <cellStyle name="Hyperlink 13" xfId="31972" hidden="1" xr:uid="{00000000-0005-0000-0000-0000AE100000}"/>
    <cellStyle name="Hyperlink 13" xfId="32118" hidden="1" xr:uid="{00000000-0005-0000-0000-0000AF100000}"/>
    <cellStyle name="Hyperlink 13" xfId="32291" hidden="1" xr:uid="{00000000-0005-0000-0000-0000B0100000}"/>
    <cellStyle name="Hyperlink 13" xfId="32266" hidden="1" xr:uid="{00000000-0005-0000-0000-0000B1100000}"/>
    <cellStyle name="Hyperlink 13" xfId="32353" hidden="1" xr:uid="{00000000-0005-0000-0000-0000B2100000}"/>
    <cellStyle name="Hyperlink 13" xfId="32403" hidden="1" xr:uid="{00000000-0005-0000-0000-0000B3100000}"/>
    <cellStyle name="Hyperlink 13" xfId="32193" hidden="1" xr:uid="{00000000-0005-0000-0000-0000B4100000}"/>
    <cellStyle name="Hyperlink 13" xfId="32523" hidden="1" xr:uid="{00000000-0005-0000-0000-0000B5100000}"/>
    <cellStyle name="Hyperlink 13" xfId="32498" hidden="1" xr:uid="{00000000-0005-0000-0000-0000B6100000}"/>
    <cellStyle name="Hyperlink 13" xfId="32585" hidden="1" xr:uid="{00000000-0005-0000-0000-0000B7100000}"/>
    <cellStyle name="Hyperlink 13" xfId="32635" hidden="1" xr:uid="{00000000-0005-0000-0000-0000B8100000}"/>
    <cellStyle name="Hyperlink 13" xfId="32087" hidden="1" xr:uid="{00000000-0005-0000-0000-0000B9100000}"/>
    <cellStyle name="Hyperlink 13" xfId="32727" hidden="1" xr:uid="{00000000-0005-0000-0000-0000BA100000}"/>
    <cellStyle name="Hyperlink 13" xfId="32702" hidden="1" xr:uid="{00000000-0005-0000-0000-0000BB100000}"/>
    <cellStyle name="Hyperlink 13" xfId="32789" hidden="1" xr:uid="{00000000-0005-0000-0000-0000BC100000}"/>
    <cellStyle name="Hyperlink 13" xfId="32839" hidden="1" xr:uid="{00000000-0005-0000-0000-0000BD100000}"/>
    <cellStyle name="Hyperlink 13" xfId="32233" hidden="1" xr:uid="{00000000-0005-0000-0000-0000BE100000}"/>
    <cellStyle name="Hyperlink 13" xfId="32931" hidden="1" xr:uid="{00000000-0005-0000-0000-0000BF100000}"/>
    <cellStyle name="Hyperlink 13" xfId="32906" hidden="1" xr:uid="{00000000-0005-0000-0000-0000C0100000}"/>
    <cellStyle name="Hyperlink 13" xfId="32993" hidden="1" xr:uid="{00000000-0005-0000-0000-0000C1100000}"/>
    <cellStyle name="Hyperlink 13" xfId="33043" hidden="1" xr:uid="{00000000-0005-0000-0000-0000C2100000}"/>
    <cellStyle name="Hyperlink 13" xfId="32468" hidden="1" xr:uid="{00000000-0005-0000-0000-0000C3100000}"/>
    <cellStyle name="Hyperlink 13" xfId="33135" hidden="1" xr:uid="{00000000-0005-0000-0000-0000C4100000}"/>
    <cellStyle name="Hyperlink 13" xfId="33110" hidden="1" xr:uid="{00000000-0005-0000-0000-0000C5100000}"/>
    <cellStyle name="Hyperlink 13" xfId="33197" hidden="1" xr:uid="{00000000-0005-0000-0000-0000C6100000}"/>
    <cellStyle name="Hyperlink 13" xfId="33247" hidden="1" xr:uid="{00000000-0005-0000-0000-0000C7100000}"/>
    <cellStyle name="Hyperlink 13" xfId="31813" hidden="1" xr:uid="{00000000-0005-0000-0000-0000C8100000}"/>
    <cellStyle name="Hyperlink 13" xfId="33339" hidden="1" xr:uid="{00000000-0005-0000-0000-0000C9100000}"/>
    <cellStyle name="Hyperlink 13" xfId="33314" hidden="1" xr:uid="{00000000-0005-0000-0000-0000CA100000}"/>
    <cellStyle name="Hyperlink 13" xfId="33401" hidden="1" xr:uid="{00000000-0005-0000-0000-0000CB100000}"/>
    <cellStyle name="Hyperlink 13" xfId="33451" hidden="1" xr:uid="{00000000-0005-0000-0000-0000CC100000}"/>
    <cellStyle name="Hyperlink 13" xfId="33597" hidden="1" xr:uid="{00000000-0005-0000-0000-0000CD100000}"/>
    <cellStyle name="Hyperlink 13" xfId="33770" hidden="1" xr:uid="{00000000-0005-0000-0000-0000CE100000}"/>
    <cellStyle name="Hyperlink 13" xfId="33745" hidden="1" xr:uid="{00000000-0005-0000-0000-0000CF100000}"/>
    <cellStyle name="Hyperlink 13" xfId="33832" hidden="1" xr:uid="{00000000-0005-0000-0000-0000D0100000}"/>
    <cellStyle name="Hyperlink 13" xfId="33882" hidden="1" xr:uid="{00000000-0005-0000-0000-0000D1100000}"/>
    <cellStyle name="Hyperlink 13" xfId="33672" hidden="1" xr:uid="{00000000-0005-0000-0000-0000D2100000}"/>
    <cellStyle name="Hyperlink 13" xfId="34002" hidden="1" xr:uid="{00000000-0005-0000-0000-0000D3100000}"/>
    <cellStyle name="Hyperlink 13" xfId="33977" hidden="1" xr:uid="{00000000-0005-0000-0000-0000D4100000}"/>
    <cellStyle name="Hyperlink 13" xfId="34064" hidden="1" xr:uid="{00000000-0005-0000-0000-0000D5100000}"/>
    <cellStyle name="Hyperlink 13" xfId="34114" hidden="1" xr:uid="{00000000-0005-0000-0000-0000D6100000}"/>
    <cellStyle name="Hyperlink 13" xfId="33566" hidden="1" xr:uid="{00000000-0005-0000-0000-0000D7100000}"/>
    <cellStyle name="Hyperlink 13" xfId="34206" hidden="1" xr:uid="{00000000-0005-0000-0000-0000D8100000}"/>
    <cellStyle name="Hyperlink 13" xfId="34181" hidden="1" xr:uid="{00000000-0005-0000-0000-0000D9100000}"/>
    <cellStyle name="Hyperlink 13" xfId="34268" hidden="1" xr:uid="{00000000-0005-0000-0000-0000DA100000}"/>
    <cellStyle name="Hyperlink 13" xfId="34318" hidden="1" xr:uid="{00000000-0005-0000-0000-0000DB100000}"/>
    <cellStyle name="Hyperlink 13" xfId="33712" hidden="1" xr:uid="{00000000-0005-0000-0000-0000DC100000}"/>
    <cellStyle name="Hyperlink 13" xfId="34410" hidden="1" xr:uid="{00000000-0005-0000-0000-0000DD100000}"/>
    <cellStyle name="Hyperlink 13" xfId="34385" hidden="1" xr:uid="{00000000-0005-0000-0000-0000DE100000}"/>
    <cellStyle name="Hyperlink 13" xfId="34472" hidden="1" xr:uid="{00000000-0005-0000-0000-0000DF100000}"/>
    <cellStyle name="Hyperlink 13" xfId="34522" hidden="1" xr:uid="{00000000-0005-0000-0000-0000E0100000}"/>
    <cellStyle name="Hyperlink 13" xfId="33947" hidden="1" xr:uid="{00000000-0005-0000-0000-0000E1100000}"/>
    <cellStyle name="Hyperlink 13" xfId="34614" hidden="1" xr:uid="{00000000-0005-0000-0000-0000E2100000}"/>
    <cellStyle name="Hyperlink 13" xfId="34589" hidden="1" xr:uid="{00000000-0005-0000-0000-0000E3100000}"/>
    <cellStyle name="Hyperlink 13" xfId="34676" hidden="1" xr:uid="{00000000-0005-0000-0000-0000E4100000}"/>
    <cellStyle name="Hyperlink 13" xfId="34726" hidden="1" xr:uid="{00000000-0005-0000-0000-0000E5100000}"/>
    <cellStyle name="Hyperlink 13" xfId="31712" hidden="1" xr:uid="{00000000-0005-0000-0000-0000E6100000}"/>
    <cellStyle name="Hyperlink 13" xfId="34818" hidden="1" xr:uid="{00000000-0005-0000-0000-0000E7100000}"/>
    <cellStyle name="Hyperlink 13" xfId="34793" hidden="1" xr:uid="{00000000-0005-0000-0000-0000E8100000}"/>
    <cellStyle name="Hyperlink 13" xfId="34880" hidden="1" xr:uid="{00000000-0005-0000-0000-0000E9100000}"/>
    <cellStyle name="Hyperlink 13" xfId="34930" hidden="1" xr:uid="{00000000-0005-0000-0000-0000EA100000}"/>
    <cellStyle name="Hyperlink 13" xfId="35076" hidden="1" xr:uid="{00000000-0005-0000-0000-0000EB100000}"/>
    <cellStyle name="Hyperlink 13" xfId="35249" hidden="1" xr:uid="{00000000-0005-0000-0000-0000EC100000}"/>
    <cellStyle name="Hyperlink 13" xfId="35224" hidden="1" xr:uid="{00000000-0005-0000-0000-0000ED100000}"/>
    <cellStyle name="Hyperlink 13" xfId="35311" hidden="1" xr:uid="{00000000-0005-0000-0000-0000EE100000}"/>
    <cellStyle name="Hyperlink 13" xfId="35361" hidden="1" xr:uid="{00000000-0005-0000-0000-0000EF100000}"/>
    <cellStyle name="Hyperlink 13" xfId="35151" hidden="1" xr:uid="{00000000-0005-0000-0000-0000F0100000}"/>
    <cellStyle name="Hyperlink 13" xfId="35481" hidden="1" xr:uid="{00000000-0005-0000-0000-0000F1100000}"/>
    <cellStyle name="Hyperlink 13" xfId="35456" hidden="1" xr:uid="{00000000-0005-0000-0000-0000F2100000}"/>
    <cellStyle name="Hyperlink 13" xfId="35543" hidden="1" xr:uid="{00000000-0005-0000-0000-0000F3100000}"/>
    <cellStyle name="Hyperlink 13" xfId="35593" hidden="1" xr:uid="{00000000-0005-0000-0000-0000F4100000}"/>
    <cellStyle name="Hyperlink 13" xfId="35045" hidden="1" xr:uid="{00000000-0005-0000-0000-0000F5100000}"/>
    <cellStyle name="Hyperlink 13" xfId="35685" hidden="1" xr:uid="{00000000-0005-0000-0000-0000F6100000}"/>
    <cellStyle name="Hyperlink 13" xfId="35660" hidden="1" xr:uid="{00000000-0005-0000-0000-0000F7100000}"/>
    <cellStyle name="Hyperlink 13" xfId="35747" hidden="1" xr:uid="{00000000-0005-0000-0000-0000F8100000}"/>
    <cellStyle name="Hyperlink 13" xfId="35797" hidden="1" xr:uid="{00000000-0005-0000-0000-0000F9100000}"/>
    <cellStyle name="Hyperlink 13" xfId="35191" hidden="1" xr:uid="{00000000-0005-0000-0000-0000FA100000}"/>
    <cellStyle name="Hyperlink 13" xfId="35889" hidden="1" xr:uid="{00000000-0005-0000-0000-0000FB100000}"/>
    <cellStyle name="Hyperlink 13" xfId="35864" hidden="1" xr:uid="{00000000-0005-0000-0000-0000FC100000}"/>
    <cellStyle name="Hyperlink 13" xfId="35951" hidden="1" xr:uid="{00000000-0005-0000-0000-0000FD100000}"/>
    <cellStyle name="Hyperlink 13" xfId="36001" hidden="1" xr:uid="{00000000-0005-0000-0000-0000FE100000}"/>
    <cellStyle name="Hyperlink 13" xfId="35426" hidden="1" xr:uid="{00000000-0005-0000-0000-0000FF100000}"/>
    <cellStyle name="Hyperlink 13" xfId="36093" hidden="1" xr:uid="{00000000-0005-0000-0000-000000110000}"/>
    <cellStyle name="Hyperlink 13" xfId="36068" hidden="1" xr:uid="{00000000-0005-0000-0000-000001110000}"/>
    <cellStyle name="Hyperlink 13" xfId="36155" hidden="1" xr:uid="{00000000-0005-0000-0000-000002110000}"/>
    <cellStyle name="Hyperlink 13" xfId="36205" hidden="1" xr:uid="{00000000-0005-0000-0000-000003110000}"/>
    <cellStyle name="Hyperlink 13" xfId="6269" hidden="1" xr:uid="{00000000-0005-0000-0000-000004110000}"/>
    <cellStyle name="Hyperlink 13" xfId="36317" hidden="1" xr:uid="{00000000-0005-0000-0000-000005110000}"/>
    <cellStyle name="Hyperlink 13" xfId="36292" hidden="1" xr:uid="{00000000-0005-0000-0000-000006110000}"/>
    <cellStyle name="Hyperlink 13" xfId="36379" hidden="1" xr:uid="{00000000-0005-0000-0000-000007110000}"/>
    <cellStyle name="Hyperlink 13" xfId="36429" hidden="1" xr:uid="{00000000-0005-0000-0000-000008110000}"/>
    <cellStyle name="Hyperlink 13" xfId="36503" hidden="1" xr:uid="{00000000-0005-0000-0000-000009110000}"/>
    <cellStyle name="Hyperlink 13" xfId="36572" hidden="1" xr:uid="{00000000-0005-0000-0000-00000A110000}"/>
    <cellStyle name="Hyperlink 13" xfId="36547" hidden="1" xr:uid="{00000000-0005-0000-0000-00000B110000}"/>
    <cellStyle name="Hyperlink 13" xfId="36634" hidden="1" xr:uid="{00000000-0005-0000-0000-00000C110000}"/>
    <cellStyle name="Hyperlink 13" xfId="36684" hidden="1" xr:uid="{00000000-0005-0000-0000-00000D110000}"/>
    <cellStyle name="Hyperlink 13" xfId="36807" hidden="1" xr:uid="{00000000-0005-0000-0000-00000E110000}"/>
    <cellStyle name="Hyperlink 13" xfId="36929" hidden="1" xr:uid="{00000000-0005-0000-0000-00000F110000}"/>
    <cellStyle name="Hyperlink 13" xfId="36904" hidden="1" xr:uid="{00000000-0005-0000-0000-000010110000}"/>
    <cellStyle name="Hyperlink 13" xfId="36991" hidden="1" xr:uid="{00000000-0005-0000-0000-000011110000}"/>
    <cellStyle name="Hyperlink 13" xfId="37041" hidden="1" xr:uid="{00000000-0005-0000-0000-000012110000}"/>
    <cellStyle name="Hyperlink 13" xfId="37187" hidden="1" xr:uid="{00000000-0005-0000-0000-000013110000}"/>
    <cellStyle name="Hyperlink 13" xfId="37360" hidden="1" xr:uid="{00000000-0005-0000-0000-000014110000}"/>
    <cellStyle name="Hyperlink 13" xfId="37335" hidden="1" xr:uid="{00000000-0005-0000-0000-000015110000}"/>
    <cellStyle name="Hyperlink 13" xfId="37422" hidden="1" xr:uid="{00000000-0005-0000-0000-000016110000}"/>
    <cellStyle name="Hyperlink 13" xfId="37472" hidden="1" xr:uid="{00000000-0005-0000-0000-000017110000}"/>
    <cellStyle name="Hyperlink 13" xfId="37262" hidden="1" xr:uid="{00000000-0005-0000-0000-000018110000}"/>
    <cellStyle name="Hyperlink 13" xfId="37592" hidden="1" xr:uid="{00000000-0005-0000-0000-000019110000}"/>
    <cellStyle name="Hyperlink 13" xfId="37567" hidden="1" xr:uid="{00000000-0005-0000-0000-00001A110000}"/>
    <cellStyle name="Hyperlink 13" xfId="37654" hidden="1" xr:uid="{00000000-0005-0000-0000-00001B110000}"/>
    <cellStyle name="Hyperlink 13" xfId="37704" hidden="1" xr:uid="{00000000-0005-0000-0000-00001C110000}"/>
    <cellStyle name="Hyperlink 13" xfId="37156" hidden="1" xr:uid="{00000000-0005-0000-0000-00001D110000}"/>
    <cellStyle name="Hyperlink 13" xfId="37796" hidden="1" xr:uid="{00000000-0005-0000-0000-00001E110000}"/>
    <cellStyle name="Hyperlink 13" xfId="37771" hidden="1" xr:uid="{00000000-0005-0000-0000-00001F110000}"/>
    <cellStyle name="Hyperlink 13" xfId="37858" hidden="1" xr:uid="{00000000-0005-0000-0000-000020110000}"/>
    <cellStyle name="Hyperlink 13" xfId="37908" hidden="1" xr:uid="{00000000-0005-0000-0000-000021110000}"/>
    <cellStyle name="Hyperlink 13" xfId="37302" hidden="1" xr:uid="{00000000-0005-0000-0000-000022110000}"/>
    <cellStyle name="Hyperlink 13" xfId="38000" hidden="1" xr:uid="{00000000-0005-0000-0000-000023110000}"/>
    <cellStyle name="Hyperlink 13" xfId="37975" hidden="1" xr:uid="{00000000-0005-0000-0000-000024110000}"/>
    <cellStyle name="Hyperlink 13" xfId="38062" hidden="1" xr:uid="{00000000-0005-0000-0000-000025110000}"/>
    <cellStyle name="Hyperlink 13" xfId="38112" hidden="1" xr:uid="{00000000-0005-0000-0000-000026110000}"/>
    <cellStyle name="Hyperlink 13" xfId="37537" hidden="1" xr:uid="{00000000-0005-0000-0000-000027110000}"/>
    <cellStyle name="Hyperlink 13" xfId="38204" hidden="1" xr:uid="{00000000-0005-0000-0000-000028110000}"/>
    <cellStyle name="Hyperlink 13" xfId="38179" hidden="1" xr:uid="{00000000-0005-0000-0000-000029110000}"/>
    <cellStyle name="Hyperlink 13" xfId="38266" hidden="1" xr:uid="{00000000-0005-0000-0000-00002A110000}"/>
    <cellStyle name="Hyperlink 13" xfId="38316" hidden="1" xr:uid="{00000000-0005-0000-0000-00002B110000}"/>
    <cellStyle name="Hyperlink 13" xfId="36882" hidden="1" xr:uid="{00000000-0005-0000-0000-00002C110000}"/>
    <cellStyle name="Hyperlink 13" xfId="38408" hidden="1" xr:uid="{00000000-0005-0000-0000-00002D110000}"/>
    <cellStyle name="Hyperlink 13" xfId="38383" hidden="1" xr:uid="{00000000-0005-0000-0000-00002E110000}"/>
    <cellStyle name="Hyperlink 13" xfId="38470" hidden="1" xr:uid="{00000000-0005-0000-0000-00002F110000}"/>
    <cellStyle name="Hyperlink 13" xfId="38520" hidden="1" xr:uid="{00000000-0005-0000-0000-000030110000}"/>
    <cellStyle name="Hyperlink 13" xfId="38666" hidden="1" xr:uid="{00000000-0005-0000-0000-000031110000}"/>
    <cellStyle name="Hyperlink 13" xfId="38839" hidden="1" xr:uid="{00000000-0005-0000-0000-000032110000}"/>
    <cellStyle name="Hyperlink 13" xfId="38814" hidden="1" xr:uid="{00000000-0005-0000-0000-000033110000}"/>
    <cellStyle name="Hyperlink 13" xfId="38901" hidden="1" xr:uid="{00000000-0005-0000-0000-000034110000}"/>
    <cellStyle name="Hyperlink 13" xfId="38951" hidden="1" xr:uid="{00000000-0005-0000-0000-000035110000}"/>
    <cellStyle name="Hyperlink 13" xfId="38741" hidden="1" xr:uid="{00000000-0005-0000-0000-000036110000}"/>
    <cellStyle name="Hyperlink 13" xfId="39071" hidden="1" xr:uid="{00000000-0005-0000-0000-000037110000}"/>
    <cellStyle name="Hyperlink 13" xfId="39046" hidden="1" xr:uid="{00000000-0005-0000-0000-000038110000}"/>
    <cellStyle name="Hyperlink 13" xfId="39133" hidden="1" xr:uid="{00000000-0005-0000-0000-000039110000}"/>
    <cellStyle name="Hyperlink 13" xfId="39183" hidden="1" xr:uid="{00000000-0005-0000-0000-00003A110000}"/>
    <cellStyle name="Hyperlink 13" xfId="38635" hidden="1" xr:uid="{00000000-0005-0000-0000-00003B110000}"/>
    <cellStyle name="Hyperlink 13" xfId="39275" hidden="1" xr:uid="{00000000-0005-0000-0000-00003C110000}"/>
    <cellStyle name="Hyperlink 13" xfId="39250" hidden="1" xr:uid="{00000000-0005-0000-0000-00003D110000}"/>
    <cellStyle name="Hyperlink 13" xfId="39337" hidden="1" xr:uid="{00000000-0005-0000-0000-00003E110000}"/>
    <cellStyle name="Hyperlink 13" xfId="39387" hidden="1" xr:uid="{00000000-0005-0000-0000-00003F110000}"/>
    <cellStyle name="Hyperlink 13" xfId="38781" hidden="1" xr:uid="{00000000-0005-0000-0000-000040110000}"/>
    <cellStyle name="Hyperlink 13" xfId="39479" hidden="1" xr:uid="{00000000-0005-0000-0000-000041110000}"/>
    <cellStyle name="Hyperlink 13" xfId="39454" hidden="1" xr:uid="{00000000-0005-0000-0000-000042110000}"/>
    <cellStyle name="Hyperlink 13" xfId="39541" hidden="1" xr:uid="{00000000-0005-0000-0000-000043110000}"/>
    <cellStyle name="Hyperlink 13" xfId="39591" hidden="1" xr:uid="{00000000-0005-0000-0000-000044110000}"/>
    <cellStyle name="Hyperlink 13" xfId="39016" hidden="1" xr:uid="{00000000-0005-0000-0000-000045110000}"/>
    <cellStyle name="Hyperlink 13" xfId="39683" hidden="1" xr:uid="{00000000-0005-0000-0000-000046110000}"/>
    <cellStyle name="Hyperlink 13" xfId="39658" hidden="1" xr:uid="{00000000-0005-0000-0000-000047110000}"/>
    <cellStyle name="Hyperlink 13" xfId="39745" hidden="1" xr:uid="{00000000-0005-0000-0000-000048110000}"/>
    <cellStyle name="Hyperlink 13" xfId="39795" hidden="1" xr:uid="{00000000-0005-0000-0000-000049110000}"/>
    <cellStyle name="Hyperlink 13" xfId="36781" hidden="1" xr:uid="{00000000-0005-0000-0000-00004A110000}"/>
    <cellStyle name="Hyperlink 13" xfId="39887" hidden="1" xr:uid="{00000000-0005-0000-0000-00004B110000}"/>
    <cellStyle name="Hyperlink 13" xfId="39862" hidden="1" xr:uid="{00000000-0005-0000-0000-00004C110000}"/>
    <cellStyle name="Hyperlink 13" xfId="39949" hidden="1" xr:uid="{00000000-0005-0000-0000-00004D110000}"/>
    <cellStyle name="Hyperlink 13" xfId="39999" hidden="1" xr:uid="{00000000-0005-0000-0000-00004E110000}"/>
    <cellStyle name="Hyperlink 13" xfId="40145" hidden="1" xr:uid="{00000000-0005-0000-0000-00004F110000}"/>
    <cellStyle name="Hyperlink 13" xfId="40318" hidden="1" xr:uid="{00000000-0005-0000-0000-000050110000}"/>
    <cellStyle name="Hyperlink 13" xfId="40293" hidden="1" xr:uid="{00000000-0005-0000-0000-000051110000}"/>
    <cellStyle name="Hyperlink 13" xfId="40380" hidden="1" xr:uid="{00000000-0005-0000-0000-000052110000}"/>
    <cellStyle name="Hyperlink 13" xfId="40430" hidden="1" xr:uid="{00000000-0005-0000-0000-000053110000}"/>
    <cellStyle name="Hyperlink 13" xfId="40220" hidden="1" xr:uid="{00000000-0005-0000-0000-000054110000}"/>
    <cellStyle name="Hyperlink 13" xfId="40550" hidden="1" xr:uid="{00000000-0005-0000-0000-000055110000}"/>
    <cellStyle name="Hyperlink 13" xfId="40525" hidden="1" xr:uid="{00000000-0005-0000-0000-000056110000}"/>
    <cellStyle name="Hyperlink 13" xfId="40612" hidden="1" xr:uid="{00000000-0005-0000-0000-000057110000}"/>
    <cellStyle name="Hyperlink 13" xfId="40662" hidden="1" xr:uid="{00000000-0005-0000-0000-000058110000}"/>
    <cellStyle name="Hyperlink 13" xfId="40114" hidden="1" xr:uid="{00000000-0005-0000-0000-000059110000}"/>
    <cellStyle name="Hyperlink 13" xfId="40754" hidden="1" xr:uid="{00000000-0005-0000-0000-00005A110000}"/>
    <cellStyle name="Hyperlink 13" xfId="40729" hidden="1" xr:uid="{00000000-0005-0000-0000-00005B110000}"/>
    <cellStyle name="Hyperlink 13" xfId="40816" hidden="1" xr:uid="{00000000-0005-0000-0000-00005C110000}"/>
    <cellStyle name="Hyperlink 13" xfId="40866" hidden="1" xr:uid="{00000000-0005-0000-0000-00005D110000}"/>
    <cellStyle name="Hyperlink 13" xfId="40260" hidden="1" xr:uid="{00000000-0005-0000-0000-00005E110000}"/>
    <cellStyle name="Hyperlink 13" xfId="40958" hidden="1" xr:uid="{00000000-0005-0000-0000-00005F110000}"/>
    <cellStyle name="Hyperlink 13" xfId="40933" hidden="1" xr:uid="{00000000-0005-0000-0000-000060110000}"/>
    <cellStyle name="Hyperlink 13" xfId="41020" hidden="1" xr:uid="{00000000-0005-0000-0000-000061110000}"/>
    <cellStyle name="Hyperlink 13" xfId="41070" hidden="1" xr:uid="{00000000-0005-0000-0000-000062110000}"/>
    <cellStyle name="Hyperlink 13" xfId="40495" hidden="1" xr:uid="{00000000-0005-0000-0000-000063110000}"/>
    <cellStyle name="Hyperlink 13" xfId="41162" hidden="1" xr:uid="{00000000-0005-0000-0000-000064110000}"/>
    <cellStyle name="Hyperlink 13" xfId="41137" hidden="1" xr:uid="{00000000-0005-0000-0000-000065110000}"/>
    <cellStyle name="Hyperlink 13" xfId="41224" hidden="1" xr:uid="{00000000-0005-0000-0000-000066110000}"/>
    <cellStyle name="Hyperlink 13" xfId="41274" hidden="1" xr:uid="{00000000-0005-0000-0000-000067110000}"/>
    <cellStyle name="Hyperlink 13" xfId="15978" hidden="1" xr:uid="{00000000-0005-0000-0000-000068110000}"/>
    <cellStyle name="Hyperlink 13" xfId="41366" hidden="1" xr:uid="{00000000-0005-0000-0000-000069110000}"/>
    <cellStyle name="Hyperlink 13" xfId="41341" hidden="1" xr:uid="{00000000-0005-0000-0000-00006A110000}"/>
    <cellStyle name="Hyperlink 13" xfId="41428" hidden="1" xr:uid="{00000000-0005-0000-0000-00006B110000}"/>
    <cellStyle name="Hyperlink 13" xfId="41478" hidden="1" xr:uid="{00000000-0005-0000-0000-00006C110000}"/>
    <cellStyle name="Hyperlink 13" xfId="41552" hidden="1" xr:uid="{00000000-0005-0000-0000-00006D110000}"/>
    <cellStyle name="Hyperlink 13" xfId="41621" hidden="1" xr:uid="{00000000-0005-0000-0000-00006E110000}"/>
    <cellStyle name="Hyperlink 13" xfId="41596" hidden="1" xr:uid="{00000000-0005-0000-0000-00006F110000}"/>
    <cellStyle name="Hyperlink 13" xfId="41683" hidden="1" xr:uid="{00000000-0005-0000-0000-000070110000}"/>
    <cellStyle name="Hyperlink 13" xfId="41733" hidden="1" xr:uid="{00000000-0005-0000-0000-000071110000}"/>
    <cellStyle name="Hyperlink 13" xfId="41856" hidden="1" xr:uid="{00000000-0005-0000-0000-000072110000}"/>
    <cellStyle name="Hyperlink 13" xfId="41978" hidden="1" xr:uid="{00000000-0005-0000-0000-000073110000}"/>
    <cellStyle name="Hyperlink 13" xfId="41953" hidden="1" xr:uid="{00000000-0005-0000-0000-000074110000}"/>
    <cellStyle name="Hyperlink 13" xfId="42040" hidden="1" xr:uid="{00000000-0005-0000-0000-000075110000}"/>
    <cellStyle name="Hyperlink 13" xfId="42090" hidden="1" xr:uid="{00000000-0005-0000-0000-000076110000}"/>
    <cellStyle name="Hyperlink 13" xfId="42236" hidden="1" xr:uid="{00000000-0005-0000-0000-000077110000}"/>
    <cellStyle name="Hyperlink 13" xfId="42409" hidden="1" xr:uid="{00000000-0005-0000-0000-000078110000}"/>
    <cellStyle name="Hyperlink 13" xfId="42384" hidden="1" xr:uid="{00000000-0005-0000-0000-000079110000}"/>
    <cellStyle name="Hyperlink 13" xfId="42471" hidden="1" xr:uid="{00000000-0005-0000-0000-00007A110000}"/>
    <cellStyle name="Hyperlink 13" xfId="42521" hidden="1" xr:uid="{00000000-0005-0000-0000-00007B110000}"/>
    <cellStyle name="Hyperlink 13" xfId="42311" hidden="1" xr:uid="{00000000-0005-0000-0000-00007C110000}"/>
    <cellStyle name="Hyperlink 13" xfId="42641" hidden="1" xr:uid="{00000000-0005-0000-0000-00007D110000}"/>
    <cellStyle name="Hyperlink 13" xfId="42616" hidden="1" xr:uid="{00000000-0005-0000-0000-00007E110000}"/>
    <cellStyle name="Hyperlink 13" xfId="42703" hidden="1" xr:uid="{00000000-0005-0000-0000-00007F110000}"/>
    <cellStyle name="Hyperlink 13" xfId="42753" hidden="1" xr:uid="{00000000-0005-0000-0000-000080110000}"/>
    <cellStyle name="Hyperlink 13" xfId="42205" hidden="1" xr:uid="{00000000-0005-0000-0000-000081110000}"/>
    <cellStyle name="Hyperlink 13" xfId="42845" hidden="1" xr:uid="{00000000-0005-0000-0000-000082110000}"/>
    <cellStyle name="Hyperlink 13" xfId="42820" hidden="1" xr:uid="{00000000-0005-0000-0000-000083110000}"/>
    <cellStyle name="Hyperlink 13" xfId="42907" hidden="1" xr:uid="{00000000-0005-0000-0000-000084110000}"/>
    <cellStyle name="Hyperlink 13" xfId="42957" hidden="1" xr:uid="{00000000-0005-0000-0000-000085110000}"/>
    <cellStyle name="Hyperlink 13" xfId="42351" hidden="1" xr:uid="{00000000-0005-0000-0000-000086110000}"/>
    <cellStyle name="Hyperlink 13" xfId="43049" hidden="1" xr:uid="{00000000-0005-0000-0000-000087110000}"/>
    <cellStyle name="Hyperlink 13" xfId="43024" hidden="1" xr:uid="{00000000-0005-0000-0000-000088110000}"/>
    <cellStyle name="Hyperlink 13" xfId="43111" hidden="1" xr:uid="{00000000-0005-0000-0000-000089110000}"/>
    <cellStyle name="Hyperlink 13" xfId="43161" hidden="1" xr:uid="{00000000-0005-0000-0000-00008A110000}"/>
    <cellStyle name="Hyperlink 13" xfId="42586" hidden="1" xr:uid="{00000000-0005-0000-0000-00008B110000}"/>
    <cellStyle name="Hyperlink 13" xfId="43253" hidden="1" xr:uid="{00000000-0005-0000-0000-00008C110000}"/>
    <cellStyle name="Hyperlink 13" xfId="43228" hidden="1" xr:uid="{00000000-0005-0000-0000-00008D110000}"/>
    <cellStyle name="Hyperlink 13" xfId="43315" hidden="1" xr:uid="{00000000-0005-0000-0000-00008E110000}"/>
    <cellStyle name="Hyperlink 13" xfId="43365" hidden="1" xr:uid="{00000000-0005-0000-0000-00008F110000}"/>
    <cellStyle name="Hyperlink 13" xfId="41931" hidden="1" xr:uid="{00000000-0005-0000-0000-000090110000}"/>
    <cellStyle name="Hyperlink 13" xfId="43457" hidden="1" xr:uid="{00000000-0005-0000-0000-000091110000}"/>
    <cellStyle name="Hyperlink 13" xfId="43432" hidden="1" xr:uid="{00000000-0005-0000-0000-000092110000}"/>
    <cellStyle name="Hyperlink 13" xfId="43519" hidden="1" xr:uid="{00000000-0005-0000-0000-000093110000}"/>
    <cellStyle name="Hyperlink 13" xfId="43569" hidden="1" xr:uid="{00000000-0005-0000-0000-000094110000}"/>
    <cellStyle name="Hyperlink 13" xfId="43715" hidden="1" xr:uid="{00000000-0005-0000-0000-000095110000}"/>
    <cellStyle name="Hyperlink 13" xfId="43888" hidden="1" xr:uid="{00000000-0005-0000-0000-000096110000}"/>
    <cellStyle name="Hyperlink 13" xfId="43863" hidden="1" xr:uid="{00000000-0005-0000-0000-000097110000}"/>
    <cellStyle name="Hyperlink 13" xfId="43950" hidden="1" xr:uid="{00000000-0005-0000-0000-000098110000}"/>
    <cellStyle name="Hyperlink 13" xfId="44000" hidden="1" xr:uid="{00000000-0005-0000-0000-000099110000}"/>
    <cellStyle name="Hyperlink 13" xfId="43790" hidden="1" xr:uid="{00000000-0005-0000-0000-00009A110000}"/>
    <cellStyle name="Hyperlink 13" xfId="44120" hidden="1" xr:uid="{00000000-0005-0000-0000-00009B110000}"/>
    <cellStyle name="Hyperlink 13" xfId="44095" hidden="1" xr:uid="{00000000-0005-0000-0000-00009C110000}"/>
    <cellStyle name="Hyperlink 13" xfId="44182" hidden="1" xr:uid="{00000000-0005-0000-0000-00009D110000}"/>
    <cellStyle name="Hyperlink 13" xfId="44232" hidden="1" xr:uid="{00000000-0005-0000-0000-00009E110000}"/>
    <cellStyle name="Hyperlink 13" xfId="43684" hidden="1" xr:uid="{00000000-0005-0000-0000-00009F110000}"/>
    <cellStyle name="Hyperlink 13" xfId="44324" hidden="1" xr:uid="{00000000-0005-0000-0000-0000A0110000}"/>
    <cellStyle name="Hyperlink 13" xfId="44299" hidden="1" xr:uid="{00000000-0005-0000-0000-0000A1110000}"/>
    <cellStyle name="Hyperlink 13" xfId="44386" hidden="1" xr:uid="{00000000-0005-0000-0000-0000A2110000}"/>
    <cellStyle name="Hyperlink 13" xfId="44436" hidden="1" xr:uid="{00000000-0005-0000-0000-0000A3110000}"/>
    <cellStyle name="Hyperlink 13" xfId="43830" hidden="1" xr:uid="{00000000-0005-0000-0000-0000A4110000}"/>
    <cellStyle name="Hyperlink 13" xfId="44528" hidden="1" xr:uid="{00000000-0005-0000-0000-0000A5110000}"/>
    <cellStyle name="Hyperlink 13" xfId="44503" hidden="1" xr:uid="{00000000-0005-0000-0000-0000A6110000}"/>
    <cellStyle name="Hyperlink 13" xfId="44590" hidden="1" xr:uid="{00000000-0005-0000-0000-0000A7110000}"/>
    <cellStyle name="Hyperlink 13" xfId="44640" hidden="1" xr:uid="{00000000-0005-0000-0000-0000A8110000}"/>
    <cellStyle name="Hyperlink 13" xfId="44065" hidden="1" xr:uid="{00000000-0005-0000-0000-0000A9110000}"/>
    <cellStyle name="Hyperlink 13" xfId="44732" hidden="1" xr:uid="{00000000-0005-0000-0000-0000AA110000}"/>
    <cellStyle name="Hyperlink 13" xfId="44707" hidden="1" xr:uid="{00000000-0005-0000-0000-0000AB110000}"/>
    <cellStyle name="Hyperlink 13" xfId="44794" hidden="1" xr:uid="{00000000-0005-0000-0000-0000AC110000}"/>
    <cellStyle name="Hyperlink 13" xfId="44844" hidden="1" xr:uid="{00000000-0005-0000-0000-0000AD110000}"/>
    <cellStyle name="Hyperlink 13" xfId="41830" hidden="1" xr:uid="{00000000-0005-0000-0000-0000AE110000}"/>
    <cellStyle name="Hyperlink 13" xfId="44936" hidden="1" xr:uid="{00000000-0005-0000-0000-0000AF110000}"/>
    <cellStyle name="Hyperlink 13" xfId="44911" hidden="1" xr:uid="{00000000-0005-0000-0000-0000B0110000}"/>
    <cellStyle name="Hyperlink 13" xfId="44998" hidden="1" xr:uid="{00000000-0005-0000-0000-0000B1110000}"/>
    <cellStyle name="Hyperlink 13" xfId="45048" hidden="1" xr:uid="{00000000-0005-0000-0000-0000B2110000}"/>
    <cellStyle name="Hyperlink 13" xfId="45194" hidden="1" xr:uid="{00000000-0005-0000-0000-0000B3110000}"/>
    <cellStyle name="Hyperlink 13" xfId="45367" hidden="1" xr:uid="{00000000-0005-0000-0000-0000B4110000}"/>
    <cellStyle name="Hyperlink 13" xfId="45342" hidden="1" xr:uid="{00000000-0005-0000-0000-0000B5110000}"/>
    <cellStyle name="Hyperlink 13" xfId="45429" hidden="1" xr:uid="{00000000-0005-0000-0000-0000B6110000}"/>
    <cellStyle name="Hyperlink 13" xfId="45479" hidden="1" xr:uid="{00000000-0005-0000-0000-0000B7110000}"/>
    <cellStyle name="Hyperlink 13" xfId="45269" hidden="1" xr:uid="{00000000-0005-0000-0000-0000B8110000}"/>
    <cellStyle name="Hyperlink 13" xfId="45599" hidden="1" xr:uid="{00000000-0005-0000-0000-0000B9110000}"/>
    <cellStyle name="Hyperlink 13" xfId="45574" hidden="1" xr:uid="{00000000-0005-0000-0000-0000BA110000}"/>
    <cellStyle name="Hyperlink 13" xfId="45661" hidden="1" xr:uid="{00000000-0005-0000-0000-0000BB110000}"/>
    <cellStyle name="Hyperlink 13" xfId="45711" hidden="1" xr:uid="{00000000-0005-0000-0000-0000BC110000}"/>
    <cellStyle name="Hyperlink 13" xfId="45163" hidden="1" xr:uid="{00000000-0005-0000-0000-0000BD110000}"/>
    <cellStyle name="Hyperlink 13" xfId="45803" hidden="1" xr:uid="{00000000-0005-0000-0000-0000BE110000}"/>
    <cellStyle name="Hyperlink 13" xfId="45778" hidden="1" xr:uid="{00000000-0005-0000-0000-0000BF110000}"/>
    <cellStyle name="Hyperlink 13" xfId="45865" hidden="1" xr:uid="{00000000-0005-0000-0000-0000C0110000}"/>
    <cellStyle name="Hyperlink 13" xfId="45915" hidden="1" xr:uid="{00000000-0005-0000-0000-0000C1110000}"/>
    <cellStyle name="Hyperlink 13" xfId="45309" hidden="1" xr:uid="{00000000-0005-0000-0000-0000C2110000}"/>
    <cellStyle name="Hyperlink 13" xfId="46007" hidden="1" xr:uid="{00000000-0005-0000-0000-0000C3110000}"/>
    <cellStyle name="Hyperlink 13" xfId="45982" hidden="1" xr:uid="{00000000-0005-0000-0000-0000C4110000}"/>
    <cellStyle name="Hyperlink 13" xfId="46069" hidden="1" xr:uid="{00000000-0005-0000-0000-0000C5110000}"/>
    <cellStyle name="Hyperlink 13" xfId="46119" hidden="1" xr:uid="{00000000-0005-0000-0000-0000C6110000}"/>
    <cellStyle name="Hyperlink 13" xfId="45544" hidden="1" xr:uid="{00000000-0005-0000-0000-0000C7110000}"/>
    <cellStyle name="Hyperlink 13" xfId="46211" hidden="1" xr:uid="{00000000-0005-0000-0000-0000C8110000}"/>
    <cellStyle name="Hyperlink 13" xfId="46186" hidden="1" xr:uid="{00000000-0005-0000-0000-0000C9110000}"/>
    <cellStyle name="Hyperlink 13" xfId="46273" hidden="1" xr:uid="{00000000-0005-0000-0000-0000CA110000}"/>
    <cellStyle name="Hyperlink 13" xfId="46323" hidden="1" xr:uid="{00000000-0005-0000-0000-0000CB110000}"/>
    <cellStyle name="Hyperlink 13" xfId="21062" hidden="1" xr:uid="{00000000-0005-0000-0000-0000CC110000}"/>
    <cellStyle name="Hyperlink 13" xfId="46415" hidden="1" xr:uid="{00000000-0005-0000-0000-0000CD110000}"/>
    <cellStyle name="Hyperlink 13" xfId="46390" hidden="1" xr:uid="{00000000-0005-0000-0000-0000CE110000}"/>
    <cellStyle name="Hyperlink 13" xfId="46477" hidden="1" xr:uid="{00000000-0005-0000-0000-0000CF110000}"/>
    <cellStyle name="Hyperlink 13" xfId="46527" hidden="1" xr:uid="{00000000-0005-0000-0000-0000D0110000}"/>
    <cellStyle name="Hyperlink 13" xfId="46601" hidden="1" xr:uid="{00000000-0005-0000-0000-0000D1110000}"/>
    <cellStyle name="Hyperlink 13" xfId="46670" hidden="1" xr:uid="{00000000-0005-0000-0000-0000D2110000}"/>
    <cellStyle name="Hyperlink 13" xfId="46645" hidden="1" xr:uid="{00000000-0005-0000-0000-0000D3110000}"/>
    <cellStyle name="Hyperlink 13" xfId="46732" hidden="1" xr:uid="{00000000-0005-0000-0000-0000D4110000}"/>
    <cellStyle name="Hyperlink 13" xfId="46782" hidden="1" xr:uid="{00000000-0005-0000-0000-0000D5110000}"/>
    <cellStyle name="Hyperlink 13" xfId="46905" hidden="1" xr:uid="{00000000-0005-0000-0000-0000D6110000}"/>
    <cellStyle name="Hyperlink 13" xfId="47027" hidden="1" xr:uid="{00000000-0005-0000-0000-0000D7110000}"/>
    <cellStyle name="Hyperlink 13" xfId="47002" hidden="1" xr:uid="{00000000-0005-0000-0000-0000D8110000}"/>
    <cellStyle name="Hyperlink 13" xfId="47089" hidden="1" xr:uid="{00000000-0005-0000-0000-0000D9110000}"/>
    <cellStyle name="Hyperlink 13" xfId="47139" hidden="1" xr:uid="{00000000-0005-0000-0000-0000DA110000}"/>
    <cellStyle name="Hyperlink 13" xfId="47285" hidden="1" xr:uid="{00000000-0005-0000-0000-0000DB110000}"/>
    <cellStyle name="Hyperlink 13" xfId="47458" hidden="1" xr:uid="{00000000-0005-0000-0000-0000DC110000}"/>
    <cellStyle name="Hyperlink 13" xfId="47433" hidden="1" xr:uid="{00000000-0005-0000-0000-0000DD110000}"/>
    <cellStyle name="Hyperlink 13" xfId="47520" hidden="1" xr:uid="{00000000-0005-0000-0000-0000DE110000}"/>
    <cellStyle name="Hyperlink 13" xfId="47570" hidden="1" xr:uid="{00000000-0005-0000-0000-0000DF110000}"/>
    <cellStyle name="Hyperlink 13" xfId="47360" hidden="1" xr:uid="{00000000-0005-0000-0000-0000E0110000}"/>
    <cellStyle name="Hyperlink 13" xfId="47690" hidden="1" xr:uid="{00000000-0005-0000-0000-0000E1110000}"/>
    <cellStyle name="Hyperlink 13" xfId="47665" hidden="1" xr:uid="{00000000-0005-0000-0000-0000E2110000}"/>
    <cellStyle name="Hyperlink 13" xfId="47752" hidden="1" xr:uid="{00000000-0005-0000-0000-0000E3110000}"/>
    <cellStyle name="Hyperlink 13" xfId="47802" hidden="1" xr:uid="{00000000-0005-0000-0000-0000E4110000}"/>
    <cellStyle name="Hyperlink 13" xfId="47254" hidden="1" xr:uid="{00000000-0005-0000-0000-0000E5110000}"/>
    <cellStyle name="Hyperlink 13" xfId="47894" hidden="1" xr:uid="{00000000-0005-0000-0000-0000E6110000}"/>
    <cellStyle name="Hyperlink 13" xfId="47869" hidden="1" xr:uid="{00000000-0005-0000-0000-0000E7110000}"/>
    <cellStyle name="Hyperlink 13" xfId="47956" hidden="1" xr:uid="{00000000-0005-0000-0000-0000E8110000}"/>
    <cellStyle name="Hyperlink 13" xfId="48006" hidden="1" xr:uid="{00000000-0005-0000-0000-0000E9110000}"/>
    <cellStyle name="Hyperlink 13" xfId="47400" hidden="1" xr:uid="{00000000-0005-0000-0000-0000EA110000}"/>
    <cellStyle name="Hyperlink 13" xfId="48098" hidden="1" xr:uid="{00000000-0005-0000-0000-0000EB110000}"/>
    <cellStyle name="Hyperlink 13" xfId="48073" hidden="1" xr:uid="{00000000-0005-0000-0000-0000EC110000}"/>
    <cellStyle name="Hyperlink 13" xfId="48160" hidden="1" xr:uid="{00000000-0005-0000-0000-0000ED110000}"/>
    <cellStyle name="Hyperlink 13" xfId="48210" hidden="1" xr:uid="{00000000-0005-0000-0000-0000EE110000}"/>
    <cellStyle name="Hyperlink 13" xfId="47635" hidden="1" xr:uid="{00000000-0005-0000-0000-0000EF110000}"/>
    <cellStyle name="Hyperlink 13" xfId="48302" hidden="1" xr:uid="{00000000-0005-0000-0000-0000F0110000}"/>
    <cellStyle name="Hyperlink 13" xfId="48277" hidden="1" xr:uid="{00000000-0005-0000-0000-0000F1110000}"/>
    <cellStyle name="Hyperlink 13" xfId="48364" hidden="1" xr:uid="{00000000-0005-0000-0000-0000F2110000}"/>
    <cellStyle name="Hyperlink 13" xfId="48414" hidden="1" xr:uid="{00000000-0005-0000-0000-0000F3110000}"/>
    <cellStyle name="Hyperlink 13" xfId="46980" hidden="1" xr:uid="{00000000-0005-0000-0000-0000F4110000}"/>
    <cellStyle name="Hyperlink 13" xfId="48506" hidden="1" xr:uid="{00000000-0005-0000-0000-0000F5110000}"/>
    <cellStyle name="Hyperlink 13" xfId="48481" hidden="1" xr:uid="{00000000-0005-0000-0000-0000F6110000}"/>
    <cellStyle name="Hyperlink 13" xfId="48568" hidden="1" xr:uid="{00000000-0005-0000-0000-0000F7110000}"/>
    <cellStyle name="Hyperlink 13" xfId="48618" hidden="1" xr:uid="{00000000-0005-0000-0000-0000F8110000}"/>
    <cellStyle name="Hyperlink 13" xfId="48764" hidden="1" xr:uid="{00000000-0005-0000-0000-0000F9110000}"/>
    <cellStyle name="Hyperlink 13" xfId="48937" hidden="1" xr:uid="{00000000-0005-0000-0000-0000FA110000}"/>
    <cellStyle name="Hyperlink 13" xfId="48912" hidden="1" xr:uid="{00000000-0005-0000-0000-0000FB110000}"/>
    <cellStyle name="Hyperlink 13" xfId="48999" hidden="1" xr:uid="{00000000-0005-0000-0000-0000FC110000}"/>
    <cellStyle name="Hyperlink 13" xfId="49049" hidden="1" xr:uid="{00000000-0005-0000-0000-0000FD110000}"/>
    <cellStyle name="Hyperlink 13" xfId="48839" hidden="1" xr:uid="{00000000-0005-0000-0000-0000FE110000}"/>
    <cellStyle name="Hyperlink 13" xfId="49169" hidden="1" xr:uid="{00000000-0005-0000-0000-0000FF110000}"/>
    <cellStyle name="Hyperlink 13" xfId="49144" hidden="1" xr:uid="{00000000-0005-0000-0000-000000120000}"/>
    <cellStyle name="Hyperlink 13" xfId="49231" hidden="1" xr:uid="{00000000-0005-0000-0000-000001120000}"/>
    <cellStyle name="Hyperlink 13" xfId="49281" hidden="1" xr:uid="{00000000-0005-0000-0000-000002120000}"/>
    <cellStyle name="Hyperlink 13" xfId="48733" hidden="1" xr:uid="{00000000-0005-0000-0000-000003120000}"/>
    <cellStyle name="Hyperlink 13" xfId="49373" hidden="1" xr:uid="{00000000-0005-0000-0000-000004120000}"/>
    <cellStyle name="Hyperlink 13" xfId="49348" hidden="1" xr:uid="{00000000-0005-0000-0000-000005120000}"/>
    <cellStyle name="Hyperlink 13" xfId="49435" hidden="1" xr:uid="{00000000-0005-0000-0000-000006120000}"/>
    <cellStyle name="Hyperlink 13" xfId="49485" hidden="1" xr:uid="{00000000-0005-0000-0000-000007120000}"/>
    <cellStyle name="Hyperlink 13" xfId="48879" hidden="1" xr:uid="{00000000-0005-0000-0000-000008120000}"/>
    <cellStyle name="Hyperlink 13" xfId="49577" hidden="1" xr:uid="{00000000-0005-0000-0000-000009120000}"/>
    <cellStyle name="Hyperlink 13" xfId="49552" hidden="1" xr:uid="{00000000-0005-0000-0000-00000A120000}"/>
    <cellStyle name="Hyperlink 13" xfId="49639" hidden="1" xr:uid="{00000000-0005-0000-0000-00000B120000}"/>
    <cellStyle name="Hyperlink 13" xfId="49689" hidden="1" xr:uid="{00000000-0005-0000-0000-00000C120000}"/>
    <cellStyle name="Hyperlink 13" xfId="49114" hidden="1" xr:uid="{00000000-0005-0000-0000-00000D120000}"/>
    <cellStyle name="Hyperlink 13" xfId="49781" hidden="1" xr:uid="{00000000-0005-0000-0000-00000E120000}"/>
    <cellStyle name="Hyperlink 13" xfId="49756" hidden="1" xr:uid="{00000000-0005-0000-0000-00000F120000}"/>
    <cellStyle name="Hyperlink 13" xfId="49843" hidden="1" xr:uid="{00000000-0005-0000-0000-000010120000}"/>
    <cellStyle name="Hyperlink 13" xfId="49893" hidden="1" xr:uid="{00000000-0005-0000-0000-000011120000}"/>
    <cellStyle name="Hyperlink 13" xfId="46879" hidden="1" xr:uid="{00000000-0005-0000-0000-000012120000}"/>
    <cellStyle name="Hyperlink 13" xfId="49985" hidden="1" xr:uid="{00000000-0005-0000-0000-000013120000}"/>
    <cellStyle name="Hyperlink 13" xfId="49960" hidden="1" xr:uid="{00000000-0005-0000-0000-000014120000}"/>
    <cellStyle name="Hyperlink 13" xfId="50047" hidden="1" xr:uid="{00000000-0005-0000-0000-000015120000}"/>
    <cellStyle name="Hyperlink 13" xfId="50097" hidden="1" xr:uid="{00000000-0005-0000-0000-000016120000}"/>
    <cellStyle name="Hyperlink 13" xfId="50243" hidden="1" xr:uid="{00000000-0005-0000-0000-000017120000}"/>
    <cellStyle name="Hyperlink 13" xfId="50416" hidden="1" xr:uid="{00000000-0005-0000-0000-000018120000}"/>
    <cellStyle name="Hyperlink 13" xfId="50391" hidden="1" xr:uid="{00000000-0005-0000-0000-000019120000}"/>
    <cellStyle name="Hyperlink 13" xfId="50478" hidden="1" xr:uid="{00000000-0005-0000-0000-00001A120000}"/>
    <cellStyle name="Hyperlink 13" xfId="50528" hidden="1" xr:uid="{00000000-0005-0000-0000-00001B120000}"/>
    <cellStyle name="Hyperlink 13" xfId="50318" hidden="1" xr:uid="{00000000-0005-0000-0000-00001C120000}"/>
    <cellStyle name="Hyperlink 13" xfId="50648" hidden="1" xr:uid="{00000000-0005-0000-0000-00001D120000}"/>
    <cellStyle name="Hyperlink 13" xfId="50623" hidden="1" xr:uid="{00000000-0005-0000-0000-00001E120000}"/>
    <cellStyle name="Hyperlink 13" xfId="50710" hidden="1" xr:uid="{00000000-0005-0000-0000-00001F120000}"/>
    <cellStyle name="Hyperlink 13" xfId="50760" hidden="1" xr:uid="{00000000-0005-0000-0000-000020120000}"/>
    <cellStyle name="Hyperlink 13" xfId="50212" hidden="1" xr:uid="{00000000-0005-0000-0000-000021120000}"/>
    <cellStyle name="Hyperlink 13" xfId="50852" hidden="1" xr:uid="{00000000-0005-0000-0000-000022120000}"/>
    <cellStyle name="Hyperlink 13" xfId="50827" hidden="1" xr:uid="{00000000-0005-0000-0000-000023120000}"/>
    <cellStyle name="Hyperlink 13" xfId="50914" hidden="1" xr:uid="{00000000-0005-0000-0000-000024120000}"/>
    <cellStyle name="Hyperlink 13" xfId="50964" hidden="1" xr:uid="{00000000-0005-0000-0000-000025120000}"/>
    <cellStyle name="Hyperlink 13" xfId="50358" hidden="1" xr:uid="{00000000-0005-0000-0000-000026120000}"/>
    <cellStyle name="Hyperlink 13" xfId="51056" hidden="1" xr:uid="{00000000-0005-0000-0000-000027120000}"/>
    <cellStyle name="Hyperlink 13" xfId="51031" hidden="1" xr:uid="{00000000-0005-0000-0000-000028120000}"/>
    <cellStyle name="Hyperlink 13" xfId="51118" hidden="1" xr:uid="{00000000-0005-0000-0000-000029120000}"/>
    <cellStyle name="Hyperlink 13" xfId="51168" hidden="1" xr:uid="{00000000-0005-0000-0000-00002A120000}"/>
    <cellStyle name="Hyperlink 13" xfId="50593" hidden="1" xr:uid="{00000000-0005-0000-0000-00002B120000}"/>
    <cellStyle name="Hyperlink 13" xfId="51260" hidden="1" xr:uid="{00000000-0005-0000-0000-00002C120000}"/>
    <cellStyle name="Hyperlink 13" xfId="51235" hidden="1" xr:uid="{00000000-0005-0000-0000-00002D120000}"/>
    <cellStyle name="Hyperlink 13" xfId="51322" hidden="1" xr:uid="{00000000-0005-0000-0000-00002E120000}"/>
    <cellStyle name="Hyperlink 13" xfId="51372" hidden="1" xr:uid="{00000000-0005-0000-0000-00002F120000}"/>
    <cellStyle name="Hyperlink 13" xfId="21523" hidden="1" xr:uid="{00000000-0005-0000-0000-000030120000}"/>
    <cellStyle name="Hyperlink 13" xfId="51464" hidden="1" xr:uid="{00000000-0005-0000-0000-000031120000}"/>
    <cellStyle name="Hyperlink 13" xfId="51439" hidden="1" xr:uid="{00000000-0005-0000-0000-000032120000}"/>
    <cellStyle name="Hyperlink 13" xfId="51526" hidden="1" xr:uid="{00000000-0005-0000-0000-000033120000}"/>
    <cellStyle name="Hyperlink 13" xfId="51576" hidden="1" xr:uid="{00000000-0005-0000-0000-000034120000}"/>
    <cellStyle name="Hyperlink 13" xfId="51650" hidden="1" xr:uid="{00000000-0005-0000-0000-000035120000}"/>
    <cellStyle name="Hyperlink 13" xfId="51719" hidden="1" xr:uid="{00000000-0005-0000-0000-000036120000}"/>
    <cellStyle name="Hyperlink 13" xfId="51694" hidden="1" xr:uid="{00000000-0005-0000-0000-000037120000}"/>
    <cellStyle name="Hyperlink 13" xfId="51781" hidden="1" xr:uid="{00000000-0005-0000-0000-000038120000}"/>
    <cellStyle name="Hyperlink 13" xfId="51831" hidden="1" xr:uid="{00000000-0005-0000-0000-000039120000}"/>
    <cellStyle name="Hyperlink 13" xfId="51954" hidden="1" xr:uid="{00000000-0005-0000-0000-00003A120000}"/>
    <cellStyle name="Hyperlink 13" xfId="52076" hidden="1" xr:uid="{00000000-0005-0000-0000-00003B120000}"/>
    <cellStyle name="Hyperlink 13" xfId="52051" hidden="1" xr:uid="{00000000-0005-0000-0000-00003C120000}"/>
    <cellStyle name="Hyperlink 13" xfId="52138" hidden="1" xr:uid="{00000000-0005-0000-0000-00003D120000}"/>
    <cellStyle name="Hyperlink 13" xfId="52188" hidden="1" xr:uid="{00000000-0005-0000-0000-00003E120000}"/>
    <cellStyle name="Hyperlink 13" xfId="52334" hidden="1" xr:uid="{00000000-0005-0000-0000-00003F120000}"/>
    <cellStyle name="Hyperlink 13" xfId="52507" hidden="1" xr:uid="{00000000-0005-0000-0000-000040120000}"/>
    <cellStyle name="Hyperlink 13" xfId="52482" hidden="1" xr:uid="{00000000-0005-0000-0000-000041120000}"/>
    <cellStyle name="Hyperlink 13" xfId="52569" hidden="1" xr:uid="{00000000-0005-0000-0000-000042120000}"/>
    <cellStyle name="Hyperlink 13" xfId="52619" hidden="1" xr:uid="{00000000-0005-0000-0000-000043120000}"/>
    <cellStyle name="Hyperlink 13" xfId="52409" hidden="1" xr:uid="{00000000-0005-0000-0000-000044120000}"/>
    <cellStyle name="Hyperlink 13" xfId="52739" hidden="1" xr:uid="{00000000-0005-0000-0000-000045120000}"/>
    <cellStyle name="Hyperlink 13" xfId="52714" hidden="1" xr:uid="{00000000-0005-0000-0000-000046120000}"/>
    <cellStyle name="Hyperlink 13" xfId="52801" hidden="1" xr:uid="{00000000-0005-0000-0000-000047120000}"/>
    <cellStyle name="Hyperlink 13" xfId="52851" hidden="1" xr:uid="{00000000-0005-0000-0000-000048120000}"/>
    <cellStyle name="Hyperlink 13" xfId="52303" hidden="1" xr:uid="{00000000-0005-0000-0000-000049120000}"/>
    <cellStyle name="Hyperlink 13" xfId="52943" hidden="1" xr:uid="{00000000-0005-0000-0000-00004A120000}"/>
    <cellStyle name="Hyperlink 13" xfId="52918" hidden="1" xr:uid="{00000000-0005-0000-0000-00004B120000}"/>
    <cellStyle name="Hyperlink 13" xfId="53005" hidden="1" xr:uid="{00000000-0005-0000-0000-00004C120000}"/>
    <cellStyle name="Hyperlink 13" xfId="53055" hidden="1" xr:uid="{00000000-0005-0000-0000-00004D120000}"/>
    <cellStyle name="Hyperlink 13" xfId="52449" hidden="1" xr:uid="{00000000-0005-0000-0000-00004E120000}"/>
    <cellStyle name="Hyperlink 13" xfId="53147" hidden="1" xr:uid="{00000000-0005-0000-0000-00004F120000}"/>
    <cellStyle name="Hyperlink 13" xfId="53122" hidden="1" xr:uid="{00000000-0005-0000-0000-000050120000}"/>
    <cellStyle name="Hyperlink 13" xfId="53209" hidden="1" xr:uid="{00000000-0005-0000-0000-000051120000}"/>
    <cellStyle name="Hyperlink 13" xfId="53259" hidden="1" xr:uid="{00000000-0005-0000-0000-000052120000}"/>
    <cellStyle name="Hyperlink 13" xfId="52684" hidden="1" xr:uid="{00000000-0005-0000-0000-000053120000}"/>
    <cellStyle name="Hyperlink 13" xfId="53351" hidden="1" xr:uid="{00000000-0005-0000-0000-000054120000}"/>
    <cellStyle name="Hyperlink 13" xfId="53326" hidden="1" xr:uid="{00000000-0005-0000-0000-000055120000}"/>
    <cellStyle name="Hyperlink 13" xfId="53413" hidden="1" xr:uid="{00000000-0005-0000-0000-000056120000}"/>
    <cellStyle name="Hyperlink 13" xfId="53463" hidden="1" xr:uid="{00000000-0005-0000-0000-000057120000}"/>
    <cellStyle name="Hyperlink 13" xfId="52029" hidden="1" xr:uid="{00000000-0005-0000-0000-000058120000}"/>
    <cellStyle name="Hyperlink 13" xfId="53555" hidden="1" xr:uid="{00000000-0005-0000-0000-000059120000}"/>
    <cellStyle name="Hyperlink 13" xfId="53530" hidden="1" xr:uid="{00000000-0005-0000-0000-00005A120000}"/>
    <cellStyle name="Hyperlink 13" xfId="53617" hidden="1" xr:uid="{00000000-0005-0000-0000-00005B120000}"/>
    <cellStyle name="Hyperlink 13" xfId="53667" hidden="1" xr:uid="{00000000-0005-0000-0000-00005C120000}"/>
    <cellStyle name="Hyperlink 13" xfId="53813" hidden="1" xr:uid="{00000000-0005-0000-0000-00005D120000}"/>
    <cellStyle name="Hyperlink 13" xfId="53986" hidden="1" xr:uid="{00000000-0005-0000-0000-00005E120000}"/>
    <cellStyle name="Hyperlink 13" xfId="53961" hidden="1" xr:uid="{00000000-0005-0000-0000-00005F120000}"/>
    <cellStyle name="Hyperlink 13" xfId="54048" hidden="1" xr:uid="{00000000-0005-0000-0000-000060120000}"/>
    <cellStyle name="Hyperlink 13" xfId="54098" hidden="1" xr:uid="{00000000-0005-0000-0000-000061120000}"/>
    <cellStyle name="Hyperlink 13" xfId="53888" hidden="1" xr:uid="{00000000-0005-0000-0000-000062120000}"/>
    <cellStyle name="Hyperlink 13" xfId="54218" hidden="1" xr:uid="{00000000-0005-0000-0000-000063120000}"/>
    <cellStyle name="Hyperlink 13" xfId="54193" hidden="1" xr:uid="{00000000-0005-0000-0000-000064120000}"/>
    <cellStyle name="Hyperlink 13" xfId="54280" hidden="1" xr:uid="{00000000-0005-0000-0000-000065120000}"/>
    <cellStyle name="Hyperlink 13" xfId="54330" hidden="1" xr:uid="{00000000-0005-0000-0000-000066120000}"/>
    <cellStyle name="Hyperlink 13" xfId="53782" hidden="1" xr:uid="{00000000-0005-0000-0000-000067120000}"/>
    <cellStyle name="Hyperlink 13" xfId="54422" hidden="1" xr:uid="{00000000-0005-0000-0000-000068120000}"/>
    <cellStyle name="Hyperlink 13" xfId="54397" hidden="1" xr:uid="{00000000-0005-0000-0000-000069120000}"/>
    <cellStyle name="Hyperlink 13" xfId="54484" hidden="1" xr:uid="{00000000-0005-0000-0000-00006A120000}"/>
    <cellStyle name="Hyperlink 13" xfId="54534" hidden="1" xr:uid="{00000000-0005-0000-0000-00006B120000}"/>
    <cellStyle name="Hyperlink 13" xfId="53928" hidden="1" xr:uid="{00000000-0005-0000-0000-00006C120000}"/>
    <cellStyle name="Hyperlink 13" xfId="54626" hidden="1" xr:uid="{00000000-0005-0000-0000-00006D120000}"/>
    <cellStyle name="Hyperlink 13" xfId="54601" hidden="1" xr:uid="{00000000-0005-0000-0000-00006E120000}"/>
    <cellStyle name="Hyperlink 13" xfId="54688" hidden="1" xr:uid="{00000000-0005-0000-0000-00006F120000}"/>
    <cellStyle name="Hyperlink 13" xfId="54738" hidden="1" xr:uid="{00000000-0005-0000-0000-000070120000}"/>
    <cellStyle name="Hyperlink 13" xfId="54163" hidden="1" xr:uid="{00000000-0005-0000-0000-000071120000}"/>
    <cellStyle name="Hyperlink 13" xfId="54830" hidden="1" xr:uid="{00000000-0005-0000-0000-000072120000}"/>
    <cellStyle name="Hyperlink 13" xfId="54805" hidden="1" xr:uid="{00000000-0005-0000-0000-000073120000}"/>
    <cellStyle name="Hyperlink 13" xfId="54892" hidden="1" xr:uid="{00000000-0005-0000-0000-000074120000}"/>
    <cellStyle name="Hyperlink 13" xfId="54942" hidden="1" xr:uid="{00000000-0005-0000-0000-000075120000}"/>
    <cellStyle name="Hyperlink 13" xfId="51928" hidden="1" xr:uid="{00000000-0005-0000-0000-000076120000}"/>
    <cellStyle name="Hyperlink 13" xfId="55034" hidden="1" xr:uid="{00000000-0005-0000-0000-000077120000}"/>
    <cellStyle name="Hyperlink 13" xfId="55009" hidden="1" xr:uid="{00000000-0005-0000-0000-000078120000}"/>
    <cellStyle name="Hyperlink 13" xfId="55096" hidden="1" xr:uid="{00000000-0005-0000-0000-000079120000}"/>
    <cellStyle name="Hyperlink 13" xfId="55146" hidden="1" xr:uid="{00000000-0005-0000-0000-00007A120000}"/>
    <cellStyle name="Hyperlink 13" xfId="55292" hidden="1" xr:uid="{00000000-0005-0000-0000-00007B120000}"/>
    <cellStyle name="Hyperlink 13" xfId="55465" hidden="1" xr:uid="{00000000-0005-0000-0000-00007C120000}"/>
    <cellStyle name="Hyperlink 13" xfId="55440" hidden="1" xr:uid="{00000000-0005-0000-0000-00007D120000}"/>
    <cellStyle name="Hyperlink 13" xfId="55527" hidden="1" xr:uid="{00000000-0005-0000-0000-00007E120000}"/>
    <cellStyle name="Hyperlink 13" xfId="55577" hidden="1" xr:uid="{00000000-0005-0000-0000-00007F120000}"/>
    <cellStyle name="Hyperlink 13" xfId="55367" hidden="1" xr:uid="{00000000-0005-0000-0000-000080120000}"/>
    <cellStyle name="Hyperlink 13" xfId="55697" hidden="1" xr:uid="{00000000-0005-0000-0000-000081120000}"/>
    <cellStyle name="Hyperlink 13" xfId="55672" hidden="1" xr:uid="{00000000-0005-0000-0000-000082120000}"/>
    <cellStyle name="Hyperlink 13" xfId="55759" hidden="1" xr:uid="{00000000-0005-0000-0000-000083120000}"/>
    <cellStyle name="Hyperlink 13" xfId="55809" hidden="1" xr:uid="{00000000-0005-0000-0000-000084120000}"/>
    <cellStyle name="Hyperlink 13" xfId="55261" hidden="1" xr:uid="{00000000-0005-0000-0000-000085120000}"/>
    <cellStyle name="Hyperlink 13" xfId="55901" hidden="1" xr:uid="{00000000-0005-0000-0000-000086120000}"/>
    <cellStyle name="Hyperlink 13" xfId="55876" hidden="1" xr:uid="{00000000-0005-0000-0000-000087120000}"/>
    <cellStyle name="Hyperlink 13" xfId="55963" hidden="1" xr:uid="{00000000-0005-0000-0000-000088120000}"/>
    <cellStyle name="Hyperlink 13" xfId="56013" hidden="1" xr:uid="{00000000-0005-0000-0000-000089120000}"/>
    <cellStyle name="Hyperlink 13" xfId="55407" hidden="1" xr:uid="{00000000-0005-0000-0000-00008A120000}"/>
    <cellStyle name="Hyperlink 13" xfId="56105" hidden="1" xr:uid="{00000000-0005-0000-0000-00008B120000}"/>
    <cellStyle name="Hyperlink 13" xfId="56080" hidden="1" xr:uid="{00000000-0005-0000-0000-00008C120000}"/>
    <cellStyle name="Hyperlink 13" xfId="56167" hidden="1" xr:uid="{00000000-0005-0000-0000-00008D120000}"/>
    <cellStyle name="Hyperlink 13" xfId="56217" hidden="1" xr:uid="{00000000-0005-0000-0000-00008E120000}"/>
    <cellStyle name="Hyperlink 13" xfId="55642" hidden="1" xr:uid="{00000000-0005-0000-0000-00008F120000}"/>
    <cellStyle name="Hyperlink 13" xfId="56309" hidden="1" xr:uid="{00000000-0005-0000-0000-000090120000}"/>
    <cellStyle name="Hyperlink 13" xfId="56284" hidden="1" xr:uid="{00000000-0005-0000-0000-000091120000}"/>
    <cellStyle name="Hyperlink 13" xfId="56371" hidden="1" xr:uid="{00000000-0005-0000-0000-000092120000}"/>
    <cellStyle name="Hyperlink 13" xfId="56421" hidden="1" xr:uid="{00000000-0005-0000-0000-000093120000}"/>
    <cellStyle name="Hyperlink 13" xfId="56506" hidden="1" xr:uid="{00000000-0005-0000-0000-000094120000}"/>
    <cellStyle name="Hyperlink 13" xfId="56577" hidden="1" xr:uid="{00000000-0005-0000-0000-000095120000}"/>
    <cellStyle name="Hyperlink 13" xfId="56552" hidden="1" xr:uid="{00000000-0005-0000-0000-000096120000}"/>
    <cellStyle name="Hyperlink 13" xfId="56639" hidden="1" xr:uid="{00000000-0005-0000-0000-000097120000}"/>
    <cellStyle name="Hyperlink 13" xfId="56689" hidden="1" xr:uid="{00000000-0005-0000-0000-000098120000}"/>
    <cellStyle name="Hyperlink 13" xfId="56763" hidden="1" xr:uid="{00000000-0005-0000-0000-000099120000}"/>
    <cellStyle name="Hyperlink 13" xfId="56832" hidden="1" xr:uid="{00000000-0005-0000-0000-00009A120000}"/>
    <cellStyle name="Hyperlink 13" xfId="56807" hidden="1" xr:uid="{00000000-0005-0000-0000-00009B120000}"/>
    <cellStyle name="Hyperlink 13" xfId="56894" hidden="1" xr:uid="{00000000-0005-0000-0000-00009C120000}"/>
    <cellStyle name="Hyperlink 13" xfId="56944" hidden="1" xr:uid="{00000000-0005-0000-0000-00009D120000}"/>
    <cellStyle name="Hyperlink 13" xfId="57075" hidden="1" xr:uid="{00000000-0005-0000-0000-00009E120000}"/>
    <cellStyle name="Hyperlink 13" xfId="57199" hidden="1" xr:uid="{00000000-0005-0000-0000-00009F120000}"/>
    <cellStyle name="Hyperlink 13" xfId="57174" hidden="1" xr:uid="{00000000-0005-0000-0000-0000A0120000}"/>
    <cellStyle name="Hyperlink 13" xfId="57261" hidden="1" xr:uid="{00000000-0005-0000-0000-0000A1120000}"/>
    <cellStyle name="Hyperlink 13" xfId="57311" hidden="1" xr:uid="{00000000-0005-0000-0000-0000A2120000}"/>
    <cellStyle name="Hyperlink 13" xfId="57457" hidden="1" xr:uid="{00000000-0005-0000-0000-0000A3120000}"/>
    <cellStyle name="Hyperlink 13" xfId="57630" hidden="1" xr:uid="{00000000-0005-0000-0000-0000A4120000}"/>
    <cellStyle name="Hyperlink 13" xfId="57605" hidden="1" xr:uid="{00000000-0005-0000-0000-0000A5120000}"/>
    <cellStyle name="Hyperlink 13" xfId="57692" hidden="1" xr:uid="{00000000-0005-0000-0000-0000A6120000}"/>
    <cellStyle name="Hyperlink 13" xfId="57742" hidden="1" xr:uid="{00000000-0005-0000-0000-0000A7120000}"/>
    <cellStyle name="Hyperlink 13" xfId="57532" hidden="1" xr:uid="{00000000-0005-0000-0000-0000A8120000}"/>
    <cellStyle name="Hyperlink 13" xfId="57862" hidden="1" xr:uid="{00000000-0005-0000-0000-0000A9120000}"/>
    <cellStyle name="Hyperlink 13" xfId="57837" hidden="1" xr:uid="{00000000-0005-0000-0000-0000AA120000}"/>
    <cellStyle name="Hyperlink 13" xfId="57924" hidden="1" xr:uid="{00000000-0005-0000-0000-0000AB120000}"/>
    <cellStyle name="Hyperlink 13" xfId="57974" hidden="1" xr:uid="{00000000-0005-0000-0000-0000AC120000}"/>
    <cellStyle name="Hyperlink 13" xfId="57426" hidden="1" xr:uid="{00000000-0005-0000-0000-0000AD120000}"/>
    <cellStyle name="Hyperlink 13" xfId="58066" hidden="1" xr:uid="{00000000-0005-0000-0000-0000AE120000}"/>
    <cellStyle name="Hyperlink 13" xfId="58041" hidden="1" xr:uid="{00000000-0005-0000-0000-0000AF120000}"/>
    <cellStyle name="Hyperlink 13" xfId="58128" hidden="1" xr:uid="{00000000-0005-0000-0000-0000B0120000}"/>
    <cellStyle name="Hyperlink 13" xfId="58178" hidden="1" xr:uid="{00000000-0005-0000-0000-0000B1120000}"/>
    <cellStyle name="Hyperlink 13" xfId="57572" hidden="1" xr:uid="{00000000-0005-0000-0000-0000B2120000}"/>
    <cellStyle name="Hyperlink 13" xfId="58270" hidden="1" xr:uid="{00000000-0005-0000-0000-0000B3120000}"/>
    <cellStyle name="Hyperlink 13" xfId="58245" hidden="1" xr:uid="{00000000-0005-0000-0000-0000B4120000}"/>
    <cellStyle name="Hyperlink 13" xfId="58332" hidden="1" xr:uid="{00000000-0005-0000-0000-0000B5120000}"/>
    <cellStyle name="Hyperlink 13" xfId="58382" hidden="1" xr:uid="{00000000-0005-0000-0000-0000B6120000}"/>
    <cellStyle name="Hyperlink 13" xfId="57807" hidden="1" xr:uid="{00000000-0005-0000-0000-0000B7120000}"/>
    <cellStyle name="Hyperlink 13" xfId="58474" hidden="1" xr:uid="{00000000-0005-0000-0000-0000B8120000}"/>
    <cellStyle name="Hyperlink 13" xfId="58449" hidden="1" xr:uid="{00000000-0005-0000-0000-0000B9120000}"/>
    <cellStyle name="Hyperlink 13" xfId="58536" hidden="1" xr:uid="{00000000-0005-0000-0000-0000BA120000}"/>
    <cellStyle name="Hyperlink 13" xfId="58586" hidden="1" xr:uid="{00000000-0005-0000-0000-0000BB120000}"/>
    <cellStyle name="Hyperlink 13" xfId="57151" hidden="1" xr:uid="{00000000-0005-0000-0000-0000BC120000}"/>
    <cellStyle name="Hyperlink 13" xfId="58678" hidden="1" xr:uid="{00000000-0005-0000-0000-0000BD120000}"/>
    <cellStyle name="Hyperlink 13" xfId="58653" hidden="1" xr:uid="{00000000-0005-0000-0000-0000BE120000}"/>
    <cellStyle name="Hyperlink 13" xfId="58740" hidden="1" xr:uid="{00000000-0005-0000-0000-0000BF120000}"/>
    <cellStyle name="Hyperlink 13" xfId="58790" hidden="1" xr:uid="{00000000-0005-0000-0000-0000C0120000}"/>
    <cellStyle name="Hyperlink 13" xfId="58936" hidden="1" xr:uid="{00000000-0005-0000-0000-0000C1120000}"/>
    <cellStyle name="Hyperlink 13" xfId="59109" hidden="1" xr:uid="{00000000-0005-0000-0000-0000C2120000}"/>
    <cellStyle name="Hyperlink 13" xfId="59084" hidden="1" xr:uid="{00000000-0005-0000-0000-0000C3120000}"/>
    <cellStyle name="Hyperlink 13" xfId="59171" hidden="1" xr:uid="{00000000-0005-0000-0000-0000C4120000}"/>
    <cellStyle name="Hyperlink 13" xfId="59221" hidden="1" xr:uid="{00000000-0005-0000-0000-0000C5120000}"/>
    <cellStyle name="Hyperlink 13" xfId="59011" hidden="1" xr:uid="{00000000-0005-0000-0000-0000C6120000}"/>
    <cellStyle name="Hyperlink 13" xfId="59341" hidden="1" xr:uid="{00000000-0005-0000-0000-0000C7120000}"/>
    <cellStyle name="Hyperlink 13" xfId="59316" hidden="1" xr:uid="{00000000-0005-0000-0000-0000C8120000}"/>
    <cellStyle name="Hyperlink 13" xfId="59403" hidden="1" xr:uid="{00000000-0005-0000-0000-0000C9120000}"/>
    <cellStyle name="Hyperlink 13" xfId="59453" hidden="1" xr:uid="{00000000-0005-0000-0000-0000CA120000}"/>
    <cellStyle name="Hyperlink 13" xfId="58905" hidden="1" xr:uid="{00000000-0005-0000-0000-0000CB120000}"/>
    <cellStyle name="Hyperlink 13" xfId="59545" hidden="1" xr:uid="{00000000-0005-0000-0000-0000CC120000}"/>
    <cellStyle name="Hyperlink 13" xfId="59520" hidden="1" xr:uid="{00000000-0005-0000-0000-0000CD120000}"/>
    <cellStyle name="Hyperlink 13" xfId="59607" hidden="1" xr:uid="{00000000-0005-0000-0000-0000CE120000}"/>
    <cellStyle name="Hyperlink 13" xfId="59657" hidden="1" xr:uid="{00000000-0005-0000-0000-0000CF120000}"/>
    <cellStyle name="Hyperlink 13" xfId="59051" hidden="1" xr:uid="{00000000-0005-0000-0000-0000D0120000}"/>
    <cellStyle name="Hyperlink 13" xfId="59749" hidden="1" xr:uid="{00000000-0005-0000-0000-0000D1120000}"/>
    <cellStyle name="Hyperlink 13" xfId="59724" hidden="1" xr:uid="{00000000-0005-0000-0000-0000D2120000}"/>
    <cellStyle name="Hyperlink 13" xfId="59811" hidden="1" xr:uid="{00000000-0005-0000-0000-0000D3120000}"/>
    <cellStyle name="Hyperlink 13" xfId="59861" hidden="1" xr:uid="{00000000-0005-0000-0000-0000D4120000}"/>
    <cellStyle name="Hyperlink 13" xfId="59286" hidden="1" xr:uid="{00000000-0005-0000-0000-0000D5120000}"/>
    <cellStyle name="Hyperlink 13" xfId="59953" hidden="1" xr:uid="{00000000-0005-0000-0000-0000D6120000}"/>
    <cellStyle name="Hyperlink 13" xfId="59928" hidden="1" xr:uid="{00000000-0005-0000-0000-0000D7120000}"/>
    <cellStyle name="Hyperlink 13" xfId="60015" hidden="1" xr:uid="{00000000-0005-0000-0000-0000D8120000}"/>
    <cellStyle name="Hyperlink 13" xfId="60065" hidden="1" xr:uid="{00000000-0005-0000-0000-0000D9120000}"/>
    <cellStyle name="Hyperlink 13" xfId="57045" hidden="1" xr:uid="{00000000-0005-0000-0000-0000DA120000}"/>
    <cellStyle name="Hyperlink 13" xfId="60157" hidden="1" xr:uid="{00000000-0005-0000-0000-0000DB120000}"/>
    <cellStyle name="Hyperlink 13" xfId="60132" hidden="1" xr:uid="{00000000-0005-0000-0000-0000DC120000}"/>
    <cellStyle name="Hyperlink 13" xfId="60219" hidden="1" xr:uid="{00000000-0005-0000-0000-0000DD120000}"/>
    <cellStyle name="Hyperlink 13" xfId="60269" hidden="1" xr:uid="{00000000-0005-0000-0000-0000DE120000}"/>
    <cellStyle name="Hyperlink 13" xfId="60415" hidden="1" xr:uid="{00000000-0005-0000-0000-0000DF120000}"/>
    <cellStyle name="Hyperlink 13" xfId="60588" hidden="1" xr:uid="{00000000-0005-0000-0000-0000E0120000}"/>
    <cellStyle name="Hyperlink 13" xfId="60563" hidden="1" xr:uid="{00000000-0005-0000-0000-0000E1120000}"/>
    <cellStyle name="Hyperlink 13" xfId="60650" hidden="1" xr:uid="{00000000-0005-0000-0000-0000E2120000}"/>
    <cellStyle name="Hyperlink 13" xfId="60700" hidden="1" xr:uid="{00000000-0005-0000-0000-0000E3120000}"/>
    <cellStyle name="Hyperlink 13" xfId="60490" hidden="1" xr:uid="{00000000-0005-0000-0000-0000E4120000}"/>
    <cellStyle name="Hyperlink 13" xfId="60820" hidden="1" xr:uid="{00000000-0005-0000-0000-0000E5120000}"/>
    <cellStyle name="Hyperlink 13" xfId="60795" hidden="1" xr:uid="{00000000-0005-0000-0000-0000E6120000}"/>
    <cellStyle name="Hyperlink 13" xfId="60882" hidden="1" xr:uid="{00000000-0005-0000-0000-0000E7120000}"/>
    <cellStyle name="Hyperlink 13" xfId="60932" hidden="1" xr:uid="{00000000-0005-0000-0000-0000E8120000}"/>
    <cellStyle name="Hyperlink 13" xfId="60384" hidden="1" xr:uid="{00000000-0005-0000-0000-0000E9120000}"/>
    <cellStyle name="Hyperlink 13" xfId="61024" hidden="1" xr:uid="{00000000-0005-0000-0000-0000EA120000}"/>
    <cellStyle name="Hyperlink 13" xfId="60999" hidden="1" xr:uid="{00000000-0005-0000-0000-0000EB120000}"/>
    <cellStyle name="Hyperlink 13" xfId="61086" hidden="1" xr:uid="{00000000-0005-0000-0000-0000EC120000}"/>
    <cellStyle name="Hyperlink 13" xfId="61136" hidden="1" xr:uid="{00000000-0005-0000-0000-0000ED120000}"/>
    <cellStyle name="Hyperlink 13" xfId="60530" hidden="1" xr:uid="{00000000-0005-0000-0000-0000EE120000}"/>
    <cellStyle name="Hyperlink 13" xfId="61228" hidden="1" xr:uid="{00000000-0005-0000-0000-0000EF120000}"/>
    <cellStyle name="Hyperlink 13" xfId="61203" hidden="1" xr:uid="{00000000-0005-0000-0000-0000F0120000}"/>
    <cellStyle name="Hyperlink 13" xfId="61290" hidden="1" xr:uid="{00000000-0005-0000-0000-0000F1120000}"/>
    <cellStyle name="Hyperlink 13" xfId="61340" hidden="1" xr:uid="{00000000-0005-0000-0000-0000F2120000}"/>
    <cellStyle name="Hyperlink 13" xfId="60765" hidden="1" xr:uid="{00000000-0005-0000-0000-0000F3120000}"/>
    <cellStyle name="Hyperlink 13" xfId="61432" hidden="1" xr:uid="{00000000-0005-0000-0000-0000F4120000}"/>
    <cellStyle name="Hyperlink 13" xfId="61407" hidden="1" xr:uid="{00000000-0005-0000-0000-0000F5120000}"/>
    <cellStyle name="Hyperlink 13" xfId="61494" hidden="1" xr:uid="{00000000-0005-0000-0000-0000F6120000}"/>
    <cellStyle name="Hyperlink 13" xfId="61544" xr:uid="{00000000-0005-0000-0000-0000F7120000}"/>
    <cellStyle name="Hyperlink 14" xfId="171" hidden="1" xr:uid="{00000000-0005-0000-0000-0000F8120000}"/>
    <cellStyle name="Hyperlink 14" xfId="213" hidden="1" xr:uid="{00000000-0005-0000-0000-0000F9120000}"/>
    <cellStyle name="Hyperlink 14" xfId="443" hidden="1" xr:uid="{00000000-0005-0000-0000-0000FA120000}"/>
    <cellStyle name="Hyperlink 14" xfId="483" hidden="1" xr:uid="{00000000-0005-0000-0000-0000FB120000}"/>
    <cellStyle name="Hyperlink 14" xfId="533" hidden="1" xr:uid="{00000000-0005-0000-0000-0000FC120000}"/>
    <cellStyle name="Hyperlink 14" xfId="583" hidden="1" xr:uid="{00000000-0005-0000-0000-0000FD120000}"/>
    <cellStyle name="Hyperlink 14" xfId="631" hidden="1" xr:uid="{00000000-0005-0000-0000-0000FE120000}"/>
    <cellStyle name="Hyperlink 14" xfId="700" hidden="1" xr:uid="{00000000-0005-0000-0000-0000FF120000}"/>
    <cellStyle name="Hyperlink 14" xfId="739" hidden="1" xr:uid="{00000000-0005-0000-0000-000000130000}"/>
    <cellStyle name="Hyperlink 14" xfId="788" hidden="1" xr:uid="{00000000-0005-0000-0000-000001130000}"/>
    <cellStyle name="Hyperlink 14" xfId="838" hidden="1" xr:uid="{00000000-0005-0000-0000-000002130000}"/>
    <cellStyle name="Hyperlink 14" xfId="945" hidden="1" xr:uid="{00000000-0005-0000-0000-000003130000}"/>
    <cellStyle name="Hyperlink 14" xfId="1070" hidden="1" xr:uid="{00000000-0005-0000-0000-000004130000}"/>
    <cellStyle name="Hyperlink 14" xfId="1109" hidden="1" xr:uid="{00000000-0005-0000-0000-000005130000}"/>
    <cellStyle name="Hyperlink 14" xfId="1158" hidden="1" xr:uid="{00000000-0005-0000-0000-000006130000}"/>
    <cellStyle name="Hyperlink 14" xfId="1208" hidden="1" xr:uid="{00000000-0005-0000-0000-000007130000}"/>
    <cellStyle name="Hyperlink 14" xfId="1328" hidden="1" xr:uid="{00000000-0005-0000-0000-000008130000}"/>
    <cellStyle name="Hyperlink 14" xfId="1501" hidden="1" xr:uid="{00000000-0005-0000-0000-000009130000}"/>
    <cellStyle name="Hyperlink 14" xfId="1540" hidden="1" xr:uid="{00000000-0005-0000-0000-00000A130000}"/>
    <cellStyle name="Hyperlink 14" xfId="1589" hidden="1" xr:uid="{00000000-0005-0000-0000-00000B130000}"/>
    <cellStyle name="Hyperlink 14" xfId="1639" hidden="1" xr:uid="{00000000-0005-0000-0000-00000C130000}"/>
    <cellStyle name="Hyperlink 14" xfId="1405" hidden="1" xr:uid="{00000000-0005-0000-0000-00000D130000}"/>
    <cellStyle name="Hyperlink 14" xfId="1733" hidden="1" xr:uid="{00000000-0005-0000-0000-00000E130000}"/>
    <cellStyle name="Hyperlink 14" xfId="1772" hidden="1" xr:uid="{00000000-0005-0000-0000-00000F130000}"/>
    <cellStyle name="Hyperlink 14" xfId="1821" hidden="1" xr:uid="{00000000-0005-0000-0000-000010130000}"/>
    <cellStyle name="Hyperlink 14" xfId="1871" hidden="1" xr:uid="{00000000-0005-0000-0000-000011130000}"/>
    <cellStyle name="Hyperlink 14" xfId="1299" hidden="1" xr:uid="{00000000-0005-0000-0000-000012130000}"/>
    <cellStyle name="Hyperlink 14" xfId="1937" hidden="1" xr:uid="{00000000-0005-0000-0000-000013130000}"/>
    <cellStyle name="Hyperlink 14" xfId="1976" hidden="1" xr:uid="{00000000-0005-0000-0000-000014130000}"/>
    <cellStyle name="Hyperlink 14" xfId="2025" hidden="1" xr:uid="{00000000-0005-0000-0000-000015130000}"/>
    <cellStyle name="Hyperlink 14" xfId="2075" hidden="1" xr:uid="{00000000-0005-0000-0000-000016130000}"/>
    <cellStyle name="Hyperlink 14" xfId="1443" hidden="1" xr:uid="{00000000-0005-0000-0000-000017130000}"/>
    <cellStyle name="Hyperlink 14" xfId="2141" hidden="1" xr:uid="{00000000-0005-0000-0000-000018130000}"/>
    <cellStyle name="Hyperlink 14" xfId="2180" hidden="1" xr:uid="{00000000-0005-0000-0000-000019130000}"/>
    <cellStyle name="Hyperlink 14" xfId="2229" hidden="1" xr:uid="{00000000-0005-0000-0000-00001A130000}"/>
    <cellStyle name="Hyperlink 14" xfId="2279" hidden="1" xr:uid="{00000000-0005-0000-0000-00001B130000}"/>
    <cellStyle name="Hyperlink 14" xfId="1678" hidden="1" xr:uid="{00000000-0005-0000-0000-00001C130000}"/>
    <cellStyle name="Hyperlink 14" xfId="2345" hidden="1" xr:uid="{00000000-0005-0000-0000-00001D130000}"/>
    <cellStyle name="Hyperlink 14" xfId="2384" hidden="1" xr:uid="{00000000-0005-0000-0000-00001E130000}"/>
    <cellStyle name="Hyperlink 14" xfId="2433" hidden="1" xr:uid="{00000000-0005-0000-0000-00001F130000}"/>
    <cellStyle name="Hyperlink 14" xfId="2483" hidden="1" xr:uid="{00000000-0005-0000-0000-000020130000}"/>
    <cellStyle name="Hyperlink 14" xfId="1023" hidden="1" xr:uid="{00000000-0005-0000-0000-000021130000}"/>
    <cellStyle name="Hyperlink 14" xfId="2549" hidden="1" xr:uid="{00000000-0005-0000-0000-000022130000}"/>
    <cellStyle name="Hyperlink 14" xfId="2588" hidden="1" xr:uid="{00000000-0005-0000-0000-000023130000}"/>
    <cellStyle name="Hyperlink 14" xfId="2637" hidden="1" xr:uid="{00000000-0005-0000-0000-000024130000}"/>
    <cellStyle name="Hyperlink 14" xfId="2687" hidden="1" xr:uid="{00000000-0005-0000-0000-000025130000}"/>
    <cellStyle name="Hyperlink 14" xfId="2807" hidden="1" xr:uid="{00000000-0005-0000-0000-000026130000}"/>
    <cellStyle name="Hyperlink 14" xfId="2980" hidden="1" xr:uid="{00000000-0005-0000-0000-000027130000}"/>
    <cellStyle name="Hyperlink 14" xfId="3019" hidden="1" xr:uid="{00000000-0005-0000-0000-000028130000}"/>
    <cellStyle name="Hyperlink 14" xfId="3068" hidden="1" xr:uid="{00000000-0005-0000-0000-000029130000}"/>
    <cellStyle name="Hyperlink 14" xfId="3118" hidden="1" xr:uid="{00000000-0005-0000-0000-00002A130000}"/>
    <cellStyle name="Hyperlink 14" xfId="2884" hidden="1" xr:uid="{00000000-0005-0000-0000-00002B130000}"/>
    <cellStyle name="Hyperlink 14" xfId="3212" hidden="1" xr:uid="{00000000-0005-0000-0000-00002C130000}"/>
    <cellStyle name="Hyperlink 14" xfId="3251" hidden="1" xr:uid="{00000000-0005-0000-0000-00002D130000}"/>
    <cellStyle name="Hyperlink 14" xfId="3300" hidden="1" xr:uid="{00000000-0005-0000-0000-00002E130000}"/>
    <cellStyle name="Hyperlink 14" xfId="3350" hidden="1" xr:uid="{00000000-0005-0000-0000-00002F130000}"/>
    <cellStyle name="Hyperlink 14" xfId="2778" hidden="1" xr:uid="{00000000-0005-0000-0000-000030130000}"/>
    <cellStyle name="Hyperlink 14" xfId="3416" hidden="1" xr:uid="{00000000-0005-0000-0000-000031130000}"/>
    <cellStyle name="Hyperlink 14" xfId="3455" hidden="1" xr:uid="{00000000-0005-0000-0000-000032130000}"/>
    <cellStyle name="Hyperlink 14" xfId="3504" hidden="1" xr:uid="{00000000-0005-0000-0000-000033130000}"/>
    <cellStyle name="Hyperlink 14" xfId="3554" hidden="1" xr:uid="{00000000-0005-0000-0000-000034130000}"/>
    <cellStyle name="Hyperlink 14" xfId="2922" hidden="1" xr:uid="{00000000-0005-0000-0000-000035130000}"/>
    <cellStyle name="Hyperlink 14" xfId="3620" hidden="1" xr:uid="{00000000-0005-0000-0000-000036130000}"/>
    <cellStyle name="Hyperlink 14" xfId="3659" hidden="1" xr:uid="{00000000-0005-0000-0000-000037130000}"/>
    <cellStyle name="Hyperlink 14" xfId="3708" hidden="1" xr:uid="{00000000-0005-0000-0000-000038130000}"/>
    <cellStyle name="Hyperlink 14" xfId="3758" hidden="1" xr:uid="{00000000-0005-0000-0000-000039130000}"/>
    <cellStyle name="Hyperlink 14" xfId="3157" hidden="1" xr:uid="{00000000-0005-0000-0000-00003A130000}"/>
    <cellStyle name="Hyperlink 14" xfId="3824" hidden="1" xr:uid="{00000000-0005-0000-0000-00003B130000}"/>
    <cellStyle name="Hyperlink 14" xfId="3863" hidden="1" xr:uid="{00000000-0005-0000-0000-00003C130000}"/>
    <cellStyle name="Hyperlink 14" xfId="3912" hidden="1" xr:uid="{00000000-0005-0000-0000-00003D130000}"/>
    <cellStyle name="Hyperlink 14" xfId="3962" hidden="1" xr:uid="{00000000-0005-0000-0000-00003E130000}"/>
    <cellStyle name="Hyperlink 14" xfId="917" hidden="1" xr:uid="{00000000-0005-0000-0000-00003F130000}"/>
    <cellStyle name="Hyperlink 14" xfId="4028" hidden="1" xr:uid="{00000000-0005-0000-0000-000040130000}"/>
    <cellStyle name="Hyperlink 14" xfId="4067" hidden="1" xr:uid="{00000000-0005-0000-0000-000041130000}"/>
    <cellStyle name="Hyperlink 14" xfId="4116" hidden="1" xr:uid="{00000000-0005-0000-0000-000042130000}"/>
    <cellStyle name="Hyperlink 14" xfId="4166" hidden="1" xr:uid="{00000000-0005-0000-0000-000043130000}"/>
    <cellStyle name="Hyperlink 14" xfId="4286" hidden="1" xr:uid="{00000000-0005-0000-0000-000044130000}"/>
    <cellStyle name="Hyperlink 14" xfId="4459" hidden="1" xr:uid="{00000000-0005-0000-0000-000045130000}"/>
    <cellStyle name="Hyperlink 14" xfId="4498" hidden="1" xr:uid="{00000000-0005-0000-0000-000046130000}"/>
    <cellStyle name="Hyperlink 14" xfId="4547" hidden="1" xr:uid="{00000000-0005-0000-0000-000047130000}"/>
    <cellStyle name="Hyperlink 14" xfId="4597" hidden="1" xr:uid="{00000000-0005-0000-0000-000048130000}"/>
    <cellStyle name="Hyperlink 14" xfId="4363" hidden="1" xr:uid="{00000000-0005-0000-0000-000049130000}"/>
    <cellStyle name="Hyperlink 14" xfId="4691" hidden="1" xr:uid="{00000000-0005-0000-0000-00004A130000}"/>
    <cellStyle name="Hyperlink 14" xfId="4730" hidden="1" xr:uid="{00000000-0005-0000-0000-00004B130000}"/>
    <cellStyle name="Hyperlink 14" xfId="4779" hidden="1" xr:uid="{00000000-0005-0000-0000-00004C130000}"/>
    <cellStyle name="Hyperlink 14" xfId="4829" hidden="1" xr:uid="{00000000-0005-0000-0000-00004D130000}"/>
    <cellStyle name="Hyperlink 14" xfId="4257" hidden="1" xr:uid="{00000000-0005-0000-0000-00004E130000}"/>
    <cellStyle name="Hyperlink 14" xfId="4895" hidden="1" xr:uid="{00000000-0005-0000-0000-00004F130000}"/>
    <cellStyle name="Hyperlink 14" xfId="4934" hidden="1" xr:uid="{00000000-0005-0000-0000-000050130000}"/>
    <cellStyle name="Hyperlink 14" xfId="4983" hidden="1" xr:uid="{00000000-0005-0000-0000-000051130000}"/>
    <cellStyle name="Hyperlink 14" xfId="5033" hidden="1" xr:uid="{00000000-0005-0000-0000-000052130000}"/>
    <cellStyle name="Hyperlink 14" xfId="4401" hidden="1" xr:uid="{00000000-0005-0000-0000-000053130000}"/>
    <cellStyle name="Hyperlink 14" xfId="5099" hidden="1" xr:uid="{00000000-0005-0000-0000-000054130000}"/>
    <cellStyle name="Hyperlink 14" xfId="5138" hidden="1" xr:uid="{00000000-0005-0000-0000-000055130000}"/>
    <cellStyle name="Hyperlink 14" xfId="5187" hidden="1" xr:uid="{00000000-0005-0000-0000-000056130000}"/>
    <cellStyle name="Hyperlink 14" xfId="5237" hidden="1" xr:uid="{00000000-0005-0000-0000-000057130000}"/>
    <cellStyle name="Hyperlink 14" xfId="4636" hidden="1" xr:uid="{00000000-0005-0000-0000-000058130000}"/>
    <cellStyle name="Hyperlink 14" xfId="5303" hidden="1" xr:uid="{00000000-0005-0000-0000-000059130000}"/>
    <cellStyle name="Hyperlink 14" xfId="5342" hidden="1" xr:uid="{00000000-0005-0000-0000-00005A130000}"/>
    <cellStyle name="Hyperlink 14" xfId="5391" hidden="1" xr:uid="{00000000-0005-0000-0000-00005B130000}"/>
    <cellStyle name="Hyperlink 14" xfId="5441" hidden="1" xr:uid="{00000000-0005-0000-0000-00005C130000}"/>
    <cellStyle name="Hyperlink 14" xfId="5639" hidden="1" xr:uid="{00000000-0005-0000-0000-00005D130000}"/>
    <cellStyle name="Hyperlink 14" xfId="5839" hidden="1" xr:uid="{00000000-0005-0000-0000-00005E130000}"/>
    <cellStyle name="Hyperlink 14" xfId="5878" hidden="1" xr:uid="{00000000-0005-0000-0000-00005F130000}"/>
    <cellStyle name="Hyperlink 14" xfId="5927" hidden="1" xr:uid="{00000000-0005-0000-0000-000060130000}"/>
    <cellStyle name="Hyperlink 14" xfId="5977" hidden="1" xr:uid="{00000000-0005-0000-0000-000061130000}"/>
    <cellStyle name="Hyperlink 14" xfId="6025" hidden="1" xr:uid="{00000000-0005-0000-0000-000062130000}"/>
    <cellStyle name="Hyperlink 14" xfId="6094" hidden="1" xr:uid="{00000000-0005-0000-0000-000063130000}"/>
    <cellStyle name="Hyperlink 14" xfId="6133" hidden="1" xr:uid="{00000000-0005-0000-0000-000064130000}"/>
    <cellStyle name="Hyperlink 14" xfId="6182" hidden="1" xr:uid="{00000000-0005-0000-0000-000065130000}"/>
    <cellStyle name="Hyperlink 14" xfId="6232" hidden="1" xr:uid="{00000000-0005-0000-0000-000066130000}"/>
    <cellStyle name="Hyperlink 14" xfId="6336" hidden="1" xr:uid="{00000000-0005-0000-0000-000067130000}"/>
    <cellStyle name="Hyperlink 14" xfId="6460" hidden="1" xr:uid="{00000000-0005-0000-0000-000068130000}"/>
    <cellStyle name="Hyperlink 14" xfId="6499" hidden="1" xr:uid="{00000000-0005-0000-0000-000069130000}"/>
    <cellStyle name="Hyperlink 14" xfId="6548" hidden="1" xr:uid="{00000000-0005-0000-0000-00006A130000}"/>
    <cellStyle name="Hyperlink 14" xfId="6598" hidden="1" xr:uid="{00000000-0005-0000-0000-00006B130000}"/>
    <cellStyle name="Hyperlink 14" xfId="6718" hidden="1" xr:uid="{00000000-0005-0000-0000-00006C130000}"/>
    <cellStyle name="Hyperlink 14" xfId="6891" hidden="1" xr:uid="{00000000-0005-0000-0000-00006D130000}"/>
    <cellStyle name="Hyperlink 14" xfId="6930" hidden="1" xr:uid="{00000000-0005-0000-0000-00006E130000}"/>
    <cellStyle name="Hyperlink 14" xfId="6979" hidden="1" xr:uid="{00000000-0005-0000-0000-00006F130000}"/>
    <cellStyle name="Hyperlink 14" xfId="7029" hidden="1" xr:uid="{00000000-0005-0000-0000-000070130000}"/>
    <cellStyle name="Hyperlink 14" xfId="6795" hidden="1" xr:uid="{00000000-0005-0000-0000-000071130000}"/>
    <cellStyle name="Hyperlink 14" xfId="7123" hidden="1" xr:uid="{00000000-0005-0000-0000-000072130000}"/>
    <cellStyle name="Hyperlink 14" xfId="7162" hidden="1" xr:uid="{00000000-0005-0000-0000-000073130000}"/>
    <cellStyle name="Hyperlink 14" xfId="7211" hidden="1" xr:uid="{00000000-0005-0000-0000-000074130000}"/>
    <cellStyle name="Hyperlink 14" xfId="7261" hidden="1" xr:uid="{00000000-0005-0000-0000-000075130000}"/>
    <cellStyle name="Hyperlink 14" xfId="6689" hidden="1" xr:uid="{00000000-0005-0000-0000-000076130000}"/>
    <cellStyle name="Hyperlink 14" xfId="7327" hidden="1" xr:uid="{00000000-0005-0000-0000-000077130000}"/>
    <cellStyle name="Hyperlink 14" xfId="7366" hidden="1" xr:uid="{00000000-0005-0000-0000-000078130000}"/>
    <cellStyle name="Hyperlink 14" xfId="7415" hidden="1" xr:uid="{00000000-0005-0000-0000-000079130000}"/>
    <cellStyle name="Hyperlink 14" xfId="7465" hidden="1" xr:uid="{00000000-0005-0000-0000-00007A130000}"/>
    <cellStyle name="Hyperlink 14" xfId="6833" hidden="1" xr:uid="{00000000-0005-0000-0000-00007B130000}"/>
    <cellStyle name="Hyperlink 14" xfId="7531" hidden="1" xr:uid="{00000000-0005-0000-0000-00007C130000}"/>
    <cellStyle name="Hyperlink 14" xfId="7570" hidden="1" xr:uid="{00000000-0005-0000-0000-00007D130000}"/>
    <cellStyle name="Hyperlink 14" xfId="7619" hidden="1" xr:uid="{00000000-0005-0000-0000-00007E130000}"/>
    <cellStyle name="Hyperlink 14" xfId="7669" hidden="1" xr:uid="{00000000-0005-0000-0000-00007F130000}"/>
    <cellStyle name="Hyperlink 14" xfId="7068" hidden="1" xr:uid="{00000000-0005-0000-0000-000080130000}"/>
    <cellStyle name="Hyperlink 14" xfId="7735" hidden="1" xr:uid="{00000000-0005-0000-0000-000081130000}"/>
    <cellStyle name="Hyperlink 14" xfId="7774" hidden="1" xr:uid="{00000000-0005-0000-0000-000082130000}"/>
    <cellStyle name="Hyperlink 14" xfId="7823" hidden="1" xr:uid="{00000000-0005-0000-0000-000083130000}"/>
    <cellStyle name="Hyperlink 14" xfId="7873" hidden="1" xr:uid="{00000000-0005-0000-0000-000084130000}"/>
    <cellStyle name="Hyperlink 14" xfId="6414" hidden="1" xr:uid="{00000000-0005-0000-0000-000085130000}"/>
    <cellStyle name="Hyperlink 14" xfId="7939" hidden="1" xr:uid="{00000000-0005-0000-0000-000086130000}"/>
    <cellStyle name="Hyperlink 14" xfId="7978" hidden="1" xr:uid="{00000000-0005-0000-0000-000087130000}"/>
    <cellStyle name="Hyperlink 14" xfId="8027" hidden="1" xr:uid="{00000000-0005-0000-0000-000088130000}"/>
    <cellStyle name="Hyperlink 14" xfId="8077" hidden="1" xr:uid="{00000000-0005-0000-0000-000089130000}"/>
    <cellStyle name="Hyperlink 14" xfId="8197" hidden="1" xr:uid="{00000000-0005-0000-0000-00008A130000}"/>
    <cellStyle name="Hyperlink 14" xfId="8370" hidden="1" xr:uid="{00000000-0005-0000-0000-00008B130000}"/>
    <cellStyle name="Hyperlink 14" xfId="8409" hidden="1" xr:uid="{00000000-0005-0000-0000-00008C130000}"/>
    <cellStyle name="Hyperlink 14" xfId="8458" hidden="1" xr:uid="{00000000-0005-0000-0000-00008D130000}"/>
    <cellStyle name="Hyperlink 14" xfId="8508" hidden="1" xr:uid="{00000000-0005-0000-0000-00008E130000}"/>
    <cellStyle name="Hyperlink 14" xfId="8274" hidden="1" xr:uid="{00000000-0005-0000-0000-00008F130000}"/>
    <cellStyle name="Hyperlink 14" xfId="8602" hidden="1" xr:uid="{00000000-0005-0000-0000-000090130000}"/>
    <cellStyle name="Hyperlink 14" xfId="8641" hidden="1" xr:uid="{00000000-0005-0000-0000-000091130000}"/>
    <cellStyle name="Hyperlink 14" xfId="8690" hidden="1" xr:uid="{00000000-0005-0000-0000-000092130000}"/>
    <cellStyle name="Hyperlink 14" xfId="8740" hidden="1" xr:uid="{00000000-0005-0000-0000-000093130000}"/>
    <cellStyle name="Hyperlink 14" xfId="8168" hidden="1" xr:uid="{00000000-0005-0000-0000-000094130000}"/>
    <cellStyle name="Hyperlink 14" xfId="8806" hidden="1" xr:uid="{00000000-0005-0000-0000-000095130000}"/>
    <cellStyle name="Hyperlink 14" xfId="8845" hidden="1" xr:uid="{00000000-0005-0000-0000-000096130000}"/>
    <cellStyle name="Hyperlink 14" xfId="8894" hidden="1" xr:uid="{00000000-0005-0000-0000-000097130000}"/>
    <cellStyle name="Hyperlink 14" xfId="8944" hidden="1" xr:uid="{00000000-0005-0000-0000-000098130000}"/>
    <cellStyle name="Hyperlink 14" xfId="8312" hidden="1" xr:uid="{00000000-0005-0000-0000-000099130000}"/>
    <cellStyle name="Hyperlink 14" xfId="9010" hidden="1" xr:uid="{00000000-0005-0000-0000-00009A130000}"/>
    <cellStyle name="Hyperlink 14" xfId="9049" hidden="1" xr:uid="{00000000-0005-0000-0000-00009B130000}"/>
    <cellStyle name="Hyperlink 14" xfId="9098" hidden="1" xr:uid="{00000000-0005-0000-0000-00009C130000}"/>
    <cellStyle name="Hyperlink 14" xfId="9148" hidden="1" xr:uid="{00000000-0005-0000-0000-00009D130000}"/>
    <cellStyle name="Hyperlink 14" xfId="8547" hidden="1" xr:uid="{00000000-0005-0000-0000-00009E130000}"/>
    <cellStyle name="Hyperlink 14" xfId="9214" hidden="1" xr:uid="{00000000-0005-0000-0000-00009F130000}"/>
    <cellStyle name="Hyperlink 14" xfId="9253" hidden="1" xr:uid="{00000000-0005-0000-0000-0000A0130000}"/>
    <cellStyle name="Hyperlink 14" xfId="9302" hidden="1" xr:uid="{00000000-0005-0000-0000-0000A1130000}"/>
    <cellStyle name="Hyperlink 14" xfId="9352" hidden="1" xr:uid="{00000000-0005-0000-0000-0000A2130000}"/>
    <cellStyle name="Hyperlink 14" xfId="6309" hidden="1" xr:uid="{00000000-0005-0000-0000-0000A3130000}"/>
    <cellStyle name="Hyperlink 14" xfId="9418" hidden="1" xr:uid="{00000000-0005-0000-0000-0000A4130000}"/>
    <cellStyle name="Hyperlink 14" xfId="9457" hidden="1" xr:uid="{00000000-0005-0000-0000-0000A5130000}"/>
    <cellStyle name="Hyperlink 14" xfId="9506" hidden="1" xr:uid="{00000000-0005-0000-0000-0000A6130000}"/>
    <cellStyle name="Hyperlink 14" xfId="9556" hidden="1" xr:uid="{00000000-0005-0000-0000-0000A7130000}"/>
    <cellStyle name="Hyperlink 14" xfId="9676" hidden="1" xr:uid="{00000000-0005-0000-0000-0000A8130000}"/>
    <cellStyle name="Hyperlink 14" xfId="9849" hidden="1" xr:uid="{00000000-0005-0000-0000-0000A9130000}"/>
    <cellStyle name="Hyperlink 14" xfId="9888" hidden="1" xr:uid="{00000000-0005-0000-0000-0000AA130000}"/>
    <cellStyle name="Hyperlink 14" xfId="9937" hidden="1" xr:uid="{00000000-0005-0000-0000-0000AB130000}"/>
    <cellStyle name="Hyperlink 14" xfId="9987" hidden="1" xr:uid="{00000000-0005-0000-0000-0000AC130000}"/>
    <cellStyle name="Hyperlink 14" xfId="9753" hidden="1" xr:uid="{00000000-0005-0000-0000-0000AD130000}"/>
    <cellStyle name="Hyperlink 14" xfId="10081" hidden="1" xr:uid="{00000000-0005-0000-0000-0000AE130000}"/>
    <cellStyle name="Hyperlink 14" xfId="10120" hidden="1" xr:uid="{00000000-0005-0000-0000-0000AF130000}"/>
    <cellStyle name="Hyperlink 14" xfId="10169" hidden="1" xr:uid="{00000000-0005-0000-0000-0000B0130000}"/>
    <cellStyle name="Hyperlink 14" xfId="10219" hidden="1" xr:uid="{00000000-0005-0000-0000-0000B1130000}"/>
    <cellStyle name="Hyperlink 14" xfId="9647" hidden="1" xr:uid="{00000000-0005-0000-0000-0000B2130000}"/>
    <cellStyle name="Hyperlink 14" xfId="10285" hidden="1" xr:uid="{00000000-0005-0000-0000-0000B3130000}"/>
    <cellStyle name="Hyperlink 14" xfId="10324" hidden="1" xr:uid="{00000000-0005-0000-0000-0000B4130000}"/>
    <cellStyle name="Hyperlink 14" xfId="10373" hidden="1" xr:uid="{00000000-0005-0000-0000-0000B5130000}"/>
    <cellStyle name="Hyperlink 14" xfId="10423" hidden="1" xr:uid="{00000000-0005-0000-0000-0000B6130000}"/>
    <cellStyle name="Hyperlink 14" xfId="9791" hidden="1" xr:uid="{00000000-0005-0000-0000-0000B7130000}"/>
    <cellStyle name="Hyperlink 14" xfId="10489" hidden="1" xr:uid="{00000000-0005-0000-0000-0000B8130000}"/>
    <cellStyle name="Hyperlink 14" xfId="10528" hidden="1" xr:uid="{00000000-0005-0000-0000-0000B9130000}"/>
    <cellStyle name="Hyperlink 14" xfId="10577" hidden="1" xr:uid="{00000000-0005-0000-0000-0000BA130000}"/>
    <cellStyle name="Hyperlink 14" xfId="10627" hidden="1" xr:uid="{00000000-0005-0000-0000-0000BB130000}"/>
    <cellStyle name="Hyperlink 14" xfId="10026" hidden="1" xr:uid="{00000000-0005-0000-0000-0000BC130000}"/>
    <cellStyle name="Hyperlink 14" xfId="10693" hidden="1" xr:uid="{00000000-0005-0000-0000-0000BD130000}"/>
    <cellStyle name="Hyperlink 14" xfId="10732" hidden="1" xr:uid="{00000000-0005-0000-0000-0000BE130000}"/>
    <cellStyle name="Hyperlink 14" xfId="10781" hidden="1" xr:uid="{00000000-0005-0000-0000-0000BF130000}"/>
    <cellStyle name="Hyperlink 14" xfId="10831" hidden="1" xr:uid="{00000000-0005-0000-0000-0000C0130000}"/>
    <cellStyle name="Hyperlink 14" xfId="5723" hidden="1" xr:uid="{00000000-0005-0000-0000-0000C1130000}"/>
    <cellStyle name="Hyperlink 14" xfId="10926" hidden="1" xr:uid="{00000000-0005-0000-0000-0000C2130000}"/>
    <cellStyle name="Hyperlink 14" xfId="10965" hidden="1" xr:uid="{00000000-0005-0000-0000-0000C3130000}"/>
    <cellStyle name="Hyperlink 14" xfId="11014" hidden="1" xr:uid="{00000000-0005-0000-0000-0000C4130000}"/>
    <cellStyle name="Hyperlink 14" xfId="11064" hidden="1" xr:uid="{00000000-0005-0000-0000-0000C5130000}"/>
    <cellStyle name="Hyperlink 14" xfId="11112" hidden="1" xr:uid="{00000000-0005-0000-0000-0000C6130000}"/>
    <cellStyle name="Hyperlink 14" xfId="11181" hidden="1" xr:uid="{00000000-0005-0000-0000-0000C7130000}"/>
    <cellStyle name="Hyperlink 14" xfId="11220" hidden="1" xr:uid="{00000000-0005-0000-0000-0000C8130000}"/>
    <cellStyle name="Hyperlink 14" xfId="11269" hidden="1" xr:uid="{00000000-0005-0000-0000-0000C9130000}"/>
    <cellStyle name="Hyperlink 14" xfId="11319" hidden="1" xr:uid="{00000000-0005-0000-0000-0000CA130000}"/>
    <cellStyle name="Hyperlink 14" xfId="11424" hidden="1" xr:uid="{00000000-0005-0000-0000-0000CB130000}"/>
    <cellStyle name="Hyperlink 14" xfId="11548" hidden="1" xr:uid="{00000000-0005-0000-0000-0000CC130000}"/>
    <cellStyle name="Hyperlink 14" xfId="11587" hidden="1" xr:uid="{00000000-0005-0000-0000-0000CD130000}"/>
    <cellStyle name="Hyperlink 14" xfId="11636" hidden="1" xr:uid="{00000000-0005-0000-0000-0000CE130000}"/>
    <cellStyle name="Hyperlink 14" xfId="11686" hidden="1" xr:uid="{00000000-0005-0000-0000-0000CF130000}"/>
    <cellStyle name="Hyperlink 14" xfId="11806" hidden="1" xr:uid="{00000000-0005-0000-0000-0000D0130000}"/>
    <cellStyle name="Hyperlink 14" xfId="11979" hidden="1" xr:uid="{00000000-0005-0000-0000-0000D1130000}"/>
    <cellStyle name="Hyperlink 14" xfId="12018" hidden="1" xr:uid="{00000000-0005-0000-0000-0000D2130000}"/>
    <cellStyle name="Hyperlink 14" xfId="12067" hidden="1" xr:uid="{00000000-0005-0000-0000-0000D3130000}"/>
    <cellStyle name="Hyperlink 14" xfId="12117" hidden="1" xr:uid="{00000000-0005-0000-0000-0000D4130000}"/>
    <cellStyle name="Hyperlink 14" xfId="11883" hidden="1" xr:uid="{00000000-0005-0000-0000-0000D5130000}"/>
    <cellStyle name="Hyperlink 14" xfId="12211" hidden="1" xr:uid="{00000000-0005-0000-0000-0000D6130000}"/>
    <cellStyle name="Hyperlink 14" xfId="12250" hidden="1" xr:uid="{00000000-0005-0000-0000-0000D7130000}"/>
    <cellStyle name="Hyperlink 14" xfId="12299" hidden="1" xr:uid="{00000000-0005-0000-0000-0000D8130000}"/>
    <cellStyle name="Hyperlink 14" xfId="12349" hidden="1" xr:uid="{00000000-0005-0000-0000-0000D9130000}"/>
    <cellStyle name="Hyperlink 14" xfId="11777" hidden="1" xr:uid="{00000000-0005-0000-0000-0000DA130000}"/>
    <cellStyle name="Hyperlink 14" xfId="12415" hidden="1" xr:uid="{00000000-0005-0000-0000-0000DB130000}"/>
    <cellStyle name="Hyperlink 14" xfId="12454" hidden="1" xr:uid="{00000000-0005-0000-0000-0000DC130000}"/>
    <cellStyle name="Hyperlink 14" xfId="12503" hidden="1" xr:uid="{00000000-0005-0000-0000-0000DD130000}"/>
    <cellStyle name="Hyperlink 14" xfId="12553" hidden="1" xr:uid="{00000000-0005-0000-0000-0000DE130000}"/>
    <cellStyle name="Hyperlink 14" xfId="11921" hidden="1" xr:uid="{00000000-0005-0000-0000-0000DF130000}"/>
    <cellStyle name="Hyperlink 14" xfId="12619" hidden="1" xr:uid="{00000000-0005-0000-0000-0000E0130000}"/>
    <cellStyle name="Hyperlink 14" xfId="12658" hidden="1" xr:uid="{00000000-0005-0000-0000-0000E1130000}"/>
    <cellStyle name="Hyperlink 14" xfId="12707" hidden="1" xr:uid="{00000000-0005-0000-0000-0000E2130000}"/>
    <cellStyle name="Hyperlink 14" xfId="12757" hidden="1" xr:uid="{00000000-0005-0000-0000-0000E3130000}"/>
    <cellStyle name="Hyperlink 14" xfId="12156" hidden="1" xr:uid="{00000000-0005-0000-0000-0000E4130000}"/>
    <cellStyle name="Hyperlink 14" xfId="12823" hidden="1" xr:uid="{00000000-0005-0000-0000-0000E5130000}"/>
    <cellStyle name="Hyperlink 14" xfId="12862" hidden="1" xr:uid="{00000000-0005-0000-0000-0000E6130000}"/>
    <cellStyle name="Hyperlink 14" xfId="12911" hidden="1" xr:uid="{00000000-0005-0000-0000-0000E7130000}"/>
    <cellStyle name="Hyperlink 14" xfId="12961" hidden="1" xr:uid="{00000000-0005-0000-0000-0000E8130000}"/>
    <cellStyle name="Hyperlink 14" xfId="11502" hidden="1" xr:uid="{00000000-0005-0000-0000-0000E9130000}"/>
    <cellStyle name="Hyperlink 14" xfId="13027" hidden="1" xr:uid="{00000000-0005-0000-0000-0000EA130000}"/>
    <cellStyle name="Hyperlink 14" xfId="13066" hidden="1" xr:uid="{00000000-0005-0000-0000-0000EB130000}"/>
    <cellStyle name="Hyperlink 14" xfId="13115" hidden="1" xr:uid="{00000000-0005-0000-0000-0000EC130000}"/>
    <cellStyle name="Hyperlink 14" xfId="13165" hidden="1" xr:uid="{00000000-0005-0000-0000-0000ED130000}"/>
    <cellStyle name="Hyperlink 14" xfId="13285" hidden="1" xr:uid="{00000000-0005-0000-0000-0000EE130000}"/>
    <cellStyle name="Hyperlink 14" xfId="13458" hidden="1" xr:uid="{00000000-0005-0000-0000-0000EF130000}"/>
    <cellStyle name="Hyperlink 14" xfId="13497" hidden="1" xr:uid="{00000000-0005-0000-0000-0000F0130000}"/>
    <cellStyle name="Hyperlink 14" xfId="13546" hidden="1" xr:uid="{00000000-0005-0000-0000-0000F1130000}"/>
    <cellStyle name="Hyperlink 14" xfId="13596" hidden="1" xr:uid="{00000000-0005-0000-0000-0000F2130000}"/>
    <cellStyle name="Hyperlink 14" xfId="13362" hidden="1" xr:uid="{00000000-0005-0000-0000-0000F3130000}"/>
    <cellStyle name="Hyperlink 14" xfId="13690" hidden="1" xr:uid="{00000000-0005-0000-0000-0000F4130000}"/>
    <cellStyle name="Hyperlink 14" xfId="13729" hidden="1" xr:uid="{00000000-0005-0000-0000-0000F5130000}"/>
    <cellStyle name="Hyperlink 14" xfId="13778" hidden="1" xr:uid="{00000000-0005-0000-0000-0000F6130000}"/>
    <cellStyle name="Hyperlink 14" xfId="13828" hidden="1" xr:uid="{00000000-0005-0000-0000-0000F7130000}"/>
    <cellStyle name="Hyperlink 14" xfId="13256" hidden="1" xr:uid="{00000000-0005-0000-0000-0000F8130000}"/>
    <cellStyle name="Hyperlink 14" xfId="13894" hidden="1" xr:uid="{00000000-0005-0000-0000-0000F9130000}"/>
    <cellStyle name="Hyperlink 14" xfId="13933" hidden="1" xr:uid="{00000000-0005-0000-0000-0000FA130000}"/>
    <cellStyle name="Hyperlink 14" xfId="13982" hidden="1" xr:uid="{00000000-0005-0000-0000-0000FB130000}"/>
    <cellStyle name="Hyperlink 14" xfId="14032" hidden="1" xr:uid="{00000000-0005-0000-0000-0000FC130000}"/>
    <cellStyle name="Hyperlink 14" xfId="13400" hidden="1" xr:uid="{00000000-0005-0000-0000-0000FD130000}"/>
    <cellStyle name="Hyperlink 14" xfId="14098" hidden="1" xr:uid="{00000000-0005-0000-0000-0000FE130000}"/>
    <cellStyle name="Hyperlink 14" xfId="14137" hidden="1" xr:uid="{00000000-0005-0000-0000-0000FF130000}"/>
    <cellStyle name="Hyperlink 14" xfId="14186" hidden="1" xr:uid="{00000000-0005-0000-0000-000000140000}"/>
    <cellStyle name="Hyperlink 14" xfId="14236" hidden="1" xr:uid="{00000000-0005-0000-0000-000001140000}"/>
    <cellStyle name="Hyperlink 14" xfId="13635" hidden="1" xr:uid="{00000000-0005-0000-0000-000002140000}"/>
    <cellStyle name="Hyperlink 14" xfId="14302" hidden="1" xr:uid="{00000000-0005-0000-0000-000003140000}"/>
    <cellStyle name="Hyperlink 14" xfId="14341" hidden="1" xr:uid="{00000000-0005-0000-0000-000004140000}"/>
    <cellStyle name="Hyperlink 14" xfId="14390" hidden="1" xr:uid="{00000000-0005-0000-0000-000005140000}"/>
    <cellStyle name="Hyperlink 14" xfId="14440" hidden="1" xr:uid="{00000000-0005-0000-0000-000006140000}"/>
    <cellStyle name="Hyperlink 14" xfId="11397" hidden="1" xr:uid="{00000000-0005-0000-0000-000007140000}"/>
    <cellStyle name="Hyperlink 14" xfId="14506" hidden="1" xr:uid="{00000000-0005-0000-0000-000008140000}"/>
    <cellStyle name="Hyperlink 14" xfId="14545" hidden="1" xr:uid="{00000000-0005-0000-0000-000009140000}"/>
    <cellStyle name="Hyperlink 14" xfId="14594" hidden="1" xr:uid="{00000000-0005-0000-0000-00000A140000}"/>
    <cellStyle name="Hyperlink 14" xfId="14644" hidden="1" xr:uid="{00000000-0005-0000-0000-00000B140000}"/>
    <cellStyle name="Hyperlink 14" xfId="14764" hidden="1" xr:uid="{00000000-0005-0000-0000-00000C140000}"/>
    <cellStyle name="Hyperlink 14" xfId="14937" hidden="1" xr:uid="{00000000-0005-0000-0000-00000D140000}"/>
    <cellStyle name="Hyperlink 14" xfId="14976" hidden="1" xr:uid="{00000000-0005-0000-0000-00000E140000}"/>
    <cellStyle name="Hyperlink 14" xfId="15025" hidden="1" xr:uid="{00000000-0005-0000-0000-00000F140000}"/>
    <cellStyle name="Hyperlink 14" xfId="15075" hidden="1" xr:uid="{00000000-0005-0000-0000-000010140000}"/>
    <cellStyle name="Hyperlink 14" xfId="14841" hidden="1" xr:uid="{00000000-0005-0000-0000-000011140000}"/>
    <cellStyle name="Hyperlink 14" xfId="15169" hidden="1" xr:uid="{00000000-0005-0000-0000-000012140000}"/>
    <cellStyle name="Hyperlink 14" xfId="15208" hidden="1" xr:uid="{00000000-0005-0000-0000-000013140000}"/>
    <cellStyle name="Hyperlink 14" xfId="15257" hidden="1" xr:uid="{00000000-0005-0000-0000-000014140000}"/>
    <cellStyle name="Hyperlink 14" xfId="15307" hidden="1" xr:uid="{00000000-0005-0000-0000-000015140000}"/>
    <cellStyle name="Hyperlink 14" xfId="14735" hidden="1" xr:uid="{00000000-0005-0000-0000-000016140000}"/>
    <cellStyle name="Hyperlink 14" xfId="15373" hidden="1" xr:uid="{00000000-0005-0000-0000-000017140000}"/>
    <cellStyle name="Hyperlink 14" xfId="15412" hidden="1" xr:uid="{00000000-0005-0000-0000-000018140000}"/>
    <cellStyle name="Hyperlink 14" xfId="15461" hidden="1" xr:uid="{00000000-0005-0000-0000-000019140000}"/>
    <cellStyle name="Hyperlink 14" xfId="15511" hidden="1" xr:uid="{00000000-0005-0000-0000-00001A140000}"/>
    <cellStyle name="Hyperlink 14" xfId="14879" hidden="1" xr:uid="{00000000-0005-0000-0000-00001B140000}"/>
    <cellStyle name="Hyperlink 14" xfId="15577" hidden="1" xr:uid="{00000000-0005-0000-0000-00001C140000}"/>
    <cellStyle name="Hyperlink 14" xfId="15616" hidden="1" xr:uid="{00000000-0005-0000-0000-00001D140000}"/>
    <cellStyle name="Hyperlink 14" xfId="15665" hidden="1" xr:uid="{00000000-0005-0000-0000-00001E140000}"/>
    <cellStyle name="Hyperlink 14" xfId="15715" hidden="1" xr:uid="{00000000-0005-0000-0000-00001F140000}"/>
    <cellStyle name="Hyperlink 14" xfId="15114" hidden="1" xr:uid="{00000000-0005-0000-0000-000020140000}"/>
    <cellStyle name="Hyperlink 14" xfId="15781" hidden="1" xr:uid="{00000000-0005-0000-0000-000021140000}"/>
    <cellStyle name="Hyperlink 14" xfId="15820" hidden="1" xr:uid="{00000000-0005-0000-0000-000022140000}"/>
    <cellStyle name="Hyperlink 14" xfId="15869" hidden="1" xr:uid="{00000000-0005-0000-0000-000023140000}"/>
    <cellStyle name="Hyperlink 14" xfId="15919" hidden="1" xr:uid="{00000000-0005-0000-0000-000024140000}"/>
    <cellStyle name="Hyperlink 14" xfId="5590" hidden="1" xr:uid="{00000000-0005-0000-0000-000025140000}"/>
    <cellStyle name="Hyperlink 14" xfId="16010" hidden="1" xr:uid="{00000000-0005-0000-0000-000026140000}"/>
    <cellStyle name="Hyperlink 14" xfId="16049" hidden="1" xr:uid="{00000000-0005-0000-0000-000027140000}"/>
    <cellStyle name="Hyperlink 14" xfId="16098" hidden="1" xr:uid="{00000000-0005-0000-0000-000028140000}"/>
    <cellStyle name="Hyperlink 14" xfId="16148" hidden="1" xr:uid="{00000000-0005-0000-0000-000029140000}"/>
    <cellStyle name="Hyperlink 14" xfId="16196" hidden="1" xr:uid="{00000000-0005-0000-0000-00002A140000}"/>
    <cellStyle name="Hyperlink 14" xfId="16265" hidden="1" xr:uid="{00000000-0005-0000-0000-00002B140000}"/>
    <cellStyle name="Hyperlink 14" xfId="16304" hidden="1" xr:uid="{00000000-0005-0000-0000-00002C140000}"/>
    <cellStyle name="Hyperlink 14" xfId="16353" hidden="1" xr:uid="{00000000-0005-0000-0000-00002D140000}"/>
    <cellStyle name="Hyperlink 14" xfId="16403" hidden="1" xr:uid="{00000000-0005-0000-0000-00002E140000}"/>
    <cellStyle name="Hyperlink 14" xfId="16505" hidden="1" xr:uid="{00000000-0005-0000-0000-00002F140000}"/>
    <cellStyle name="Hyperlink 14" xfId="16628" hidden="1" xr:uid="{00000000-0005-0000-0000-000030140000}"/>
    <cellStyle name="Hyperlink 14" xfId="16667" hidden="1" xr:uid="{00000000-0005-0000-0000-000031140000}"/>
    <cellStyle name="Hyperlink 14" xfId="16716" hidden="1" xr:uid="{00000000-0005-0000-0000-000032140000}"/>
    <cellStyle name="Hyperlink 14" xfId="16766" hidden="1" xr:uid="{00000000-0005-0000-0000-000033140000}"/>
    <cellStyle name="Hyperlink 14" xfId="16886" hidden="1" xr:uid="{00000000-0005-0000-0000-000034140000}"/>
    <cellStyle name="Hyperlink 14" xfId="17059" hidden="1" xr:uid="{00000000-0005-0000-0000-000035140000}"/>
    <cellStyle name="Hyperlink 14" xfId="17098" hidden="1" xr:uid="{00000000-0005-0000-0000-000036140000}"/>
    <cellStyle name="Hyperlink 14" xfId="17147" hidden="1" xr:uid="{00000000-0005-0000-0000-000037140000}"/>
    <cellStyle name="Hyperlink 14" xfId="17197" hidden="1" xr:uid="{00000000-0005-0000-0000-000038140000}"/>
    <cellStyle name="Hyperlink 14" xfId="16963" hidden="1" xr:uid="{00000000-0005-0000-0000-000039140000}"/>
    <cellStyle name="Hyperlink 14" xfId="17291" hidden="1" xr:uid="{00000000-0005-0000-0000-00003A140000}"/>
    <cellStyle name="Hyperlink 14" xfId="17330" hidden="1" xr:uid="{00000000-0005-0000-0000-00003B140000}"/>
    <cellStyle name="Hyperlink 14" xfId="17379" hidden="1" xr:uid="{00000000-0005-0000-0000-00003C140000}"/>
    <cellStyle name="Hyperlink 14" xfId="17429" hidden="1" xr:uid="{00000000-0005-0000-0000-00003D140000}"/>
    <cellStyle name="Hyperlink 14" xfId="16857" hidden="1" xr:uid="{00000000-0005-0000-0000-00003E140000}"/>
    <cellStyle name="Hyperlink 14" xfId="17495" hidden="1" xr:uid="{00000000-0005-0000-0000-00003F140000}"/>
    <cellStyle name="Hyperlink 14" xfId="17534" hidden="1" xr:uid="{00000000-0005-0000-0000-000040140000}"/>
    <cellStyle name="Hyperlink 14" xfId="17583" hidden="1" xr:uid="{00000000-0005-0000-0000-000041140000}"/>
    <cellStyle name="Hyperlink 14" xfId="17633" hidden="1" xr:uid="{00000000-0005-0000-0000-000042140000}"/>
    <cellStyle name="Hyperlink 14" xfId="17001" hidden="1" xr:uid="{00000000-0005-0000-0000-000043140000}"/>
    <cellStyle name="Hyperlink 14" xfId="17699" hidden="1" xr:uid="{00000000-0005-0000-0000-000044140000}"/>
    <cellStyle name="Hyperlink 14" xfId="17738" hidden="1" xr:uid="{00000000-0005-0000-0000-000045140000}"/>
    <cellStyle name="Hyperlink 14" xfId="17787" hidden="1" xr:uid="{00000000-0005-0000-0000-000046140000}"/>
    <cellStyle name="Hyperlink 14" xfId="17837" hidden="1" xr:uid="{00000000-0005-0000-0000-000047140000}"/>
    <cellStyle name="Hyperlink 14" xfId="17236" hidden="1" xr:uid="{00000000-0005-0000-0000-000048140000}"/>
    <cellStyle name="Hyperlink 14" xfId="17903" hidden="1" xr:uid="{00000000-0005-0000-0000-000049140000}"/>
    <cellStyle name="Hyperlink 14" xfId="17942" hidden="1" xr:uid="{00000000-0005-0000-0000-00004A140000}"/>
    <cellStyle name="Hyperlink 14" xfId="17991" hidden="1" xr:uid="{00000000-0005-0000-0000-00004B140000}"/>
    <cellStyle name="Hyperlink 14" xfId="18041" hidden="1" xr:uid="{00000000-0005-0000-0000-00004C140000}"/>
    <cellStyle name="Hyperlink 14" xfId="16583" hidden="1" xr:uid="{00000000-0005-0000-0000-00004D140000}"/>
    <cellStyle name="Hyperlink 14" xfId="18107" hidden="1" xr:uid="{00000000-0005-0000-0000-00004E140000}"/>
    <cellStyle name="Hyperlink 14" xfId="18146" hidden="1" xr:uid="{00000000-0005-0000-0000-00004F140000}"/>
    <cellStyle name="Hyperlink 14" xfId="18195" hidden="1" xr:uid="{00000000-0005-0000-0000-000050140000}"/>
    <cellStyle name="Hyperlink 14" xfId="18245" hidden="1" xr:uid="{00000000-0005-0000-0000-000051140000}"/>
    <cellStyle name="Hyperlink 14" xfId="18365" hidden="1" xr:uid="{00000000-0005-0000-0000-000052140000}"/>
    <cellStyle name="Hyperlink 14" xfId="18538" hidden="1" xr:uid="{00000000-0005-0000-0000-000053140000}"/>
    <cellStyle name="Hyperlink 14" xfId="18577" hidden="1" xr:uid="{00000000-0005-0000-0000-000054140000}"/>
    <cellStyle name="Hyperlink 14" xfId="18626" hidden="1" xr:uid="{00000000-0005-0000-0000-000055140000}"/>
    <cellStyle name="Hyperlink 14" xfId="18676" hidden="1" xr:uid="{00000000-0005-0000-0000-000056140000}"/>
    <cellStyle name="Hyperlink 14" xfId="18442" hidden="1" xr:uid="{00000000-0005-0000-0000-000057140000}"/>
    <cellStyle name="Hyperlink 14" xfId="18770" hidden="1" xr:uid="{00000000-0005-0000-0000-000058140000}"/>
    <cellStyle name="Hyperlink 14" xfId="18809" hidden="1" xr:uid="{00000000-0005-0000-0000-000059140000}"/>
    <cellStyle name="Hyperlink 14" xfId="18858" hidden="1" xr:uid="{00000000-0005-0000-0000-00005A140000}"/>
    <cellStyle name="Hyperlink 14" xfId="18908" hidden="1" xr:uid="{00000000-0005-0000-0000-00005B140000}"/>
    <cellStyle name="Hyperlink 14" xfId="18336" hidden="1" xr:uid="{00000000-0005-0000-0000-00005C140000}"/>
    <cellStyle name="Hyperlink 14" xfId="18974" hidden="1" xr:uid="{00000000-0005-0000-0000-00005D140000}"/>
    <cellStyle name="Hyperlink 14" xfId="19013" hidden="1" xr:uid="{00000000-0005-0000-0000-00005E140000}"/>
    <cellStyle name="Hyperlink 14" xfId="19062" hidden="1" xr:uid="{00000000-0005-0000-0000-00005F140000}"/>
    <cellStyle name="Hyperlink 14" xfId="19112" hidden="1" xr:uid="{00000000-0005-0000-0000-000060140000}"/>
    <cellStyle name="Hyperlink 14" xfId="18480" hidden="1" xr:uid="{00000000-0005-0000-0000-000061140000}"/>
    <cellStyle name="Hyperlink 14" xfId="19178" hidden="1" xr:uid="{00000000-0005-0000-0000-000062140000}"/>
    <cellStyle name="Hyperlink 14" xfId="19217" hidden="1" xr:uid="{00000000-0005-0000-0000-000063140000}"/>
    <cellStyle name="Hyperlink 14" xfId="19266" hidden="1" xr:uid="{00000000-0005-0000-0000-000064140000}"/>
    <cellStyle name="Hyperlink 14" xfId="19316" hidden="1" xr:uid="{00000000-0005-0000-0000-000065140000}"/>
    <cellStyle name="Hyperlink 14" xfId="18715" hidden="1" xr:uid="{00000000-0005-0000-0000-000066140000}"/>
    <cellStyle name="Hyperlink 14" xfId="19382" hidden="1" xr:uid="{00000000-0005-0000-0000-000067140000}"/>
    <cellStyle name="Hyperlink 14" xfId="19421" hidden="1" xr:uid="{00000000-0005-0000-0000-000068140000}"/>
    <cellStyle name="Hyperlink 14" xfId="19470" hidden="1" xr:uid="{00000000-0005-0000-0000-000069140000}"/>
    <cellStyle name="Hyperlink 14" xfId="19520" hidden="1" xr:uid="{00000000-0005-0000-0000-00006A140000}"/>
    <cellStyle name="Hyperlink 14" xfId="16479" hidden="1" xr:uid="{00000000-0005-0000-0000-00006B140000}"/>
    <cellStyle name="Hyperlink 14" xfId="19586" hidden="1" xr:uid="{00000000-0005-0000-0000-00006C140000}"/>
    <cellStyle name="Hyperlink 14" xfId="19625" hidden="1" xr:uid="{00000000-0005-0000-0000-00006D140000}"/>
    <cellStyle name="Hyperlink 14" xfId="19674" hidden="1" xr:uid="{00000000-0005-0000-0000-00006E140000}"/>
    <cellStyle name="Hyperlink 14" xfId="19724" hidden="1" xr:uid="{00000000-0005-0000-0000-00006F140000}"/>
    <cellStyle name="Hyperlink 14" xfId="19844" hidden="1" xr:uid="{00000000-0005-0000-0000-000070140000}"/>
    <cellStyle name="Hyperlink 14" xfId="20017" hidden="1" xr:uid="{00000000-0005-0000-0000-000071140000}"/>
    <cellStyle name="Hyperlink 14" xfId="20056" hidden="1" xr:uid="{00000000-0005-0000-0000-000072140000}"/>
    <cellStyle name="Hyperlink 14" xfId="20105" hidden="1" xr:uid="{00000000-0005-0000-0000-000073140000}"/>
    <cellStyle name="Hyperlink 14" xfId="20155" hidden="1" xr:uid="{00000000-0005-0000-0000-000074140000}"/>
    <cellStyle name="Hyperlink 14" xfId="19921" hidden="1" xr:uid="{00000000-0005-0000-0000-000075140000}"/>
    <cellStyle name="Hyperlink 14" xfId="20249" hidden="1" xr:uid="{00000000-0005-0000-0000-000076140000}"/>
    <cellStyle name="Hyperlink 14" xfId="20288" hidden="1" xr:uid="{00000000-0005-0000-0000-000077140000}"/>
    <cellStyle name="Hyperlink 14" xfId="20337" hidden="1" xr:uid="{00000000-0005-0000-0000-000078140000}"/>
    <cellStyle name="Hyperlink 14" xfId="20387" hidden="1" xr:uid="{00000000-0005-0000-0000-000079140000}"/>
    <cellStyle name="Hyperlink 14" xfId="19815" hidden="1" xr:uid="{00000000-0005-0000-0000-00007A140000}"/>
    <cellStyle name="Hyperlink 14" xfId="20453" hidden="1" xr:uid="{00000000-0005-0000-0000-00007B140000}"/>
    <cellStyle name="Hyperlink 14" xfId="20492" hidden="1" xr:uid="{00000000-0005-0000-0000-00007C140000}"/>
    <cellStyle name="Hyperlink 14" xfId="20541" hidden="1" xr:uid="{00000000-0005-0000-0000-00007D140000}"/>
    <cellStyle name="Hyperlink 14" xfId="20591" hidden="1" xr:uid="{00000000-0005-0000-0000-00007E140000}"/>
    <cellStyle name="Hyperlink 14" xfId="19959" hidden="1" xr:uid="{00000000-0005-0000-0000-00007F140000}"/>
    <cellStyle name="Hyperlink 14" xfId="20657" hidden="1" xr:uid="{00000000-0005-0000-0000-000080140000}"/>
    <cellStyle name="Hyperlink 14" xfId="20696" hidden="1" xr:uid="{00000000-0005-0000-0000-000081140000}"/>
    <cellStyle name="Hyperlink 14" xfId="20745" hidden="1" xr:uid="{00000000-0005-0000-0000-000082140000}"/>
    <cellStyle name="Hyperlink 14" xfId="20795" hidden="1" xr:uid="{00000000-0005-0000-0000-000083140000}"/>
    <cellStyle name="Hyperlink 14" xfId="20194" hidden="1" xr:uid="{00000000-0005-0000-0000-000084140000}"/>
    <cellStyle name="Hyperlink 14" xfId="20861" hidden="1" xr:uid="{00000000-0005-0000-0000-000085140000}"/>
    <cellStyle name="Hyperlink 14" xfId="20900" hidden="1" xr:uid="{00000000-0005-0000-0000-000086140000}"/>
    <cellStyle name="Hyperlink 14" xfId="20949" hidden="1" xr:uid="{00000000-0005-0000-0000-000087140000}"/>
    <cellStyle name="Hyperlink 14" xfId="20999" hidden="1" xr:uid="{00000000-0005-0000-0000-000088140000}"/>
    <cellStyle name="Hyperlink 14" xfId="5771" hidden="1" xr:uid="{00000000-0005-0000-0000-000089140000}"/>
    <cellStyle name="Hyperlink 14" xfId="21094" hidden="1" xr:uid="{00000000-0005-0000-0000-00008A140000}"/>
    <cellStyle name="Hyperlink 14" xfId="21133" hidden="1" xr:uid="{00000000-0005-0000-0000-00008B140000}"/>
    <cellStyle name="Hyperlink 14" xfId="21182" hidden="1" xr:uid="{00000000-0005-0000-0000-00008C140000}"/>
    <cellStyle name="Hyperlink 14" xfId="21232" hidden="1" xr:uid="{00000000-0005-0000-0000-00008D140000}"/>
    <cellStyle name="Hyperlink 14" xfId="21280" hidden="1" xr:uid="{00000000-0005-0000-0000-00008E140000}"/>
    <cellStyle name="Hyperlink 14" xfId="21349" hidden="1" xr:uid="{00000000-0005-0000-0000-00008F140000}"/>
    <cellStyle name="Hyperlink 14" xfId="21388" hidden="1" xr:uid="{00000000-0005-0000-0000-000090140000}"/>
    <cellStyle name="Hyperlink 14" xfId="21437" hidden="1" xr:uid="{00000000-0005-0000-0000-000091140000}"/>
    <cellStyle name="Hyperlink 14" xfId="21487" hidden="1" xr:uid="{00000000-0005-0000-0000-000092140000}"/>
    <cellStyle name="Hyperlink 14" xfId="21590" hidden="1" xr:uid="{00000000-0005-0000-0000-000093140000}"/>
    <cellStyle name="Hyperlink 14" xfId="21713" hidden="1" xr:uid="{00000000-0005-0000-0000-000094140000}"/>
    <cellStyle name="Hyperlink 14" xfId="21752" hidden="1" xr:uid="{00000000-0005-0000-0000-000095140000}"/>
    <cellStyle name="Hyperlink 14" xfId="21801" hidden="1" xr:uid="{00000000-0005-0000-0000-000096140000}"/>
    <cellStyle name="Hyperlink 14" xfId="21851" hidden="1" xr:uid="{00000000-0005-0000-0000-000097140000}"/>
    <cellStyle name="Hyperlink 14" xfId="21971" hidden="1" xr:uid="{00000000-0005-0000-0000-000098140000}"/>
    <cellStyle name="Hyperlink 14" xfId="22144" hidden="1" xr:uid="{00000000-0005-0000-0000-000099140000}"/>
    <cellStyle name="Hyperlink 14" xfId="22183" hidden="1" xr:uid="{00000000-0005-0000-0000-00009A140000}"/>
    <cellStyle name="Hyperlink 14" xfId="22232" hidden="1" xr:uid="{00000000-0005-0000-0000-00009B140000}"/>
    <cellStyle name="Hyperlink 14" xfId="22282" hidden="1" xr:uid="{00000000-0005-0000-0000-00009C140000}"/>
    <cellStyle name="Hyperlink 14" xfId="22048" hidden="1" xr:uid="{00000000-0005-0000-0000-00009D140000}"/>
    <cellStyle name="Hyperlink 14" xfId="22376" hidden="1" xr:uid="{00000000-0005-0000-0000-00009E140000}"/>
    <cellStyle name="Hyperlink 14" xfId="22415" hidden="1" xr:uid="{00000000-0005-0000-0000-00009F140000}"/>
    <cellStyle name="Hyperlink 14" xfId="22464" hidden="1" xr:uid="{00000000-0005-0000-0000-0000A0140000}"/>
    <cellStyle name="Hyperlink 14" xfId="22514" hidden="1" xr:uid="{00000000-0005-0000-0000-0000A1140000}"/>
    <cellStyle name="Hyperlink 14" xfId="21942" hidden="1" xr:uid="{00000000-0005-0000-0000-0000A2140000}"/>
    <cellStyle name="Hyperlink 14" xfId="22580" hidden="1" xr:uid="{00000000-0005-0000-0000-0000A3140000}"/>
    <cellStyle name="Hyperlink 14" xfId="22619" hidden="1" xr:uid="{00000000-0005-0000-0000-0000A4140000}"/>
    <cellStyle name="Hyperlink 14" xfId="22668" hidden="1" xr:uid="{00000000-0005-0000-0000-0000A5140000}"/>
    <cellStyle name="Hyperlink 14" xfId="22718" hidden="1" xr:uid="{00000000-0005-0000-0000-0000A6140000}"/>
    <cellStyle name="Hyperlink 14" xfId="22086" hidden="1" xr:uid="{00000000-0005-0000-0000-0000A7140000}"/>
    <cellStyle name="Hyperlink 14" xfId="22784" hidden="1" xr:uid="{00000000-0005-0000-0000-0000A8140000}"/>
    <cellStyle name="Hyperlink 14" xfId="22823" hidden="1" xr:uid="{00000000-0005-0000-0000-0000A9140000}"/>
    <cellStyle name="Hyperlink 14" xfId="22872" hidden="1" xr:uid="{00000000-0005-0000-0000-0000AA140000}"/>
    <cellStyle name="Hyperlink 14" xfId="22922" hidden="1" xr:uid="{00000000-0005-0000-0000-0000AB140000}"/>
    <cellStyle name="Hyperlink 14" xfId="22321" hidden="1" xr:uid="{00000000-0005-0000-0000-0000AC140000}"/>
    <cellStyle name="Hyperlink 14" xfId="22988" hidden="1" xr:uid="{00000000-0005-0000-0000-0000AD140000}"/>
    <cellStyle name="Hyperlink 14" xfId="23027" hidden="1" xr:uid="{00000000-0005-0000-0000-0000AE140000}"/>
    <cellStyle name="Hyperlink 14" xfId="23076" hidden="1" xr:uid="{00000000-0005-0000-0000-0000AF140000}"/>
    <cellStyle name="Hyperlink 14" xfId="23126" hidden="1" xr:uid="{00000000-0005-0000-0000-0000B0140000}"/>
    <cellStyle name="Hyperlink 14" xfId="21668" hidden="1" xr:uid="{00000000-0005-0000-0000-0000B1140000}"/>
    <cellStyle name="Hyperlink 14" xfId="23192" hidden="1" xr:uid="{00000000-0005-0000-0000-0000B2140000}"/>
    <cellStyle name="Hyperlink 14" xfId="23231" hidden="1" xr:uid="{00000000-0005-0000-0000-0000B3140000}"/>
    <cellStyle name="Hyperlink 14" xfId="23280" hidden="1" xr:uid="{00000000-0005-0000-0000-0000B4140000}"/>
    <cellStyle name="Hyperlink 14" xfId="23330" hidden="1" xr:uid="{00000000-0005-0000-0000-0000B5140000}"/>
    <cellStyle name="Hyperlink 14" xfId="23450" hidden="1" xr:uid="{00000000-0005-0000-0000-0000B6140000}"/>
    <cellStyle name="Hyperlink 14" xfId="23623" hidden="1" xr:uid="{00000000-0005-0000-0000-0000B7140000}"/>
    <cellStyle name="Hyperlink 14" xfId="23662" hidden="1" xr:uid="{00000000-0005-0000-0000-0000B8140000}"/>
    <cellStyle name="Hyperlink 14" xfId="23711" hidden="1" xr:uid="{00000000-0005-0000-0000-0000B9140000}"/>
    <cellStyle name="Hyperlink 14" xfId="23761" hidden="1" xr:uid="{00000000-0005-0000-0000-0000BA140000}"/>
    <cellStyle name="Hyperlink 14" xfId="23527" hidden="1" xr:uid="{00000000-0005-0000-0000-0000BB140000}"/>
    <cellStyle name="Hyperlink 14" xfId="23855" hidden="1" xr:uid="{00000000-0005-0000-0000-0000BC140000}"/>
    <cellStyle name="Hyperlink 14" xfId="23894" hidden="1" xr:uid="{00000000-0005-0000-0000-0000BD140000}"/>
    <cellStyle name="Hyperlink 14" xfId="23943" hidden="1" xr:uid="{00000000-0005-0000-0000-0000BE140000}"/>
    <cellStyle name="Hyperlink 14" xfId="23993" hidden="1" xr:uid="{00000000-0005-0000-0000-0000BF140000}"/>
    <cellStyle name="Hyperlink 14" xfId="23421" hidden="1" xr:uid="{00000000-0005-0000-0000-0000C0140000}"/>
    <cellStyle name="Hyperlink 14" xfId="24059" hidden="1" xr:uid="{00000000-0005-0000-0000-0000C1140000}"/>
    <cellStyle name="Hyperlink 14" xfId="24098" hidden="1" xr:uid="{00000000-0005-0000-0000-0000C2140000}"/>
    <cellStyle name="Hyperlink 14" xfId="24147" hidden="1" xr:uid="{00000000-0005-0000-0000-0000C3140000}"/>
    <cellStyle name="Hyperlink 14" xfId="24197" hidden="1" xr:uid="{00000000-0005-0000-0000-0000C4140000}"/>
    <cellStyle name="Hyperlink 14" xfId="23565" hidden="1" xr:uid="{00000000-0005-0000-0000-0000C5140000}"/>
    <cellStyle name="Hyperlink 14" xfId="24263" hidden="1" xr:uid="{00000000-0005-0000-0000-0000C6140000}"/>
    <cellStyle name="Hyperlink 14" xfId="24302" hidden="1" xr:uid="{00000000-0005-0000-0000-0000C7140000}"/>
    <cellStyle name="Hyperlink 14" xfId="24351" hidden="1" xr:uid="{00000000-0005-0000-0000-0000C8140000}"/>
    <cellStyle name="Hyperlink 14" xfId="24401" hidden="1" xr:uid="{00000000-0005-0000-0000-0000C9140000}"/>
    <cellStyle name="Hyperlink 14" xfId="23800" hidden="1" xr:uid="{00000000-0005-0000-0000-0000CA140000}"/>
    <cellStyle name="Hyperlink 14" xfId="24467" hidden="1" xr:uid="{00000000-0005-0000-0000-0000CB140000}"/>
    <cellStyle name="Hyperlink 14" xfId="24506" hidden="1" xr:uid="{00000000-0005-0000-0000-0000CC140000}"/>
    <cellStyle name="Hyperlink 14" xfId="24555" hidden="1" xr:uid="{00000000-0005-0000-0000-0000CD140000}"/>
    <cellStyle name="Hyperlink 14" xfId="24605" hidden="1" xr:uid="{00000000-0005-0000-0000-0000CE140000}"/>
    <cellStyle name="Hyperlink 14" xfId="21564" hidden="1" xr:uid="{00000000-0005-0000-0000-0000CF140000}"/>
    <cellStyle name="Hyperlink 14" xfId="24671" hidden="1" xr:uid="{00000000-0005-0000-0000-0000D0140000}"/>
    <cellStyle name="Hyperlink 14" xfId="24710" hidden="1" xr:uid="{00000000-0005-0000-0000-0000D1140000}"/>
    <cellStyle name="Hyperlink 14" xfId="24759" hidden="1" xr:uid="{00000000-0005-0000-0000-0000D2140000}"/>
    <cellStyle name="Hyperlink 14" xfId="24809" hidden="1" xr:uid="{00000000-0005-0000-0000-0000D3140000}"/>
    <cellStyle name="Hyperlink 14" xfId="24929" hidden="1" xr:uid="{00000000-0005-0000-0000-0000D4140000}"/>
    <cellStyle name="Hyperlink 14" xfId="25102" hidden="1" xr:uid="{00000000-0005-0000-0000-0000D5140000}"/>
    <cellStyle name="Hyperlink 14" xfId="25141" hidden="1" xr:uid="{00000000-0005-0000-0000-0000D6140000}"/>
    <cellStyle name="Hyperlink 14" xfId="25190" hidden="1" xr:uid="{00000000-0005-0000-0000-0000D7140000}"/>
    <cellStyle name="Hyperlink 14" xfId="25240" hidden="1" xr:uid="{00000000-0005-0000-0000-0000D8140000}"/>
    <cellStyle name="Hyperlink 14" xfId="25006" hidden="1" xr:uid="{00000000-0005-0000-0000-0000D9140000}"/>
    <cellStyle name="Hyperlink 14" xfId="25334" hidden="1" xr:uid="{00000000-0005-0000-0000-0000DA140000}"/>
    <cellStyle name="Hyperlink 14" xfId="25373" hidden="1" xr:uid="{00000000-0005-0000-0000-0000DB140000}"/>
    <cellStyle name="Hyperlink 14" xfId="25422" hidden="1" xr:uid="{00000000-0005-0000-0000-0000DC140000}"/>
    <cellStyle name="Hyperlink 14" xfId="25472" hidden="1" xr:uid="{00000000-0005-0000-0000-0000DD140000}"/>
    <cellStyle name="Hyperlink 14" xfId="24900" hidden="1" xr:uid="{00000000-0005-0000-0000-0000DE140000}"/>
    <cellStyle name="Hyperlink 14" xfId="25538" hidden="1" xr:uid="{00000000-0005-0000-0000-0000DF140000}"/>
    <cellStyle name="Hyperlink 14" xfId="25577" hidden="1" xr:uid="{00000000-0005-0000-0000-0000E0140000}"/>
    <cellStyle name="Hyperlink 14" xfId="25626" hidden="1" xr:uid="{00000000-0005-0000-0000-0000E1140000}"/>
    <cellStyle name="Hyperlink 14" xfId="25676" hidden="1" xr:uid="{00000000-0005-0000-0000-0000E2140000}"/>
    <cellStyle name="Hyperlink 14" xfId="25044" hidden="1" xr:uid="{00000000-0005-0000-0000-0000E3140000}"/>
    <cellStyle name="Hyperlink 14" xfId="25742" hidden="1" xr:uid="{00000000-0005-0000-0000-0000E4140000}"/>
    <cellStyle name="Hyperlink 14" xfId="25781" hidden="1" xr:uid="{00000000-0005-0000-0000-0000E5140000}"/>
    <cellStyle name="Hyperlink 14" xfId="25830" hidden="1" xr:uid="{00000000-0005-0000-0000-0000E6140000}"/>
    <cellStyle name="Hyperlink 14" xfId="25880" hidden="1" xr:uid="{00000000-0005-0000-0000-0000E7140000}"/>
    <cellStyle name="Hyperlink 14" xfId="25279" hidden="1" xr:uid="{00000000-0005-0000-0000-0000E8140000}"/>
    <cellStyle name="Hyperlink 14" xfId="25946" hidden="1" xr:uid="{00000000-0005-0000-0000-0000E9140000}"/>
    <cellStyle name="Hyperlink 14" xfId="25985" hidden="1" xr:uid="{00000000-0005-0000-0000-0000EA140000}"/>
    <cellStyle name="Hyperlink 14" xfId="26034" hidden="1" xr:uid="{00000000-0005-0000-0000-0000EB140000}"/>
    <cellStyle name="Hyperlink 14" xfId="26084" hidden="1" xr:uid="{00000000-0005-0000-0000-0000EC140000}"/>
    <cellStyle name="Hyperlink 14" xfId="5489" hidden="1" xr:uid="{00000000-0005-0000-0000-0000ED140000}"/>
    <cellStyle name="Hyperlink 14" xfId="26175" hidden="1" xr:uid="{00000000-0005-0000-0000-0000EE140000}"/>
    <cellStyle name="Hyperlink 14" xfId="26214" hidden="1" xr:uid="{00000000-0005-0000-0000-0000EF140000}"/>
    <cellStyle name="Hyperlink 14" xfId="26263" hidden="1" xr:uid="{00000000-0005-0000-0000-0000F0140000}"/>
    <cellStyle name="Hyperlink 14" xfId="26313" hidden="1" xr:uid="{00000000-0005-0000-0000-0000F1140000}"/>
    <cellStyle name="Hyperlink 14" xfId="26361" hidden="1" xr:uid="{00000000-0005-0000-0000-0000F2140000}"/>
    <cellStyle name="Hyperlink 14" xfId="26430" hidden="1" xr:uid="{00000000-0005-0000-0000-0000F3140000}"/>
    <cellStyle name="Hyperlink 14" xfId="26469" hidden="1" xr:uid="{00000000-0005-0000-0000-0000F4140000}"/>
    <cellStyle name="Hyperlink 14" xfId="26518" hidden="1" xr:uid="{00000000-0005-0000-0000-0000F5140000}"/>
    <cellStyle name="Hyperlink 14" xfId="26568" hidden="1" xr:uid="{00000000-0005-0000-0000-0000F6140000}"/>
    <cellStyle name="Hyperlink 14" xfId="26668" hidden="1" xr:uid="{00000000-0005-0000-0000-0000F7140000}"/>
    <cellStyle name="Hyperlink 14" xfId="26791" hidden="1" xr:uid="{00000000-0005-0000-0000-0000F8140000}"/>
    <cellStyle name="Hyperlink 14" xfId="26830" hidden="1" xr:uid="{00000000-0005-0000-0000-0000F9140000}"/>
    <cellStyle name="Hyperlink 14" xfId="26879" hidden="1" xr:uid="{00000000-0005-0000-0000-0000FA140000}"/>
    <cellStyle name="Hyperlink 14" xfId="26929" hidden="1" xr:uid="{00000000-0005-0000-0000-0000FB140000}"/>
    <cellStyle name="Hyperlink 14" xfId="27049" hidden="1" xr:uid="{00000000-0005-0000-0000-0000FC140000}"/>
    <cellStyle name="Hyperlink 14" xfId="27222" hidden="1" xr:uid="{00000000-0005-0000-0000-0000FD140000}"/>
    <cellStyle name="Hyperlink 14" xfId="27261" hidden="1" xr:uid="{00000000-0005-0000-0000-0000FE140000}"/>
    <cellStyle name="Hyperlink 14" xfId="27310" hidden="1" xr:uid="{00000000-0005-0000-0000-0000FF140000}"/>
    <cellStyle name="Hyperlink 14" xfId="27360" hidden="1" xr:uid="{00000000-0005-0000-0000-000000150000}"/>
    <cellStyle name="Hyperlink 14" xfId="27126" hidden="1" xr:uid="{00000000-0005-0000-0000-000001150000}"/>
    <cellStyle name="Hyperlink 14" xfId="27454" hidden="1" xr:uid="{00000000-0005-0000-0000-000002150000}"/>
    <cellStyle name="Hyperlink 14" xfId="27493" hidden="1" xr:uid="{00000000-0005-0000-0000-000003150000}"/>
    <cellStyle name="Hyperlink 14" xfId="27542" hidden="1" xr:uid="{00000000-0005-0000-0000-000004150000}"/>
    <cellStyle name="Hyperlink 14" xfId="27592" hidden="1" xr:uid="{00000000-0005-0000-0000-000005150000}"/>
    <cellStyle name="Hyperlink 14" xfId="27020" hidden="1" xr:uid="{00000000-0005-0000-0000-000006150000}"/>
    <cellStyle name="Hyperlink 14" xfId="27658" hidden="1" xr:uid="{00000000-0005-0000-0000-000007150000}"/>
    <cellStyle name="Hyperlink 14" xfId="27697" hidden="1" xr:uid="{00000000-0005-0000-0000-000008150000}"/>
    <cellStyle name="Hyperlink 14" xfId="27746" hidden="1" xr:uid="{00000000-0005-0000-0000-000009150000}"/>
    <cellStyle name="Hyperlink 14" xfId="27796" hidden="1" xr:uid="{00000000-0005-0000-0000-00000A150000}"/>
    <cellStyle name="Hyperlink 14" xfId="27164" hidden="1" xr:uid="{00000000-0005-0000-0000-00000B150000}"/>
    <cellStyle name="Hyperlink 14" xfId="27862" hidden="1" xr:uid="{00000000-0005-0000-0000-00000C150000}"/>
    <cellStyle name="Hyperlink 14" xfId="27901" hidden="1" xr:uid="{00000000-0005-0000-0000-00000D150000}"/>
    <cellStyle name="Hyperlink 14" xfId="27950" hidden="1" xr:uid="{00000000-0005-0000-0000-00000E150000}"/>
    <cellStyle name="Hyperlink 14" xfId="28000" hidden="1" xr:uid="{00000000-0005-0000-0000-00000F150000}"/>
    <cellStyle name="Hyperlink 14" xfId="27399" hidden="1" xr:uid="{00000000-0005-0000-0000-000010150000}"/>
    <cellStyle name="Hyperlink 14" xfId="28066" hidden="1" xr:uid="{00000000-0005-0000-0000-000011150000}"/>
    <cellStyle name="Hyperlink 14" xfId="28105" hidden="1" xr:uid="{00000000-0005-0000-0000-000012150000}"/>
    <cellStyle name="Hyperlink 14" xfId="28154" hidden="1" xr:uid="{00000000-0005-0000-0000-000013150000}"/>
    <cellStyle name="Hyperlink 14" xfId="28204" hidden="1" xr:uid="{00000000-0005-0000-0000-000014150000}"/>
    <cellStyle name="Hyperlink 14" xfId="26746" hidden="1" xr:uid="{00000000-0005-0000-0000-000015150000}"/>
    <cellStyle name="Hyperlink 14" xfId="28270" hidden="1" xr:uid="{00000000-0005-0000-0000-000016150000}"/>
    <cellStyle name="Hyperlink 14" xfId="28309" hidden="1" xr:uid="{00000000-0005-0000-0000-000017150000}"/>
    <cellStyle name="Hyperlink 14" xfId="28358" hidden="1" xr:uid="{00000000-0005-0000-0000-000018150000}"/>
    <cellStyle name="Hyperlink 14" xfId="28408" hidden="1" xr:uid="{00000000-0005-0000-0000-000019150000}"/>
    <cellStyle name="Hyperlink 14" xfId="28528" hidden="1" xr:uid="{00000000-0005-0000-0000-00001A150000}"/>
    <cellStyle name="Hyperlink 14" xfId="28701" hidden="1" xr:uid="{00000000-0005-0000-0000-00001B150000}"/>
    <cellStyle name="Hyperlink 14" xfId="28740" hidden="1" xr:uid="{00000000-0005-0000-0000-00001C150000}"/>
    <cellStyle name="Hyperlink 14" xfId="28789" hidden="1" xr:uid="{00000000-0005-0000-0000-00001D150000}"/>
    <cellStyle name="Hyperlink 14" xfId="28839" hidden="1" xr:uid="{00000000-0005-0000-0000-00001E150000}"/>
    <cellStyle name="Hyperlink 14" xfId="28605" hidden="1" xr:uid="{00000000-0005-0000-0000-00001F150000}"/>
    <cellStyle name="Hyperlink 14" xfId="28933" hidden="1" xr:uid="{00000000-0005-0000-0000-000020150000}"/>
    <cellStyle name="Hyperlink 14" xfId="28972" hidden="1" xr:uid="{00000000-0005-0000-0000-000021150000}"/>
    <cellStyle name="Hyperlink 14" xfId="29021" hidden="1" xr:uid="{00000000-0005-0000-0000-000022150000}"/>
    <cellStyle name="Hyperlink 14" xfId="29071" hidden="1" xr:uid="{00000000-0005-0000-0000-000023150000}"/>
    <cellStyle name="Hyperlink 14" xfId="28499" hidden="1" xr:uid="{00000000-0005-0000-0000-000024150000}"/>
    <cellStyle name="Hyperlink 14" xfId="29137" hidden="1" xr:uid="{00000000-0005-0000-0000-000025150000}"/>
    <cellStyle name="Hyperlink 14" xfId="29176" hidden="1" xr:uid="{00000000-0005-0000-0000-000026150000}"/>
    <cellStyle name="Hyperlink 14" xfId="29225" hidden="1" xr:uid="{00000000-0005-0000-0000-000027150000}"/>
    <cellStyle name="Hyperlink 14" xfId="29275" hidden="1" xr:uid="{00000000-0005-0000-0000-000028150000}"/>
    <cellStyle name="Hyperlink 14" xfId="28643" hidden="1" xr:uid="{00000000-0005-0000-0000-000029150000}"/>
    <cellStyle name="Hyperlink 14" xfId="29341" hidden="1" xr:uid="{00000000-0005-0000-0000-00002A150000}"/>
    <cellStyle name="Hyperlink 14" xfId="29380" hidden="1" xr:uid="{00000000-0005-0000-0000-00002B150000}"/>
    <cellStyle name="Hyperlink 14" xfId="29429" hidden="1" xr:uid="{00000000-0005-0000-0000-00002C150000}"/>
    <cellStyle name="Hyperlink 14" xfId="29479" hidden="1" xr:uid="{00000000-0005-0000-0000-00002D150000}"/>
    <cellStyle name="Hyperlink 14" xfId="28878" hidden="1" xr:uid="{00000000-0005-0000-0000-00002E150000}"/>
    <cellStyle name="Hyperlink 14" xfId="29545" hidden="1" xr:uid="{00000000-0005-0000-0000-00002F150000}"/>
    <cellStyle name="Hyperlink 14" xfId="29584" hidden="1" xr:uid="{00000000-0005-0000-0000-000030150000}"/>
    <cellStyle name="Hyperlink 14" xfId="29633" hidden="1" xr:uid="{00000000-0005-0000-0000-000031150000}"/>
    <cellStyle name="Hyperlink 14" xfId="29683" hidden="1" xr:uid="{00000000-0005-0000-0000-000032150000}"/>
    <cellStyle name="Hyperlink 14" xfId="26642" hidden="1" xr:uid="{00000000-0005-0000-0000-000033150000}"/>
    <cellStyle name="Hyperlink 14" xfId="29749" hidden="1" xr:uid="{00000000-0005-0000-0000-000034150000}"/>
    <cellStyle name="Hyperlink 14" xfId="29788" hidden="1" xr:uid="{00000000-0005-0000-0000-000035150000}"/>
    <cellStyle name="Hyperlink 14" xfId="29837" hidden="1" xr:uid="{00000000-0005-0000-0000-000036150000}"/>
    <cellStyle name="Hyperlink 14" xfId="29887" hidden="1" xr:uid="{00000000-0005-0000-0000-000037150000}"/>
    <cellStyle name="Hyperlink 14" xfId="30007" hidden="1" xr:uid="{00000000-0005-0000-0000-000038150000}"/>
    <cellStyle name="Hyperlink 14" xfId="30180" hidden="1" xr:uid="{00000000-0005-0000-0000-000039150000}"/>
    <cellStyle name="Hyperlink 14" xfId="30219" hidden="1" xr:uid="{00000000-0005-0000-0000-00003A150000}"/>
    <cellStyle name="Hyperlink 14" xfId="30268" hidden="1" xr:uid="{00000000-0005-0000-0000-00003B150000}"/>
    <cellStyle name="Hyperlink 14" xfId="30318" hidden="1" xr:uid="{00000000-0005-0000-0000-00003C150000}"/>
    <cellStyle name="Hyperlink 14" xfId="30084" hidden="1" xr:uid="{00000000-0005-0000-0000-00003D150000}"/>
    <cellStyle name="Hyperlink 14" xfId="30412" hidden="1" xr:uid="{00000000-0005-0000-0000-00003E150000}"/>
    <cellStyle name="Hyperlink 14" xfId="30451" hidden="1" xr:uid="{00000000-0005-0000-0000-00003F150000}"/>
    <cellStyle name="Hyperlink 14" xfId="30500" hidden="1" xr:uid="{00000000-0005-0000-0000-000040150000}"/>
    <cellStyle name="Hyperlink 14" xfId="30550" hidden="1" xr:uid="{00000000-0005-0000-0000-000041150000}"/>
    <cellStyle name="Hyperlink 14" xfId="29978" hidden="1" xr:uid="{00000000-0005-0000-0000-000042150000}"/>
    <cellStyle name="Hyperlink 14" xfId="30616" hidden="1" xr:uid="{00000000-0005-0000-0000-000043150000}"/>
    <cellStyle name="Hyperlink 14" xfId="30655" hidden="1" xr:uid="{00000000-0005-0000-0000-000044150000}"/>
    <cellStyle name="Hyperlink 14" xfId="30704" hidden="1" xr:uid="{00000000-0005-0000-0000-000045150000}"/>
    <cellStyle name="Hyperlink 14" xfId="30754" hidden="1" xr:uid="{00000000-0005-0000-0000-000046150000}"/>
    <cellStyle name="Hyperlink 14" xfId="30122" hidden="1" xr:uid="{00000000-0005-0000-0000-000047150000}"/>
    <cellStyle name="Hyperlink 14" xfId="30820" hidden="1" xr:uid="{00000000-0005-0000-0000-000048150000}"/>
    <cellStyle name="Hyperlink 14" xfId="30859" hidden="1" xr:uid="{00000000-0005-0000-0000-000049150000}"/>
    <cellStyle name="Hyperlink 14" xfId="30908" hidden="1" xr:uid="{00000000-0005-0000-0000-00004A150000}"/>
    <cellStyle name="Hyperlink 14" xfId="30958" hidden="1" xr:uid="{00000000-0005-0000-0000-00004B150000}"/>
    <cellStyle name="Hyperlink 14" xfId="30357" hidden="1" xr:uid="{00000000-0005-0000-0000-00004C150000}"/>
    <cellStyle name="Hyperlink 14" xfId="31024" hidden="1" xr:uid="{00000000-0005-0000-0000-00004D150000}"/>
    <cellStyle name="Hyperlink 14" xfId="31063" hidden="1" xr:uid="{00000000-0005-0000-0000-00004E150000}"/>
    <cellStyle name="Hyperlink 14" xfId="31112" hidden="1" xr:uid="{00000000-0005-0000-0000-00004F150000}"/>
    <cellStyle name="Hyperlink 14" xfId="31162" hidden="1" xr:uid="{00000000-0005-0000-0000-000050150000}"/>
    <cellStyle name="Hyperlink 14" xfId="5807" hidden="1" xr:uid="{00000000-0005-0000-0000-000051150000}"/>
    <cellStyle name="Hyperlink 14" xfId="31247" hidden="1" xr:uid="{00000000-0005-0000-0000-000052150000}"/>
    <cellStyle name="Hyperlink 14" xfId="31286" hidden="1" xr:uid="{00000000-0005-0000-0000-000053150000}"/>
    <cellStyle name="Hyperlink 14" xfId="31335" hidden="1" xr:uid="{00000000-0005-0000-0000-000054150000}"/>
    <cellStyle name="Hyperlink 14" xfId="31385" hidden="1" xr:uid="{00000000-0005-0000-0000-000055150000}"/>
    <cellStyle name="Hyperlink 14" xfId="31433" hidden="1" xr:uid="{00000000-0005-0000-0000-000056150000}"/>
    <cellStyle name="Hyperlink 14" xfId="31502" hidden="1" xr:uid="{00000000-0005-0000-0000-000057150000}"/>
    <cellStyle name="Hyperlink 14" xfId="31541" hidden="1" xr:uid="{00000000-0005-0000-0000-000058150000}"/>
    <cellStyle name="Hyperlink 14" xfId="31590" hidden="1" xr:uid="{00000000-0005-0000-0000-000059150000}"/>
    <cellStyle name="Hyperlink 14" xfId="31640" hidden="1" xr:uid="{00000000-0005-0000-0000-00005A150000}"/>
    <cellStyle name="Hyperlink 14" xfId="31737" hidden="1" xr:uid="{00000000-0005-0000-0000-00005B150000}"/>
    <cellStyle name="Hyperlink 14" xfId="31859" hidden="1" xr:uid="{00000000-0005-0000-0000-00005C150000}"/>
    <cellStyle name="Hyperlink 14" xfId="31898" hidden="1" xr:uid="{00000000-0005-0000-0000-00005D150000}"/>
    <cellStyle name="Hyperlink 14" xfId="31947" hidden="1" xr:uid="{00000000-0005-0000-0000-00005E150000}"/>
    <cellStyle name="Hyperlink 14" xfId="31997" hidden="1" xr:uid="{00000000-0005-0000-0000-00005F150000}"/>
    <cellStyle name="Hyperlink 14" xfId="32117" hidden="1" xr:uid="{00000000-0005-0000-0000-000060150000}"/>
    <cellStyle name="Hyperlink 14" xfId="32290" hidden="1" xr:uid="{00000000-0005-0000-0000-000061150000}"/>
    <cellStyle name="Hyperlink 14" xfId="32329" hidden="1" xr:uid="{00000000-0005-0000-0000-000062150000}"/>
    <cellStyle name="Hyperlink 14" xfId="32378" hidden="1" xr:uid="{00000000-0005-0000-0000-000063150000}"/>
    <cellStyle name="Hyperlink 14" xfId="32428" hidden="1" xr:uid="{00000000-0005-0000-0000-000064150000}"/>
    <cellStyle name="Hyperlink 14" xfId="32194" hidden="1" xr:uid="{00000000-0005-0000-0000-000065150000}"/>
    <cellStyle name="Hyperlink 14" xfId="32522" hidden="1" xr:uid="{00000000-0005-0000-0000-000066150000}"/>
    <cellStyle name="Hyperlink 14" xfId="32561" hidden="1" xr:uid="{00000000-0005-0000-0000-000067150000}"/>
    <cellStyle name="Hyperlink 14" xfId="32610" hidden="1" xr:uid="{00000000-0005-0000-0000-000068150000}"/>
    <cellStyle name="Hyperlink 14" xfId="32660" hidden="1" xr:uid="{00000000-0005-0000-0000-000069150000}"/>
    <cellStyle name="Hyperlink 14" xfId="32088" hidden="1" xr:uid="{00000000-0005-0000-0000-00006A150000}"/>
    <cellStyle name="Hyperlink 14" xfId="32726" hidden="1" xr:uid="{00000000-0005-0000-0000-00006B150000}"/>
    <cellStyle name="Hyperlink 14" xfId="32765" hidden="1" xr:uid="{00000000-0005-0000-0000-00006C150000}"/>
    <cellStyle name="Hyperlink 14" xfId="32814" hidden="1" xr:uid="{00000000-0005-0000-0000-00006D150000}"/>
    <cellStyle name="Hyperlink 14" xfId="32864" hidden="1" xr:uid="{00000000-0005-0000-0000-00006E150000}"/>
    <cellStyle name="Hyperlink 14" xfId="32232" hidden="1" xr:uid="{00000000-0005-0000-0000-00006F150000}"/>
    <cellStyle name="Hyperlink 14" xfId="32930" hidden="1" xr:uid="{00000000-0005-0000-0000-000070150000}"/>
    <cellStyle name="Hyperlink 14" xfId="32969" hidden="1" xr:uid="{00000000-0005-0000-0000-000071150000}"/>
    <cellStyle name="Hyperlink 14" xfId="33018" hidden="1" xr:uid="{00000000-0005-0000-0000-000072150000}"/>
    <cellStyle name="Hyperlink 14" xfId="33068" hidden="1" xr:uid="{00000000-0005-0000-0000-000073150000}"/>
    <cellStyle name="Hyperlink 14" xfId="32467" hidden="1" xr:uid="{00000000-0005-0000-0000-000074150000}"/>
    <cellStyle name="Hyperlink 14" xfId="33134" hidden="1" xr:uid="{00000000-0005-0000-0000-000075150000}"/>
    <cellStyle name="Hyperlink 14" xfId="33173" hidden="1" xr:uid="{00000000-0005-0000-0000-000076150000}"/>
    <cellStyle name="Hyperlink 14" xfId="33222" hidden="1" xr:uid="{00000000-0005-0000-0000-000077150000}"/>
    <cellStyle name="Hyperlink 14" xfId="33272" hidden="1" xr:uid="{00000000-0005-0000-0000-000078150000}"/>
    <cellStyle name="Hyperlink 14" xfId="31814" hidden="1" xr:uid="{00000000-0005-0000-0000-000079150000}"/>
    <cellStyle name="Hyperlink 14" xfId="33338" hidden="1" xr:uid="{00000000-0005-0000-0000-00007A150000}"/>
    <cellStyle name="Hyperlink 14" xfId="33377" hidden="1" xr:uid="{00000000-0005-0000-0000-00007B150000}"/>
    <cellStyle name="Hyperlink 14" xfId="33426" hidden="1" xr:uid="{00000000-0005-0000-0000-00007C150000}"/>
    <cellStyle name="Hyperlink 14" xfId="33476" hidden="1" xr:uid="{00000000-0005-0000-0000-00007D150000}"/>
    <cellStyle name="Hyperlink 14" xfId="33596" hidden="1" xr:uid="{00000000-0005-0000-0000-00007E150000}"/>
    <cellStyle name="Hyperlink 14" xfId="33769" hidden="1" xr:uid="{00000000-0005-0000-0000-00007F150000}"/>
    <cellStyle name="Hyperlink 14" xfId="33808" hidden="1" xr:uid="{00000000-0005-0000-0000-000080150000}"/>
    <cellStyle name="Hyperlink 14" xfId="33857" hidden="1" xr:uid="{00000000-0005-0000-0000-000081150000}"/>
    <cellStyle name="Hyperlink 14" xfId="33907" hidden="1" xr:uid="{00000000-0005-0000-0000-000082150000}"/>
    <cellStyle name="Hyperlink 14" xfId="33673" hidden="1" xr:uid="{00000000-0005-0000-0000-000083150000}"/>
    <cellStyle name="Hyperlink 14" xfId="34001" hidden="1" xr:uid="{00000000-0005-0000-0000-000084150000}"/>
    <cellStyle name="Hyperlink 14" xfId="34040" hidden="1" xr:uid="{00000000-0005-0000-0000-000085150000}"/>
    <cellStyle name="Hyperlink 14" xfId="34089" hidden="1" xr:uid="{00000000-0005-0000-0000-000086150000}"/>
    <cellStyle name="Hyperlink 14" xfId="34139" hidden="1" xr:uid="{00000000-0005-0000-0000-000087150000}"/>
    <cellStyle name="Hyperlink 14" xfId="33567" hidden="1" xr:uid="{00000000-0005-0000-0000-000088150000}"/>
    <cellStyle name="Hyperlink 14" xfId="34205" hidden="1" xr:uid="{00000000-0005-0000-0000-000089150000}"/>
    <cellStyle name="Hyperlink 14" xfId="34244" hidden="1" xr:uid="{00000000-0005-0000-0000-00008A150000}"/>
    <cellStyle name="Hyperlink 14" xfId="34293" hidden="1" xr:uid="{00000000-0005-0000-0000-00008B150000}"/>
    <cellStyle name="Hyperlink 14" xfId="34343" hidden="1" xr:uid="{00000000-0005-0000-0000-00008C150000}"/>
    <cellStyle name="Hyperlink 14" xfId="33711" hidden="1" xr:uid="{00000000-0005-0000-0000-00008D150000}"/>
    <cellStyle name="Hyperlink 14" xfId="34409" hidden="1" xr:uid="{00000000-0005-0000-0000-00008E150000}"/>
    <cellStyle name="Hyperlink 14" xfId="34448" hidden="1" xr:uid="{00000000-0005-0000-0000-00008F150000}"/>
    <cellStyle name="Hyperlink 14" xfId="34497" hidden="1" xr:uid="{00000000-0005-0000-0000-000090150000}"/>
    <cellStyle name="Hyperlink 14" xfId="34547" hidden="1" xr:uid="{00000000-0005-0000-0000-000091150000}"/>
    <cellStyle name="Hyperlink 14" xfId="33946" hidden="1" xr:uid="{00000000-0005-0000-0000-000092150000}"/>
    <cellStyle name="Hyperlink 14" xfId="34613" hidden="1" xr:uid="{00000000-0005-0000-0000-000093150000}"/>
    <cellStyle name="Hyperlink 14" xfId="34652" hidden="1" xr:uid="{00000000-0005-0000-0000-000094150000}"/>
    <cellStyle name="Hyperlink 14" xfId="34701" hidden="1" xr:uid="{00000000-0005-0000-0000-000095150000}"/>
    <cellStyle name="Hyperlink 14" xfId="34751" hidden="1" xr:uid="{00000000-0005-0000-0000-000096150000}"/>
    <cellStyle name="Hyperlink 14" xfId="31713" hidden="1" xr:uid="{00000000-0005-0000-0000-000097150000}"/>
    <cellStyle name="Hyperlink 14" xfId="34817" hidden="1" xr:uid="{00000000-0005-0000-0000-000098150000}"/>
    <cellStyle name="Hyperlink 14" xfId="34856" hidden="1" xr:uid="{00000000-0005-0000-0000-000099150000}"/>
    <cellStyle name="Hyperlink 14" xfId="34905" hidden="1" xr:uid="{00000000-0005-0000-0000-00009A150000}"/>
    <cellStyle name="Hyperlink 14" xfId="34955" hidden="1" xr:uid="{00000000-0005-0000-0000-00009B150000}"/>
    <cellStyle name="Hyperlink 14" xfId="35075" hidden="1" xr:uid="{00000000-0005-0000-0000-00009C150000}"/>
    <cellStyle name="Hyperlink 14" xfId="35248" hidden="1" xr:uid="{00000000-0005-0000-0000-00009D150000}"/>
    <cellStyle name="Hyperlink 14" xfId="35287" hidden="1" xr:uid="{00000000-0005-0000-0000-00009E150000}"/>
    <cellStyle name="Hyperlink 14" xfId="35336" hidden="1" xr:uid="{00000000-0005-0000-0000-00009F150000}"/>
    <cellStyle name="Hyperlink 14" xfId="35386" hidden="1" xr:uid="{00000000-0005-0000-0000-0000A0150000}"/>
    <cellStyle name="Hyperlink 14" xfId="35152" hidden="1" xr:uid="{00000000-0005-0000-0000-0000A1150000}"/>
    <cellStyle name="Hyperlink 14" xfId="35480" hidden="1" xr:uid="{00000000-0005-0000-0000-0000A2150000}"/>
    <cellStyle name="Hyperlink 14" xfId="35519" hidden="1" xr:uid="{00000000-0005-0000-0000-0000A3150000}"/>
    <cellStyle name="Hyperlink 14" xfId="35568" hidden="1" xr:uid="{00000000-0005-0000-0000-0000A4150000}"/>
    <cellStyle name="Hyperlink 14" xfId="35618" hidden="1" xr:uid="{00000000-0005-0000-0000-0000A5150000}"/>
    <cellStyle name="Hyperlink 14" xfId="35046" hidden="1" xr:uid="{00000000-0005-0000-0000-0000A6150000}"/>
    <cellStyle name="Hyperlink 14" xfId="35684" hidden="1" xr:uid="{00000000-0005-0000-0000-0000A7150000}"/>
    <cellStyle name="Hyperlink 14" xfId="35723" hidden="1" xr:uid="{00000000-0005-0000-0000-0000A8150000}"/>
    <cellStyle name="Hyperlink 14" xfId="35772" hidden="1" xr:uid="{00000000-0005-0000-0000-0000A9150000}"/>
    <cellStyle name="Hyperlink 14" xfId="35822" hidden="1" xr:uid="{00000000-0005-0000-0000-0000AA150000}"/>
    <cellStyle name="Hyperlink 14" xfId="35190" hidden="1" xr:uid="{00000000-0005-0000-0000-0000AB150000}"/>
    <cellStyle name="Hyperlink 14" xfId="35888" hidden="1" xr:uid="{00000000-0005-0000-0000-0000AC150000}"/>
    <cellStyle name="Hyperlink 14" xfId="35927" hidden="1" xr:uid="{00000000-0005-0000-0000-0000AD150000}"/>
    <cellStyle name="Hyperlink 14" xfId="35976" hidden="1" xr:uid="{00000000-0005-0000-0000-0000AE150000}"/>
    <cellStyle name="Hyperlink 14" xfId="36026" hidden="1" xr:uid="{00000000-0005-0000-0000-0000AF150000}"/>
    <cellStyle name="Hyperlink 14" xfId="35425" hidden="1" xr:uid="{00000000-0005-0000-0000-0000B0150000}"/>
    <cellStyle name="Hyperlink 14" xfId="36092" hidden="1" xr:uid="{00000000-0005-0000-0000-0000B1150000}"/>
    <cellStyle name="Hyperlink 14" xfId="36131" hidden="1" xr:uid="{00000000-0005-0000-0000-0000B2150000}"/>
    <cellStyle name="Hyperlink 14" xfId="36180" hidden="1" xr:uid="{00000000-0005-0000-0000-0000B3150000}"/>
    <cellStyle name="Hyperlink 14" xfId="36230" hidden="1" xr:uid="{00000000-0005-0000-0000-0000B4150000}"/>
    <cellStyle name="Hyperlink 14" xfId="5518" hidden="1" xr:uid="{00000000-0005-0000-0000-0000B5150000}"/>
    <cellStyle name="Hyperlink 14" xfId="36316" hidden="1" xr:uid="{00000000-0005-0000-0000-0000B6150000}"/>
    <cellStyle name="Hyperlink 14" xfId="36355" hidden="1" xr:uid="{00000000-0005-0000-0000-0000B7150000}"/>
    <cellStyle name="Hyperlink 14" xfId="36404" hidden="1" xr:uid="{00000000-0005-0000-0000-0000B8150000}"/>
    <cellStyle name="Hyperlink 14" xfId="36454" hidden="1" xr:uid="{00000000-0005-0000-0000-0000B9150000}"/>
    <cellStyle name="Hyperlink 14" xfId="36502" hidden="1" xr:uid="{00000000-0005-0000-0000-0000BA150000}"/>
    <cellStyle name="Hyperlink 14" xfId="36571" hidden="1" xr:uid="{00000000-0005-0000-0000-0000BB150000}"/>
    <cellStyle name="Hyperlink 14" xfId="36610" hidden="1" xr:uid="{00000000-0005-0000-0000-0000BC150000}"/>
    <cellStyle name="Hyperlink 14" xfId="36659" hidden="1" xr:uid="{00000000-0005-0000-0000-0000BD150000}"/>
    <cellStyle name="Hyperlink 14" xfId="36709" hidden="1" xr:uid="{00000000-0005-0000-0000-0000BE150000}"/>
    <cellStyle name="Hyperlink 14" xfId="36806" hidden="1" xr:uid="{00000000-0005-0000-0000-0000BF150000}"/>
    <cellStyle name="Hyperlink 14" xfId="36928" hidden="1" xr:uid="{00000000-0005-0000-0000-0000C0150000}"/>
    <cellStyle name="Hyperlink 14" xfId="36967" hidden="1" xr:uid="{00000000-0005-0000-0000-0000C1150000}"/>
    <cellStyle name="Hyperlink 14" xfId="37016" hidden="1" xr:uid="{00000000-0005-0000-0000-0000C2150000}"/>
    <cellStyle name="Hyperlink 14" xfId="37066" hidden="1" xr:uid="{00000000-0005-0000-0000-0000C3150000}"/>
    <cellStyle name="Hyperlink 14" xfId="37186" hidden="1" xr:uid="{00000000-0005-0000-0000-0000C4150000}"/>
    <cellStyle name="Hyperlink 14" xfId="37359" hidden="1" xr:uid="{00000000-0005-0000-0000-0000C5150000}"/>
    <cellStyle name="Hyperlink 14" xfId="37398" hidden="1" xr:uid="{00000000-0005-0000-0000-0000C6150000}"/>
    <cellStyle name="Hyperlink 14" xfId="37447" hidden="1" xr:uid="{00000000-0005-0000-0000-0000C7150000}"/>
    <cellStyle name="Hyperlink 14" xfId="37497" hidden="1" xr:uid="{00000000-0005-0000-0000-0000C8150000}"/>
    <cellStyle name="Hyperlink 14" xfId="37263" hidden="1" xr:uid="{00000000-0005-0000-0000-0000C9150000}"/>
    <cellStyle name="Hyperlink 14" xfId="37591" hidden="1" xr:uid="{00000000-0005-0000-0000-0000CA150000}"/>
    <cellStyle name="Hyperlink 14" xfId="37630" hidden="1" xr:uid="{00000000-0005-0000-0000-0000CB150000}"/>
    <cellStyle name="Hyperlink 14" xfId="37679" hidden="1" xr:uid="{00000000-0005-0000-0000-0000CC150000}"/>
    <cellStyle name="Hyperlink 14" xfId="37729" hidden="1" xr:uid="{00000000-0005-0000-0000-0000CD150000}"/>
    <cellStyle name="Hyperlink 14" xfId="37157" hidden="1" xr:uid="{00000000-0005-0000-0000-0000CE150000}"/>
    <cellStyle name="Hyperlink 14" xfId="37795" hidden="1" xr:uid="{00000000-0005-0000-0000-0000CF150000}"/>
    <cellStyle name="Hyperlink 14" xfId="37834" hidden="1" xr:uid="{00000000-0005-0000-0000-0000D0150000}"/>
    <cellStyle name="Hyperlink 14" xfId="37883" hidden="1" xr:uid="{00000000-0005-0000-0000-0000D1150000}"/>
    <cellStyle name="Hyperlink 14" xfId="37933" hidden="1" xr:uid="{00000000-0005-0000-0000-0000D2150000}"/>
    <cellStyle name="Hyperlink 14" xfId="37301" hidden="1" xr:uid="{00000000-0005-0000-0000-0000D3150000}"/>
    <cellStyle name="Hyperlink 14" xfId="37999" hidden="1" xr:uid="{00000000-0005-0000-0000-0000D4150000}"/>
    <cellStyle name="Hyperlink 14" xfId="38038" hidden="1" xr:uid="{00000000-0005-0000-0000-0000D5150000}"/>
    <cellStyle name="Hyperlink 14" xfId="38087" hidden="1" xr:uid="{00000000-0005-0000-0000-0000D6150000}"/>
    <cellStyle name="Hyperlink 14" xfId="38137" hidden="1" xr:uid="{00000000-0005-0000-0000-0000D7150000}"/>
    <cellStyle name="Hyperlink 14" xfId="37536" hidden="1" xr:uid="{00000000-0005-0000-0000-0000D8150000}"/>
    <cellStyle name="Hyperlink 14" xfId="38203" hidden="1" xr:uid="{00000000-0005-0000-0000-0000D9150000}"/>
    <cellStyle name="Hyperlink 14" xfId="38242" hidden="1" xr:uid="{00000000-0005-0000-0000-0000DA150000}"/>
    <cellStyle name="Hyperlink 14" xfId="38291" hidden="1" xr:uid="{00000000-0005-0000-0000-0000DB150000}"/>
    <cellStyle name="Hyperlink 14" xfId="38341" hidden="1" xr:uid="{00000000-0005-0000-0000-0000DC150000}"/>
    <cellStyle name="Hyperlink 14" xfId="36883" hidden="1" xr:uid="{00000000-0005-0000-0000-0000DD150000}"/>
    <cellStyle name="Hyperlink 14" xfId="38407" hidden="1" xr:uid="{00000000-0005-0000-0000-0000DE150000}"/>
    <cellStyle name="Hyperlink 14" xfId="38446" hidden="1" xr:uid="{00000000-0005-0000-0000-0000DF150000}"/>
    <cellStyle name="Hyperlink 14" xfId="38495" hidden="1" xr:uid="{00000000-0005-0000-0000-0000E0150000}"/>
    <cellStyle name="Hyperlink 14" xfId="38545" hidden="1" xr:uid="{00000000-0005-0000-0000-0000E1150000}"/>
    <cellStyle name="Hyperlink 14" xfId="38665" hidden="1" xr:uid="{00000000-0005-0000-0000-0000E2150000}"/>
    <cellStyle name="Hyperlink 14" xfId="38838" hidden="1" xr:uid="{00000000-0005-0000-0000-0000E3150000}"/>
    <cellStyle name="Hyperlink 14" xfId="38877" hidden="1" xr:uid="{00000000-0005-0000-0000-0000E4150000}"/>
    <cellStyle name="Hyperlink 14" xfId="38926" hidden="1" xr:uid="{00000000-0005-0000-0000-0000E5150000}"/>
    <cellStyle name="Hyperlink 14" xfId="38976" hidden="1" xr:uid="{00000000-0005-0000-0000-0000E6150000}"/>
    <cellStyle name="Hyperlink 14" xfId="38742" hidden="1" xr:uid="{00000000-0005-0000-0000-0000E7150000}"/>
    <cellStyle name="Hyperlink 14" xfId="39070" hidden="1" xr:uid="{00000000-0005-0000-0000-0000E8150000}"/>
    <cellStyle name="Hyperlink 14" xfId="39109" hidden="1" xr:uid="{00000000-0005-0000-0000-0000E9150000}"/>
    <cellStyle name="Hyperlink 14" xfId="39158" hidden="1" xr:uid="{00000000-0005-0000-0000-0000EA150000}"/>
    <cellStyle name="Hyperlink 14" xfId="39208" hidden="1" xr:uid="{00000000-0005-0000-0000-0000EB150000}"/>
    <cellStyle name="Hyperlink 14" xfId="38636" hidden="1" xr:uid="{00000000-0005-0000-0000-0000EC150000}"/>
    <cellStyle name="Hyperlink 14" xfId="39274" hidden="1" xr:uid="{00000000-0005-0000-0000-0000ED150000}"/>
    <cellStyle name="Hyperlink 14" xfId="39313" hidden="1" xr:uid="{00000000-0005-0000-0000-0000EE150000}"/>
    <cellStyle name="Hyperlink 14" xfId="39362" hidden="1" xr:uid="{00000000-0005-0000-0000-0000EF150000}"/>
    <cellStyle name="Hyperlink 14" xfId="39412" hidden="1" xr:uid="{00000000-0005-0000-0000-0000F0150000}"/>
    <cellStyle name="Hyperlink 14" xfId="38780" hidden="1" xr:uid="{00000000-0005-0000-0000-0000F1150000}"/>
    <cellStyle name="Hyperlink 14" xfId="39478" hidden="1" xr:uid="{00000000-0005-0000-0000-0000F2150000}"/>
    <cellStyle name="Hyperlink 14" xfId="39517" hidden="1" xr:uid="{00000000-0005-0000-0000-0000F3150000}"/>
    <cellStyle name="Hyperlink 14" xfId="39566" hidden="1" xr:uid="{00000000-0005-0000-0000-0000F4150000}"/>
    <cellStyle name="Hyperlink 14" xfId="39616" hidden="1" xr:uid="{00000000-0005-0000-0000-0000F5150000}"/>
    <cellStyle name="Hyperlink 14" xfId="39015" hidden="1" xr:uid="{00000000-0005-0000-0000-0000F6150000}"/>
    <cellStyle name="Hyperlink 14" xfId="39682" hidden="1" xr:uid="{00000000-0005-0000-0000-0000F7150000}"/>
    <cellStyle name="Hyperlink 14" xfId="39721" hidden="1" xr:uid="{00000000-0005-0000-0000-0000F8150000}"/>
    <cellStyle name="Hyperlink 14" xfId="39770" hidden="1" xr:uid="{00000000-0005-0000-0000-0000F9150000}"/>
    <cellStyle name="Hyperlink 14" xfId="39820" hidden="1" xr:uid="{00000000-0005-0000-0000-0000FA150000}"/>
    <cellStyle name="Hyperlink 14" xfId="36782" hidden="1" xr:uid="{00000000-0005-0000-0000-0000FB150000}"/>
    <cellStyle name="Hyperlink 14" xfId="39886" hidden="1" xr:uid="{00000000-0005-0000-0000-0000FC150000}"/>
    <cellStyle name="Hyperlink 14" xfId="39925" hidden="1" xr:uid="{00000000-0005-0000-0000-0000FD150000}"/>
    <cellStyle name="Hyperlink 14" xfId="39974" hidden="1" xr:uid="{00000000-0005-0000-0000-0000FE150000}"/>
    <cellStyle name="Hyperlink 14" xfId="40024" hidden="1" xr:uid="{00000000-0005-0000-0000-0000FF150000}"/>
    <cellStyle name="Hyperlink 14" xfId="40144" hidden="1" xr:uid="{00000000-0005-0000-0000-000000160000}"/>
    <cellStyle name="Hyperlink 14" xfId="40317" hidden="1" xr:uid="{00000000-0005-0000-0000-000001160000}"/>
    <cellStyle name="Hyperlink 14" xfId="40356" hidden="1" xr:uid="{00000000-0005-0000-0000-000002160000}"/>
    <cellStyle name="Hyperlink 14" xfId="40405" hidden="1" xr:uid="{00000000-0005-0000-0000-000003160000}"/>
    <cellStyle name="Hyperlink 14" xfId="40455" hidden="1" xr:uid="{00000000-0005-0000-0000-000004160000}"/>
    <cellStyle name="Hyperlink 14" xfId="40221" hidden="1" xr:uid="{00000000-0005-0000-0000-000005160000}"/>
    <cellStyle name="Hyperlink 14" xfId="40549" hidden="1" xr:uid="{00000000-0005-0000-0000-000006160000}"/>
    <cellStyle name="Hyperlink 14" xfId="40588" hidden="1" xr:uid="{00000000-0005-0000-0000-000007160000}"/>
    <cellStyle name="Hyperlink 14" xfId="40637" hidden="1" xr:uid="{00000000-0005-0000-0000-000008160000}"/>
    <cellStyle name="Hyperlink 14" xfId="40687" hidden="1" xr:uid="{00000000-0005-0000-0000-000009160000}"/>
    <cellStyle name="Hyperlink 14" xfId="40115" hidden="1" xr:uid="{00000000-0005-0000-0000-00000A160000}"/>
    <cellStyle name="Hyperlink 14" xfId="40753" hidden="1" xr:uid="{00000000-0005-0000-0000-00000B160000}"/>
    <cellStyle name="Hyperlink 14" xfId="40792" hidden="1" xr:uid="{00000000-0005-0000-0000-00000C160000}"/>
    <cellStyle name="Hyperlink 14" xfId="40841" hidden="1" xr:uid="{00000000-0005-0000-0000-00000D160000}"/>
    <cellStyle name="Hyperlink 14" xfId="40891" hidden="1" xr:uid="{00000000-0005-0000-0000-00000E160000}"/>
    <cellStyle name="Hyperlink 14" xfId="40259" hidden="1" xr:uid="{00000000-0005-0000-0000-00000F160000}"/>
    <cellStyle name="Hyperlink 14" xfId="40957" hidden="1" xr:uid="{00000000-0005-0000-0000-000010160000}"/>
    <cellStyle name="Hyperlink 14" xfId="40996" hidden="1" xr:uid="{00000000-0005-0000-0000-000011160000}"/>
    <cellStyle name="Hyperlink 14" xfId="41045" hidden="1" xr:uid="{00000000-0005-0000-0000-000012160000}"/>
    <cellStyle name="Hyperlink 14" xfId="41095" hidden="1" xr:uid="{00000000-0005-0000-0000-000013160000}"/>
    <cellStyle name="Hyperlink 14" xfId="40494" hidden="1" xr:uid="{00000000-0005-0000-0000-000014160000}"/>
    <cellStyle name="Hyperlink 14" xfId="41161" hidden="1" xr:uid="{00000000-0005-0000-0000-000015160000}"/>
    <cellStyle name="Hyperlink 14" xfId="41200" hidden="1" xr:uid="{00000000-0005-0000-0000-000016160000}"/>
    <cellStyle name="Hyperlink 14" xfId="41249" hidden="1" xr:uid="{00000000-0005-0000-0000-000017160000}"/>
    <cellStyle name="Hyperlink 14" xfId="41299" hidden="1" xr:uid="{00000000-0005-0000-0000-000018160000}"/>
    <cellStyle name="Hyperlink 14" xfId="21038" hidden="1" xr:uid="{00000000-0005-0000-0000-000019160000}"/>
    <cellStyle name="Hyperlink 14" xfId="41365" hidden="1" xr:uid="{00000000-0005-0000-0000-00001A160000}"/>
    <cellStyle name="Hyperlink 14" xfId="41404" hidden="1" xr:uid="{00000000-0005-0000-0000-00001B160000}"/>
    <cellStyle name="Hyperlink 14" xfId="41453" hidden="1" xr:uid="{00000000-0005-0000-0000-00001C160000}"/>
    <cellStyle name="Hyperlink 14" xfId="41503" hidden="1" xr:uid="{00000000-0005-0000-0000-00001D160000}"/>
    <cellStyle name="Hyperlink 14" xfId="41551" hidden="1" xr:uid="{00000000-0005-0000-0000-00001E160000}"/>
    <cellStyle name="Hyperlink 14" xfId="41620" hidden="1" xr:uid="{00000000-0005-0000-0000-00001F160000}"/>
    <cellStyle name="Hyperlink 14" xfId="41659" hidden="1" xr:uid="{00000000-0005-0000-0000-000020160000}"/>
    <cellStyle name="Hyperlink 14" xfId="41708" hidden="1" xr:uid="{00000000-0005-0000-0000-000021160000}"/>
    <cellStyle name="Hyperlink 14" xfId="41758" hidden="1" xr:uid="{00000000-0005-0000-0000-000022160000}"/>
    <cellStyle name="Hyperlink 14" xfId="41855" hidden="1" xr:uid="{00000000-0005-0000-0000-000023160000}"/>
    <cellStyle name="Hyperlink 14" xfId="41977" hidden="1" xr:uid="{00000000-0005-0000-0000-000024160000}"/>
    <cellStyle name="Hyperlink 14" xfId="42016" hidden="1" xr:uid="{00000000-0005-0000-0000-000025160000}"/>
    <cellStyle name="Hyperlink 14" xfId="42065" hidden="1" xr:uid="{00000000-0005-0000-0000-000026160000}"/>
    <cellStyle name="Hyperlink 14" xfId="42115" hidden="1" xr:uid="{00000000-0005-0000-0000-000027160000}"/>
    <cellStyle name="Hyperlink 14" xfId="42235" hidden="1" xr:uid="{00000000-0005-0000-0000-000028160000}"/>
    <cellStyle name="Hyperlink 14" xfId="42408" hidden="1" xr:uid="{00000000-0005-0000-0000-000029160000}"/>
    <cellStyle name="Hyperlink 14" xfId="42447" hidden="1" xr:uid="{00000000-0005-0000-0000-00002A160000}"/>
    <cellStyle name="Hyperlink 14" xfId="42496" hidden="1" xr:uid="{00000000-0005-0000-0000-00002B160000}"/>
    <cellStyle name="Hyperlink 14" xfId="42546" hidden="1" xr:uid="{00000000-0005-0000-0000-00002C160000}"/>
    <cellStyle name="Hyperlink 14" xfId="42312" hidden="1" xr:uid="{00000000-0005-0000-0000-00002D160000}"/>
    <cellStyle name="Hyperlink 14" xfId="42640" hidden="1" xr:uid="{00000000-0005-0000-0000-00002E160000}"/>
    <cellStyle name="Hyperlink 14" xfId="42679" hidden="1" xr:uid="{00000000-0005-0000-0000-00002F160000}"/>
    <cellStyle name="Hyperlink 14" xfId="42728" hidden="1" xr:uid="{00000000-0005-0000-0000-000030160000}"/>
    <cellStyle name="Hyperlink 14" xfId="42778" hidden="1" xr:uid="{00000000-0005-0000-0000-000031160000}"/>
    <cellStyle name="Hyperlink 14" xfId="42206" hidden="1" xr:uid="{00000000-0005-0000-0000-000032160000}"/>
    <cellStyle name="Hyperlink 14" xfId="42844" hidden="1" xr:uid="{00000000-0005-0000-0000-000033160000}"/>
    <cellStyle name="Hyperlink 14" xfId="42883" hidden="1" xr:uid="{00000000-0005-0000-0000-000034160000}"/>
    <cellStyle name="Hyperlink 14" xfId="42932" hidden="1" xr:uid="{00000000-0005-0000-0000-000035160000}"/>
    <cellStyle name="Hyperlink 14" xfId="42982" hidden="1" xr:uid="{00000000-0005-0000-0000-000036160000}"/>
    <cellStyle name="Hyperlink 14" xfId="42350" hidden="1" xr:uid="{00000000-0005-0000-0000-000037160000}"/>
    <cellStyle name="Hyperlink 14" xfId="43048" hidden="1" xr:uid="{00000000-0005-0000-0000-000038160000}"/>
    <cellStyle name="Hyperlink 14" xfId="43087" hidden="1" xr:uid="{00000000-0005-0000-0000-000039160000}"/>
    <cellStyle name="Hyperlink 14" xfId="43136" hidden="1" xr:uid="{00000000-0005-0000-0000-00003A160000}"/>
    <cellStyle name="Hyperlink 14" xfId="43186" hidden="1" xr:uid="{00000000-0005-0000-0000-00003B160000}"/>
    <cellStyle name="Hyperlink 14" xfId="42585" hidden="1" xr:uid="{00000000-0005-0000-0000-00003C160000}"/>
    <cellStyle name="Hyperlink 14" xfId="43252" hidden="1" xr:uid="{00000000-0005-0000-0000-00003D160000}"/>
    <cellStyle name="Hyperlink 14" xfId="43291" hidden="1" xr:uid="{00000000-0005-0000-0000-00003E160000}"/>
    <cellStyle name="Hyperlink 14" xfId="43340" hidden="1" xr:uid="{00000000-0005-0000-0000-00003F160000}"/>
    <cellStyle name="Hyperlink 14" xfId="43390" hidden="1" xr:uid="{00000000-0005-0000-0000-000040160000}"/>
    <cellStyle name="Hyperlink 14" xfId="41932" hidden="1" xr:uid="{00000000-0005-0000-0000-000041160000}"/>
    <cellStyle name="Hyperlink 14" xfId="43456" hidden="1" xr:uid="{00000000-0005-0000-0000-000042160000}"/>
    <cellStyle name="Hyperlink 14" xfId="43495" hidden="1" xr:uid="{00000000-0005-0000-0000-000043160000}"/>
    <cellStyle name="Hyperlink 14" xfId="43544" hidden="1" xr:uid="{00000000-0005-0000-0000-000044160000}"/>
    <cellStyle name="Hyperlink 14" xfId="43594" hidden="1" xr:uid="{00000000-0005-0000-0000-000045160000}"/>
    <cellStyle name="Hyperlink 14" xfId="43714" hidden="1" xr:uid="{00000000-0005-0000-0000-000046160000}"/>
    <cellStyle name="Hyperlink 14" xfId="43887" hidden="1" xr:uid="{00000000-0005-0000-0000-000047160000}"/>
    <cellStyle name="Hyperlink 14" xfId="43926" hidden="1" xr:uid="{00000000-0005-0000-0000-000048160000}"/>
    <cellStyle name="Hyperlink 14" xfId="43975" hidden="1" xr:uid="{00000000-0005-0000-0000-000049160000}"/>
    <cellStyle name="Hyperlink 14" xfId="44025" hidden="1" xr:uid="{00000000-0005-0000-0000-00004A160000}"/>
    <cellStyle name="Hyperlink 14" xfId="43791" hidden="1" xr:uid="{00000000-0005-0000-0000-00004B160000}"/>
    <cellStyle name="Hyperlink 14" xfId="44119" hidden="1" xr:uid="{00000000-0005-0000-0000-00004C160000}"/>
    <cellStyle name="Hyperlink 14" xfId="44158" hidden="1" xr:uid="{00000000-0005-0000-0000-00004D160000}"/>
    <cellStyle name="Hyperlink 14" xfId="44207" hidden="1" xr:uid="{00000000-0005-0000-0000-00004E160000}"/>
    <cellStyle name="Hyperlink 14" xfId="44257" hidden="1" xr:uid="{00000000-0005-0000-0000-00004F160000}"/>
    <cellStyle name="Hyperlink 14" xfId="43685" hidden="1" xr:uid="{00000000-0005-0000-0000-000050160000}"/>
    <cellStyle name="Hyperlink 14" xfId="44323" hidden="1" xr:uid="{00000000-0005-0000-0000-000051160000}"/>
    <cellStyle name="Hyperlink 14" xfId="44362" hidden="1" xr:uid="{00000000-0005-0000-0000-000052160000}"/>
    <cellStyle name="Hyperlink 14" xfId="44411" hidden="1" xr:uid="{00000000-0005-0000-0000-000053160000}"/>
    <cellStyle name="Hyperlink 14" xfId="44461" hidden="1" xr:uid="{00000000-0005-0000-0000-000054160000}"/>
    <cellStyle name="Hyperlink 14" xfId="43829" hidden="1" xr:uid="{00000000-0005-0000-0000-000055160000}"/>
    <cellStyle name="Hyperlink 14" xfId="44527" hidden="1" xr:uid="{00000000-0005-0000-0000-000056160000}"/>
    <cellStyle name="Hyperlink 14" xfId="44566" hidden="1" xr:uid="{00000000-0005-0000-0000-000057160000}"/>
    <cellStyle name="Hyperlink 14" xfId="44615" hidden="1" xr:uid="{00000000-0005-0000-0000-000058160000}"/>
    <cellStyle name="Hyperlink 14" xfId="44665" hidden="1" xr:uid="{00000000-0005-0000-0000-000059160000}"/>
    <cellStyle name="Hyperlink 14" xfId="44064" hidden="1" xr:uid="{00000000-0005-0000-0000-00005A160000}"/>
    <cellStyle name="Hyperlink 14" xfId="44731" hidden="1" xr:uid="{00000000-0005-0000-0000-00005B160000}"/>
    <cellStyle name="Hyperlink 14" xfId="44770" hidden="1" xr:uid="{00000000-0005-0000-0000-00005C160000}"/>
    <cellStyle name="Hyperlink 14" xfId="44819" hidden="1" xr:uid="{00000000-0005-0000-0000-00005D160000}"/>
    <cellStyle name="Hyperlink 14" xfId="44869" hidden="1" xr:uid="{00000000-0005-0000-0000-00005E160000}"/>
    <cellStyle name="Hyperlink 14" xfId="41831" hidden="1" xr:uid="{00000000-0005-0000-0000-00005F160000}"/>
    <cellStyle name="Hyperlink 14" xfId="44935" hidden="1" xr:uid="{00000000-0005-0000-0000-000060160000}"/>
    <cellStyle name="Hyperlink 14" xfId="44974" hidden="1" xr:uid="{00000000-0005-0000-0000-000061160000}"/>
    <cellStyle name="Hyperlink 14" xfId="45023" hidden="1" xr:uid="{00000000-0005-0000-0000-000062160000}"/>
    <cellStyle name="Hyperlink 14" xfId="45073" hidden="1" xr:uid="{00000000-0005-0000-0000-000063160000}"/>
    <cellStyle name="Hyperlink 14" xfId="45193" hidden="1" xr:uid="{00000000-0005-0000-0000-000064160000}"/>
    <cellStyle name="Hyperlink 14" xfId="45366" hidden="1" xr:uid="{00000000-0005-0000-0000-000065160000}"/>
    <cellStyle name="Hyperlink 14" xfId="45405" hidden="1" xr:uid="{00000000-0005-0000-0000-000066160000}"/>
    <cellStyle name="Hyperlink 14" xfId="45454" hidden="1" xr:uid="{00000000-0005-0000-0000-000067160000}"/>
    <cellStyle name="Hyperlink 14" xfId="45504" hidden="1" xr:uid="{00000000-0005-0000-0000-000068160000}"/>
    <cellStyle name="Hyperlink 14" xfId="45270" hidden="1" xr:uid="{00000000-0005-0000-0000-000069160000}"/>
    <cellStyle name="Hyperlink 14" xfId="45598" hidden="1" xr:uid="{00000000-0005-0000-0000-00006A160000}"/>
    <cellStyle name="Hyperlink 14" xfId="45637" hidden="1" xr:uid="{00000000-0005-0000-0000-00006B160000}"/>
    <cellStyle name="Hyperlink 14" xfId="45686" hidden="1" xr:uid="{00000000-0005-0000-0000-00006C160000}"/>
    <cellStyle name="Hyperlink 14" xfId="45736" hidden="1" xr:uid="{00000000-0005-0000-0000-00006D160000}"/>
    <cellStyle name="Hyperlink 14" xfId="45164" hidden="1" xr:uid="{00000000-0005-0000-0000-00006E160000}"/>
    <cellStyle name="Hyperlink 14" xfId="45802" hidden="1" xr:uid="{00000000-0005-0000-0000-00006F160000}"/>
    <cellStyle name="Hyperlink 14" xfId="45841" hidden="1" xr:uid="{00000000-0005-0000-0000-000070160000}"/>
    <cellStyle name="Hyperlink 14" xfId="45890" hidden="1" xr:uid="{00000000-0005-0000-0000-000071160000}"/>
    <cellStyle name="Hyperlink 14" xfId="45940" hidden="1" xr:uid="{00000000-0005-0000-0000-000072160000}"/>
    <cellStyle name="Hyperlink 14" xfId="45308" hidden="1" xr:uid="{00000000-0005-0000-0000-000073160000}"/>
    <cellStyle name="Hyperlink 14" xfId="46006" hidden="1" xr:uid="{00000000-0005-0000-0000-000074160000}"/>
    <cellStyle name="Hyperlink 14" xfId="46045" hidden="1" xr:uid="{00000000-0005-0000-0000-000075160000}"/>
    <cellStyle name="Hyperlink 14" xfId="46094" hidden="1" xr:uid="{00000000-0005-0000-0000-000076160000}"/>
    <cellStyle name="Hyperlink 14" xfId="46144" hidden="1" xr:uid="{00000000-0005-0000-0000-000077160000}"/>
    <cellStyle name="Hyperlink 14" xfId="45543" hidden="1" xr:uid="{00000000-0005-0000-0000-000078160000}"/>
    <cellStyle name="Hyperlink 14" xfId="46210" hidden="1" xr:uid="{00000000-0005-0000-0000-000079160000}"/>
    <cellStyle name="Hyperlink 14" xfId="46249" hidden="1" xr:uid="{00000000-0005-0000-0000-00007A160000}"/>
    <cellStyle name="Hyperlink 14" xfId="46298" hidden="1" xr:uid="{00000000-0005-0000-0000-00007B160000}"/>
    <cellStyle name="Hyperlink 14" xfId="46348" hidden="1" xr:uid="{00000000-0005-0000-0000-00007C160000}"/>
    <cellStyle name="Hyperlink 14" xfId="26123" hidden="1" xr:uid="{00000000-0005-0000-0000-00007D160000}"/>
    <cellStyle name="Hyperlink 14" xfId="46414" hidden="1" xr:uid="{00000000-0005-0000-0000-00007E160000}"/>
    <cellStyle name="Hyperlink 14" xfId="46453" hidden="1" xr:uid="{00000000-0005-0000-0000-00007F160000}"/>
    <cellStyle name="Hyperlink 14" xfId="46502" hidden="1" xr:uid="{00000000-0005-0000-0000-000080160000}"/>
    <cellStyle name="Hyperlink 14" xfId="46552" hidden="1" xr:uid="{00000000-0005-0000-0000-000081160000}"/>
    <cellStyle name="Hyperlink 14" xfId="46600" hidden="1" xr:uid="{00000000-0005-0000-0000-000082160000}"/>
    <cellStyle name="Hyperlink 14" xfId="46669" hidden="1" xr:uid="{00000000-0005-0000-0000-000083160000}"/>
    <cellStyle name="Hyperlink 14" xfId="46708" hidden="1" xr:uid="{00000000-0005-0000-0000-000084160000}"/>
    <cellStyle name="Hyperlink 14" xfId="46757" hidden="1" xr:uid="{00000000-0005-0000-0000-000085160000}"/>
    <cellStyle name="Hyperlink 14" xfId="46807" hidden="1" xr:uid="{00000000-0005-0000-0000-000086160000}"/>
    <cellStyle name="Hyperlink 14" xfId="46904" hidden="1" xr:uid="{00000000-0005-0000-0000-000087160000}"/>
    <cellStyle name="Hyperlink 14" xfId="47026" hidden="1" xr:uid="{00000000-0005-0000-0000-000088160000}"/>
    <cellStyle name="Hyperlink 14" xfId="47065" hidden="1" xr:uid="{00000000-0005-0000-0000-000089160000}"/>
    <cellStyle name="Hyperlink 14" xfId="47114" hidden="1" xr:uid="{00000000-0005-0000-0000-00008A160000}"/>
    <cellStyle name="Hyperlink 14" xfId="47164" hidden="1" xr:uid="{00000000-0005-0000-0000-00008B160000}"/>
    <cellStyle name="Hyperlink 14" xfId="47284" hidden="1" xr:uid="{00000000-0005-0000-0000-00008C160000}"/>
    <cellStyle name="Hyperlink 14" xfId="47457" hidden="1" xr:uid="{00000000-0005-0000-0000-00008D160000}"/>
    <cellStyle name="Hyperlink 14" xfId="47496" hidden="1" xr:uid="{00000000-0005-0000-0000-00008E160000}"/>
    <cellStyle name="Hyperlink 14" xfId="47545" hidden="1" xr:uid="{00000000-0005-0000-0000-00008F160000}"/>
    <cellStyle name="Hyperlink 14" xfId="47595" hidden="1" xr:uid="{00000000-0005-0000-0000-000090160000}"/>
    <cellStyle name="Hyperlink 14" xfId="47361" hidden="1" xr:uid="{00000000-0005-0000-0000-000091160000}"/>
    <cellStyle name="Hyperlink 14" xfId="47689" hidden="1" xr:uid="{00000000-0005-0000-0000-000092160000}"/>
    <cellStyle name="Hyperlink 14" xfId="47728" hidden="1" xr:uid="{00000000-0005-0000-0000-000093160000}"/>
    <cellStyle name="Hyperlink 14" xfId="47777" hidden="1" xr:uid="{00000000-0005-0000-0000-000094160000}"/>
    <cellStyle name="Hyperlink 14" xfId="47827" hidden="1" xr:uid="{00000000-0005-0000-0000-000095160000}"/>
    <cellStyle name="Hyperlink 14" xfId="47255" hidden="1" xr:uid="{00000000-0005-0000-0000-000096160000}"/>
    <cellStyle name="Hyperlink 14" xfId="47893" hidden="1" xr:uid="{00000000-0005-0000-0000-000097160000}"/>
    <cellStyle name="Hyperlink 14" xfId="47932" hidden="1" xr:uid="{00000000-0005-0000-0000-000098160000}"/>
    <cellStyle name="Hyperlink 14" xfId="47981" hidden="1" xr:uid="{00000000-0005-0000-0000-000099160000}"/>
    <cellStyle name="Hyperlink 14" xfId="48031" hidden="1" xr:uid="{00000000-0005-0000-0000-00009A160000}"/>
    <cellStyle name="Hyperlink 14" xfId="47399" hidden="1" xr:uid="{00000000-0005-0000-0000-00009B160000}"/>
    <cellStyle name="Hyperlink 14" xfId="48097" hidden="1" xr:uid="{00000000-0005-0000-0000-00009C160000}"/>
    <cellStyle name="Hyperlink 14" xfId="48136" hidden="1" xr:uid="{00000000-0005-0000-0000-00009D160000}"/>
    <cellStyle name="Hyperlink 14" xfId="48185" hidden="1" xr:uid="{00000000-0005-0000-0000-00009E160000}"/>
    <cellStyle name="Hyperlink 14" xfId="48235" hidden="1" xr:uid="{00000000-0005-0000-0000-00009F160000}"/>
    <cellStyle name="Hyperlink 14" xfId="47634" hidden="1" xr:uid="{00000000-0005-0000-0000-0000A0160000}"/>
    <cellStyle name="Hyperlink 14" xfId="48301" hidden="1" xr:uid="{00000000-0005-0000-0000-0000A1160000}"/>
    <cellStyle name="Hyperlink 14" xfId="48340" hidden="1" xr:uid="{00000000-0005-0000-0000-0000A2160000}"/>
    <cellStyle name="Hyperlink 14" xfId="48389" hidden="1" xr:uid="{00000000-0005-0000-0000-0000A3160000}"/>
    <cellStyle name="Hyperlink 14" xfId="48439" hidden="1" xr:uid="{00000000-0005-0000-0000-0000A4160000}"/>
    <cellStyle name="Hyperlink 14" xfId="46981" hidden="1" xr:uid="{00000000-0005-0000-0000-0000A5160000}"/>
    <cellStyle name="Hyperlink 14" xfId="48505" hidden="1" xr:uid="{00000000-0005-0000-0000-0000A6160000}"/>
    <cellStyle name="Hyperlink 14" xfId="48544" hidden="1" xr:uid="{00000000-0005-0000-0000-0000A7160000}"/>
    <cellStyle name="Hyperlink 14" xfId="48593" hidden="1" xr:uid="{00000000-0005-0000-0000-0000A8160000}"/>
    <cellStyle name="Hyperlink 14" xfId="48643" hidden="1" xr:uid="{00000000-0005-0000-0000-0000A9160000}"/>
    <cellStyle name="Hyperlink 14" xfId="48763" hidden="1" xr:uid="{00000000-0005-0000-0000-0000AA160000}"/>
    <cellStyle name="Hyperlink 14" xfId="48936" hidden="1" xr:uid="{00000000-0005-0000-0000-0000AB160000}"/>
    <cellStyle name="Hyperlink 14" xfId="48975" hidden="1" xr:uid="{00000000-0005-0000-0000-0000AC160000}"/>
    <cellStyle name="Hyperlink 14" xfId="49024" hidden="1" xr:uid="{00000000-0005-0000-0000-0000AD160000}"/>
    <cellStyle name="Hyperlink 14" xfId="49074" hidden="1" xr:uid="{00000000-0005-0000-0000-0000AE160000}"/>
    <cellStyle name="Hyperlink 14" xfId="48840" hidden="1" xr:uid="{00000000-0005-0000-0000-0000AF160000}"/>
    <cellStyle name="Hyperlink 14" xfId="49168" hidden="1" xr:uid="{00000000-0005-0000-0000-0000B0160000}"/>
    <cellStyle name="Hyperlink 14" xfId="49207" hidden="1" xr:uid="{00000000-0005-0000-0000-0000B1160000}"/>
    <cellStyle name="Hyperlink 14" xfId="49256" hidden="1" xr:uid="{00000000-0005-0000-0000-0000B2160000}"/>
    <cellStyle name="Hyperlink 14" xfId="49306" hidden="1" xr:uid="{00000000-0005-0000-0000-0000B3160000}"/>
    <cellStyle name="Hyperlink 14" xfId="48734" hidden="1" xr:uid="{00000000-0005-0000-0000-0000B4160000}"/>
    <cellStyle name="Hyperlink 14" xfId="49372" hidden="1" xr:uid="{00000000-0005-0000-0000-0000B5160000}"/>
    <cellStyle name="Hyperlink 14" xfId="49411" hidden="1" xr:uid="{00000000-0005-0000-0000-0000B6160000}"/>
    <cellStyle name="Hyperlink 14" xfId="49460" hidden="1" xr:uid="{00000000-0005-0000-0000-0000B7160000}"/>
    <cellStyle name="Hyperlink 14" xfId="49510" hidden="1" xr:uid="{00000000-0005-0000-0000-0000B8160000}"/>
    <cellStyle name="Hyperlink 14" xfId="48878" hidden="1" xr:uid="{00000000-0005-0000-0000-0000B9160000}"/>
    <cellStyle name="Hyperlink 14" xfId="49576" hidden="1" xr:uid="{00000000-0005-0000-0000-0000BA160000}"/>
    <cellStyle name="Hyperlink 14" xfId="49615" hidden="1" xr:uid="{00000000-0005-0000-0000-0000BB160000}"/>
    <cellStyle name="Hyperlink 14" xfId="49664" hidden="1" xr:uid="{00000000-0005-0000-0000-0000BC160000}"/>
    <cellStyle name="Hyperlink 14" xfId="49714" hidden="1" xr:uid="{00000000-0005-0000-0000-0000BD160000}"/>
    <cellStyle name="Hyperlink 14" xfId="49113" hidden="1" xr:uid="{00000000-0005-0000-0000-0000BE160000}"/>
    <cellStyle name="Hyperlink 14" xfId="49780" hidden="1" xr:uid="{00000000-0005-0000-0000-0000BF160000}"/>
    <cellStyle name="Hyperlink 14" xfId="49819" hidden="1" xr:uid="{00000000-0005-0000-0000-0000C0160000}"/>
    <cellStyle name="Hyperlink 14" xfId="49868" hidden="1" xr:uid="{00000000-0005-0000-0000-0000C1160000}"/>
    <cellStyle name="Hyperlink 14" xfId="49918" hidden="1" xr:uid="{00000000-0005-0000-0000-0000C2160000}"/>
    <cellStyle name="Hyperlink 14" xfId="46880" hidden="1" xr:uid="{00000000-0005-0000-0000-0000C3160000}"/>
    <cellStyle name="Hyperlink 14" xfId="49984" hidden="1" xr:uid="{00000000-0005-0000-0000-0000C4160000}"/>
    <cellStyle name="Hyperlink 14" xfId="50023" hidden="1" xr:uid="{00000000-0005-0000-0000-0000C5160000}"/>
    <cellStyle name="Hyperlink 14" xfId="50072" hidden="1" xr:uid="{00000000-0005-0000-0000-0000C6160000}"/>
    <cellStyle name="Hyperlink 14" xfId="50122" hidden="1" xr:uid="{00000000-0005-0000-0000-0000C7160000}"/>
    <cellStyle name="Hyperlink 14" xfId="50242" hidden="1" xr:uid="{00000000-0005-0000-0000-0000C8160000}"/>
    <cellStyle name="Hyperlink 14" xfId="50415" hidden="1" xr:uid="{00000000-0005-0000-0000-0000C9160000}"/>
    <cellStyle name="Hyperlink 14" xfId="50454" hidden="1" xr:uid="{00000000-0005-0000-0000-0000CA160000}"/>
    <cellStyle name="Hyperlink 14" xfId="50503" hidden="1" xr:uid="{00000000-0005-0000-0000-0000CB160000}"/>
    <cellStyle name="Hyperlink 14" xfId="50553" hidden="1" xr:uid="{00000000-0005-0000-0000-0000CC160000}"/>
    <cellStyle name="Hyperlink 14" xfId="50319" hidden="1" xr:uid="{00000000-0005-0000-0000-0000CD160000}"/>
    <cellStyle name="Hyperlink 14" xfId="50647" hidden="1" xr:uid="{00000000-0005-0000-0000-0000CE160000}"/>
    <cellStyle name="Hyperlink 14" xfId="50686" hidden="1" xr:uid="{00000000-0005-0000-0000-0000CF160000}"/>
    <cellStyle name="Hyperlink 14" xfId="50735" hidden="1" xr:uid="{00000000-0005-0000-0000-0000D0160000}"/>
    <cellStyle name="Hyperlink 14" xfId="50785" hidden="1" xr:uid="{00000000-0005-0000-0000-0000D1160000}"/>
    <cellStyle name="Hyperlink 14" xfId="50213" hidden="1" xr:uid="{00000000-0005-0000-0000-0000D2160000}"/>
    <cellStyle name="Hyperlink 14" xfId="50851" hidden="1" xr:uid="{00000000-0005-0000-0000-0000D3160000}"/>
    <cellStyle name="Hyperlink 14" xfId="50890" hidden="1" xr:uid="{00000000-0005-0000-0000-0000D4160000}"/>
    <cellStyle name="Hyperlink 14" xfId="50939" hidden="1" xr:uid="{00000000-0005-0000-0000-0000D5160000}"/>
    <cellStyle name="Hyperlink 14" xfId="50989" hidden="1" xr:uid="{00000000-0005-0000-0000-0000D6160000}"/>
    <cellStyle name="Hyperlink 14" xfId="50357" hidden="1" xr:uid="{00000000-0005-0000-0000-0000D7160000}"/>
    <cellStyle name="Hyperlink 14" xfId="51055" hidden="1" xr:uid="{00000000-0005-0000-0000-0000D8160000}"/>
    <cellStyle name="Hyperlink 14" xfId="51094" hidden="1" xr:uid="{00000000-0005-0000-0000-0000D9160000}"/>
    <cellStyle name="Hyperlink 14" xfId="51143" hidden="1" xr:uid="{00000000-0005-0000-0000-0000DA160000}"/>
    <cellStyle name="Hyperlink 14" xfId="51193" hidden="1" xr:uid="{00000000-0005-0000-0000-0000DB160000}"/>
    <cellStyle name="Hyperlink 14" xfId="50592" hidden="1" xr:uid="{00000000-0005-0000-0000-0000DC160000}"/>
    <cellStyle name="Hyperlink 14" xfId="51259" hidden="1" xr:uid="{00000000-0005-0000-0000-0000DD160000}"/>
    <cellStyle name="Hyperlink 14" xfId="51298" hidden="1" xr:uid="{00000000-0005-0000-0000-0000DE160000}"/>
    <cellStyle name="Hyperlink 14" xfId="51347" hidden="1" xr:uid="{00000000-0005-0000-0000-0000DF160000}"/>
    <cellStyle name="Hyperlink 14" xfId="51397" hidden="1" xr:uid="{00000000-0005-0000-0000-0000E0160000}"/>
    <cellStyle name="Hyperlink 14" xfId="26119" hidden="1" xr:uid="{00000000-0005-0000-0000-0000E1160000}"/>
    <cellStyle name="Hyperlink 14" xfId="51463" hidden="1" xr:uid="{00000000-0005-0000-0000-0000E2160000}"/>
    <cellStyle name="Hyperlink 14" xfId="51502" hidden="1" xr:uid="{00000000-0005-0000-0000-0000E3160000}"/>
    <cellStyle name="Hyperlink 14" xfId="51551" hidden="1" xr:uid="{00000000-0005-0000-0000-0000E4160000}"/>
    <cellStyle name="Hyperlink 14" xfId="51601" hidden="1" xr:uid="{00000000-0005-0000-0000-0000E5160000}"/>
    <cellStyle name="Hyperlink 14" xfId="51649" hidden="1" xr:uid="{00000000-0005-0000-0000-0000E6160000}"/>
    <cellStyle name="Hyperlink 14" xfId="51718" hidden="1" xr:uid="{00000000-0005-0000-0000-0000E7160000}"/>
    <cellStyle name="Hyperlink 14" xfId="51757" hidden="1" xr:uid="{00000000-0005-0000-0000-0000E8160000}"/>
    <cellStyle name="Hyperlink 14" xfId="51806" hidden="1" xr:uid="{00000000-0005-0000-0000-0000E9160000}"/>
    <cellStyle name="Hyperlink 14" xfId="51856" hidden="1" xr:uid="{00000000-0005-0000-0000-0000EA160000}"/>
    <cellStyle name="Hyperlink 14" xfId="51953" hidden="1" xr:uid="{00000000-0005-0000-0000-0000EB160000}"/>
    <cellStyle name="Hyperlink 14" xfId="52075" hidden="1" xr:uid="{00000000-0005-0000-0000-0000EC160000}"/>
    <cellStyle name="Hyperlink 14" xfId="52114" hidden="1" xr:uid="{00000000-0005-0000-0000-0000ED160000}"/>
    <cellStyle name="Hyperlink 14" xfId="52163" hidden="1" xr:uid="{00000000-0005-0000-0000-0000EE160000}"/>
    <cellStyle name="Hyperlink 14" xfId="52213" hidden="1" xr:uid="{00000000-0005-0000-0000-0000EF160000}"/>
    <cellStyle name="Hyperlink 14" xfId="52333" hidden="1" xr:uid="{00000000-0005-0000-0000-0000F0160000}"/>
    <cellStyle name="Hyperlink 14" xfId="52506" hidden="1" xr:uid="{00000000-0005-0000-0000-0000F1160000}"/>
    <cellStyle name="Hyperlink 14" xfId="52545" hidden="1" xr:uid="{00000000-0005-0000-0000-0000F2160000}"/>
    <cellStyle name="Hyperlink 14" xfId="52594" hidden="1" xr:uid="{00000000-0005-0000-0000-0000F3160000}"/>
    <cellStyle name="Hyperlink 14" xfId="52644" hidden="1" xr:uid="{00000000-0005-0000-0000-0000F4160000}"/>
    <cellStyle name="Hyperlink 14" xfId="52410" hidden="1" xr:uid="{00000000-0005-0000-0000-0000F5160000}"/>
    <cellStyle name="Hyperlink 14" xfId="52738" hidden="1" xr:uid="{00000000-0005-0000-0000-0000F6160000}"/>
    <cellStyle name="Hyperlink 14" xfId="52777" hidden="1" xr:uid="{00000000-0005-0000-0000-0000F7160000}"/>
    <cellStyle name="Hyperlink 14" xfId="52826" hidden="1" xr:uid="{00000000-0005-0000-0000-0000F8160000}"/>
    <cellStyle name="Hyperlink 14" xfId="52876" hidden="1" xr:uid="{00000000-0005-0000-0000-0000F9160000}"/>
    <cellStyle name="Hyperlink 14" xfId="52304" hidden="1" xr:uid="{00000000-0005-0000-0000-0000FA160000}"/>
    <cellStyle name="Hyperlink 14" xfId="52942" hidden="1" xr:uid="{00000000-0005-0000-0000-0000FB160000}"/>
    <cellStyle name="Hyperlink 14" xfId="52981" hidden="1" xr:uid="{00000000-0005-0000-0000-0000FC160000}"/>
    <cellStyle name="Hyperlink 14" xfId="53030" hidden="1" xr:uid="{00000000-0005-0000-0000-0000FD160000}"/>
    <cellStyle name="Hyperlink 14" xfId="53080" hidden="1" xr:uid="{00000000-0005-0000-0000-0000FE160000}"/>
    <cellStyle name="Hyperlink 14" xfId="52448" hidden="1" xr:uid="{00000000-0005-0000-0000-0000FF160000}"/>
    <cellStyle name="Hyperlink 14" xfId="53146" hidden="1" xr:uid="{00000000-0005-0000-0000-000000170000}"/>
    <cellStyle name="Hyperlink 14" xfId="53185" hidden="1" xr:uid="{00000000-0005-0000-0000-000001170000}"/>
    <cellStyle name="Hyperlink 14" xfId="53234" hidden="1" xr:uid="{00000000-0005-0000-0000-000002170000}"/>
    <cellStyle name="Hyperlink 14" xfId="53284" hidden="1" xr:uid="{00000000-0005-0000-0000-000003170000}"/>
    <cellStyle name="Hyperlink 14" xfId="52683" hidden="1" xr:uid="{00000000-0005-0000-0000-000004170000}"/>
    <cellStyle name="Hyperlink 14" xfId="53350" hidden="1" xr:uid="{00000000-0005-0000-0000-000005170000}"/>
    <cellStyle name="Hyperlink 14" xfId="53389" hidden="1" xr:uid="{00000000-0005-0000-0000-000006170000}"/>
    <cellStyle name="Hyperlink 14" xfId="53438" hidden="1" xr:uid="{00000000-0005-0000-0000-000007170000}"/>
    <cellStyle name="Hyperlink 14" xfId="53488" hidden="1" xr:uid="{00000000-0005-0000-0000-000008170000}"/>
    <cellStyle name="Hyperlink 14" xfId="52030" hidden="1" xr:uid="{00000000-0005-0000-0000-000009170000}"/>
    <cellStyle name="Hyperlink 14" xfId="53554" hidden="1" xr:uid="{00000000-0005-0000-0000-00000A170000}"/>
    <cellStyle name="Hyperlink 14" xfId="53593" hidden="1" xr:uid="{00000000-0005-0000-0000-00000B170000}"/>
    <cellStyle name="Hyperlink 14" xfId="53642" hidden="1" xr:uid="{00000000-0005-0000-0000-00000C170000}"/>
    <cellStyle name="Hyperlink 14" xfId="53692" hidden="1" xr:uid="{00000000-0005-0000-0000-00000D170000}"/>
    <cellStyle name="Hyperlink 14" xfId="53812" hidden="1" xr:uid="{00000000-0005-0000-0000-00000E170000}"/>
    <cellStyle name="Hyperlink 14" xfId="53985" hidden="1" xr:uid="{00000000-0005-0000-0000-00000F170000}"/>
    <cellStyle name="Hyperlink 14" xfId="54024" hidden="1" xr:uid="{00000000-0005-0000-0000-000010170000}"/>
    <cellStyle name="Hyperlink 14" xfId="54073" hidden="1" xr:uid="{00000000-0005-0000-0000-000011170000}"/>
    <cellStyle name="Hyperlink 14" xfId="54123" hidden="1" xr:uid="{00000000-0005-0000-0000-000012170000}"/>
    <cellStyle name="Hyperlink 14" xfId="53889" hidden="1" xr:uid="{00000000-0005-0000-0000-000013170000}"/>
    <cellStyle name="Hyperlink 14" xfId="54217" hidden="1" xr:uid="{00000000-0005-0000-0000-000014170000}"/>
    <cellStyle name="Hyperlink 14" xfId="54256" hidden="1" xr:uid="{00000000-0005-0000-0000-000015170000}"/>
    <cellStyle name="Hyperlink 14" xfId="54305" hidden="1" xr:uid="{00000000-0005-0000-0000-000016170000}"/>
    <cellStyle name="Hyperlink 14" xfId="54355" hidden="1" xr:uid="{00000000-0005-0000-0000-000017170000}"/>
    <cellStyle name="Hyperlink 14" xfId="53783" hidden="1" xr:uid="{00000000-0005-0000-0000-000018170000}"/>
    <cellStyle name="Hyperlink 14" xfId="54421" hidden="1" xr:uid="{00000000-0005-0000-0000-000019170000}"/>
    <cellStyle name="Hyperlink 14" xfId="54460" hidden="1" xr:uid="{00000000-0005-0000-0000-00001A170000}"/>
    <cellStyle name="Hyperlink 14" xfId="54509" hidden="1" xr:uid="{00000000-0005-0000-0000-00001B170000}"/>
    <cellStyle name="Hyperlink 14" xfId="54559" hidden="1" xr:uid="{00000000-0005-0000-0000-00001C170000}"/>
    <cellStyle name="Hyperlink 14" xfId="53927" hidden="1" xr:uid="{00000000-0005-0000-0000-00001D170000}"/>
    <cellStyle name="Hyperlink 14" xfId="54625" hidden="1" xr:uid="{00000000-0005-0000-0000-00001E170000}"/>
    <cellStyle name="Hyperlink 14" xfId="54664" hidden="1" xr:uid="{00000000-0005-0000-0000-00001F170000}"/>
    <cellStyle name="Hyperlink 14" xfId="54713" hidden="1" xr:uid="{00000000-0005-0000-0000-000020170000}"/>
    <cellStyle name="Hyperlink 14" xfId="54763" hidden="1" xr:uid="{00000000-0005-0000-0000-000021170000}"/>
    <cellStyle name="Hyperlink 14" xfId="54162" hidden="1" xr:uid="{00000000-0005-0000-0000-000022170000}"/>
    <cellStyle name="Hyperlink 14" xfId="54829" hidden="1" xr:uid="{00000000-0005-0000-0000-000023170000}"/>
    <cellStyle name="Hyperlink 14" xfId="54868" hidden="1" xr:uid="{00000000-0005-0000-0000-000024170000}"/>
    <cellStyle name="Hyperlink 14" xfId="54917" hidden="1" xr:uid="{00000000-0005-0000-0000-000025170000}"/>
    <cellStyle name="Hyperlink 14" xfId="54967" hidden="1" xr:uid="{00000000-0005-0000-0000-000026170000}"/>
    <cellStyle name="Hyperlink 14" xfId="51929" hidden="1" xr:uid="{00000000-0005-0000-0000-000027170000}"/>
    <cellStyle name="Hyperlink 14" xfId="55033" hidden="1" xr:uid="{00000000-0005-0000-0000-000028170000}"/>
    <cellStyle name="Hyperlink 14" xfId="55072" hidden="1" xr:uid="{00000000-0005-0000-0000-000029170000}"/>
    <cellStyle name="Hyperlink 14" xfId="55121" hidden="1" xr:uid="{00000000-0005-0000-0000-00002A170000}"/>
    <cellStyle name="Hyperlink 14" xfId="55171" hidden="1" xr:uid="{00000000-0005-0000-0000-00002B170000}"/>
    <cellStyle name="Hyperlink 14" xfId="55291" hidden="1" xr:uid="{00000000-0005-0000-0000-00002C170000}"/>
    <cellStyle name="Hyperlink 14" xfId="55464" hidden="1" xr:uid="{00000000-0005-0000-0000-00002D170000}"/>
    <cellStyle name="Hyperlink 14" xfId="55503" hidden="1" xr:uid="{00000000-0005-0000-0000-00002E170000}"/>
    <cellStyle name="Hyperlink 14" xfId="55552" hidden="1" xr:uid="{00000000-0005-0000-0000-00002F170000}"/>
    <cellStyle name="Hyperlink 14" xfId="55602" hidden="1" xr:uid="{00000000-0005-0000-0000-000030170000}"/>
    <cellStyle name="Hyperlink 14" xfId="55368" hidden="1" xr:uid="{00000000-0005-0000-0000-000031170000}"/>
    <cellStyle name="Hyperlink 14" xfId="55696" hidden="1" xr:uid="{00000000-0005-0000-0000-000032170000}"/>
    <cellStyle name="Hyperlink 14" xfId="55735" hidden="1" xr:uid="{00000000-0005-0000-0000-000033170000}"/>
    <cellStyle name="Hyperlink 14" xfId="55784" hidden="1" xr:uid="{00000000-0005-0000-0000-000034170000}"/>
    <cellStyle name="Hyperlink 14" xfId="55834" hidden="1" xr:uid="{00000000-0005-0000-0000-000035170000}"/>
    <cellStyle name="Hyperlink 14" xfId="55262" hidden="1" xr:uid="{00000000-0005-0000-0000-000036170000}"/>
    <cellStyle name="Hyperlink 14" xfId="55900" hidden="1" xr:uid="{00000000-0005-0000-0000-000037170000}"/>
    <cellStyle name="Hyperlink 14" xfId="55939" hidden="1" xr:uid="{00000000-0005-0000-0000-000038170000}"/>
    <cellStyle name="Hyperlink 14" xfId="55988" hidden="1" xr:uid="{00000000-0005-0000-0000-000039170000}"/>
    <cellStyle name="Hyperlink 14" xfId="56038" hidden="1" xr:uid="{00000000-0005-0000-0000-00003A170000}"/>
    <cellStyle name="Hyperlink 14" xfId="55406" hidden="1" xr:uid="{00000000-0005-0000-0000-00003B170000}"/>
    <cellStyle name="Hyperlink 14" xfId="56104" hidden="1" xr:uid="{00000000-0005-0000-0000-00003C170000}"/>
    <cellStyle name="Hyperlink 14" xfId="56143" hidden="1" xr:uid="{00000000-0005-0000-0000-00003D170000}"/>
    <cellStyle name="Hyperlink 14" xfId="56192" hidden="1" xr:uid="{00000000-0005-0000-0000-00003E170000}"/>
    <cellStyle name="Hyperlink 14" xfId="56242" hidden="1" xr:uid="{00000000-0005-0000-0000-00003F170000}"/>
    <cellStyle name="Hyperlink 14" xfId="55641" hidden="1" xr:uid="{00000000-0005-0000-0000-000040170000}"/>
    <cellStyle name="Hyperlink 14" xfId="56308" hidden="1" xr:uid="{00000000-0005-0000-0000-000041170000}"/>
    <cellStyle name="Hyperlink 14" xfId="56347" hidden="1" xr:uid="{00000000-0005-0000-0000-000042170000}"/>
    <cellStyle name="Hyperlink 14" xfId="56396" hidden="1" xr:uid="{00000000-0005-0000-0000-000043170000}"/>
    <cellStyle name="Hyperlink 14" xfId="56446" hidden="1" xr:uid="{00000000-0005-0000-0000-000044170000}"/>
    <cellStyle name="Hyperlink 14" xfId="56505" hidden="1" xr:uid="{00000000-0005-0000-0000-000045170000}"/>
    <cellStyle name="Hyperlink 14" xfId="56576" hidden="1" xr:uid="{00000000-0005-0000-0000-000046170000}"/>
    <cellStyle name="Hyperlink 14" xfId="56615" hidden="1" xr:uid="{00000000-0005-0000-0000-000047170000}"/>
    <cellStyle name="Hyperlink 14" xfId="56664" hidden="1" xr:uid="{00000000-0005-0000-0000-000048170000}"/>
    <cellStyle name="Hyperlink 14" xfId="56714" hidden="1" xr:uid="{00000000-0005-0000-0000-000049170000}"/>
    <cellStyle name="Hyperlink 14" xfId="56762" hidden="1" xr:uid="{00000000-0005-0000-0000-00004A170000}"/>
    <cellStyle name="Hyperlink 14" xfId="56831" hidden="1" xr:uid="{00000000-0005-0000-0000-00004B170000}"/>
    <cellStyle name="Hyperlink 14" xfId="56870" hidden="1" xr:uid="{00000000-0005-0000-0000-00004C170000}"/>
    <cellStyle name="Hyperlink 14" xfId="56919" hidden="1" xr:uid="{00000000-0005-0000-0000-00004D170000}"/>
    <cellStyle name="Hyperlink 14" xfId="56969" hidden="1" xr:uid="{00000000-0005-0000-0000-00004E170000}"/>
    <cellStyle name="Hyperlink 14" xfId="57074" hidden="1" xr:uid="{00000000-0005-0000-0000-00004F170000}"/>
    <cellStyle name="Hyperlink 14" xfId="57198" hidden="1" xr:uid="{00000000-0005-0000-0000-000050170000}"/>
    <cellStyle name="Hyperlink 14" xfId="57237" hidden="1" xr:uid="{00000000-0005-0000-0000-000051170000}"/>
    <cellStyle name="Hyperlink 14" xfId="57286" hidden="1" xr:uid="{00000000-0005-0000-0000-000052170000}"/>
    <cellStyle name="Hyperlink 14" xfId="57336" hidden="1" xr:uid="{00000000-0005-0000-0000-000053170000}"/>
    <cellStyle name="Hyperlink 14" xfId="57456" hidden="1" xr:uid="{00000000-0005-0000-0000-000054170000}"/>
    <cellStyle name="Hyperlink 14" xfId="57629" hidden="1" xr:uid="{00000000-0005-0000-0000-000055170000}"/>
    <cellStyle name="Hyperlink 14" xfId="57668" hidden="1" xr:uid="{00000000-0005-0000-0000-000056170000}"/>
    <cellStyle name="Hyperlink 14" xfId="57717" hidden="1" xr:uid="{00000000-0005-0000-0000-000057170000}"/>
    <cellStyle name="Hyperlink 14" xfId="57767" hidden="1" xr:uid="{00000000-0005-0000-0000-000058170000}"/>
    <cellStyle name="Hyperlink 14" xfId="57533" hidden="1" xr:uid="{00000000-0005-0000-0000-000059170000}"/>
    <cellStyle name="Hyperlink 14" xfId="57861" hidden="1" xr:uid="{00000000-0005-0000-0000-00005A170000}"/>
    <cellStyle name="Hyperlink 14" xfId="57900" hidden="1" xr:uid="{00000000-0005-0000-0000-00005B170000}"/>
    <cellStyle name="Hyperlink 14" xfId="57949" hidden="1" xr:uid="{00000000-0005-0000-0000-00005C170000}"/>
    <cellStyle name="Hyperlink 14" xfId="57999" hidden="1" xr:uid="{00000000-0005-0000-0000-00005D170000}"/>
    <cellStyle name="Hyperlink 14" xfId="57427" hidden="1" xr:uid="{00000000-0005-0000-0000-00005E170000}"/>
    <cellStyle name="Hyperlink 14" xfId="58065" hidden="1" xr:uid="{00000000-0005-0000-0000-00005F170000}"/>
    <cellStyle name="Hyperlink 14" xfId="58104" hidden="1" xr:uid="{00000000-0005-0000-0000-000060170000}"/>
    <cellStyle name="Hyperlink 14" xfId="58153" hidden="1" xr:uid="{00000000-0005-0000-0000-000061170000}"/>
    <cellStyle name="Hyperlink 14" xfId="58203" hidden="1" xr:uid="{00000000-0005-0000-0000-000062170000}"/>
    <cellStyle name="Hyperlink 14" xfId="57571" hidden="1" xr:uid="{00000000-0005-0000-0000-000063170000}"/>
    <cellStyle name="Hyperlink 14" xfId="58269" hidden="1" xr:uid="{00000000-0005-0000-0000-000064170000}"/>
    <cellStyle name="Hyperlink 14" xfId="58308" hidden="1" xr:uid="{00000000-0005-0000-0000-000065170000}"/>
    <cellStyle name="Hyperlink 14" xfId="58357" hidden="1" xr:uid="{00000000-0005-0000-0000-000066170000}"/>
    <cellStyle name="Hyperlink 14" xfId="58407" hidden="1" xr:uid="{00000000-0005-0000-0000-000067170000}"/>
    <cellStyle name="Hyperlink 14" xfId="57806" hidden="1" xr:uid="{00000000-0005-0000-0000-000068170000}"/>
    <cellStyle name="Hyperlink 14" xfId="58473" hidden="1" xr:uid="{00000000-0005-0000-0000-000069170000}"/>
    <cellStyle name="Hyperlink 14" xfId="58512" hidden="1" xr:uid="{00000000-0005-0000-0000-00006A170000}"/>
    <cellStyle name="Hyperlink 14" xfId="58561" hidden="1" xr:uid="{00000000-0005-0000-0000-00006B170000}"/>
    <cellStyle name="Hyperlink 14" xfId="58611" hidden="1" xr:uid="{00000000-0005-0000-0000-00006C170000}"/>
    <cellStyle name="Hyperlink 14" xfId="57152" hidden="1" xr:uid="{00000000-0005-0000-0000-00006D170000}"/>
    <cellStyle name="Hyperlink 14" xfId="58677" hidden="1" xr:uid="{00000000-0005-0000-0000-00006E170000}"/>
    <cellStyle name="Hyperlink 14" xfId="58716" hidden="1" xr:uid="{00000000-0005-0000-0000-00006F170000}"/>
    <cellStyle name="Hyperlink 14" xfId="58765" hidden="1" xr:uid="{00000000-0005-0000-0000-000070170000}"/>
    <cellStyle name="Hyperlink 14" xfId="58815" hidden="1" xr:uid="{00000000-0005-0000-0000-000071170000}"/>
    <cellStyle name="Hyperlink 14" xfId="58935" hidden="1" xr:uid="{00000000-0005-0000-0000-000072170000}"/>
    <cellStyle name="Hyperlink 14" xfId="59108" hidden="1" xr:uid="{00000000-0005-0000-0000-000073170000}"/>
    <cellStyle name="Hyperlink 14" xfId="59147" hidden="1" xr:uid="{00000000-0005-0000-0000-000074170000}"/>
    <cellStyle name="Hyperlink 14" xfId="59196" hidden="1" xr:uid="{00000000-0005-0000-0000-000075170000}"/>
    <cellStyle name="Hyperlink 14" xfId="59246" hidden="1" xr:uid="{00000000-0005-0000-0000-000076170000}"/>
    <cellStyle name="Hyperlink 14" xfId="59012" hidden="1" xr:uid="{00000000-0005-0000-0000-000077170000}"/>
    <cellStyle name="Hyperlink 14" xfId="59340" hidden="1" xr:uid="{00000000-0005-0000-0000-000078170000}"/>
    <cellStyle name="Hyperlink 14" xfId="59379" hidden="1" xr:uid="{00000000-0005-0000-0000-000079170000}"/>
    <cellStyle name="Hyperlink 14" xfId="59428" hidden="1" xr:uid="{00000000-0005-0000-0000-00007A170000}"/>
    <cellStyle name="Hyperlink 14" xfId="59478" hidden="1" xr:uid="{00000000-0005-0000-0000-00007B170000}"/>
    <cellStyle name="Hyperlink 14" xfId="58906" hidden="1" xr:uid="{00000000-0005-0000-0000-00007C170000}"/>
    <cellStyle name="Hyperlink 14" xfId="59544" hidden="1" xr:uid="{00000000-0005-0000-0000-00007D170000}"/>
    <cellStyle name="Hyperlink 14" xfId="59583" hidden="1" xr:uid="{00000000-0005-0000-0000-00007E170000}"/>
    <cellStyle name="Hyperlink 14" xfId="59632" hidden="1" xr:uid="{00000000-0005-0000-0000-00007F170000}"/>
    <cellStyle name="Hyperlink 14" xfId="59682" hidden="1" xr:uid="{00000000-0005-0000-0000-000080170000}"/>
    <cellStyle name="Hyperlink 14" xfId="59050" hidden="1" xr:uid="{00000000-0005-0000-0000-000081170000}"/>
    <cellStyle name="Hyperlink 14" xfId="59748" hidden="1" xr:uid="{00000000-0005-0000-0000-000082170000}"/>
    <cellStyle name="Hyperlink 14" xfId="59787" hidden="1" xr:uid="{00000000-0005-0000-0000-000083170000}"/>
    <cellStyle name="Hyperlink 14" xfId="59836" hidden="1" xr:uid="{00000000-0005-0000-0000-000084170000}"/>
    <cellStyle name="Hyperlink 14" xfId="59886" hidden="1" xr:uid="{00000000-0005-0000-0000-000085170000}"/>
    <cellStyle name="Hyperlink 14" xfId="59285" hidden="1" xr:uid="{00000000-0005-0000-0000-000086170000}"/>
    <cellStyle name="Hyperlink 14" xfId="59952" hidden="1" xr:uid="{00000000-0005-0000-0000-000087170000}"/>
    <cellStyle name="Hyperlink 14" xfId="59991" hidden="1" xr:uid="{00000000-0005-0000-0000-000088170000}"/>
    <cellStyle name="Hyperlink 14" xfId="60040" hidden="1" xr:uid="{00000000-0005-0000-0000-000089170000}"/>
    <cellStyle name="Hyperlink 14" xfId="60090" hidden="1" xr:uid="{00000000-0005-0000-0000-00008A170000}"/>
    <cellStyle name="Hyperlink 14" xfId="57046" hidden="1" xr:uid="{00000000-0005-0000-0000-00008B170000}"/>
    <cellStyle name="Hyperlink 14" xfId="60156" hidden="1" xr:uid="{00000000-0005-0000-0000-00008C170000}"/>
    <cellStyle name="Hyperlink 14" xfId="60195" hidden="1" xr:uid="{00000000-0005-0000-0000-00008D170000}"/>
    <cellStyle name="Hyperlink 14" xfId="60244" hidden="1" xr:uid="{00000000-0005-0000-0000-00008E170000}"/>
    <cellStyle name="Hyperlink 14" xfId="60294" hidden="1" xr:uid="{00000000-0005-0000-0000-00008F170000}"/>
    <cellStyle name="Hyperlink 14" xfId="60414" hidden="1" xr:uid="{00000000-0005-0000-0000-000090170000}"/>
    <cellStyle name="Hyperlink 14" xfId="60587" hidden="1" xr:uid="{00000000-0005-0000-0000-000091170000}"/>
    <cellStyle name="Hyperlink 14" xfId="60626" hidden="1" xr:uid="{00000000-0005-0000-0000-000092170000}"/>
    <cellStyle name="Hyperlink 14" xfId="60675" hidden="1" xr:uid="{00000000-0005-0000-0000-000093170000}"/>
    <cellStyle name="Hyperlink 14" xfId="60725" hidden="1" xr:uid="{00000000-0005-0000-0000-000094170000}"/>
    <cellStyle name="Hyperlink 14" xfId="60491" hidden="1" xr:uid="{00000000-0005-0000-0000-000095170000}"/>
    <cellStyle name="Hyperlink 14" xfId="60819" hidden="1" xr:uid="{00000000-0005-0000-0000-000096170000}"/>
    <cellStyle name="Hyperlink 14" xfId="60858" hidden="1" xr:uid="{00000000-0005-0000-0000-000097170000}"/>
    <cellStyle name="Hyperlink 14" xfId="60907" hidden="1" xr:uid="{00000000-0005-0000-0000-000098170000}"/>
    <cellStyle name="Hyperlink 14" xfId="60957" hidden="1" xr:uid="{00000000-0005-0000-0000-000099170000}"/>
    <cellStyle name="Hyperlink 14" xfId="60385" hidden="1" xr:uid="{00000000-0005-0000-0000-00009A170000}"/>
    <cellStyle name="Hyperlink 14" xfId="61023" hidden="1" xr:uid="{00000000-0005-0000-0000-00009B170000}"/>
    <cellStyle name="Hyperlink 14" xfId="61062" hidden="1" xr:uid="{00000000-0005-0000-0000-00009C170000}"/>
    <cellStyle name="Hyperlink 14" xfId="61111" hidden="1" xr:uid="{00000000-0005-0000-0000-00009D170000}"/>
    <cellStyle name="Hyperlink 14" xfId="61161" hidden="1" xr:uid="{00000000-0005-0000-0000-00009E170000}"/>
    <cellStyle name="Hyperlink 14" xfId="60529" hidden="1" xr:uid="{00000000-0005-0000-0000-00009F170000}"/>
    <cellStyle name="Hyperlink 14" xfId="61227" hidden="1" xr:uid="{00000000-0005-0000-0000-0000A0170000}"/>
    <cellStyle name="Hyperlink 14" xfId="61266" hidden="1" xr:uid="{00000000-0005-0000-0000-0000A1170000}"/>
    <cellStyle name="Hyperlink 14" xfId="61315" hidden="1" xr:uid="{00000000-0005-0000-0000-0000A2170000}"/>
    <cellStyle name="Hyperlink 14" xfId="61365" hidden="1" xr:uid="{00000000-0005-0000-0000-0000A3170000}"/>
    <cellStyle name="Hyperlink 14" xfId="60764" hidden="1" xr:uid="{00000000-0005-0000-0000-0000A4170000}"/>
    <cellStyle name="Hyperlink 14" xfId="61431" hidden="1" xr:uid="{00000000-0005-0000-0000-0000A5170000}"/>
    <cellStyle name="Hyperlink 14" xfId="61470" hidden="1" xr:uid="{00000000-0005-0000-0000-0000A6170000}"/>
    <cellStyle name="Hyperlink 14" xfId="61519" hidden="1" xr:uid="{00000000-0005-0000-0000-0000A7170000}"/>
    <cellStyle name="Hyperlink 14" xfId="61569" xr:uid="{00000000-0005-0000-0000-0000A8170000}"/>
    <cellStyle name="Hyperlink 15" xfId="170" hidden="1" xr:uid="{00000000-0005-0000-0000-0000A9170000}"/>
    <cellStyle name="Hyperlink 15" xfId="212" hidden="1" xr:uid="{00000000-0005-0000-0000-0000AA170000}"/>
    <cellStyle name="Hyperlink 15" xfId="442" hidden="1" xr:uid="{00000000-0005-0000-0000-0000AB170000}"/>
    <cellStyle name="Hyperlink 15" xfId="485" hidden="1" xr:uid="{00000000-0005-0000-0000-0000AC170000}"/>
    <cellStyle name="Hyperlink 15" xfId="534" hidden="1" xr:uid="{00000000-0005-0000-0000-0000AD170000}"/>
    <cellStyle name="Hyperlink 15" xfId="584" hidden="1" xr:uid="{00000000-0005-0000-0000-0000AE170000}"/>
    <cellStyle name="Hyperlink 15" xfId="630" hidden="1" xr:uid="{00000000-0005-0000-0000-0000AF170000}"/>
    <cellStyle name="Hyperlink 15" xfId="699" hidden="1" xr:uid="{00000000-0005-0000-0000-0000B0170000}"/>
    <cellStyle name="Hyperlink 15" xfId="740" hidden="1" xr:uid="{00000000-0005-0000-0000-0000B1170000}"/>
    <cellStyle name="Hyperlink 15" xfId="789" hidden="1" xr:uid="{00000000-0005-0000-0000-0000B2170000}"/>
    <cellStyle name="Hyperlink 15" xfId="839" hidden="1" xr:uid="{00000000-0005-0000-0000-0000B3170000}"/>
    <cellStyle name="Hyperlink 15" xfId="944" hidden="1" xr:uid="{00000000-0005-0000-0000-0000B4170000}"/>
    <cellStyle name="Hyperlink 15" xfId="1069" hidden="1" xr:uid="{00000000-0005-0000-0000-0000B5170000}"/>
    <cellStyle name="Hyperlink 15" xfId="1110" hidden="1" xr:uid="{00000000-0005-0000-0000-0000B6170000}"/>
    <cellStyle name="Hyperlink 15" xfId="1159" hidden="1" xr:uid="{00000000-0005-0000-0000-0000B7170000}"/>
    <cellStyle name="Hyperlink 15" xfId="1209" hidden="1" xr:uid="{00000000-0005-0000-0000-0000B8170000}"/>
    <cellStyle name="Hyperlink 15" xfId="1327" hidden="1" xr:uid="{00000000-0005-0000-0000-0000B9170000}"/>
    <cellStyle name="Hyperlink 15" xfId="1500" hidden="1" xr:uid="{00000000-0005-0000-0000-0000BA170000}"/>
    <cellStyle name="Hyperlink 15" xfId="1541" hidden="1" xr:uid="{00000000-0005-0000-0000-0000BB170000}"/>
    <cellStyle name="Hyperlink 15" xfId="1590" hidden="1" xr:uid="{00000000-0005-0000-0000-0000BC170000}"/>
    <cellStyle name="Hyperlink 15" xfId="1640" hidden="1" xr:uid="{00000000-0005-0000-0000-0000BD170000}"/>
    <cellStyle name="Hyperlink 15" xfId="1406" hidden="1" xr:uid="{00000000-0005-0000-0000-0000BE170000}"/>
    <cellStyle name="Hyperlink 15" xfId="1732" hidden="1" xr:uid="{00000000-0005-0000-0000-0000BF170000}"/>
    <cellStyle name="Hyperlink 15" xfId="1773" hidden="1" xr:uid="{00000000-0005-0000-0000-0000C0170000}"/>
    <cellStyle name="Hyperlink 15" xfId="1822" hidden="1" xr:uid="{00000000-0005-0000-0000-0000C1170000}"/>
    <cellStyle name="Hyperlink 15" xfId="1872" hidden="1" xr:uid="{00000000-0005-0000-0000-0000C2170000}"/>
    <cellStyle name="Hyperlink 15" xfId="1300" hidden="1" xr:uid="{00000000-0005-0000-0000-0000C3170000}"/>
    <cellStyle name="Hyperlink 15" xfId="1936" hidden="1" xr:uid="{00000000-0005-0000-0000-0000C4170000}"/>
    <cellStyle name="Hyperlink 15" xfId="1977" hidden="1" xr:uid="{00000000-0005-0000-0000-0000C5170000}"/>
    <cellStyle name="Hyperlink 15" xfId="2026" hidden="1" xr:uid="{00000000-0005-0000-0000-0000C6170000}"/>
    <cellStyle name="Hyperlink 15" xfId="2076" hidden="1" xr:uid="{00000000-0005-0000-0000-0000C7170000}"/>
    <cellStyle name="Hyperlink 15" xfId="1442" hidden="1" xr:uid="{00000000-0005-0000-0000-0000C8170000}"/>
    <cellStyle name="Hyperlink 15" xfId="2140" hidden="1" xr:uid="{00000000-0005-0000-0000-0000C9170000}"/>
    <cellStyle name="Hyperlink 15" xfId="2181" hidden="1" xr:uid="{00000000-0005-0000-0000-0000CA170000}"/>
    <cellStyle name="Hyperlink 15" xfId="2230" hidden="1" xr:uid="{00000000-0005-0000-0000-0000CB170000}"/>
    <cellStyle name="Hyperlink 15" xfId="2280" hidden="1" xr:uid="{00000000-0005-0000-0000-0000CC170000}"/>
    <cellStyle name="Hyperlink 15" xfId="1677" hidden="1" xr:uid="{00000000-0005-0000-0000-0000CD170000}"/>
    <cellStyle name="Hyperlink 15" xfId="2344" hidden="1" xr:uid="{00000000-0005-0000-0000-0000CE170000}"/>
    <cellStyle name="Hyperlink 15" xfId="2385" hidden="1" xr:uid="{00000000-0005-0000-0000-0000CF170000}"/>
    <cellStyle name="Hyperlink 15" xfId="2434" hidden="1" xr:uid="{00000000-0005-0000-0000-0000D0170000}"/>
    <cellStyle name="Hyperlink 15" xfId="2484" hidden="1" xr:uid="{00000000-0005-0000-0000-0000D1170000}"/>
    <cellStyle name="Hyperlink 15" xfId="1024" hidden="1" xr:uid="{00000000-0005-0000-0000-0000D2170000}"/>
    <cellStyle name="Hyperlink 15" xfId="2548" hidden="1" xr:uid="{00000000-0005-0000-0000-0000D3170000}"/>
    <cellStyle name="Hyperlink 15" xfId="2589" hidden="1" xr:uid="{00000000-0005-0000-0000-0000D4170000}"/>
    <cellStyle name="Hyperlink 15" xfId="2638" hidden="1" xr:uid="{00000000-0005-0000-0000-0000D5170000}"/>
    <cellStyle name="Hyperlink 15" xfId="2688" hidden="1" xr:uid="{00000000-0005-0000-0000-0000D6170000}"/>
    <cellStyle name="Hyperlink 15" xfId="2806" hidden="1" xr:uid="{00000000-0005-0000-0000-0000D7170000}"/>
    <cellStyle name="Hyperlink 15" xfId="2979" hidden="1" xr:uid="{00000000-0005-0000-0000-0000D8170000}"/>
    <cellStyle name="Hyperlink 15" xfId="3020" hidden="1" xr:uid="{00000000-0005-0000-0000-0000D9170000}"/>
    <cellStyle name="Hyperlink 15" xfId="3069" hidden="1" xr:uid="{00000000-0005-0000-0000-0000DA170000}"/>
    <cellStyle name="Hyperlink 15" xfId="3119" hidden="1" xr:uid="{00000000-0005-0000-0000-0000DB170000}"/>
    <cellStyle name="Hyperlink 15" xfId="2885" hidden="1" xr:uid="{00000000-0005-0000-0000-0000DC170000}"/>
    <cellStyle name="Hyperlink 15" xfId="3211" hidden="1" xr:uid="{00000000-0005-0000-0000-0000DD170000}"/>
    <cellStyle name="Hyperlink 15" xfId="3252" hidden="1" xr:uid="{00000000-0005-0000-0000-0000DE170000}"/>
    <cellStyle name="Hyperlink 15" xfId="3301" hidden="1" xr:uid="{00000000-0005-0000-0000-0000DF170000}"/>
    <cellStyle name="Hyperlink 15" xfId="3351" hidden="1" xr:uid="{00000000-0005-0000-0000-0000E0170000}"/>
    <cellStyle name="Hyperlink 15" xfId="2779" hidden="1" xr:uid="{00000000-0005-0000-0000-0000E1170000}"/>
    <cellStyle name="Hyperlink 15" xfId="3415" hidden="1" xr:uid="{00000000-0005-0000-0000-0000E2170000}"/>
    <cellStyle name="Hyperlink 15" xfId="3456" hidden="1" xr:uid="{00000000-0005-0000-0000-0000E3170000}"/>
    <cellStyle name="Hyperlink 15" xfId="3505" hidden="1" xr:uid="{00000000-0005-0000-0000-0000E4170000}"/>
    <cellStyle name="Hyperlink 15" xfId="3555" hidden="1" xr:uid="{00000000-0005-0000-0000-0000E5170000}"/>
    <cellStyle name="Hyperlink 15" xfId="2921" hidden="1" xr:uid="{00000000-0005-0000-0000-0000E6170000}"/>
    <cellStyle name="Hyperlink 15" xfId="3619" hidden="1" xr:uid="{00000000-0005-0000-0000-0000E7170000}"/>
    <cellStyle name="Hyperlink 15" xfId="3660" hidden="1" xr:uid="{00000000-0005-0000-0000-0000E8170000}"/>
    <cellStyle name="Hyperlink 15" xfId="3709" hidden="1" xr:uid="{00000000-0005-0000-0000-0000E9170000}"/>
    <cellStyle name="Hyperlink 15" xfId="3759" hidden="1" xr:uid="{00000000-0005-0000-0000-0000EA170000}"/>
    <cellStyle name="Hyperlink 15" xfId="3156" hidden="1" xr:uid="{00000000-0005-0000-0000-0000EB170000}"/>
    <cellStyle name="Hyperlink 15" xfId="3823" hidden="1" xr:uid="{00000000-0005-0000-0000-0000EC170000}"/>
    <cellStyle name="Hyperlink 15" xfId="3864" hidden="1" xr:uid="{00000000-0005-0000-0000-0000ED170000}"/>
    <cellStyle name="Hyperlink 15" xfId="3913" hidden="1" xr:uid="{00000000-0005-0000-0000-0000EE170000}"/>
    <cellStyle name="Hyperlink 15" xfId="3963" hidden="1" xr:uid="{00000000-0005-0000-0000-0000EF170000}"/>
    <cellStyle name="Hyperlink 15" xfId="918" hidden="1" xr:uid="{00000000-0005-0000-0000-0000F0170000}"/>
    <cellStyle name="Hyperlink 15" xfId="4027" hidden="1" xr:uid="{00000000-0005-0000-0000-0000F1170000}"/>
    <cellStyle name="Hyperlink 15" xfId="4068" hidden="1" xr:uid="{00000000-0005-0000-0000-0000F2170000}"/>
    <cellStyle name="Hyperlink 15" xfId="4117" hidden="1" xr:uid="{00000000-0005-0000-0000-0000F3170000}"/>
    <cellStyle name="Hyperlink 15" xfId="4167" hidden="1" xr:uid="{00000000-0005-0000-0000-0000F4170000}"/>
    <cellStyle name="Hyperlink 15" xfId="4285" hidden="1" xr:uid="{00000000-0005-0000-0000-0000F5170000}"/>
    <cellStyle name="Hyperlink 15" xfId="4458" hidden="1" xr:uid="{00000000-0005-0000-0000-0000F6170000}"/>
    <cellStyle name="Hyperlink 15" xfId="4499" hidden="1" xr:uid="{00000000-0005-0000-0000-0000F7170000}"/>
    <cellStyle name="Hyperlink 15" xfId="4548" hidden="1" xr:uid="{00000000-0005-0000-0000-0000F8170000}"/>
    <cellStyle name="Hyperlink 15" xfId="4598" hidden="1" xr:uid="{00000000-0005-0000-0000-0000F9170000}"/>
    <cellStyle name="Hyperlink 15" xfId="4364" hidden="1" xr:uid="{00000000-0005-0000-0000-0000FA170000}"/>
    <cellStyle name="Hyperlink 15" xfId="4690" hidden="1" xr:uid="{00000000-0005-0000-0000-0000FB170000}"/>
    <cellStyle name="Hyperlink 15" xfId="4731" hidden="1" xr:uid="{00000000-0005-0000-0000-0000FC170000}"/>
    <cellStyle name="Hyperlink 15" xfId="4780" hidden="1" xr:uid="{00000000-0005-0000-0000-0000FD170000}"/>
    <cellStyle name="Hyperlink 15" xfId="4830" hidden="1" xr:uid="{00000000-0005-0000-0000-0000FE170000}"/>
    <cellStyle name="Hyperlink 15" xfId="4258" hidden="1" xr:uid="{00000000-0005-0000-0000-0000FF170000}"/>
    <cellStyle name="Hyperlink 15" xfId="4894" hidden="1" xr:uid="{00000000-0005-0000-0000-000000180000}"/>
    <cellStyle name="Hyperlink 15" xfId="4935" hidden="1" xr:uid="{00000000-0005-0000-0000-000001180000}"/>
    <cellStyle name="Hyperlink 15" xfId="4984" hidden="1" xr:uid="{00000000-0005-0000-0000-000002180000}"/>
    <cellStyle name="Hyperlink 15" xfId="5034" hidden="1" xr:uid="{00000000-0005-0000-0000-000003180000}"/>
    <cellStyle name="Hyperlink 15" xfId="4400" hidden="1" xr:uid="{00000000-0005-0000-0000-000004180000}"/>
    <cellStyle name="Hyperlink 15" xfId="5098" hidden="1" xr:uid="{00000000-0005-0000-0000-000005180000}"/>
    <cellStyle name="Hyperlink 15" xfId="5139" hidden="1" xr:uid="{00000000-0005-0000-0000-000006180000}"/>
    <cellStyle name="Hyperlink 15" xfId="5188" hidden="1" xr:uid="{00000000-0005-0000-0000-000007180000}"/>
    <cellStyle name="Hyperlink 15" xfId="5238" hidden="1" xr:uid="{00000000-0005-0000-0000-000008180000}"/>
    <cellStyle name="Hyperlink 15" xfId="4635" hidden="1" xr:uid="{00000000-0005-0000-0000-000009180000}"/>
    <cellStyle name="Hyperlink 15" xfId="5302" hidden="1" xr:uid="{00000000-0005-0000-0000-00000A180000}"/>
    <cellStyle name="Hyperlink 15" xfId="5343" hidden="1" xr:uid="{00000000-0005-0000-0000-00000B180000}"/>
    <cellStyle name="Hyperlink 15" xfId="5392" hidden="1" xr:uid="{00000000-0005-0000-0000-00000C180000}"/>
    <cellStyle name="Hyperlink 15" xfId="5442" hidden="1" xr:uid="{00000000-0005-0000-0000-00000D180000}"/>
    <cellStyle name="Hyperlink 15" xfId="5638" hidden="1" xr:uid="{00000000-0005-0000-0000-00000E180000}"/>
    <cellStyle name="Hyperlink 15" xfId="5838" hidden="1" xr:uid="{00000000-0005-0000-0000-00000F180000}"/>
    <cellStyle name="Hyperlink 15" xfId="5879" hidden="1" xr:uid="{00000000-0005-0000-0000-000010180000}"/>
    <cellStyle name="Hyperlink 15" xfId="5928" hidden="1" xr:uid="{00000000-0005-0000-0000-000011180000}"/>
    <cellStyle name="Hyperlink 15" xfId="5978" hidden="1" xr:uid="{00000000-0005-0000-0000-000012180000}"/>
    <cellStyle name="Hyperlink 15" xfId="6024" hidden="1" xr:uid="{00000000-0005-0000-0000-000013180000}"/>
    <cellStyle name="Hyperlink 15" xfId="6093" hidden="1" xr:uid="{00000000-0005-0000-0000-000014180000}"/>
    <cellStyle name="Hyperlink 15" xfId="6134" hidden="1" xr:uid="{00000000-0005-0000-0000-000015180000}"/>
    <cellStyle name="Hyperlink 15" xfId="6183" hidden="1" xr:uid="{00000000-0005-0000-0000-000016180000}"/>
    <cellStyle name="Hyperlink 15" xfId="6233" hidden="1" xr:uid="{00000000-0005-0000-0000-000017180000}"/>
    <cellStyle name="Hyperlink 15" xfId="6335" hidden="1" xr:uid="{00000000-0005-0000-0000-000018180000}"/>
    <cellStyle name="Hyperlink 15" xfId="6459" hidden="1" xr:uid="{00000000-0005-0000-0000-000019180000}"/>
    <cellStyle name="Hyperlink 15" xfId="6500" hidden="1" xr:uid="{00000000-0005-0000-0000-00001A180000}"/>
    <cellStyle name="Hyperlink 15" xfId="6549" hidden="1" xr:uid="{00000000-0005-0000-0000-00001B180000}"/>
    <cellStyle name="Hyperlink 15" xfId="6599" hidden="1" xr:uid="{00000000-0005-0000-0000-00001C180000}"/>
    <cellStyle name="Hyperlink 15" xfId="6717" hidden="1" xr:uid="{00000000-0005-0000-0000-00001D180000}"/>
    <cellStyle name="Hyperlink 15" xfId="6890" hidden="1" xr:uid="{00000000-0005-0000-0000-00001E180000}"/>
    <cellStyle name="Hyperlink 15" xfId="6931" hidden="1" xr:uid="{00000000-0005-0000-0000-00001F180000}"/>
    <cellStyle name="Hyperlink 15" xfId="6980" hidden="1" xr:uid="{00000000-0005-0000-0000-000020180000}"/>
    <cellStyle name="Hyperlink 15" xfId="7030" hidden="1" xr:uid="{00000000-0005-0000-0000-000021180000}"/>
    <cellStyle name="Hyperlink 15" xfId="6796" hidden="1" xr:uid="{00000000-0005-0000-0000-000022180000}"/>
    <cellStyle name="Hyperlink 15" xfId="7122" hidden="1" xr:uid="{00000000-0005-0000-0000-000023180000}"/>
    <cellStyle name="Hyperlink 15" xfId="7163" hidden="1" xr:uid="{00000000-0005-0000-0000-000024180000}"/>
    <cellStyle name="Hyperlink 15" xfId="7212" hidden="1" xr:uid="{00000000-0005-0000-0000-000025180000}"/>
    <cellStyle name="Hyperlink 15" xfId="7262" hidden="1" xr:uid="{00000000-0005-0000-0000-000026180000}"/>
    <cellStyle name="Hyperlink 15" xfId="6690" hidden="1" xr:uid="{00000000-0005-0000-0000-000027180000}"/>
    <cellStyle name="Hyperlink 15" xfId="7326" hidden="1" xr:uid="{00000000-0005-0000-0000-000028180000}"/>
    <cellStyle name="Hyperlink 15" xfId="7367" hidden="1" xr:uid="{00000000-0005-0000-0000-000029180000}"/>
    <cellStyle name="Hyperlink 15" xfId="7416" hidden="1" xr:uid="{00000000-0005-0000-0000-00002A180000}"/>
    <cellStyle name="Hyperlink 15" xfId="7466" hidden="1" xr:uid="{00000000-0005-0000-0000-00002B180000}"/>
    <cellStyle name="Hyperlink 15" xfId="6832" hidden="1" xr:uid="{00000000-0005-0000-0000-00002C180000}"/>
    <cellStyle name="Hyperlink 15" xfId="7530" hidden="1" xr:uid="{00000000-0005-0000-0000-00002D180000}"/>
    <cellStyle name="Hyperlink 15" xfId="7571" hidden="1" xr:uid="{00000000-0005-0000-0000-00002E180000}"/>
    <cellStyle name="Hyperlink 15" xfId="7620" hidden="1" xr:uid="{00000000-0005-0000-0000-00002F180000}"/>
    <cellStyle name="Hyperlink 15" xfId="7670" hidden="1" xr:uid="{00000000-0005-0000-0000-000030180000}"/>
    <cellStyle name="Hyperlink 15" xfId="7067" hidden="1" xr:uid="{00000000-0005-0000-0000-000031180000}"/>
    <cellStyle name="Hyperlink 15" xfId="7734" hidden="1" xr:uid="{00000000-0005-0000-0000-000032180000}"/>
    <cellStyle name="Hyperlink 15" xfId="7775" hidden="1" xr:uid="{00000000-0005-0000-0000-000033180000}"/>
    <cellStyle name="Hyperlink 15" xfId="7824" hidden="1" xr:uid="{00000000-0005-0000-0000-000034180000}"/>
    <cellStyle name="Hyperlink 15" xfId="7874" hidden="1" xr:uid="{00000000-0005-0000-0000-000035180000}"/>
    <cellStyle name="Hyperlink 15" xfId="6415" hidden="1" xr:uid="{00000000-0005-0000-0000-000036180000}"/>
    <cellStyle name="Hyperlink 15" xfId="7938" hidden="1" xr:uid="{00000000-0005-0000-0000-000037180000}"/>
    <cellStyle name="Hyperlink 15" xfId="7979" hidden="1" xr:uid="{00000000-0005-0000-0000-000038180000}"/>
    <cellStyle name="Hyperlink 15" xfId="8028" hidden="1" xr:uid="{00000000-0005-0000-0000-000039180000}"/>
    <cellStyle name="Hyperlink 15" xfId="8078" hidden="1" xr:uid="{00000000-0005-0000-0000-00003A180000}"/>
    <cellStyle name="Hyperlink 15" xfId="8196" hidden="1" xr:uid="{00000000-0005-0000-0000-00003B180000}"/>
    <cellStyle name="Hyperlink 15" xfId="8369" hidden="1" xr:uid="{00000000-0005-0000-0000-00003C180000}"/>
    <cellStyle name="Hyperlink 15" xfId="8410" hidden="1" xr:uid="{00000000-0005-0000-0000-00003D180000}"/>
    <cellStyle name="Hyperlink 15" xfId="8459" hidden="1" xr:uid="{00000000-0005-0000-0000-00003E180000}"/>
    <cellStyle name="Hyperlink 15" xfId="8509" hidden="1" xr:uid="{00000000-0005-0000-0000-00003F180000}"/>
    <cellStyle name="Hyperlink 15" xfId="8275" hidden="1" xr:uid="{00000000-0005-0000-0000-000040180000}"/>
    <cellStyle name="Hyperlink 15" xfId="8601" hidden="1" xr:uid="{00000000-0005-0000-0000-000041180000}"/>
    <cellStyle name="Hyperlink 15" xfId="8642" hidden="1" xr:uid="{00000000-0005-0000-0000-000042180000}"/>
    <cellStyle name="Hyperlink 15" xfId="8691" hidden="1" xr:uid="{00000000-0005-0000-0000-000043180000}"/>
    <cellStyle name="Hyperlink 15" xfId="8741" hidden="1" xr:uid="{00000000-0005-0000-0000-000044180000}"/>
    <cellStyle name="Hyperlink 15" xfId="8169" hidden="1" xr:uid="{00000000-0005-0000-0000-000045180000}"/>
    <cellStyle name="Hyperlink 15" xfId="8805" hidden="1" xr:uid="{00000000-0005-0000-0000-000046180000}"/>
    <cellStyle name="Hyperlink 15" xfId="8846" hidden="1" xr:uid="{00000000-0005-0000-0000-000047180000}"/>
    <cellStyle name="Hyperlink 15" xfId="8895" hidden="1" xr:uid="{00000000-0005-0000-0000-000048180000}"/>
    <cellStyle name="Hyperlink 15" xfId="8945" hidden="1" xr:uid="{00000000-0005-0000-0000-000049180000}"/>
    <cellStyle name="Hyperlink 15" xfId="8311" hidden="1" xr:uid="{00000000-0005-0000-0000-00004A180000}"/>
    <cellStyle name="Hyperlink 15" xfId="9009" hidden="1" xr:uid="{00000000-0005-0000-0000-00004B180000}"/>
    <cellStyle name="Hyperlink 15" xfId="9050" hidden="1" xr:uid="{00000000-0005-0000-0000-00004C180000}"/>
    <cellStyle name="Hyperlink 15" xfId="9099" hidden="1" xr:uid="{00000000-0005-0000-0000-00004D180000}"/>
    <cellStyle name="Hyperlink 15" xfId="9149" hidden="1" xr:uid="{00000000-0005-0000-0000-00004E180000}"/>
    <cellStyle name="Hyperlink 15" xfId="8546" hidden="1" xr:uid="{00000000-0005-0000-0000-00004F180000}"/>
    <cellStyle name="Hyperlink 15" xfId="9213" hidden="1" xr:uid="{00000000-0005-0000-0000-000050180000}"/>
    <cellStyle name="Hyperlink 15" xfId="9254" hidden="1" xr:uid="{00000000-0005-0000-0000-000051180000}"/>
    <cellStyle name="Hyperlink 15" xfId="9303" hidden="1" xr:uid="{00000000-0005-0000-0000-000052180000}"/>
    <cellStyle name="Hyperlink 15" xfId="9353" hidden="1" xr:uid="{00000000-0005-0000-0000-000053180000}"/>
    <cellStyle name="Hyperlink 15" xfId="6310" hidden="1" xr:uid="{00000000-0005-0000-0000-000054180000}"/>
    <cellStyle name="Hyperlink 15" xfId="9417" hidden="1" xr:uid="{00000000-0005-0000-0000-000055180000}"/>
    <cellStyle name="Hyperlink 15" xfId="9458" hidden="1" xr:uid="{00000000-0005-0000-0000-000056180000}"/>
    <cellStyle name="Hyperlink 15" xfId="9507" hidden="1" xr:uid="{00000000-0005-0000-0000-000057180000}"/>
    <cellStyle name="Hyperlink 15" xfId="9557" hidden="1" xr:uid="{00000000-0005-0000-0000-000058180000}"/>
    <cellStyle name="Hyperlink 15" xfId="9675" hidden="1" xr:uid="{00000000-0005-0000-0000-000059180000}"/>
    <cellStyle name="Hyperlink 15" xfId="9848" hidden="1" xr:uid="{00000000-0005-0000-0000-00005A180000}"/>
    <cellStyle name="Hyperlink 15" xfId="9889" hidden="1" xr:uid="{00000000-0005-0000-0000-00005B180000}"/>
    <cellStyle name="Hyperlink 15" xfId="9938" hidden="1" xr:uid="{00000000-0005-0000-0000-00005C180000}"/>
    <cellStyle name="Hyperlink 15" xfId="9988" hidden="1" xr:uid="{00000000-0005-0000-0000-00005D180000}"/>
    <cellStyle name="Hyperlink 15" xfId="9754" hidden="1" xr:uid="{00000000-0005-0000-0000-00005E180000}"/>
    <cellStyle name="Hyperlink 15" xfId="10080" hidden="1" xr:uid="{00000000-0005-0000-0000-00005F180000}"/>
    <cellStyle name="Hyperlink 15" xfId="10121" hidden="1" xr:uid="{00000000-0005-0000-0000-000060180000}"/>
    <cellStyle name="Hyperlink 15" xfId="10170" hidden="1" xr:uid="{00000000-0005-0000-0000-000061180000}"/>
    <cellStyle name="Hyperlink 15" xfId="10220" hidden="1" xr:uid="{00000000-0005-0000-0000-000062180000}"/>
    <cellStyle name="Hyperlink 15" xfId="9648" hidden="1" xr:uid="{00000000-0005-0000-0000-000063180000}"/>
    <cellStyle name="Hyperlink 15" xfId="10284" hidden="1" xr:uid="{00000000-0005-0000-0000-000064180000}"/>
    <cellStyle name="Hyperlink 15" xfId="10325" hidden="1" xr:uid="{00000000-0005-0000-0000-000065180000}"/>
    <cellStyle name="Hyperlink 15" xfId="10374" hidden="1" xr:uid="{00000000-0005-0000-0000-000066180000}"/>
    <cellStyle name="Hyperlink 15" xfId="10424" hidden="1" xr:uid="{00000000-0005-0000-0000-000067180000}"/>
    <cellStyle name="Hyperlink 15" xfId="9790" hidden="1" xr:uid="{00000000-0005-0000-0000-000068180000}"/>
    <cellStyle name="Hyperlink 15" xfId="10488" hidden="1" xr:uid="{00000000-0005-0000-0000-000069180000}"/>
    <cellStyle name="Hyperlink 15" xfId="10529" hidden="1" xr:uid="{00000000-0005-0000-0000-00006A180000}"/>
    <cellStyle name="Hyperlink 15" xfId="10578" hidden="1" xr:uid="{00000000-0005-0000-0000-00006B180000}"/>
    <cellStyle name="Hyperlink 15" xfId="10628" hidden="1" xr:uid="{00000000-0005-0000-0000-00006C180000}"/>
    <cellStyle name="Hyperlink 15" xfId="10025" hidden="1" xr:uid="{00000000-0005-0000-0000-00006D180000}"/>
    <cellStyle name="Hyperlink 15" xfId="10692" hidden="1" xr:uid="{00000000-0005-0000-0000-00006E180000}"/>
    <cellStyle name="Hyperlink 15" xfId="10733" hidden="1" xr:uid="{00000000-0005-0000-0000-00006F180000}"/>
    <cellStyle name="Hyperlink 15" xfId="10782" hidden="1" xr:uid="{00000000-0005-0000-0000-000070180000}"/>
    <cellStyle name="Hyperlink 15" xfId="10832" hidden="1" xr:uid="{00000000-0005-0000-0000-000071180000}"/>
    <cellStyle name="Hyperlink 15" xfId="5724" hidden="1" xr:uid="{00000000-0005-0000-0000-000072180000}"/>
    <cellStyle name="Hyperlink 15" xfId="10925" hidden="1" xr:uid="{00000000-0005-0000-0000-000073180000}"/>
    <cellStyle name="Hyperlink 15" xfId="10966" hidden="1" xr:uid="{00000000-0005-0000-0000-000074180000}"/>
    <cellStyle name="Hyperlink 15" xfId="11015" hidden="1" xr:uid="{00000000-0005-0000-0000-000075180000}"/>
    <cellStyle name="Hyperlink 15" xfId="11065" hidden="1" xr:uid="{00000000-0005-0000-0000-000076180000}"/>
    <cellStyle name="Hyperlink 15" xfId="11111" hidden="1" xr:uid="{00000000-0005-0000-0000-000077180000}"/>
    <cellStyle name="Hyperlink 15" xfId="11180" hidden="1" xr:uid="{00000000-0005-0000-0000-000078180000}"/>
    <cellStyle name="Hyperlink 15" xfId="11221" hidden="1" xr:uid="{00000000-0005-0000-0000-000079180000}"/>
    <cellStyle name="Hyperlink 15" xfId="11270" hidden="1" xr:uid="{00000000-0005-0000-0000-00007A180000}"/>
    <cellStyle name="Hyperlink 15" xfId="11320" hidden="1" xr:uid="{00000000-0005-0000-0000-00007B180000}"/>
    <cellStyle name="Hyperlink 15" xfId="11423" hidden="1" xr:uid="{00000000-0005-0000-0000-00007C180000}"/>
    <cellStyle name="Hyperlink 15" xfId="11547" hidden="1" xr:uid="{00000000-0005-0000-0000-00007D180000}"/>
    <cellStyle name="Hyperlink 15" xfId="11588" hidden="1" xr:uid="{00000000-0005-0000-0000-00007E180000}"/>
    <cellStyle name="Hyperlink 15" xfId="11637" hidden="1" xr:uid="{00000000-0005-0000-0000-00007F180000}"/>
    <cellStyle name="Hyperlink 15" xfId="11687" hidden="1" xr:uid="{00000000-0005-0000-0000-000080180000}"/>
    <cellStyle name="Hyperlink 15" xfId="11805" hidden="1" xr:uid="{00000000-0005-0000-0000-000081180000}"/>
    <cellStyle name="Hyperlink 15" xfId="11978" hidden="1" xr:uid="{00000000-0005-0000-0000-000082180000}"/>
    <cellStyle name="Hyperlink 15" xfId="12019" hidden="1" xr:uid="{00000000-0005-0000-0000-000083180000}"/>
    <cellStyle name="Hyperlink 15" xfId="12068" hidden="1" xr:uid="{00000000-0005-0000-0000-000084180000}"/>
    <cellStyle name="Hyperlink 15" xfId="12118" hidden="1" xr:uid="{00000000-0005-0000-0000-000085180000}"/>
    <cellStyle name="Hyperlink 15" xfId="11884" hidden="1" xr:uid="{00000000-0005-0000-0000-000086180000}"/>
    <cellStyle name="Hyperlink 15" xfId="12210" hidden="1" xr:uid="{00000000-0005-0000-0000-000087180000}"/>
    <cellStyle name="Hyperlink 15" xfId="12251" hidden="1" xr:uid="{00000000-0005-0000-0000-000088180000}"/>
    <cellStyle name="Hyperlink 15" xfId="12300" hidden="1" xr:uid="{00000000-0005-0000-0000-000089180000}"/>
    <cellStyle name="Hyperlink 15" xfId="12350" hidden="1" xr:uid="{00000000-0005-0000-0000-00008A180000}"/>
    <cellStyle name="Hyperlink 15" xfId="11778" hidden="1" xr:uid="{00000000-0005-0000-0000-00008B180000}"/>
    <cellStyle name="Hyperlink 15" xfId="12414" hidden="1" xr:uid="{00000000-0005-0000-0000-00008C180000}"/>
    <cellStyle name="Hyperlink 15" xfId="12455" hidden="1" xr:uid="{00000000-0005-0000-0000-00008D180000}"/>
    <cellStyle name="Hyperlink 15" xfId="12504" hidden="1" xr:uid="{00000000-0005-0000-0000-00008E180000}"/>
    <cellStyle name="Hyperlink 15" xfId="12554" hidden="1" xr:uid="{00000000-0005-0000-0000-00008F180000}"/>
    <cellStyle name="Hyperlink 15" xfId="11920" hidden="1" xr:uid="{00000000-0005-0000-0000-000090180000}"/>
    <cellStyle name="Hyperlink 15" xfId="12618" hidden="1" xr:uid="{00000000-0005-0000-0000-000091180000}"/>
    <cellStyle name="Hyperlink 15" xfId="12659" hidden="1" xr:uid="{00000000-0005-0000-0000-000092180000}"/>
    <cellStyle name="Hyperlink 15" xfId="12708" hidden="1" xr:uid="{00000000-0005-0000-0000-000093180000}"/>
    <cellStyle name="Hyperlink 15" xfId="12758" hidden="1" xr:uid="{00000000-0005-0000-0000-000094180000}"/>
    <cellStyle name="Hyperlink 15" xfId="12155" hidden="1" xr:uid="{00000000-0005-0000-0000-000095180000}"/>
    <cellStyle name="Hyperlink 15" xfId="12822" hidden="1" xr:uid="{00000000-0005-0000-0000-000096180000}"/>
    <cellStyle name="Hyperlink 15" xfId="12863" hidden="1" xr:uid="{00000000-0005-0000-0000-000097180000}"/>
    <cellStyle name="Hyperlink 15" xfId="12912" hidden="1" xr:uid="{00000000-0005-0000-0000-000098180000}"/>
    <cellStyle name="Hyperlink 15" xfId="12962" hidden="1" xr:uid="{00000000-0005-0000-0000-000099180000}"/>
    <cellStyle name="Hyperlink 15" xfId="11503" hidden="1" xr:uid="{00000000-0005-0000-0000-00009A180000}"/>
    <cellStyle name="Hyperlink 15" xfId="13026" hidden="1" xr:uid="{00000000-0005-0000-0000-00009B180000}"/>
    <cellStyle name="Hyperlink 15" xfId="13067" hidden="1" xr:uid="{00000000-0005-0000-0000-00009C180000}"/>
    <cellStyle name="Hyperlink 15" xfId="13116" hidden="1" xr:uid="{00000000-0005-0000-0000-00009D180000}"/>
    <cellStyle name="Hyperlink 15" xfId="13166" hidden="1" xr:uid="{00000000-0005-0000-0000-00009E180000}"/>
    <cellStyle name="Hyperlink 15" xfId="13284" hidden="1" xr:uid="{00000000-0005-0000-0000-00009F180000}"/>
    <cellStyle name="Hyperlink 15" xfId="13457" hidden="1" xr:uid="{00000000-0005-0000-0000-0000A0180000}"/>
    <cellStyle name="Hyperlink 15" xfId="13498" hidden="1" xr:uid="{00000000-0005-0000-0000-0000A1180000}"/>
    <cellStyle name="Hyperlink 15" xfId="13547" hidden="1" xr:uid="{00000000-0005-0000-0000-0000A2180000}"/>
    <cellStyle name="Hyperlink 15" xfId="13597" hidden="1" xr:uid="{00000000-0005-0000-0000-0000A3180000}"/>
    <cellStyle name="Hyperlink 15" xfId="13363" hidden="1" xr:uid="{00000000-0005-0000-0000-0000A4180000}"/>
    <cellStyle name="Hyperlink 15" xfId="13689" hidden="1" xr:uid="{00000000-0005-0000-0000-0000A5180000}"/>
    <cellStyle name="Hyperlink 15" xfId="13730" hidden="1" xr:uid="{00000000-0005-0000-0000-0000A6180000}"/>
    <cellStyle name="Hyperlink 15" xfId="13779" hidden="1" xr:uid="{00000000-0005-0000-0000-0000A7180000}"/>
    <cellStyle name="Hyperlink 15" xfId="13829" hidden="1" xr:uid="{00000000-0005-0000-0000-0000A8180000}"/>
    <cellStyle name="Hyperlink 15" xfId="13257" hidden="1" xr:uid="{00000000-0005-0000-0000-0000A9180000}"/>
    <cellStyle name="Hyperlink 15" xfId="13893" hidden="1" xr:uid="{00000000-0005-0000-0000-0000AA180000}"/>
    <cellStyle name="Hyperlink 15" xfId="13934" hidden="1" xr:uid="{00000000-0005-0000-0000-0000AB180000}"/>
    <cellStyle name="Hyperlink 15" xfId="13983" hidden="1" xr:uid="{00000000-0005-0000-0000-0000AC180000}"/>
    <cellStyle name="Hyperlink 15" xfId="14033" hidden="1" xr:uid="{00000000-0005-0000-0000-0000AD180000}"/>
    <cellStyle name="Hyperlink 15" xfId="13399" hidden="1" xr:uid="{00000000-0005-0000-0000-0000AE180000}"/>
    <cellStyle name="Hyperlink 15" xfId="14097" hidden="1" xr:uid="{00000000-0005-0000-0000-0000AF180000}"/>
    <cellStyle name="Hyperlink 15" xfId="14138" hidden="1" xr:uid="{00000000-0005-0000-0000-0000B0180000}"/>
    <cellStyle name="Hyperlink 15" xfId="14187" hidden="1" xr:uid="{00000000-0005-0000-0000-0000B1180000}"/>
    <cellStyle name="Hyperlink 15" xfId="14237" hidden="1" xr:uid="{00000000-0005-0000-0000-0000B2180000}"/>
    <cellStyle name="Hyperlink 15" xfId="13634" hidden="1" xr:uid="{00000000-0005-0000-0000-0000B3180000}"/>
    <cellStyle name="Hyperlink 15" xfId="14301" hidden="1" xr:uid="{00000000-0005-0000-0000-0000B4180000}"/>
    <cellStyle name="Hyperlink 15" xfId="14342" hidden="1" xr:uid="{00000000-0005-0000-0000-0000B5180000}"/>
    <cellStyle name="Hyperlink 15" xfId="14391" hidden="1" xr:uid="{00000000-0005-0000-0000-0000B6180000}"/>
    <cellStyle name="Hyperlink 15" xfId="14441" hidden="1" xr:uid="{00000000-0005-0000-0000-0000B7180000}"/>
    <cellStyle name="Hyperlink 15" xfId="11398" hidden="1" xr:uid="{00000000-0005-0000-0000-0000B8180000}"/>
    <cellStyle name="Hyperlink 15" xfId="14505" hidden="1" xr:uid="{00000000-0005-0000-0000-0000B9180000}"/>
    <cellStyle name="Hyperlink 15" xfId="14546" hidden="1" xr:uid="{00000000-0005-0000-0000-0000BA180000}"/>
    <cellStyle name="Hyperlink 15" xfId="14595" hidden="1" xr:uid="{00000000-0005-0000-0000-0000BB180000}"/>
    <cellStyle name="Hyperlink 15" xfId="14645" hidden="1" xr:uid="{00000000-0005-0000-0000-0000BC180000}"/>
    <cellStyle name="Hyperlink 15" xfId="14763" hidden="1" xr:uid="{00000000-0005-0000-0000-0000BD180000}"/>
    <cellStyle name="Hyperlink 15" xfId="14936" hidden="1" xr:uid="{00000000-0005-0000-0000-0000BE180000}"/>
    <cellStyle name="Hyperlink 15" xfId="14977" hidden="1" xr:uid="{00000000-0005-0000-0000-0000BF180000}"/>
    <cellStyle name="Hyperlink 15" xfId="15026" hidden="1" xr:uid="{00000000-0005-0000-0000-0000C0180000}"/>
    <cellStyle name="Hyperlink 15" xfId="15076" hidden="1" xr:uid="{00000000-0005-0000-0000-0000C1180000}"/>
    <cellStyle name="Hyperlink 15" xfId="14842" hidden="1" xr:uid="{00000000-0005-0000-0000-0000C2180000}"/>
    <cellStyle name="Hyperlink 15" xfId="15168" hidden="1" xr:uid="{00000000-0005-0000-0000-0000C3180000}"/>
    <cellStyle name="Hyperlink 15" xfId="15209" hidden="1" xr:uid="{00000000-0005-0000-0000-0000C4180000}"/>
    <cellStyle name="Hyperlink 15" xfId="15258" hidden="1" xr:uid="{00000000-0005-0000-0000-0000C5180000}"/>
    <cellStyle name="Hyperlink 15" xfId="15308" hidden="1" xr:uid="{00000000-0005-0000-0000-0000C6180000}"/>
    <cellStyle name="Hyperlink 15" xfId="14736" hidden="1" xr:uid="{00000000-0005-0000-0000-0000C7180000}"/>
    <cellStyle name="Hyperlink 15" xfId="15372" hidden="1" xr:uid="{00000000-0005-0000-0000-0000C8180000}"/>
    <cellStyle name="Hyperlink 15" xfId="15413" hidden="1" xr:uid="{00000000-0005-0000-0000-0000C9180000}"/>
    <cellStyle name="Hyperlink 15" xfId="15462" hidden="1" xr:uid="{00000000-0005-0000-0000-0000CA180000}"/>
    <cellStyle name="Hyperlink 15" xfId="15512" hidden="1" xr:uid="{00000000-0005-0000-0000-0000CB180000}"/>
    <cellStyle name="Hyperlink 15" xfId="14878" hidden="1" xr:uid="{00000000-0005-0000-0000-0000CC180000}"/>
    <cellStyle name="Hyperlink 15" xfId="15576" hidden="1" xr:uid="{00000000-0005-0000-0000-0000CD180000}"/>
    <cellStyle name="Hyperlink 15" xfId="15617" hidden="1" xr:uid="{00000000-0005-0000-0000-0000CE180000}"/>
    <cellStyle name="Hyperlink 15" xfId="15666" hidden="1" xr:uid="{00000000-0005-0000-0000-0000CF180000}"/>
    <cellStyle name="Hyperlink 15" xfId="15716" hidden="1" xr:uid="{00000000-0005-0000-0000-0000D0180000}"/>
    <cellStyle name="Hyperlink 15" xfId="15113" hidden="1" xr:uid="{00000000-0005-0000-0000-0000D1180000}"/>
    <cellStyle name="Hyperlink 15" xfId="15780" hidden="1" xr:uid="{00000000-0005-0000-0000-0000D2180000}"/>
    <cellStyle name="Hyperlink 15" xfId="15821" hidden="1" xr:uid="{00000000-0005-0000-0000-0000D3180000}"/>
    <cellStyle name="Hyperlink 15" xfId="15870" hidden="1" xr:uid="{00000000-0005-0000-0000-0000D4180000}"/>
    <cellStyle name="Hyperlink 15" xfId="15920" hidden="1" xr:uid="{00000000-0005-0000-0000-0000D5180000}"/>
    <cellStyle name="Hyperlink 15" xfId="5591" hidden="1" xr:uid="{00000000-0005-0000-0000-0000D6180000}"/>
    <cellStyle name="Hyperlink 15" xfId="16009" hidden="1" xr:uid="{00000000-0005-0000-0000-0000D7180000}"/>
    <cellStyle name="Hyperlink 15" xfId="16050" hidden="1" xr:uid="{00000000-0005-0000-0000-0000D8180000}"/>
    <cellStyle name="Hyperlink 15" xfId="16099" hidden="1" xr:uid="{00000000-0005-0000-0000-0000D9180000}"/>
    <cellStyle name="Hyperlink 15" xfId="16149" hidden="1" xr:uid="{00000000-0005-0000-0000-0000DA180000}"/>
    <cellStyle name="Hyperlink 15" xfId="16195" hidden="1" xr:uid="{00000000-0005-0000-0000-0000DB180000}"/>
    <cellStyle name="Hyperlink 15" xfId="16264" hidden="1" xr:uid="{00000000-0005-0000-0000-0000DC180000}"/>
    <cellStyle name="Hyperlink 15" xfId="16305" hidden="1" xr:uid="{00000000-0005-0000-0000-0000DD180000}"/>
    <cellStyle name="Hyperlink 15" xfId="16354" hidden="1" xr:uid="{00000000-0005-0000-0000-0000DE180000}"/>
    <cellStyle name="Hyperlink 15" xfId="16404" hidden="1" xr:uid="{00000000-0005-0000-0000-0000DF180000}"/>
    <cellStyle name="Hyperlink 15" xfId="16504" hidden="1" xr:uid="{00000000-0005-0000-0000-0000E0180000}"/>
    <cellStyle name="Hyperlink 15" xfId="16627" hidden="1" xr:uid="{00000000-0005-0000-0000-0000E1180000}"/>
    <cellStyle name="Hyperlink 15" xfId="16668" hidden="1" xr:uid="{00000000-0005-0000-0000-0000E2180000}"/>
    <cellStyle name="Hyperlink 15" xfId="16717" hidden="1" xr:uid="{00000000-0005-0000-0000-0000E3180000}"/>
    <cellStyle name="Hyperlink 15" xfId="16767" hidden="1" xr:uid="{00000000-0005-0000-0000-0000E4180000}"/>
    <cellStyle name="Hyperlink 15" xfId="16885" hidden="1" xr:uid="{00000000-0005-0000-0000-0000E5180000}"/>
    <cellStyle name="Hyperlink 15" xfId="17058" hidden="1" xr:uid="{00000000-0005-0000-0000-0000E6180000}"/>
    <cellStyle name="Hyperlink 15" xfId="17099" hidden="1" xr:uid="{00000000-0005-0000-0000-0000E7180000}"/>
    <cellStyle name="Hyperlink 15" xfId="17148" hidden="1" xr:uid="{00000000-0005-0000-0000-0000E8180000}"/>
    <cellStyle name="Hyperlink 15" xfId="17198" hidden="1" xr:uid="{00000000-0005-0000-0000-0000E9180000}"/>
    <cellStyle name="Hyperlink 15" xfId="16964" hidden="1" xr:uid="{00000000-0005-0000-0000-0000EA180000}"/>
    <cellStyle name="Hyperlink 15" xfId="17290" hidden="1" xr:uid="{00000000-0005-0000-0000-0000EB180000}"/>
    <cellStyle name="Hyperlink 15" xfId="17331" hidden="1" xr:uid="{00000000-0005-0000-0000-0000EC180000}"/>
    <cellStyle name="Hyperlink 15" xfId="17380" hidden="1" xr:uid="{00000000-0005-0000-0000-0000ED180000}"/>
    <cellStyle name="Hyperlink 15" xfId="17430" hidden="1" xr:uid="{00000000-0005-0000-0000-0000EE180000}"/>
    <cellStyle name="Hyperlink 15" xfId="16858" hidden="1" xr:uid="{00000000-0005-0000-0000-0000EF180000}"/>
    <cellStyle name="Hyperlink 15" xfId="17494" hidden="1" xr:uid="{00000000-0005-0000-0000-0000F0180000}"/>
    <cellStyle name="Hyperlink 15" xfId="17535" hidden="1" xr:uid="{00000000-0005-0000-0000-0000F1180000}"/>
    <cellStyle name="Hyperlink 15" xfId="17584" hidden="1" xr:uid="{00000000-0005-0000-0000-0000F2180000}"/>
    <cellStyle name="Hyperlink 15" xfId="17634" hidden="1" xr:uid="{00000000-0005-0000-0000-0000F3180000}"/>
    <cellStyle name="Hyperlink 15" xfId="17000" hidden="1" xr:uid="{00000000-0005-0000-0000-0000F4180000}"/>
    <cellStyle name="Hyperlink 15" xfId="17698" hidden="1" xr:uid="{00000000-0005-0000-0000-0000F5180000}"/>
    <cellStyle name="Hyperlink 15" xfId="17739" hidden="1" xr:uid="{00000000-0005-0000-0000-0000F6180000}"/>
    <cellStyle name="Hyperlink 15" xfId="17788" hidden="1" xr:uid="{00000000-0005-0000-0000-0000F7180000}"/>
    <cellStyle name="Hyperlink 15" xfId="17838" hidden="1" xr:uid="{00000000-0005-0000-0000-0000F8180000}"/>
    <cellStyle name="Hyperlink 15" xfId="17235" hidden="1" xr:uid="{00000000-0005-0000-0000-0000F9180000}"/>
    <cellStyle name="Hyperlink 15" xfId="17902" hidden="1" xr:uid="{00000000-0005-0000-0000-0000FA180000}"/>
    <cellStyle name="Hyperlink 15" xfId="17943" hidden="1" xr:uid="{00000000-0005-0000-0000-0000FB180000}"/>
    <cellStyle name="Hyperlink 15" xfId="17992" hidden="1" xr:uid="{00000000-0005-0000-0000-0000FC180000}"/>
    <cellStyle name="Hyperlink 15" xfId="18042" hidden="1" xr:uid="{00000000-0005-0000-0000-0000FD180000}"/>
    <cellStyle name="Hyperlink 15" xfId="16584" hidden="1" xr:uid="{00000000-0005-0000-0000-0000FE180000}"/>
    <cellStyle name="Hyperlink 15" xfId="18106" hidden="1" xr:uid="{00000000-0005-0000-0000-0000FF180000}"/>
    <cellStyle name="Hyperlink 15" xfId="18147" hidden="1" xr:uid="{00000000-0005-0000-0000-000000190000}"/>
    <cellStyle name="Hyperlink 15" xfId="18196" hidden="1" xr:uid="{00000000-0005-0000-0000-000001190000}"/>
    <cellStyle name="Hyperlink 15" xfId="18246" hidden="1" xr:uid="{00000000-0005-0000-0000-000002190000}"/>
    <cellStyle name="Hyperlink 15" xfId="18364" hidden="1" xr:uid="{00000000-0005-0000-0000-000003190000}"/>
    <cellStyle name="Hyperlink 15" xfId="18537" hidden="1" xr:uid="{00000000-0005-0000-0000-000004190000}"/>
    <cellStyle name="Hyperlink 15" xfId="18578" hidden="1" xr:uid="{00000000-0005-0000-0000-000005190000}"/>
    <cellStyle name="Hyperlink 15" xfId="18627" hidden="1" xr:uid="{00000000-0005-0000-0000-000006190000}"/>
    <cellStyle name="Hyperlink 15" xfId="18677" hidden="1" xr:uid="{00000000-0005-0000-0000-000007190000}"/>
    <cellStyle name="Hyperlink 15" xfId="18443" hidden="1" xr:uid="{00000000-0005-0000-0000-000008190000}"/>
    <cellStyle name="Hyperlink 15" xfId="18769" hidden="1" xr:uid="{00000000-0005-0000-0000-000009190000}"/>
    <cellStyle name="Hyperlink 15" xfId="18810" hidden="1" xr:uid="{00000000-0005-0000-0000-00000A190000}"/>
    <cellStyle name="Hyperlink 15" xfId="18859" hidden="1" xr:uid="{00000000-0005-0000-0000-00000B190000}"/>
    <cellStyle name="Hyperlink 15" xfId="18909" hidden="1" xr:uid="{00000000-0005-0000-0000-00000C190000}"/>
    <cellStyle name="Hyperlink 15" xfId="18337" hidden="1" xr:uid="{00000000-0005-0000-0000-00000D190000}"/>
    <cellStyle name="Hyperlink 15" xfId="18973" hidden="1" xr:uid="{00000000-0005-0000-0000-00000E190000}"/>
    <cellStyle name="Hyperlink 15" xfId="19014" hidden="1" xr:uid="{00000000-0005-0000-0000-00000F190000}"/>
    <cellStyle name="Hyperlink 15" xfId="19063" hidden="1" xr:uid="{00000000-0005-0000-0000-000010190000}"/>
    <cellStyle name="Hyperlink 15" xfId="19113" hidden="1" xr:uid="{00000000-0005-0000-0000-000011190000}"/>
    <cellStyle name="Hyperlink 15" xfId="18479" hidden="1" xr:uid="{00000000-0005-0000-0000-000012190000}"/>
    <cellStyle name="Hyperlink 15" xfId="19177" hidden="1" xr:uid="{00000000-0005-0000-0000-000013190000}"/>
    <cellStyle name="Hyperlink 15" xfId="19218" hidden="1" xr:uid="{00000000-0005-0000-0000-000014190000}"/>
    <cellStyle name="Hyperlink 15" xfId="19267" hidden="1" xr:uid="{00000000-0005-0000-0000-000015190000}"/>
    <cellStyle name="Hyperlink 15" xfId="19317" hidden="1" xr:uid="{00000000-0005-0000-0000-000016190000}"/>
    <cellStyle name="Hyperlink 15" xfId="18714" hidden="1" xr:uid="{00000000-0005-0000-0000-000017190000}"/>
    <cellStyle name="Hyperlink 15" xfId="19381" hidden="1" xr:uid="{00000000-0005-0000-0000-000018190000}"/>
    <cellStyle name="Hyperlink 15" xfId="19422" hidden="1" xr:uid="{00000000-0005-0000-0000-000019190000}"/>
    <cellStyle name="Hyperlink 15" xfId="19471" hidden="1" xr:uid="{00000000-0005-0000-0000-00001A190000}"/>
    <cellStyle name="Hyperlink 15" xfId="19521" hidden="1" xr:uid="{00000000-0005-0000-0000-00001B190000}"/>
    <cellStyle name="Hyperlink 15" xfId="16480" hidden="1" xr:uid="{00000000-0005-0000-0000-00001C190000}"/>
    <cellStyle name="Hyperlink 15" xfId="19585" hidden="1" xr:uid="{00000000-0005-0000-0000-00001D190000}"/>
    <cellStyle name="Hyperlink 15" xfId="19626" hidden="1" xr:uid="{00000000-0005-0000-0000-00001E190000}"/>
    <cellStyle name="Hyperlink 15" xfId="19675" hidden="1" xr:uid="{00000000-0005-0000-0000-00001F190000}"/>
    <cellStyle name="Hyperlink 15" xfId="19725" hidden="1" xr:uid="{00000000-0005-0000-0000-000020190000}"/>
    <cellStyle name="Hyperlink 15" xfId="19843" hidden="1" xr:uid="{00000000-0005-0000-0000-000021190000}"/>
    <cellStyle name="Hyperlink 15" xfId="20016" hidden="1" xr:uid="{00000000-0005-0000-0000-000022190000}"/>
    <cellStyle name="Hyperlink 15" xfId="20057" hidden="1" xr:uid="{00000000-0005-0000-0000-000023190000}"/>
    <cellStyle name="Hyperlink 15" xfId="20106" hidden="1" xr:uid="{00000000-0005-0000-0000-000024190000}"/>
    <cellStyle name="Hyperlink 15" xfId="20156" hidden="1" xr:uid="{00000000-0005-0000-0000-000025190000}"/>
    <cellStyle name="Hyperlink 15" xfId="19922" hidden="1" xr:uid="{00000000-0005-0000-0000-000026190000}"/>
    <cellStyle name="Hyperlink 15" xfId="20248" hidden="1" xr:uid="{00000000-0005-0000-0000-000027190000}"/>
    <cellStyle name="Hyperlink 15" xfId="20289" hidden="1" xr:uid="{00000000-0005-0000-0000-000028190000}"/>
    <cellStyle name="Hyperlink 15" xfId="20338" hidden="1" xr:uid="{00000000-0005-0000-0000-000029190000}"/>
    <cellStyle name="Hyperlink 15" xfId="20388" hidden="1" xr:uid="{00000000-0005-0000-0000-00002A190000}"/>
    <cellStyle name="Hyperlink 15" xfId="19816" hidden="1" xr:uid="{00000000-0005-0000-0000-00002B190000}"/>
    <cellStyle name="Hyperlink 15" xfId="20452" hidden="1" xr:uid="{00000000-0005-0000-0000-00002C190000}"/>
    <cellStyle name="Hyperlink 15" xfId="20493" hidden="1" xr:uid="{00000000-0005-0000-0000-00002D190000}"/>
    <cellStyle name="Hyperlink 15" xfId="20542" hidden="1" xr:uid="{00000000-0005-0000-0000-00002E190000}"/>
    <cellStyle name="Hyperlink 15" xfId="20592" hidden="1" xr:uid="{00000000-0005-0000-0000-00002F190000}"/>
    <cellStyle name="Hyperlink 15" xfId="19958" hidden="1" xr:uid="{00000000-0005-0000-0000-000030190000}"/>
    <cellStyle name="Hyperlink 15" xfId="20656" hidden="1" xr:uid="{00000000-0005-0000-0000-000031190000}"/>
    <cellStyle name="Hyperlink 15" xfId="20697" hidden="1" xr:uid="{00000000-0005-0000-0000-000032190000}"/>
    <cellStyle name="Hyperlink 15" xfId="20746" hidden="1" xr:uid="{00000000-0005-0000-0000-000033190000}"/>
    <cellStyle name="Hyperlink 15" xfId="20796" hidden="1" xr:uid="{00000000-0005-0000-0000-000034190000}"/>
    <cellStyle name="Hyperlink 15" xfId="20193" hidden="1" xr:uid="{00000000-0005-0000-0000-000035190000}"/>
    <cellStyle name="Hyperlink 15" xfId="20860" hidden="1" xr:uid="{00000000-0005-0000-0000-000036190000}"/>
    <cellStyle name="Hyperlink 15" xfId="20901" hidden="1" xr:uid="{00000000-0005-0000-0000-000037190000}"/>
    <cellStyle name="Hyperlink 15" xfId="20950" hidden="1" xr:uid="{00000000-0005-0000-0000-000038190000}"/>
    <cellStyle name="Hyperlink 15" xfId="21000" hidden="1" xr:uid="{00000000-0005-0000-0000-000039190000}"/>
    <cellStyle name="Hyperlink 15" xfId="5770" hidden="1" xr:uid="{00000000-0005-0000-0000-00003A190000}"/>
    <cellStyle name="Hyperlink 15" xfId="21093" hidden="1" xr:uid="{00000000-0005-0000-0000-00003B190000}"/>
    <cellStyle name="Hyperlink 15" xfId="21134" hidden="1" xr:uid="{00000000-0005-0000-0000-00003C190000}"/>
    <cellStyle name="Hyperlink 15" xfId="21183" hidden="1" xr:uid="{00000000-0005-0000-0000-00003D190000}"/>
    <cellStyle name="Hyperlink 15" xfId="21233" hidden="1" xr:uid="{00000000-0005-0000-0000-00003E190000}"/>
    <cellStyle name="Hyperlink 15" xfId="21279" hidden="1" xr:uid="{00000000-0005-0000-0000-00003F190000}"/>
    <cellStyle name="Hyperlink 15" xfId="21348" hidden="1" xr:uid="{00000000-0005-0000-0000-000040190000}"/>
    <cellStyle name="Hyperlink 15" xfId="21389" hidden="1" xr:uid="{00000000-0005-0000-0000-000041190000}"/>
    <cellStyle name="Hyperlink 15" xfId="21438" hidden="1" xr:uid="{00000000-0005-0000-0000-000042190000}"/>
    <cellStyle name="Hyperlink 15" xfId="21488" hidden="1" xr:uid="{00000000-0005-0000-0000-000043190000}"/>
    <cellStyle name="Hyperlink 15" xfId="21589" hidden="1" xr:uid="{00000000-0005-0000-0000-000044190000}"/>
    <cellStyle name="Hyperlink 15" xfId="21712" hidden="1" xr:uid="{00000000-0005-0000-0000-000045190000}"/>
    <cellStyle name="Hyperlink 15" xfId="21753" hidden="1" xr:uid="{00000000-0005-0000-0000-000046190000}"/>
    <cellStyle name="Hyperlink 15" xfId="21802" hidden="1" xr:uid="{00000000-0005-0000-0000-000047190000}"/>
    <cellStyle name="Hyperlink 15" xfId="21852" hidden="1" xr:uid="{00000000-0005-0000-0000-000048190000}"/>
    <cellStyle name="Hyperlink 15" xfId="21970" hidden="1" xr:uid="{00000000-0005-0000-0000-000049190000}"/>
    <cellStyle name="Hyperlink 15" xfId="22143" hidden="1" xr:uid="{00000000-0005-0000-0000-00004A190000}"/>
    <cellStyle name="Hyperlink 15" xfId="22184" hidden="1" xr:uid="{00000000-0005-0000-0000-00004B190000}"/>
    <cellStyle name="Hyperlink 15" xfId="22233" hidden="1" xr:uid="{00000000-0005-0000-0000-00004C190000}"/>
    <cellStyle name="Hyperlink 15" xfId="22283" hidden="1" xr:uid="{00000000-0005-0000-0000-00004D190000}"/>
    <cellStyle name="Hyperlink 15" xfId="22049" hidden="1" xr:uid="{00000000-0005-0000-0000-00004E190000}"/>
    <cellStyle name="Hyperlink 15" xfId="22375" hidden="1" xr:uid="{00000000-0005-0000-0000-00004F190000}"/>
    <cellStyle name="Hyperlink 15" xfId="22416" hidden="1" xr:uid="{00000000-0005-0000-0000-000050190000}"/>
    <cellStyle name="Hyperlink 15" xfId="22465" hidden="1" xr:uid="{00000000-0005-0000-0000-000051190000}"/>
    <cellStyle name="Hyperlink 15" xfId="22515" hidden="1" xr:uid="{00000000-0005-0000-0000-000052190000}"/>
    <cellStyle name="Hyperlink 15" xfId="21943" hidden="1" xr:uid="{00000000-0005-0000-0000-000053190000}"/>
    <cellStyle name="Hyperlink 15" xfId="22579" hidden="1" xr:uid="{00000000-0005-0000-0000-000054190000}"/>
    <cellStyle name="Hyperlink 15" xfId="22620" hidden="1" xr:uid="{00000000-0005-0000-0000-000055190000}"/>
    <cellStyle name="Hyperlink 15" xfId="22669" hidden="1" xr:uid="{00000000-0005-0000-0000-000056190000}"/>
    <cellStyle name="Hyperlink 15" xfId="22719" hidden="1" xr:uid="{00000000-0005-0000-0000-000057190000}"/>
    <cellStyle name="Hyperlink 15" xfId="22085" hidden="1" xr:uid="{00000000-0005-0000-0000-000058190000}"/>
    <cellStyle name="Hyperlink 15" xfId="22783" hidden="1" xr:uid="{00000000-0005-0000-0000-000059190000}"/>
    <cellStyle name="Hyperlink 15" xfId="22824" hidden="1" xr:uid="{00000000-0005-0000-0000-00005A190000}"/>
    <cellStyle name="Hyperlink 15" xfId="22873" hidden="1" xr:uid="{00000000-0005-0000-0000-00005B190000}"/>
    <cellStyle name="Hyperlink 15" xfId="22923" hidden="1" xr:uid="{00000000-0005-0000-0000-00005C190000}"/>
    <cellStyle name="Hyperlink 15" xfId="22320" hidden="1" xr:uid="{00000000-0005-0000-0000-00005D190000}"/>
    <cellStyle name="Hyperlink 15" xfId="22987" hidden="1" xr:uid="{00000000-0005-0000-0000-00005E190000}"/>
    <cellStyle name="Hyperlink 15" xfId="23028" hidden="1" xr:uid="{00000000-0005-0000-0000-00005F190000}"/>
    <cellStyle name="Hyperlink 15" xfId="23077" hidden="1" xr:uid="{00000000-0005-0000-0000-000060190000}"/>
    <cellStyle name="Hyperlink 15" xfId="23127" hidden="1" xr:uid="{00000000-0005-0000-0000-000061190000}"/>
    <cellStyle name="Hyperlink 15" xfId="21669" hidden="1" xr:uid="{00000000-0005-0000-0000-000062190000}"/>
    <cellStyle name="Hyperlink 15" xfId="23191" hidden="1" xr:uid="{00000000-0005-0000-0000-000063190000}"/>
    <cellStyle name="Hyperlink 15" xfId="23232" hidden="1" xr:uid="{00000000-0005-0000-0000-000064190000}"/>
    <cellStyle name="Hyperlink 15" xfId="23281" hidden="1" xr:uid="{00000000-0005-0000-0000-000065190000}"/>
    <cellStyle name="Hyperlink 15" xfId="23331" hidden="1" xr:uid="{00000000-0005-0000-0000-000066190000}"/>
    <cellStyle name="Hyperlink 15" xfId="23449" hidden="1" xr:uid="{00000000-0005-0000-0000-000067190000}"/>
    <cellStyle name="Hyperlink 15" xfId="23622" hidden="1" xr:uid="{00000000-0005-0000-0000-000068190000}"/>
    <cellStyle name="Hyperlink 15" xfId="23663" hidden="1" xr:uid="{00000000-0005-0000-0000-000069190000}"/>
    <cellStyle name="Hyperlink 15" xfId="23712" hidden="1" xr:uid="{00000000-0005-0000-0000-00006A190000}"/>
    <cellStyle name="Hyperlink 15" xfId="23762" hidden="1" xr:uid="{00000000-0005-0000-0000-00006B190000}"/>
    <cellStyle name="Hyperlink 15" xfId="23528" hidden="1" xr:uid="{00000000-0005-0000-0000-00006C190000}"/>
    <cellStyle name="Hyperlink 15" xfId="23854" hidden="1" xr:uid="{00000000-0005-0000-0000-00006D190000}"/>
    <cellStyle name="Hyperlink 15" xfId="23895" hidden="1" xr:uid="{00000000-0005-0000-0000-00006E190000}"/>
    <cellStyle name="Hyperlink 15" xfId="23944" hidden="1" xr:uid="{00000000-0005-0000-0000-00006F190000}"/>
    <cellStyle name="Hyperlink 15" xfId="23994" hidden="1" xr:uid="{00000000-0005-0000-0000-000070190000}"/>
    <cellStyle name="Hyperlink 15" xfId="23422" hidden="1" xr:uid="{00000000-0005-0000-0000-000071190000}"/>
    <cellStyle name="Hyperlink 15" xfId="24058" hidden="1" xr:uid="{00000000-0005-0000-0000-000072190000}"/>
    <cellStyle name="Hyperlink 15" xfId="24099" hidden="1" xr:uid="{00000000-0005-0000-0000-000073190000}"/>
    <cellStyle name="Hyperlink 15" xfId="24148" hidden="1" xr:uid="{00000000-0005-0000-0000-000074190000}"/>
    <cellStyle name="Hyperlink 15" xfId="24198" hidden="1" xr:uid="{00000000-0005-0000-0000-000075190000}"/>
    <cellStyle name="Hyperlink 15" xfId="23564" hidden="1" xr:uid="{00000000-0005-0000-0000-000076190000}"/>
    <cellStyle name="Hyperlink 15" xfId="24262" hidden="1" xr:uid="{00000000-0005-0000-0000-000077190000}"/>
    <cellStyle name="Hyperlink 15" xfId="24303" hidden="1" xr:uid="{00000000-0005-0000-0000-000078190000}"/>
    <cellStyle name="Hyperlink 15" xfId="24352" hidden="1" xr:uid="{00000000-0005-0000-0000-000079190000}"/>
    <cellStyle name="Hyperlink 15" xfId="24402" hidden="1" xr:uid="{00000000-0005-0000-0000-00007A190000}"/>
    <cellStyle name="Hyperlink 15" xfId="23799" hidden="1" xr:uid="{00000000-0005-0000-0000-00007B190000}"/>
    <cellStyle name="Hyperlink 15" xfId="24466" hidden="1" xr:uid="{00000000-0005-0000-0000-00007C190000}"/>
    <cellStyle name="Hyperlink 15" xfId="24507" hidden="1" xr:uid="{00000000-0005-0000-0000-00007D190000}"/>
    <cellStyle name="Hyperlink 15" xfId="24556" hidden="1" xr:uid="{00000000-0005-0000-0000-00007E190000}"/>
    <cellStyle name="Hyperlink 15" xfId="24606" hidden="1" xr:uid="{00000000-0005-0000-0000-00007F190000}"/>
    <cellStyle name="Hyperlink 15" xfId="21565" hidden="1" xr:uid="{00000000-0005-0000-0000-000080190000}"/>
    <cellStyle name="Hyperlink 15" xfId="24670" hidden="1" xr:uid="{00000000-0005-0000-0000-000081190000}"/>
    <cellStyle name="Hyperlink 15" xfId="24711" hidden="1" xr:uid="{00000000-0005-0000-0000-000082190000}"/>
    <cellStyle name="Hyperlink 15" xfId="24760" hidden="1" xr:uid="{00000000-0005-0000-0000-000083190000}"/>
    <cellStyle name="Hyperlink 15" xfId="24810" hidden="1" xr:uid="{00000000-0005-0000-0000-000084190000}"/>
    <cellStyle name="Hyperlink 15" xfId="24928" hidden="1" xr:uid="{00000000-0005-0000-0000-000085190000}"/>
    <cellStyle name="Hyperlink 15" xfId="25101" hidden="1" xr:uid="{00000000-0005-0000-0000-000086190000}"/>
    <cellStyle name="Hyperlink 15" xfId="25142" hidden="1" xr:uid="{00000000-0005-0000-0000-000087190000}"/>
    <cellStyle name="Hyperlink 15" xfId="25191" hidden="1" xr:uid="{00000000-0005-0000-0000-000088190000}"/>
    <cellStyle name="Hyperlink 15" xfId="25241" hidden="1" xr:uid="{00000000-0005-0000-0000-000089190000}"/>
    <cellStyle name="Hyperlink 15" xfId="25007" hidden="1" xr:uid="{00000000-0005-0000-0000-00008A190000}"/>
    <cellStyle name="Hyperlink 15" xfId="25333" hidden="1" xr:uid="{00000000-0005-0000-0000-00008B190000}"/>
    <cellStyle name="Hyperlink 15" xfId="25374" hidden="1" xr:uid="{00000000-0005-0000-0000-00008C190000}"/>
    <cellStyle name="Hyperlink 15" xfId="25423" hidden="1" xr:uid="{00000000-0005-0000-0000-00008D190000}"/>
    <cellStyle name="Hyperlink 15" xfId="25473" hidden="1" xr:uid="{00000000-0005-0000-0000-00008E190000}"/>
    <cellStyle name="Hyperlink 15" xfId="24901" hidden="1" xr:uid="{00000000-0005-0000-0000-00008F190000}"/>
    <cellStyle name="Hyperlink 15" xfId="25537" hidden="1" xr:uid="{00000000-0005-0000-0000-000090190000}"/>
    <cellStyle name="Hyperlink 15" xfId="25578" hidden="1" xr:uid="{00000000-0005-0000-0000-000091190000}"/>
    <cellStyle name="Hyperlink 15" xfId="25627" hidden="1" xr:uid="{00000000-0005-0000-0000-000092190000}"/>
    <cellStyle name="Hyperlink 15" xfId="25677" hidden="1" xr:uid="{00000000-0005-0000-0000-000093190000}"/>
    <cellStyle name="Hyperlink 15" xfId="25043" hidden="1" xr:uid="{00000000-0005-0000-0000-000094190000}"/>
    <cellStyle name="Hyperlink 15" xfId="25741" hidden="1" xr:uid="{00000000-0005-0000-0000-000095190000}"/>
    <cellStyle name="Hyperlink 15" xfId="25782" hidden="1" xr:uid="{00000000-0005-0000-0000-000096190000}"/>
    <cellStyle name="Hyperlink 15" xfId="25831" hidden="1" xr:uid="{00000000-0005-0000-0000-000097190000}"/>
    <cellStyle name="Hyperlink 15" xfId="25881" hidden="1" xr:uid="{00000000-0005-0000-0000-000098190000}"/>
    <cellStyle name="Hyperlink 15" xfId="25278" hidden="1" xr:uid="{00000000-0005-0000-0000-000099190000}"/>
    <cellStyle name="Hyperlink 15" xfId="25945" hidden="1" xr:uid="{00000000-0005-0000-0000-00009A190000}"/>
    <cellStyle name="Hyperlink 15" xfId="25986" hidden="1" xr:uid="{00000000-0005-0000-0000-00009B190000}"/>
    <cellStyle name="Hyperlink 15" xfId="26035" hidden="1" xr:uid="{00000000-0005-0000-0000-00009C190000}"/>
    <cellStyle name="Hyperlink 15" xfId="26085" hidden="1" xr:uid="{00000000-0005-0000-0000-00009D190000}"/>
    <cellStyle name="Hyperlink 15" xfId="5490" hidden="1" xr:uid="{00000000-0005-0000-0000-00009E190000}"/>
    <cellStyle name="Hyperlink 15" xfId="26174" hidden="1" xr:uid="{00000000-0005-0000-0000-00009F190000}"/>
    <cellStyle name="Hyperlink 15" xfId="26215" hidden="1" xr:uid="{00000000-0005-0000-0000-0000A0190000}"/>
    <cellStyle name="Hyperlink 15" xfId="26264" hidden="1" xr:uid="{00000000-0005-0000-0000-0000A1190000}"/>
    <cellStyle name="Hyperlink 15" xfId="26314" hidden="1" xr:uid="{00000000-0005-0000-0000-0000A2190000}"/>
    <cellStyle name="Hyperlink 15" xfId="26360" hidden="1" xr:uid="{00000000-0005-0000-0000-0000A3190000}"/>
    <cellStyle name="Hyperlink 15" xfId="26429" hidden="1" xr:uid="{00000000-0005-0000-0000-0000A4190000}"/>
    <cellStyle name="Hyperlink 15" xfId="26470" hidden="1" xr:uid="{00000000-0005-0000-0000-0000A5190000}"/>
    <cellStyle name="Hyperlink 15" xfId="26519" hidden="1" xr:uid="{00000000-0005-0000-0000-0000A6190000}"/>
    <cellStyle name="Hyperlink 15" xfId="26569" hidden="1" xr:uid="{00000000-0005-0000-0000-0000A7190000}"/>
    <cellStyle name="Hyperlink 15" xfId="26667" hidden="1" xr:uid="{00000000-0005-0000-0000-0000A8190000}"/>
    <cellStyle name="Hyperlink 15" xfId="26790" hidden="1" xr:uid="{00000000-0005-0000-0000-0000A9190000}"/>
    <cellStyle name="Hyperlink 15" xfId="26831" hidden="1" xr:uid="{00000000-0005-0000-0000-0000AA190000}"/>
    <cellStyle name="Hyperlink 15" xfId="26880" hidden="1" xr:uid="{00000000-0005-0000-0000-0000AB190000}"/>
    <cellStyle name="Hyperlink 15" xfId="26930" hidden="1" xr:uid="{00000000-0005-0000-0000-0000AC190000}"/>
    <cellStyle name="Hyperlink 15" xfId="27048" hidden="1" xr:uid="{00000000-0005-0000-0000-0000AD190000}"/>
    <cellStyle name="Hyperlink 15" xfId="27221" hidden="1" xr:uid="{00000000-0005-0000-0000-0000AE190000}"/>
    <cellStyle name="Hyperlink 15" xfId="27262" hidden="1" xr:uid="{00000000-0005-0000-0000-0000AF190000}"/>
    <cellStyle name="Hyperlink 15" xfId="27311" hidden="1" xr:uid="{00000000-0005-0000-0000-0000B0190000}"/>
    <cellStyle name="Hyperlink 15" xfId="27361" hidden="1" xr:uid="{00000000-0005-0000-0000-0000B1190000}"/>
    <cellStyle name="Hyperlink 15" xfId="27127" hidden="1" xr:uid="{00000000-0005-0000-0000-0000B2190000}"/>
    <cellStyle name="Hyperlink 15" xfId="27453" hidden="1" xr:uid="{00000000-0005-0000-0000-0000B3190000}"/>
    <cellStyle name="Hyperlink 15" xfId="27494" hidden="1" xr:uid="{00000000-0005-0000-0000-0000B4190000}"/>
    <cellStyle name="Hyperlink 15" xfId="27543" hidden="1" xr:uid="{00000000-0005-0000-0000-0000B5190000}"/>
    <cellStyle name="Hyperlink 15" xfId="27593" hidden="1" xr:uid="{00000000-0005-0000-0000-0000B6190000}"/>
    <cellStyle name="Hyperlink 15" xfId="27021" hidden="1" xr:uid="{00000000-0005-0000-0000-0000B7190000}"/>
    <cellStyle name="Hyperlink 15" xfId="27657" hidden="1" xr:uid="{00000000-0005-0000-0000-0000B8190000}"/>
    <cellStyle name="Hyperlink 15" xfId="27698" hidden="1" xr:uid="{00000000-0005-0000-0000-0000B9190000}"/>
    <cellStyle name="Hyperlink 15" xfId="27747" hidden="1" xr:uid="{00000000-0005-0000-0000-0000BA190000}"/>
    <cellStyle name="Hyperlink 15" xfId="27797" hidden="1" xr:uid="{00000000-0005-0000-0000-0000BB190000}"/>
    <cellStyle name="Hyperlink 15" xfId="27163" hidden="1" xr:uid="{00000000-0005-0000-0000-0000BC190000}"/>
    <cellStyle name="Hyperlink 15" xfId="27861" hidden="1" xr:uid="{00000000-0005-0000-0000-0000BD190000}"/>
    <cellStyle name="Hyperlink 15" xfId="27902" hidden="1" xr:uid="{00000000-0005-0000-0000-0000BE190000}"/>
    <cellStyle name="Hyperlink 15" xfId="27951" hidden="1" xr:uid="{00000000-0005-0000-0000-0000BF190000}"/>
    <cellStyle name="Hyperlink 15" xfId="28001" hidden="1" xr:uid="{00000000-0005-0000-0000-0000C0190000}"/>
    <cellStyle name="Hyperlink 15" xfId="27398" hidden="1" xr:uid="{00000000-0005-0000-0000-0000C1190000}"/>
    <cellStyle name="Hyperlink 15" xfId="28065" hidden="1" xr:uid="{00000000-0005-0000-0000-0000C2190000}"/>
    <cellStyle name="Hyperlink 15" xfId="28106" hidden="1" xr:uid="{00000000-0005-0000-0000-0000C3190000}"/>
    <cellStyle name="Hyperlink 15" xfId="28155" hidden="1" xr:uid="{00000000-0005-0000-0000-0000C4190000}"/>
    <cellStyle name="Hyperlink 15" xfId="28205" hidden="1" xr:uid="{00000000-0005-0000-0000-0000C5190000}"/>
    <cellStyle name="Hyperlink 15" xfId="26747" hidden="1" xr:uid="{00000000-0005-0000-0000-0000C6190000}"/>
    <cellStyle name="Hyperlink 15" xfId="28269" hidden="1" xr:uid="{00000000-0005-0000-0000-0000C7190000}"/>
    <cellStyle name="Hyperlink 15" xfId="28310" hidden="1" xr:uid="{00000000-0005-0000-0000-0000C8190000}"/>
    <cellStyle name="Hyperlink 15" xfId="28359" hidden="1" xr:uid="{00000000-0005-0000-0000-0000C9190000}"/>
    <cellStyle name="Hyperlink 15" xfId="28409" hidden="1" xr:uid="{00000000-0005-0000-0000-0000CA190000}"/>
    <cellStyle name="Hyperlink 15" xfId="28527" hidden="1" xr:uid="{00000000-0005-0000-0000-0000CB190000}"/>
    <cellStyle name="Hyperlink 15" xfId="28700" hidden="1" xr:uid="{00000000-0005-0000-0000-0000CC190000}"/>
    <cellStyle name="Hyperlink 15" xfId="28741" hidden="1" xr:uid="{00000000-0005-0000-0000-0000CD190000}"/>
    <cellStyle name="Hyperlink 15" xfId="28790" hidden="1" xr:uid="{00000000-0005-0000-0000-0000CE190000}"/>
    <cellStyle name="Hyperlink 15" xfId="28840" hidden="1" xr:uid="{00000000-0005-0000-0000-0000CF190000}"/>
    <cellStyle name="Hyperlink 15" xfId="28606" hidden="1" xr:uid="{00000000-0005-0000-0000-0000D0190000}"/>
    <cellStyle name="Hyperlink 15" xfId="28932" hidden="1" xr:uid="{00000000-0005-0000-0000-0000D1190000}"/>
    <cellStyle name="Hyperlink 15" xfId="28973" hidden="1" xr:uid="{00000000-0005-0000-0000-0000D2190000}"/>
    <cellStyle name="Hyperlink 15" xfId="29022" hidden="1" xr:uid="{00000000-0005-0000-0000-0000D3190000}"/>
    <cellStyle name="Hyperlink 15" xfId="29072" hidden="1" xr:uid="{00000000-0005-0000-0000-0000D4190000}"/>
    <cellStyle name="Hyperlink 15" xfId="28500" hidden="1" xr:uid="{00000000-0005-0000-0000-0000D5190000}"/>
    <cellStyle name="Hyperlink 15" xfId="29136" hidden="1" xr:uid="{00000000-0005-0000-0000-0000D6190000}"/>
    <cellStyle name="Hyperlink 15" xfId="29177" hidden="1" xr:uid="{00000000-0005-0000-0000-0000D7190000}"/>
    <cellStyle name="Hyperlink 15" xfId="29226" hidden="1" xr:uid="{00000000-0005-0000-0000-0000D8190000}"/>
    <cellStyle name="Hyperlink 15" xfId="29276" hidden="1" xr:uid="{00000000-0005-0000-0000-0000D9190000}"/>
    <cellStyle name="Hyperlink 15" xfId="28642" hidden="1" xr:uid="{00000000-0005-0000-0000-0000DA190000}"/>
    <cellStyle name="Hyperlink 15" xfId="29340" hidden="1" xr:uid="{00000000-0005-0000-0000-0000DB190000}"/>
    <cellStyle name="Hyperlink 15" xfId="29381" hidden="1" xr:uid="{00000000-0005-0000-0000-0000DC190000}"/>
    <cellStyle name="Hyperlink 15" xfId="29430" hidden="1" xr:uid="{00000000-0005-0000-0000-0000DD190000}"/>
    <cellStyle name="Hyperlink 15" xfId="29480" hidden="1" xr:uid="{00000000-0005-0000-0000-0000DE190000}"/>
    <cellStyle name="Hyperlink 15" xfId="28877" hidden="1" xr:uid="{00000000-0005-0000-0000-0000DF190000}"/>
    <cellStyle name="Hyperlink 15" xfId="29544" hidden="1" xr:uid="{00000000-0005-0000-0000-0000E0190000}"/>
    <cellStyle name="Hyperlink 15" xfId="29585" hidden="1" xr:uid="{00000000-0005-0000-0000-0000E1190000}"/>
    <cellStyle name="Hyperlink 15" xfId="29634" hidden="1" xr:uid="{00000000-0005-0000-0000-0000E2190000}"/>
    <cellStyle name="Hyperlink 15" xfId="29684" hidden="1" xr:uid="{00000000-0005-0000-0000-0000E3190000}"/>
    <cellStyle name="Hyperlink 15" xfId="26643" hidden="1" xr:uid="{00000000-0005-0000-0000-0000E4190000}"/>
    <cellStyle name="Hyperlink 15" xfId="29748" hidden="1" xr:uid="{00000000-0005-0000-0000-0000E5190000}"/>
    <cellStyle name="Hyperlink 15" xfId="29789" hidden="1" xr:uid="{00000000-0005-0000-0000-0000E6190000}"/>
    <cellStyle name="Hyperlink 15" xfId="29838" hidden="1" xr:uid="{00000000-0005-0000-0000-0000E7190000}"/>
    <cellStyle name="Hyperlink 15" xfId="29888" hidden="1" xr:uid="{00000000-0005-0000-0000-0000E8190000}"/>
    <cellStyle name="Hyperlink 15" xfId="30006" hidden="1" xr:uid="{00000000-0005-0000-0000-0000E9190000}"/>
    <cellStyle name="Hyperlink 15" xfId="30179" hidden="1" xr:uid="{00000000-0005-0000-0000-0000EA190000}"/>
    <cellStyle name="Hyperlink 15" xfId="30220" hidden="1" xr:uid="{00000000-0005-0000-0000-0000EB190000}"/>
    <cellStyle name="Hyperlink 15" xfId="30269" hidden="1" xr:uid="{00000000-0005-0000-0000-0000EC190000}"/>
    <cellStyle name="Hyperlink 15" xfId="30319" hidden="1" xr:uid="{00000000-0005-0000-0000-0000ED190000}"/>
    <cellStyle name="Hyperlink 15" xfId="30085" hidden="1" xr:uid="{00000000-0005-0000-0000-0000EE190000}"/>
    <cellStyle name="Hyperlink 15" xfId="30411" hidden="1" xr:uid="{00000000-0005-0000-0000-0000EF190000}"/>
    <cellStyle name="Hyperlink 15" xfId="30452" hidden="1" xr:uid="{00000000-0005-0000-0000-0000F0190000}"/>
    <cellStyle name="Hyperlink 15" xfId="30501" hidden="1" xr:uid="{00000000-0005-0000-0000-0000F1190000}"/>
    <cellStyle name="Hyperlink 15" xfId="30551" hidden="1" xr:uid="{00000000-0005-0000-0000-0000F2190000}"/>
    <cellStyle name="Hyperlink 15" xfId="29979" hidden="1" xr:uid="{00000000-0005-0000-0000-0000F3190000}"/>
    <cellStyle name="Hyperlink 15" xfId="30615" hidden="1" xr:uid="{00000000-0005-0000-0000-0000F4190000}"/>
    <cellStyle name="Hyperlink 15" xfId="30656" hidden="1" xr:uid="{00000000-0005-0000-0000-0000F5190000}"/>
    <cellStyle name="Hyperlink 15" xfId="30705" hidden="1" xr:uid="{00000000-0005-0000-0000-0000F6190000}"/>
    <cellStyle name="Hyperlink 15" xfId="30755" hidden="1" xr:uid="{00000000-0005-0000-0000-0000F7190000}"/>
    <cellStyle name="Hyperlink 15" xfId="30121" hidden="1" xr:uid="{00000000-0005-0000-0000-0000F8190000}"/>
    <cellStyle name="Hyperlink 15" xfId="30819" hidden="1" xr:uid="{00000000-0005-0000-0000-0000F9190000}"/>
    <cellStyle name="Hyperlink 15" xfId="30860" hidden="1" xr:uid="{00000000-0005-0000-0000-0000FA190000}"/>
    <cellStyle name="Hyperlink 15" xfId="30909" hidden="1" xr:uid="{00000000-0005-0000-0000-0000FB190000}"/>
    <cellStyle name="Hyperlink 15" xfId="30959" hidden="1" xr:uid="{00000000-0005-0000-0000-0000FC190000}"/>
    <cellStyle name="Hyperlink 15" xfId="30356" hidden="1" xr:uid="{00000000-0005-0000-0000-0000FD190000}"/>
    <cellStyle name="Hyperlink 15" xfId="31023" hidden="1" xr:uid="{00000000-0005-0000-0000-0000FE190000}"/>
    <cellStyle name="Hyperlink 15" xfId="31064" hidden="1" xr:uid="{00000000-0005-0000-0000-0000FF190000}"/>
    <cellStyle name="Hyperlink 15" xfId="31113" hidden="1" xr:uid="{00000000-0005-0000-0000-0000001A0000}"/>
    <cellStyle name="Hyperlink 15" xfId="31163" hidden="1" xr:uid="{00000000-0005-0000-0000-0000011A0000}"/>
    <cellStyle name="Hyperlink 15" xfId="10870" hidden="1" xr:uid="{00000000-0005-0000-0000-0000021A0000}"/>
    <cellStyle name="Hyperlink 15" xfId="31246" hidden="1" xr:uid="{00000000-0005-0000-0000-0000031A0000}"/>
    <cellStyle name="Hyperlink 15" xfId="31287" hidden="1" xr:uid="{00000000-0005-0000-0000-0000041A0000}"/>
    <cellStyle name="Hyperlink 15" xfId="31336" hidden="1" xr:uid="{00000000-0005-0000-0000-0000051A0000}"/>
    <cellStyle name="Hyperlink 15" xfId="31386" hidden="1" xr:uid="{00000000-0005-0000-0000-0000061A0000}"/>
    <cellStyle name="Hyperlink 15" xfId="31432" hidden="1" xr:uid="{00000000-0005-0000-0000-0000071A0000}"/>
    <cellStyle name="Hyperlink 15" xfId="31501" hidden="1" xr:uid="{00000000-0005-0000-0000-0000081A0000}"/>
    <cellStyle name="Hyperlink 15" xfId="31542" hidden="1" xr:uid="{00000000-0005-0000-0000-0000091A0000}"/>
    <cellStyle name="Hyperlink 15" xfId="31591" hidden="1" xr:uid="{00000000-0005-0000-0000-00000A1A0000}"/>
    <cellStyle name="Hyperlink 15" xfId="31641" hidden="1" xr:uid="{00000000-0005-0000-0000-00000B1A0000}"/>
    <cellStyle name="Hyperlink 15" xfId="31736" hidden="1" xr:uid="{00000000-0005-0000-0000-00000C1A0000}"/>
    <cellStyle name="Hyperlink 15" xfId="31858" hidden="1" xr:uid="{00000000-0005-0000-0000-00000D1A0000}"/>
    <cellStyle name="Hyperlink 15" xfId="31899" hidden="1" xr:uid="{00000000-0005-0000-0000-00000E1A0000}"/>
    <cellStyle name="Hyperlink 15" xfId="31948" hidden="1" xr:uid="{00000000-0005-0000-0000-00000F1A0000}"/>
    <cellStyle name="Hyperlink 15" xfId="31998" hidden="1" xr:uid="{00000000-0005-0000-0000-0000101A0000}"/>
    <cellStyle name="Hyperlink 15" xfId="32116" hidden="1" xr:uid="{00000000-0005-0000-0000-0000111A0000}"/>
    <cellStyle name="Hyperlink 15" xfId="32289" hidden="1" xr:uid="{00000000-0005-0000-0000-0000121A0000}"/>
    <cellStyle name="Hyperlink 15" xfId="32330" hidden="1" xr:uid="{00000000-0005-0000-0000-0000131A0000}"/>
    <cellStyle name="Hyperlink 15" xfId="32379" hidden="1" xr:uid="{00000000-0005-0000-0000-0000141A0000}"/>
    <cellStyle name="Hyperlink 15" xfId="32429" hidden="1" xr:uid="{00000000-0005-0000-0000-0000151A0000}"/>
    <cellStyle name="Hyperlink 15" xfId="32195" hidden="1" xr:uid="{00000000-0005-0000-0000-0000161A0000}"/>
    <cellStyle name="Hyperlink 15" xfId="32521" hidden="1" xr:uid="{00000000-0005-0000-0000-0000171A0000}"/>
    <cellStyle name="Hyperlink 15" xfId="32562" hidden="1" xr:uid="{00000000-0005-0000-0000-0000181A0000}"/>
    <cellStyle name="Hyperlink 15" xfId="32611" hidden="1" xr:uid="{00000000-0005-0000-0000-0000191A0000}"/>
    <cellStyle name="Hyperlink 15" xfId="32661" hidden="1" xr:uid="{00000000-0005-0000-0000-00001A1A0000}"/>
    <cellStyle name="Hyperlink 15" xfId="32089" hidden="1" xr:uid="{00000000-0005-0000-0000-00001B1A0000}"/>
    <cellStyle name="Hyperlink 15" xfId="32725" hidden="1" xr:uid="{00000000-0005-0000-0000-00001C1A0000}"/>
    <cellStyle name="Hyperlink 15" xfId="32766" hidden="1" xr:uid="{00000000-0005-0000-0000-00001D1A0000}"/>
    <cellStyle name="Hyperlink 15" xfId="32815" hidden="1" xr:uid="{00000000-0005-0000-0000-00001E1A0000}"/>
    <cellStyle name="Hyperlink 15" xfId="32865" hidden="1" xr:uid="{00000000-0005-0000-0000-00001F1A0000}"/>
    <cellStyle name="Hyperlink 15" xfId="32231" hidden="1" xr:uid="{00000000-0005-0000-0000-0000201A0000}"/>
    <cellStyle name="Hyperlink 15" xfId="32929" hidden="1" xr:uid="{00000000-0005-0000-0000-0000211A0000}"/>
    <cellStyle name="Hyperlink 15" xfId="32970" hidden="1" xr:uid="{00000000-0005-0000-0000-0000221A0000}"/>
    <cellStyle name="Hyperlink 15" xfId="33019" hidden="1" xr:uid="{00000000-0005-0000-0000-0000231A0000}"/>
    <cellStyle name="Hyperlink 15" xfId="33069" hidden="1" xr:uid="{00000000-0005-0000-0000-0000241A0000}"/>
    <cellStyle name="Hyperlink 15" xfId="32466" hidden="1" xr:uid="{00000000-0005-0000-0000-0000251A0000}"/>
    <cellStyle name="Hyperlink 15" xfId="33133" hidden="1" xr:uid="{00000000-0005-0000-0000-0000261A0000}"/>
    <cellStyle name="Hyperlink 15" xfId="33174" hidden="1" xr:uid="{00000000-0005-0000-0000-0000271A0000}"/>
    <cellStyle name="Hyperlink 15" xfId="33223" hidden="1" xr:uid="{00000000-0005-0000-0000-0000281A0000}"/>
    <cellStyle name="Hyperlink 15" xfId="33273" hidden="1" xr:uid="{00000000-0005-0000-0000-0000291A0000}"/>
    <cellStyle name="Hyperlink 15" xfId="31815" hidden="1" xr:uid="{00000000-0005-0000-0000-00002A1A0000}"/>
    <cellStyle name="Hyperlink 15" xfId="33337" hidden="1" xr:uid="{00000000-0005-0000-0000-00002B1A0000}"/>
    <cellStyle name="Hyperlink 15" xfId="33378" hidden="1" xr:uid="{00000000-0005-0000-0000-00002C1A0000}"/>
    <cellStyle name="Hyperlink 15" xfId="33427" hidden="1" xr:uid="{00000000-0005-0000-0000-00002D1A0000}"/>
    <cellStyle name="Hyperlink 15" xfId="33477" hidden="1" xr:uid="{00000000-0005-0000-0000-00002E1A0000}"/>
    <cellStyle name="Hyperlink 15" xfId="33595" hidden="1" xr:uid="{00000000-0005-0000-0000-00002F1A0000}"/>
    <cellStyle name="Hyperlink 15" xfId="33768" hidden="1" xr:uid="{00000000-0005-0000-0000-0000301A0000}"/>
    <cellStyle name="Hyperlink 15" xfId="33809" hidden="1" xr:uid="{00000000-0005-0000-0000-0000311A0000}"/>
    <cellStyle name="Hyperlink 15" xfId="33858" hidden="1" xr:uid="{00000000-0005-0000-0000-0000321A0000}"/>
    <cellStyle name="Hyperlink 15" xfId="33908" hidden="1" xr:uid="{00000000-0005-0000-0000-0000331A0000}"/>
    <cellStyle name="Hyperlink 15" xfId="33674" hidden="1" xr:uid="{00000000-0005-0000-0000-0000341A0000}"/>
    <cellStyle name="Hyperlink 15" xfId="34000" hidden="1" xr:uid="{00000000-0005-0000-0000-0000351A0000}"/>
    <cellStyle name="Hyperlink 15" xfId="34041" hidden="1" xr:uid="{00000000-0005-0000-0000-0000361A0000}"/>
    <cellStyle name="Hyperlink 15" xfId="34090" hidden="1" xr:uid="{00000000-0005-0000-0000-0000371A0000}"/>
    <cellStyle name="Hyperlink 15" xfId="34140" hidden="1" xr:uid="{00000000-0005-0000-0000-0000381A0000}"/>
    <cellStyle name="Hyperlink 15" xfId="33568" hidden="1" xr:uid="{00000000-0005-0000-0000-0000391A0000}"/>
    <cellStyle name="Hyperlink 15" xfId="34204" hidden="1" xr:uid="{00000000-0005-0000-0000-00003A1A0000}"/>
    <cellStyle name="Hyperlink 15" xfId="34245" hidden="1" xr:uid="{00000000-0005-0000-0000-00003B1A0000}"/>
    <cellStyle name="Hyperlink 15" xfId="34294" hidden="1" xr:uid="{00000000-0005-0000-0000-00003C1A0000}"/>
    <cellStyle name="Hyperlink 15" xfId="34344" hidden="1" xr:uid="{00000000-0005-0000-0000-00003D1A0000}"/>
    <cellStyle name="Hyperlink 15" xfId="33710" hidden="1" xr:uid="{00000000-0005-0000-0000-00003E1A0000}"/>
    <cellStyle name="Hyperlink 15" xfId="34408" hidden="1" xr:uid="{00000000-0005-0000-0000-00003F1A0000}"/>
    <cellStyle name="Hyperlink 15" xfId="34449" hidden="1" xr:uid="{00000000-0005-0000-0000-0000401A0000}"/>
    <cellStyle name="Hyperlink 15" xfId="34498" hidden="1" xr:uid="{00000000-0005-0000-0000-0000411A0000}"/>
    <cellStyle name="Hyperlink 15" xfId="34548" hidden="1" xr:uid="{00000000-0005-0000-0000-0000421A0000}"/>
    <cellStyle name="Hyperlink 15" xfId="33945" hidden="1" xr:uid="{00000000-0005-0000-0000-0000431A0000}"/>
    <cellStyle name="Hyperlink 15" xfId="34612" hidden="1" xr:uid="{00000000-0005-0000-0000-0000441A0000}"/>
    <cellStyle name="Hyperlink 15" xfId="34653" hidden="1" xr:uid="{00000000-0005-0000-0000-0000451A0000}"/>
    <cellStyle name="Hyperlink 15" xfId="34702" hidden="1" xr:uid="{00000000-0005-0000-0000-0000461A0000}"/>
    <cellStyle name="Hyperlink 15" xfId="34752" hidden="1" xr:uid="{00000000-0005-0000-0000-0000471A0000}"/>
    <cellStyle name="Hyperlink 15" xfId="31714" hidden="1" xr:uid="{00000000-0005-0000-0000-0000481A0000}"/>
    <cellStyle name="Hyperlink 15" xfId="34816" hidden="1" xr:uid="{00000000-0005-0000-0000-0000491A0000}"/>
    <cellStyle name="Hyperlink 15" xfId="34857" hidden="1" xr:uid="{00000000-0005-0000-0000-00004A1A0000}"/>
    <cellStyle name="Hyperlink 15" xfId="34906" hidden="1" xr:uid="{00000000-0005-0000-0000-00004B1A0000}"/>
    <cellStyle name="Hyperlink 15" xfId="34956" hidden="1" xr:uid="{00000000-0005-0000-0000-00004C1A0000}"/>
    <cellStyle name="Hyperlink 15" xfId="35074" hidden="1" xr:uid="{00000000-0005-0000-0000-00004D1A0000}"/>
    <cellStyle name="Hyperlink 15" xfId="35247" hidden="1" xr:uid="{00000000-0005-0000-0000-00004E1A0000}"/>
    <cellStyle name="Hyperlink 15" xfId="35288" hidden="1" xr:uid="{00000000-0005-0000-0000-00004F1A0000}"/>
    <cellStyle name="Hyperlink 15" xfId="35337" hidden="1" xr:uid="{00000000-0005-0000-0000-0000501A0000}"/>
    <cellStyle name="Hyperlink 15" xfId="35387" hidden="1" xr:uid="{00000000-0005-0000-0000-0000511A0000}"/>
    <cellStyle name="Hyperlink 15" xfId="35153" hidden="1" xr:uid="{00000000-0005-0000-0000-0000521A0000}"/>
    <cellStyle name="Hyperlink 15" xfId="35479" hidden="1" xr:uid="{00000000-0005-0000-0000-0000531A0000}"/>
    <cellStyle name="Hyperlink 15" xfId="35520" hidden="1" xr:uid="{00000000-0005-0000-0000-0000541A0000}"/>
    <cellStyle name="Hyperlink 15" xfId="35569" hidden="1" xr:uid="{00000000-0005-0000-0000-0000551A0000}"/>
    <cellStyle name="Hyperlink 15" xfId="35619" hidden="1" xr:uid="{00000000-0005-0000-0000-0000561A0000}"/>
    <cellStyle name="Hyperlink 15" xfId="35047" hidden="1" xr:uid="{00000000-0005-0000-0000-0000571A0000}"/>
    <cellStyle name="Hyperlink 15" xfId="35683" hidden="1" xr:uid="{00000000-0005-0000-0000-0000581A0000}"/>
    <cellStyle name="Hyperlink 15" xfId="35724" hidden="1" xr:uid="{00000000-0005-0000-0000-0000591A0000}"/>
    <cellStyle name="Hyperlink 15" xfId="35773" hidden="1" xr:uid="{00000000-0005-0000-0000-00005A1A0000}"/>
    <cellStyle name="Hyperlink 15" xfId="35823" hidden="1" xr:uid="{00000000-0005-0000-0000-00005B1A0000}"/>
    <cellStyle name="Hyperlink 15" xfId="35189" hidden="1" xr:uid="{00000000-0005-0000-0000-00005C1A0000}"/>
    <cellStyle name="Hyperlink 15" xfId="35887" hidden="1" xr:uid="{00000000-0005-0000-0000-00005D1A0000}"/>
    <cellStyle name="Hyperlink 15" xfId="35928" hidden="1" xr:uid="{00000000-0005-0000-0000-00005E1A0000}"/>
    <cellStyle name="Hyperlink 15" xfId="35977" hidden="1" xr:uid="{00000000-0005-0000-0000-00005F1A0000}"/>
    <cellStyle name="Hyperlink 15" xfId="36027" hidden="1" xr:uid="{00000000-0005-0000-0000-0000601A0000}"/>
    <cellStyle name="Hyperlink 15" xfId="35424" hidden="1" xr:uid="{00000000-0005-0000-0000-0000611A0000}"/>
    <cellStyle name="Hyperlink 15" xfId="36091" hidden="1" xr:uid="{00000000-0005-0000-0000-0000621A0000}"/>
    <cellStyle name="Hyperlink 15" xfId="36132" hidden="1" xr:uid="{00000000-0005-0000-0000-0000631A0000}"/>
    <cellStyle name="Hyperlink 15" xfId="36181" hidden="1" xr:uid="{00000000-0005-0000-0000-0000641A0000}"/>
    <cellStyle name="Hyperlink 15" xfId="36231" hidden="1" xr:uid="{00000000-0005-0000-0000-0000651A0000}"/>
    <cellStyle name="Hyperlink 15" xfId="10894" hidden="1" xr:uid="{00000000-0005-0000-0000-0000661A0000}"/>
    <cellStyle name="Hyperlink 15" xfId="36315" hidden="1" xr:uid="{00000000-0005-0000-0000-0000671A0000}"/>
    <cellStyle name="Hyperlink 15" xfId="36356" hidden="1" xr:uid="{00000000-0005-0000-0000-0000681A0000}"/>
    <cellStyle name="Hyperlink 15" xfId="36405" hidden="1" xr:uid="{00000000-0005-0000-0000-0000691A0000}"/>
    <cellStyle name="Hyperlink 15" xfId="36455" hidden="1" xr:uid="{00000000-0005-0000-0000-00006A1A0000}"/>
    <cellStyle name="Hyperlink 15" xfId="36501" hidden="1" xr:uid="{00000000-0005-0000-0000-00006B1A0000}"/>
    <cellStyle name="Hyperlink 15" xfId="36570" hidden="1" xr:uid="{00000000-0005-0000-0000-00006C1A0000}"/>
    <cellStyle name="Hyperlink 15" xfId="36611" hidden="1" xr:uid="{00000000-0005-0000-0000-00006D1A0000}"/>
    <cellStyle name="Hyperlink 15" xfId="36660" hidden="1" xr:uid="{00000000-0005-0000-0000-00006E1A0000}"/>
    <cellStyle name="Hyperlink 15" xfId="36710" hidden="1" xr:uid="{00000000-0005-0000-0000-00006F1A0000}"/>
    <cellStyle name="Hyperlink 15" xfId="36805" hidden="1" xr:uid="{00000000-0005-0000-0000-0000701A0000}"/>
    <cellStyle name="Hyperlink 15" xfId="36927" hidden="1" xr:uid="{00000000-0005-0000-0000-0000711A0000}"/>
    <cellStyle name="Hyperlink 15" xfId="36968" hidden="1" xr:uid="{00000000-0005-0000-0000-0000721A0000}"/>
    <cellStyle name="Hyperlink 15" xfId="37017" hidden="1" xr:uid="{00000000-0005-0000-0000-0000731A0000}"/>
    <cellStyle name="Hyperlink 15" xfId="37067" hidden="1" xr:uid="{00000000-0005-0000-0000-0000741A0000}"/>
    <cellStyle name="Hyperlink 15" xfId="37185" hidden="1" xr:uid="{00000000-0005-0000-0000-0000751A0000}"/>
    <cellStyle name="Hyperlink 15" xfId="37358" hidden="1" xr:uid="{00000000-0005-0000-0000-0000761A0000}"/>
    <cellStyle name="Hyperlink 15" xfId="37399" hidden="1" xr:uid="{00000000-0005-0000-0000-0000771A0000}"/>
    <cellStyle name="Hyperlink 15" xfId="37448" hidden="1" xr:uid="{00000000-0005-0000-0000-0000781A0000}"/>
    <cellStyle name="Hyperlink 15" xfId="37498" hidden="1" xr:uid="{00000000-0005-0000-0000-0000791A0000}"/>
    <cellStyle name="Hyperlink 15" xfId="37264" hidden="1" xr:uid="{00000000-0005-0000-0000-00007A1A0000}"/>
    <cellStyle name="Hyperlink 15" xfId="37590" hidden="1" xr:uid="{00000000-0005-0000-0000-00007B1A0000}"/>
    <cellStyle name="Hyperlink 15" xfId="37631" hidden="1" xr:uid="{00000000-0005-0000-0000-00007C1A0000}"/>
    <cellStyle name="Hyperlink 15" xfId="37680" hidden="1" xr:uid="{00000000-0005-0000-0000-00007D1A0000}"/>
    <cellStyle name="Hyperlink 15" xfId="37730" hidden="1" xr:uid="{00000000-0005-0000-0000-00007E1A0000}"/>
    <cellStyle name="Hyperlink 15" xfId="37158" hidden="1" xr:uid="{00000000-0005-0000-0000-00007F1A0000}"/>
    <cellStyle name="Hyperlink 15" xfId="37794" hidden="1" xr:uid="{00000000-0005-0000-0000-0000801A0000}"/>
    <cellStyle name="Hyperlink 15" xfId="37835" hidden="1" xr:uid="{00000000-0005-0000-0000-0000811A0000}"/>
    <cellStyle name="Hyperlink 15" xfId="37884" hidden="1" xr:uid="{00000000-0005-0000-0000-0000821A0000}"/>
    <cellStyle name="Hyperlink 15" xfId="37934" hidden="1" xr:uid="{00000000-0005-0000-0000-0000831A0000}"/>
    <cellStyle name="Hyperlink 15" xfId="37300" hidden="1" xr:uid="{00000000-0005-0000-0000-0000841A0000}"/>
    <cellStyle name="Hyperlink 15" xfId="37998" hidden="1" xr:uid="{00000000-0005-0000-0000-0000851A0000}"/>
    <cellStyle name="Hyperlink 15" xfId="38039" hidden="1" xr:uid="{00000000-0005-0000-0000-0000861A0000}"/>
    <cellStyle name="Hyperlink 15" xfId="38088" hidden="1" xr:uid="{00000000-0005-0000-0000-0000871A0000}"/>
    <cellStyle name="Hyperlink 15" xfId="38138" hidden="1" xr:uid="{00000000-0005-0000-0000-0000881A0000}"/>
    <cellStyle name="Hyperlink 15" xfId="37535" hidden="1" xr:uid="{00000000-0005-0000-0000-0000891A0000}"/>
    <cellStyle name="Hyperlink 15" xfId="38202" hidden="1" xr:uid="{00000000-0005-0000-0000-00008A1A0000}"/>
    <cellStyle name="Hyperlink 15" xfId="38243" hidden="1" xr:uid="{00000000-0005-0000-0000-00008B1A0000}"/>
    <cellStyle name="Hyperlink 15" xfId="38292" hidden="1" xr:uid="{00000000-0005-0000-0000-00008C1A0000}"/>
    <cellStyle name="Hyperlink 15" xfId="38342" hidden="1" xr:uid="{00000000-0005-0000-0000-00008D1A0000}"/>
    <cellStyle name="Hyperlink 15" xfId="36884" hidden="1" xr:uid="{00000000-0005-0000-0000-00008E1A0000}"/>
    <cellStyle name="Hyperlink 15" xfId="38406" hidden="1" xr:uid="{00000000-0005-0000-0000-00008F1A0000}"/>
    <cellStyle name="Hyperlink 15" xfId="38447" hidden="1" xr:uid="{00000000-0005-0000-0000-0000901A0000}"/>
    <cellStyle name="Hyperlink 15" xfId="38496" hidden="1" xr:uid="{00000000-0005-0000-0000-0000911A0000}"/>
    <cellStyle name="Hyperlink 15" xfId="38546" hidden="1" xr:uid="{00000000-0005-0000-0000-0000921A0000}"/>
    <cellStyle name="Hyperlink 15" xfId="38664" hidden="1" xr:uid="{00000000-0005-0000-0000-0000931A0000}"/>
    <cellStyle name="Hyperlink 15" xfId="38837" hidden="1" xr:uid="{00000000-0005-0000-0000-0000941A0000}"/>
    <cellStyle name="Hyperlink 15" xfId="38878" hidden="1" xr:uid="{00000000-0005-0000-0000-0000951A0000}"/>
    <cellStyle name="Hyperlink 15" xfId="38927" hidden="1" xr:uid="{00000000-0005-0000-0000-0000961A0000}"/>
    <cellStyle name="Hyperlink 15" xfId="38977" hidden="1" xr:uid="{00000000-0005-0000-0000-0000971A0000}"/>
    <cellStyle name="Hyperlink 15" xfId="38743" hidden="1" xr:uid="{00000000-0005-0000-0000-0000981A0000}"/>
    <cellStyle name="Hyperlink 15" xfId="39069" hidden="1" xr:uid="{00000000-0005-0000-0000-0000991A0000}"/>
    <cellStyle name="Hyperlink 15" xfId="39110" hidden="1" xr:uid="{00000000-0005-0000-0000-00009A1A0000}"/>
    <cellStyle name="Hyperlink 15" xfId="39159" hidden="1" xr:uid="{00000000-0005-0000-0000-00009B1A0000}"/>
    <cellStyle name="Hyperlink 15" xfId="39209" hidden="1" xr:uid="{00000000-0005-0000-0000-00009C1A0000}"/>
    <cellStyle name="Hyperlink 15" xfId="38637" hidden="1" xr:uid="{00000000-0005-0000-0000-00009D1A0000}"/>
    <cellStyle name="Hyperlink 15" xfId="39273" hidden="1" xr:uid="{00000000-0005-0000-0000-00009E1A0000}"/>
    <cellStyle name="Hyperlink 15" xfId="39314" hidden="1" xr:uid="{00000000-0005-0000-0000-00009F1A0000}"/>
    <cellStyle name="Hyperlink 15" xfId="39363" hidden="1" xr:uid="{00000000-0005-0000-0000-0000A01A0000}"/>
    <cellStyle name="Hyperlink 15" xfId="39413" hidden="1" xr:uid="{00000000-0005-0000-0000-0000A11A0000}"/>
    <cellStyle name="Hyperlink 15" xfId="38779" hidden="1" xr:uid="{00000000-0005-0000-0000-0000A21A0000}"/>
    <cellStyle name="Hyperlink 15" xfId="39477" hidden="1" xr:uid="{00000000-0005-0000-0000-0000A31A0000}"/>
    <cellStyle name="Hyperlink 15" xfId="39518" hidden="1" xr:uid="{00000000-0005-0000-0000-0000A41A0000}"/>
    <cellStyle name="Hyperlink 15" xfId="39567" hidden="1" xr:uid="{00000000-0005-0000-0000-0000A51A0000}"/>
    <cellStyle name="Hyperlink 15" xfId="39617" hidden="1" xr:uid="{00000000-0005-0000-0000-0000A61A0000}"/>
    <cellStyle name="Hyperlink 15" xfId="39014" hidden="1" xr:uid="{00000000-0005-0000-0000-0000A71A0000}"/>
    <cellStyle name="Hyperlink 15" xfId="39681" hidden="1" xr:uid="{00000000-0005-0000-0000-0000A81A0000}"/>
    <cellStyle name="Hyperlink 15" xfId="39722" hidden="1" xr:uid="{00000000-0005-0000-0000-0000A91A0000}"/>
    <cellStyle name="Hyperlink 15" xfId="39771" hidden="1" xr:uid="{00000000-0005-0000-0000-0000AA1A0000}"/>
    <cellStyle name="Hyperlink 15" xfId="39821" hidden="1" xr:uid="{00000000-0005-0000-0000-0000AB1A0000}"/>
    <cellStyle name="Hyperlink 15" xfId="36783" hidden="1" xr:uid="{00000000-0005-0000-0000-0000AC1A0000}"/>
    <cellStyle name="Hyperlink 15" xfId="39885" hidden="1" xr:uid="{00000000-0005-0000-0000-0000AD1A0000}"/>
    <cellStyle name="Hyperlink 15" xfId="39926" hidden="1" xr:uid="{00000000-0005-0000-0000-0000AE1A0000}"/>
    <cellStyle name="Hyperlink 15" xfId="39975" hidden="1" xr:uid="{00000000-0005-0000-0000-0000AF1A0000}"/>
    <cellStyle name="Hyperlink 15" xfId="40025" hidden="1" xr:uid="{00000000-0005-0000-0000-0000B01A0000}"/>
    <cellStyle name="Hyperlink 15" xfId="40143" hidden="1" xr:uid="{00000000-0005-0000-0000-0000B11A0000}"/>
    <cellStyle name="Hyperlink 15" xfId="40316" hidden="1" xr:uid="{00000000-0005-0000-0000-0000B21A0000}"/>
    <cellStyle name="Hyperlink 15" xfId="40357" hidden="1" xr:uid="{00000000-0005-0000-0000-0000B31A0000}"/>
    <cellStyle name="Hyperlink 15" xfId="40406" hidden="1" xr:uid="{00000000-0005-0000-0000-0000B41A0000}"/>
    <cellStyle name="Hyperlink 15" xfId="40456" hidden="1" xr:uid="{00000000-0005-0000-0000-0000B51A0000}"/>
    <cellStyle name="Hyperlink 15" xfId="40222" hidden="1" xr:uid="{00000000-0005-0000-0000-0000B61A0000}"/>
    <cellStyle name="Hyperlink 15" xfId="40548" hidden="1" xr:uid="{00000000-0005-0000-0000-0000B71A0000}"/>
    <cellStyle name="Hyperlink 15" xfId="40589" hidden="1" xr:uid="{00000000-0005-0000-0000-0000B81A0000}"/>
    <cellStyle name="Hyperlink 15" xfId="40638" hidden="1" xr:uid="{00000000-0005-0000-0000-0000B91A0000}"/>
    <cellStyle name="Hyperlink 15" xfId="40688" hidden="1" xr:uid="{00000000-0005-0000-0000-0000BA1A0000}"/>
    <cellStyle name="Hyperlink 15" xfId="40116" hidden="1" xr:uid="{00000000-0005-0000-0000-0000BB1A0000}"/>
    <cellStyle name="Hyperlink 15" xfId="40752" hidden="1" xr:uid="{00000000-0005-0000-0000-0000BC1A0000}"/>
    <cellStyle name="Hyperlink 15" xfId="40793" hidden="1" xr:uid="{00000000-0005-0000-0000-0000BD1A0000}"/>
    <cellStyle name="Hyperlink 15" xfId="40842" hidden="1" xr:uid="{00000000-0005-0000-0000-0000BE1A0000}"/>
    <cellStyle name="Hyperlink 15" xfId="40892" hidden="1" xr:uid="{00000000-0005-0000-0000-0000BF1A0000}"/>
    <cellStyle name="Hyperlink 15" xfId="40258" hidden="1" xr:uid="{00000000-0005-0000-0000-0000C01A0000}"/>
    <cellStyle name="Hyperlink 15" xfId="40956" hidden="1" xr:uid="{00000000-0005-0000-0000-0000C11A0000}"/>
    <cellStyle name="Hyperlink 15" xfId="40997" hidden="1" xr:uid="{00000000-0005-0000-0000-0000C21A0000}"/>
    <cellStyle name="Hyperlink 15" xfId="41046" hidden="1" xr:uid="{00000000-0005-0000-0000-0000C31A0000}"/>
    <cellStyle name="Hyperlink 15" xfId="41096" hidden="1" xr:uid="{00000000-0005-0000-0000-0000C41A0000}"/>
    <cellStyle name="Hyperlink 15" xfId="40493" hidden="1" xr:uid="{00000000-0005-0000-0000-0000C51A0000}"/>
    <cellStyle name="Hyperlink 15" xfId="41160" hidden="1" xr:uid="{00000000-0005-0000-0000-0000C61A0000}"/>
    <cellStyle name="Hyperlink 15" xfId="41201" hidden="1" xr:uid="{00000000-0005-0000-0000-0000C71A0000}"/>
    <cellStyle name="Hyperlink 15" xfId="41250" hidden="1" xr:uid="{00000000-0005-0000-0000-0000C81A0000}"/>
    <cellStyle name="Hyperlink 15" xfId="41300" hidden="1" xr:uid="{00000000-0005-0000-0000-0000C91A0000}"/>
    <cellStyle name="Hyperlink 15" xfId="21630" hidden="1" xr:uid="{00000000-0005-0000-0000-0000CA1A0000}"/>
    <cellStyle name="Hyperlink 15" xfId="41364" hidden="1" xr:uid="{00000000-0005-0000-0000-0000CB1A0000}"/>
    <cellStyle name="Hyperlink 15" xfId="41405" hidden="1" xr:uid="{00000000-0005-0000-0000-0000CC1A0000}"/>
    <cellStyle name="Hyperlink 15" xfId="41454" hidden="1" xr:uid="{00000000-0005-0000-0000-0000CD1A0000}"/>
    <cellStyle name="Hyperlink 15" xfId="41504" hidden="1" xr:uid="{00000000-0005-0000-0000-0000CE1A0000}"/>
    <cellStyle name="Hyperlink 15" xfId="41550" hidden="1" xr:uid="{00000000-0005-0000-0000-0000CF1A0000}"/>
    <cellStyle name="Hyperlink 15" xfId="41619" hidden="1" xr:uid="{00000000-0005-0000-0000-0000D01A0000}"/>
    <cellStyle name="Hyperlink 15" xfId="41660" hidden="1" xr:uid="{00000000-0005-0000-0000-0000D11A0000}"/>
    <cellStyle name="Hyperlink 15" xfId="41709" hidden="1" xr:uid="{00000000-0005-0000-0000-0000D21A0000}"/>
    <cellStyle name="Hyperlink 15" xfId="41759" hidden="1" xr:uid="{00000000-0005-0000-0000-0000D31A0000}"/>
    <cellStyle name="Hyperlink 15" xfId="41854" hidden="1" xr:uid="{00000000-0005-0000-0000-0000D41A0000}"/>
    <cellStyle name="Hyperlink 15" xfId="41976" hidden="1" xr:uid="{00000000-0005-0000-0000-0000D51A0000}"/>
    <cellStyle name="Hyperlink 15" xfId="42017" hidden="1" xr:uid="{00000000-0005-0000-0000-0000D61A0000}"/>
    <cellStyle name="Hyperlink 15" xfId="42066" hidden="1" xr:uid="{00000000-0005-0000-0000-0000D71A0000}"/>
    <cellStyle name="Hyperlink 15" xfId="42116" hidden="1" xr:uid="{00000000-0005-0000-0000-0000D81A0000}"/>
    <cellStyle name="Hyperlink 15" xfId="42234" hidden="1" xr:uid="{00000000-0005-0000-0000-0000D91A0000}"/>
    <cellStyle name="Hyperlink 15" xfId="42407" hidden="1" xr:uid="{00000000-0005-0000-0000-0000DA1A0000}"/>
    <cellStyle name="Hyperlink 15" xfId="42448" hidden="1" xr:uid="{00000000-0005-0000-0000-0000DB1A0000}"/>
    <cellStyle name="Hyperlink 15" xfId="42497" hidden="1" xr:uid="{00000000-0005-0000-0000-0000DC1A0000}"/>
    <cellStyle name="Hyperlink 15" xfId="42547" hidden="1" xr:uid="{00000000-0005-0000-0000-0000DD1A0000}"/>
    <cellStyle name="Hyperlink 15" xfId="42313" hidden="1" xr:uid="{00000000-0005-0000-0000-0000DE1A0000}"/>
    <cellStyle name="Hyperlink 15" xfId="42639" hidden="1" xr:uid="{00000000-0005-0000-0000-0000DF1A0000}"/>
    <cellStyle name="Hyperlink 15" xfId="42680" hidden="1" xr:uid="{00000000-0005-0000-0000-0000E01A0000}"/>
    <cellStyle name="Hyperlink 15" xfId="42729" hidden="1" xr:uid="{00000000-0005-0000-0000-0000E11A0000}"/>
    <cellStyle name="Hyperlink 15" xfId="42779" hidden="1" xr:uid="{00000000-0005-0000-0000-0000E21A0000}"/>
    <cellStyle name="Hyperlink 15" xfId="42207" hidden="1" xr:uid="{00000000-0005-0000-0000-0000E31A0000}"/>
    <cellStyle name="Hyperlink 15" xfId="42843" hidden="1" xr:uid="{00000000-0005-0000-0000-0000E41A0000}"/>
    <cellStyle name="Hyperlink 15" xfId="42884" hidden="1" xr:uid="{00000000-0005-0000-0000-0000E51A0000}"/>
    <cellStyle name="Hyperlink 15" xfId="42933" hidden="1" xr:uid="{00000000-0005-0000-0000-0000E61A0000}"/>
    <cellStyle name="Hyperlink 15" xfId="42983" hidden="1" xr:uid="{00000000-0005-0000-0000-0000E71A0000}"/>
    <cellStyle name="Hyperlink 15" xfId="42349" hidden="1" xr:uid="{00000000-0005-0000-0000-0000E81A0000}"/>
    <cellStyle name="Hyperlink 15" xfId="43047" hidden="1" xr:uid="{00000000-0005-0000-0000-0000E91A0000}"/>
    <cellStyle name="Hyperlink 15" xfId="43088" hidden="1" xr:uid="{00000000-0005-0000-0000-0000EA1A0000}"/>
    <cellStyle name="Hyperlink 15" xfId="43137" hidden="1" xr:uid="{00000000-0005-0000-0000-0000EB1A0000}"/>
    <cellStyle name="Hyperlink 15" xfId="43187" hidden="1" xr:uid="{00000000-0005-0000-0000-0000EC1A0000}"/>
    <cellStyle name="Hyperlink 15" xfId="42584" hidden="1" xr:uid="{00000000-0005-0000-0000-0000ED1A0000}"/>
    <cellStyle name="Hyperlink 15" xfId="43251" hidden="1" xr:uid="{00000000-0005-0000-0000-0000EE1A0000}"/>
    <cellStyle name="Hyperlink 15" xfId="43292" hidden="1" xr:uid="{00000000-0005-0000-0000-0000EF1A0000}"/>
    <cellStyle name="Hyperlink 15" xfId="43341" hidden="1" xr:uid="{00000000-0005-0000-0000-0000F01A0000}"/>
    <cellStyle name="Hyperlink 15" xfId="43391" hidden="1" xr:uid="{00000000-0005-0000-0000-0000F11A0000}"/>
    <cellStyle name="Hyperlink 15" xfId="41933" hidden="1" xr:uid="{00000000-0005-0000-0000-0000F21A0000}"/>
    <cellStyle name="Hyperlink 15" xfId="43455" hidden="1" xr:uid="{00000000-0005-0000-0000-0000F31A0000}"/>
    <cellStyle name="Hyperlink 15" xfId="43496" hidden="1" xr:uid="{00000000-0005-0000-0000-0000F41A0000}"/>
    <cellStyle name="Hyperlink 15" xfId="43545" hidden="1" xr:uid="{00000000-0005-0000-0000-0000F51A0000}"/>
    <cellStyle name="Hyperlink 15" xfId="43595" hidden="1" xr:uid="{00000000-0005-0000-0000-0000F61A0000}"/>
    <cellStyle name="Hyperlink 15" xfId="43713" hidden="1" xr:uid="{00000000-0005-0000-0000-0000F71A0000}"/>
    <cellStyle name="Hyperlink 15" xfId="43886" hidden="1" xr:uid="{00000000-0005-0000-0000-0000F81A0000}"/>
    <cellStyle name="Hyperlink 15" xfId="43927" hidden="1" xr:uid="{00000000-0005-0000-0000-0000F91A0000}"/>
    <cellStyle name="Hyperlink 15" xfId="43976" hidden="1" xr:uid="{00000000-0005-0000-0000-0000FA1A0000}"/>
    <cellStyle name="Hyperlink 15" xfId="44026" hidden="1" xr:uid="{00000000-0005-0000-0000-0000FB1A0000}"/>
    <cellStyle name="Hyperlink 15" xfId="43792" hidden="1" xr:uid="{00000000-0005-0000-0000-0000FC1A0000}"/>
    <cellStyle name="Hyperlink 15" xfId="44118" hidden="1" xr:uid="{00000000-0005-0000-0000-0000FD1A0000}"/>
    <cellStyle name="Hyperlink 15" xfId="44159" hidden="1" xr:uid="{00000000-0005-0000-0000-0000FE1A0000}"/>
    <cellStyle name="Hyperlink 15" xfId="44208" hidden="1" xr:uid="{00000000-0005-0000-0000-0000FF1A0000}"/>
    <cellStyle name="Hyperlink 15" xfId="44258" hidden="1" xr:uid="{00000000-0005-0000-0000-0000001B0000}"/>
    <cellStyle name="Hyperlink 15" xfId="43686" hidden="1" xr:uid="{00000000-0005-0000-0000-0000011B0000}"/>
    <cellStyle name="Hyperlink 15" xfId="44322" hidden="1" xr:uid="{00000000-0005-0000-0000-0000021B0000}"/>
    <cellStyle name="Hyperlink 15" xfId="44363" hidden="1" xr:uid="{00000000-0005-0000-0000-0000031B0000}"/>
    <cellStyle name="Hyperlink 15" xfId="44412" hidden="1" xr:uid="{00000000-0005-0000-0000-0000041B0000}"/>
    <cellStyle name="Hyperlink 15" xfId="44462" hidden="1" xr:uid="{00000000-0005-0000-0000-0000051B0000}"/>
    <cellStyle name="Hyperlink 15" xfId="43828" hidden="1" xr:uid="{00000000-0005-0000-0000-0000061B0000}"/>
    <cellStyle name="Hyperlink 15" xfId="44526" hidden="1" xr:uid="{00000000-0005-0000-0000-0000071B0000}"/>
    <cellStyle name="Hyperlink 15" xfId="44567" hidden="1" xr:uid="{00000000-0005-0000-0000-0000081B0000}"/>
    <cellStyle name="Hyperlink 15" xfId="44616" hidden="1" xr:uid="{00000000-0005-0000-0000-0000091B0000}"/>
    <cellStyle name="Hyperlink 15" xfId="44666" hidden="1" xr:uid="{00000000-0005-0000-0000-00000A1B0000}"/>
    <cellStyle name="Hyperlink 15" xfId="44063" hidden="1" xr:uid="{00000000-0005-0000-0000-00000B1B0000}"/>
    <cellStyle name="Hyperlink 15" xfId="44730" hidden="1" xr:uid="{00000000-0005-0000-0000-00000C1B0000}"/>
    <cellStyle name="Hyperlink 15" xfId="44771" hidden="1" xr:uid="{00000000-0005-0000-0000-00000D1B0000}"/>
    <cellStyle name="Hyperlink 15" xfId="44820" hidden="1" xr:uid="{00000000-0005-0000-0000-00000E1B0000}"/>
    <cellStyle name="Hyperlink 15" xfId="44870" hidden="1" xr:uid="{00000000-0005-0000-0000-00000F1B0000}"/>
    <cellStyle name="Hyperlink 15" xfId="41832" hidden="1" xr:uid="{00000000-0005-0000-0000-0000101B0000}"/>
    <cellStyle name="Hyperlink 15" xfId="44934" hidden="1" xr:uid="{00000000-0005-0000-0000-0000111B0000}"/>
    <cellStyle name="Hyperlink 15" xfId="44975" hidden="1" xr:uid="{00000000-0005-0000-0000-0000121B0000}"/>
    <cellStyle name="Hyperlink 15" xfId="45024" hidden="1" xr:uid="{00000000-0005-0000-0000-0000131B0000}"/>
    <cellStyle name="Hyperlink 15" xfId="45074" hidden="1" xr:uid="{00000000-0005-0000-0000-0000141B0000}"/>
    <cellStyle name="Hyperlink 15" xfId="45192" hidden="1" xr:uid="{00000000-0005-0000-0000-0000151B0000}"/>
    <cellStyle name="Hyperlink 15" xfId="45365" hidden="1" xr:uid="{00000000-0005-0000-0000-0000161B0000}"/>
    <cellStyle name="Hyperlink 15" xfId="45406" hidden="1" xr:uid="{00000000-0005-0000-0000-0000171B0000}"/>
    <cellStyle name="Hyperlink 15" xfId="45455" hidden="1" xr:uid="{00000000-0005-0000-0000-0000181B0000}"/>
    <cellStyle name="Hyperlink 15" xfId="45505" hidden="1" xr:uid="{00000000-0005-0000-0000-0000191B0000}"/>
    <cellStyle name="Hyperlink 15" xfId="45271" hidden="1" xr:uid="{00000000-0005-0000-0000-00001A1B0000}"/>
    <cellStyle name="Hyperlink 15" xfId="45597" hidden="1" xr:uid="{00000000-0005-0000-0000-00001B1B0000}"/>
    <cellStyle name="Hyperlink 15" xfId="45638" hidden="1" xr:uid="{00000000-0005-0000-0000-00001C1B0000}"/>
    <cellStyle name="Hyperlink 15" xfId="45687" hidden="1" xr:uid="{00000000-0005-0000-0000-00001D1B0000}"/>
    <cellStyle name="Hyperlink 15" xfId="45737" hidden="1" xr:uid="{00000000-0005-0000-0000-00001E1B0000}"/>
    <cellStyle name="Hyperlink 15" xfId="45165" hidden="1" xr:uid="{00000000-0005-0000-0000-00001F1B0000}"/>
    <cellStyle name="Hyperlink 15" xfId="45801" hidden="1" xr:uid="{00000000-0005-0000-0000-0000201B0000}"/>
    <cellStyle name="Hyperlink 15" xfId="45842" hidden="1" xr:uid="{00000000-0005-0000-0000-0000211B0000}"/>
    <cellStyle name="Hyperlink 15" xfId="45891" hidden="1" xr:uid="{00000000-0005-0000-0000-0000221B0000}"/>
    <cellStyle name="Hyperlink 15" xfId="45941" hidden="1" xr:uid="{00000000-0005-0000-0000-0000231B0000}"/>
    <cellStyle name="Hyperlink 15" xfId="45307" hidden="1" xr:uid="{00000000-0005-0000-0000-0000241B0000}"/>
    <cellStyle name="Hyperlink 15" xfId="46005" hidden="1" xr:uid="{00000000-0005-0000-0000-0000251B0000}"/>
    <cellStyle name="Hyperlink 15" xfId="46046" hidden="1" xr:uid="{00000000-0005-0000-0000-0000261B0000}"/>
    <cellStyle name="Hyperlink 15" xfId="46095" hidden="1" xr:uid="{00000000-0005-0000-0000-0000271B0000}"/>
    <cellStyle name="Hyperlink 15" xfId="46145" hidden="1" xr:uid="{00000000-0005-0000-0000-0000281B0000}"/>
    <cellStyle name="Hyperlink 15" xfId="45542" hidden="1" xr:uid="{00000000-0005-0000-0000-0000291B0000}"/>
    <cellStyle name="Hyperlink 15" xfId="46209" hidden="1" xr:uid="{00000000-0005-0000-0000-00002A1B0000}"/>
    <cellStyle name="Hyperlink 15" xfId="46250" hidden="1" xr:uid="{00000000-0005-0000-0000-00002B1B0000}"/>
    <cellStyle name="Hyperlink 15" xfId="46299" hidden="1" xr:uid="{00000000-0005-0000-0000-00002C1B0000}"/>
    <cellStyle name="Hyperlink 15" xfId="46349" hidden="1" xr:uid="{00000000-0005-0000-0000-00002D1B0000}"/>
    <cellStyle name="Hyperlink 15" xfId="21573" hidden="1" xr:uid="{00000000-0005-0000-0000-00002E1B0000}"/>
    <cellStyle name="Hyperlink 15" xfId="46413" hidden="1" xr:uid="{00000000-0005-0000-0000-00002F1B0000}"/>
    <cellStyle name="Hyperlink 15" xfId="46454" hidden="1" xr:uid="{00000000-0005-0000-0000-0000301B0000}"/>
    <cellStyle name="Hyperlink 15" xfId="46503" hidden="1" xr:uid="{00000000-0005-0000-0000-0000311B0000}"/>
    <cellStyle name="Hyperlink 15" xfId="46553" hidden="1" xr:uid="{00000000-0005-0000-0000-0000321B0000}"/>
    <cellStyle name="Hyperlink 15" xfId="46599" hidden="1" xr:uid="{00000000-0005-0000-0000-0000331B0000}"/>
    <cellStyle name="Hyperlink 15" xfId="46668" hidden="1" xr:uid="{00000000-0005-0000-0000-0000341B0000}"/>
    <cellStyle name="Hyperlink 15" xfId="46709" hidden="1" xr:uid="{00000000-0005-0000-0000-0000351B0000}"/>
    <cellStyle name="Hyperlink 15" xfId="46758" hidden="1" xr:uid="{00000000-0005-0000-0000-0000361B0000}"/>
    <cellStyle name="Hyperlink 15" xfId="46808" hidden="1" xr:uid="{00000000-0005-0000-0000-0000371B0000}"/>
    <cellStyle name="Hyperlink 15" xfId="46903" hidden="1" xr:uid="{00000000-0005-0000-0000-0000381B0000}"/>
    <cellStyle name="Hyperlink 15" xfId="47025" hidden="1" xr:uid="{00000000-0005-0000-0000-0000391B0000}"/>
    <cellStyle name="Hyperlink 15" xfId="47066" hidden="1" xr:uid="{00000000-0005-0000-0000-00003A1B0000}"/>
    <cellStyle name="Hyperlink 15" xfId="47115" hidden="1" xr:uid="{00000000-0005-0000-0000-00003B1B0000}"/>
    <cellStyle name="Hyperlink 15" xfId="47165" hidden="1" xr:uid="{00000000-0005-0000-0000-00003C1B0000}"/>
    <cellStyle name="Hyperlink 15" xfId="47283" hidden="1" xr:uid="{00000000-0005-0000-0000-00003D1B0000}"/>
    <cellStyle name="Hyperlink 15" xfId="47456" hidden="1" xr:uid="{00000000-0005-0000-0000-00003E1B0000}"/>
    <cellStyle name="Hyperlink 15" xfId="47497" hidden="1" xr:uid="{00000000-0005-0000-0000-00003F1B0000}"/>
    <cellStyle name="Hyperlink 15" xfId="47546" hidden="1" xr:uid="{00000000-0005-0000-0000-0000401B0000}"/>
    <cellStyle name="Hyperlink 15" xfId="47596" hidden="1" xr:uid="{00000000-0005-0000-0000-0000411B0000}"/>
    <cellStyle name="Hyperlink 15" xfId="47362" hidden="1" xr:uid="{00000000-0005-0000-0000-0000421B0000}"/>
    <cellStyle name="Hyperlink 15" xfId="47688" hidden="1" xr:uid="{00000000-0005-0000-0000-0000431B0000}"/>
    <cellStyle name="Hyperlink 15" xfId="47729" hidden="1" xr:uid="{00000000-0005-0000-0000-0000441B0000}"/>
    <cellStyle name="Hyperlink 15" xfId="47778" hidden="1" xr:uid="{00000000-0005-0000-0000-0000451B0000}"/>
    <cellStyle name="Hyperlink 15" xfId="47828" hidden="1" xr:uid="{00000000-0005-0000-0000-0000461B0000}"/>
    <cellStyle name="Hyperlink 15" xfId="47256" hidden="1" xr:uid="{00000000-0005-0000-0000-0000471B0000}"/>
    <cellStyle name="Hyperlink 15" xfId="47892" hidden="1" xr:uid="{00000000-0005-0000-0000-0000481B0000}"/>
    <cellStyle name="Hyperlink 15" xfId="47933" hidden="1" xr:uid="{00000000-0005-0000-0000-0000491B0000}"/>
    <cellStyle name="Hyperlink 15" xfId="47982" hidden="1" xr:uid="{00000000-0005-0000-0000-00004A1B0000}"/>
    <cellStyle name="Hyperlink 15" xfId="48032" hidden="1" xr:uid="{00000000-0005-0000-0000-00004B1B0000}"/>
    <cellStyle name="Hyperlink 15" xfId="47398" hidden="1" xr:uid="{00000000-0005-0000-0000-00004C1B0000}"/>
    <cellStyle name="Hyperlink 15" xfId="48096" hidden="1" xr:uid="{00000000-0005-0000-0000-00004D1B0000}"/>
    <cellStyle name="Hyperlink 15" xfId="48137" hidden="1" xr:uid="{00000000-0005-0000-0000-00004E1B0000}"/>
    <cellStyle name="Hyperlink 15" xfId="48186" hidden="1" xr:uid="{00000000-0005-0000-0000-00004F1B0000}"/>
    <cellStyle name="Hyperlink 15" xfId="48236" hidden="1" xr:uid="{00000000-0005-0000-0000-0000501B0000}"/>
    <cellStyle name="Hyperlink 15" xfId="47633" hidden="1" xr:uid="{00000000-0005-0000-0000-0000511B0000}"/>
    <cellStyle name="Hyperlink 15" xfId="48300" hidden="1" xr:uid="{00000000-0005-0000-0000-0000521B0000}"/>
    <cellStyle name="Hyperlink 15" xfId="48341" hidden="1" xr:uid="{00000000-0005-0000-0000-0000531B0000}"/>
    <cellStyle name="Hyperlink 15" xfId="48390" hidden="1" xr:uid="{00000000-0005-0000-0000-0000541B0000}"/>
    <cellStyle name="Hyperlink 15" xfId="48440" hidden="1" xr:uid="{00000000-0005-0000-0000-0000551B0000}"/>
    <cellStyle name="Hyperlink 15" xfId="46982" hidden="1" xr:uid="{00000000-0005-0000-0000-0000561B0000}"/>
    <cellStyle name="Hyperlink 15" xfId="48504" hidden="1" xr:uid="{00000000-0005-0000-0000-0000571B0000}"/>
    <cellStyle name="Hyperlink 15" xfId="48545" hidden="1" xr:uid="{00000000-0005-0000-0000-0000581B0000}"/>
    <cellStyle name="Hyperlink 15" xfId="48594" hidden="1" xr:uid="{00000000-0005-0000-0000-0000591B0000}"/>
    <cellStyle name="Hyperlink 15" xfId="48644" hidden="1" xr:uid="{00000000-0005-0000-0000-00005A1B0000}"/>
    <cellStyle name="Hyperlink 15" xfId="48762" hidden="1" xr:uid="{00000000-0005-0000-0000-00005B1B0000}"/>
    <cellStyle name="Hyperlink 15" xfId="48935" hidden="1" xr:uid="{00000000-0005-0000-0000-00005C1B0000}"/>
    <cellStyle name="Hyperlink 15" xfId="48976" hidden="1" xr:uid="{00000000-0005-0000-0000-00005D1B0000}"/>
    <cellStyle name="Hyperlink 15" xfId="49025" hidden="1" xr:uid="{00000000-0005-0000-0000-00005E1B0000}"/>
    <cellStyle name="Hyperlink 15" xfId="49075" hidden="1" xr:uid="{00000000-0005-0000-0000-00005F1B0000}"/>
    <cellStyle name="Hyperlink 15" xfId="48841" hidden="1" xr:uid="{00000000-0005-0000-0000-0000601B0000}"/>
    <cellStyle name="Hyperlink 15" xfId="49167" hidden="1" xr:uid="{00000000-0005-0000-0000-0000611B0000}"/>
    <cellStyle name="Hyperlink 15" xfId="49208" hidden="1" xr:uid="{00000000-0005-0000-0000-0000621B0000}"/>
    <cellStyle name="Hyperlink 15" xfId="49257" hidden="1" xr:uid="{00000000-0005-0000-0000-0000631B0000}"/>
    <cellStyle name="Hyperlink 15" xfId="49307" hidden="1" xr:uid="{00000000-0005-0000-0000-0000641B0000}"/>
    <cellStyle name="Hyperlink 15" xfId="48735" hidden="1" xr:uid="{00000000-0005-0000-0000-0000651B0000}"/>
    <cellStyle name="Hyperlink 15" xfId="49371" hidden="1" xr:uid="{00000000-0005-0000-0000-0000661B0000}"/>
    <cellStyle name="Hyperlink 15" xfId="49412" hidden="1" xr:uid="{00000000-0005-0000-0000-0000671B0000}"/>
    <cellStyle name="Hyperlink 15" xfId="49461" hidden="1" xr:uid="{00000000-0005-0000-0000-0000681B0000}"/>
    <cellStyle name="Hyperlink 15" xfId="49511" hidden="1" xr:uid="{00000000-0005-0000-0000-0000691B0000}"/>
    <cellStyle name="Hyperlink 15" xfId="48877" hidden="1" xr:uid="{00000000-0005-0000-0000-00006A1B0000}"/>
    <cellStyle name="Hyperlink 15" xfId="49575" hidden="1" xr:uid="{00000000-0005-0000-0000-00006B1B0000}"/>
    <cellStyle name="Hyperlink 15" xfId="49616" hidden="1" xr:uid="{00000000-0005-0000-0000-00006C1B0000}"/>
    <cellStyle name="Hyperlink 15" xfId="49665" hidden="1" xr:uid="{00000000-0005-0000-0000-00006D1B0000}"/>
    <cellStyle name="Hyperlink 15" xfId="49715" hidden="1" xr:uid="{00000000-0005-0000-0000-00006E1B0000}"/>
    <cellStyle name="Hyperlink 15" xfId="49112" hidden="1" xr:uid="{00000000-0005-0000-0000-00006F1B0000}"/>
    <cellStyle name="Hyperlink 15" xfId="49779" hidden="1" xr:uid="{00000000-0005-0000-0000-0000701B0000}"/>
    <cellStyle name="Hyperlink 15" xfId="49820" hidden="1" xr:uid="{00000000-0005-0000-0000-0000711B0000}"/>
    <cellStyle name="Hyperlink 15" xfId="49869" hidden="1" xr:uid="{00000000-0005-0000-0000-0000721B0000}"/>
    <cellStyle name="Hyperlink 15" xfId="49919" hidden="1" xr:uid="{00000000-0005-0000-0000-0000731B0000}"/>
    <cellStyle name="Hyperlink 15" xfId="46881" hidden="1" xr:uid="{00000000-0005-0000-0000-0000741B0000}"/>
    <cellStyle name="Hyperlink 15" xfId="49983" hidden="1" xr:uid="{00000000-0005-0000-0000-0000751B0000}"/>
    <cellStyle name="Hyperlink 15" xfId="50024" hidden="1" xr:uid="{00000000-0005-0000-0000-0000761B0000}"/>
    <cellStyle name="Hyperlink 15" xfId="50073" hidden="1" xr:uid="{00000000-0005-0000-0000-0000771B0000}"/>
    <cellStyle name="Hyperlink 15" xfId="50123" hidden="1" xr:uid="{00000000-0005-0000-0000-0000781B0000}"/>
    <cellStyle name="Hyperlink 15" xfId="50241" hidden="1" xr:uid="{00000000-0005-0000-0000-0000791B0000}"/>
    <cellStyle name="Hyperlink 15" xfId="50414" hidden="1" xr:uid="{00000000-0005-0000-0000-00007A1B0000}"/>
    <cellStyle name="Hyperlink 15" xfId="50455" hidden="1" xr:uid="{00000000-0005-0000-0000-00007B1B0000}"/>
    <cellStyle name="Hyperlink 15" xfId="50504" hidden="1" xr:uid="{00000000-0005-0000-0000-00007C1B0000}"/>
    <cellStyle name="Hyperlink 15" xfId="50554" hidden="1" xr:uid="{00000000-0005-0000-0000-00007D1B0000}"/>
    <cellStyle name="Hyperlink 15" xfId="50320" hidden="1" xr:uid="{00000000-0005-0000-0000-00007E1B0000}"/>
    <cellStyle name="Hyperlink 15" xfId="50646" hidden="1" xr:uid="{00000000-0005-0000-0000-00007F1B0000}"/>
    <cellStyle name="Hyperlink 15" xfId="50687" hidden="1" xr:uid="{00000000-0005-0000-0000-0000801B0000}"/>
    <cellStyle name="Hyperlink 15" xfId="50736" hidden="1" xr:uid="{00000000-0005-0000-0000-0000811B0000}"/>
    <cellStyle name="Hyperlink 15" xfId="50786" hidden="1" xr:uid="{00000000-0005-0000-0000-0000821B0000}"/>
    <cellStyle name="Hyperlink 15" xfId="50214" hidden="1" xr:uid="{00000000-0005-0000-0000-0000831B0000}"/>
    <cellStyle name="Hyperlink 15" xfId="50850" hidden="1" xr:uid="{00000000-0005-0000-0000-0000841B0000}"/>
    <cellStyle name="Hyperlink 15" xfId="50891" hidden="1" xr:uid="{00000000-0005-0000-0000-0000851B0000}"/>
    <cellStyle name="Hyperlink 15" xfId="50940" hidden="1" xr:uid="{00000000-0005-0000-0000-0000861B0000}"/>
    <cellStyle name="Hyperlink 15" xfId="50990" hidden="1" xr:uid="{00000000-0005-0000-0000-0000871B0000}"/>
    <cellStyle name="Hyperlink 15" xfId="50356" hidden="1" xr:uid="{00000000-0005-0000-0000-0000881B0000}"/>
    <cellStyle name="Hyperlink 15" xfId="51054" hidden="1" xr:uid="{00000000-0005-0000-0000-0000891B0000}"/>
    <cellStyle name="Hyperlink 15" xfId="51095" hidden="1" xr:uid="{00000000-0005-0000-0000-00008A1B0000}"/>
    <cellStyle name="Hyperlink 15" xfId="51144" hidden="1" xr:uid="{00000000-0005-0000-0000-00008B1B0000}"/>
    <cellStyle name="Hyperlink 15" xfId="51194" hidden="1" xr:uid="{00000000-0005-0000-0000-00008C1B0000}"/>
    <cellStyle name="Hyperlink 15" xfId="50591" hidden="1" xr:uid="{00000000-0005-0000-0000-00008D1B0000}"/>
    <cellStyle name="Hyperlink 15" xfId="51258" hidden="1" xr:uid="{00000000-0005-0000-0000-00008E1B0000}"/>
    <cellStyle name="Hyperlink 15" xfId="51299" hidden="1" xr:uid="{00000000-0005-0000-0000-00008F1B0000}"/>
    <cellStyle name="Hyperlink 15" xfId="51348" hidden="1" xr:uid="{00000000-0005-0000-0000-0000901B0000}"/>
    <cellStyle name="Hyperlink 15" xfId="51398" hidden="1" xr:uid="{00000000-0005-0000-0000-0000911B0000}"/>
    <cellStyle name="Hyperlink 15" xfId="26122" hidden="1" xr:uid="{00000000-0005-0000-0000-0000921B0000}"/>
    <cellStyle name="Hyperlink 15" xfId="51462" hidden="1" xr:uid="{00000000-0005-0000-0000-0000931B0000}"/>
    <cellStyle name="Hyperlink 15" xfId="51503" hidden="1" xr:uid="{00000000-0005-0000-0000-0000941B0000}"/>
    <cellStyle name="Hyperlink 15" xfId="51552" hidden="1" xr:uid="{00000000-0005-0000-0000-0000951B0000}"/>
    <cellStyle name="Hyperlink 15" xfId="51602" hidden="1" xr:uid="{00000000-0005-0000-0000-0000961B0000}"/>
    <cellStyle name="Hyperlink 15" xfId="51648" hidden="1" xr:uid="{00000000-0005-0000-0000-0000971B0000}"/>
    <cellStyle name="Hyperlink 15" xfId="51717" hidden="1" xr:uid="{00000000-0005-0000-0000-0000981B0000}"/>
    <cellStyle name="Hyperlink 15" xfId="51758" hidden="1" xr:uid="{00000000-0005-0000-0000-0000991B0000}"/>
    <cellStyle name="Hyperlink 15" xfId="51807" hidden="1" xr:uid="{00000000-0005-0000-0000-00009A1B0000}"/>
    <cellStyle name="Hyperlink 15" xfId="51857" hidden="1" xr:uid="{00000000-0005-0000-0000-00009B1B0000}"/>
    <cellStyle name="Hyperlink 15" xfId="51952" hidden="1" xr:uid="{00000000-0005-0000-0000-00009C1B0000}"/>
    <cellStyle name="Hyperlink 15" xfId="52074" hidden="1" xr:uid="{00000000-0005-0000-0000-00009D1B0000}"/>
    <cellStyle name="Hyperlink 15" xfId="52115" hidden="1" xr:uid="{00000000-0005-0000-0000-00009E1B0000}"/>
    <cellStyle name="Hyperlink 15" xfId="52164" hidden="1" xr:uid="{00000000-0005-0000-0000-00009F1B0000}"/>
    <cellStyle name="Hyperlink 15" xfId="52214" hidden="1" xr:uid="{00000000-0005-0000-0000-0000A01B0000}"/>
    <cellStyle name="Hyperlink 15" xfId="52332" hidden="1" xr:uid="{00000000-0005-0000-0000-0000A11B0000}"/>
    <cellStyle name="Hyperlink 15" xfId="52505" hidden="1" xr:uid="{00000000-0005-0000-0000-0000A21B0000}"/>
    <cellStyle name="Hyperlink 15" xfId="52546" hidden="1" xr:uid="{00000000-0005-0000-0000-0000A31B0000}"/>
    <cellStyle name="Hyperlink 15" xfId="52595" hidden="1" xr:uid="{00000000-0005-0000-0000-0000A41B0000}"/>
    <cellStyle name="Hyperlink 15" xfId="52645" hidden="1" xr:uid="{00000000-0005-0000-0000-0000A51B0000}"/>
    <cellStyle name="Hyperlink 15" xfId="52411" hidden="1" xr:uid="{00000000-0005-0000-0000-0000A61B0000}"/>
    <cellStyle name="Hyperlink 15" xfId="52737" hidden="1" xr:uid="{00000000-0005-0000-0000-0000A71B0000}"/>
    <cellStyle name="Hyperlink 15" xfId="52778" hidden="1" xr:uid="{00000000-0005-0000-0000-0000A81B0000}"/>
    <cellStyle name="Hyperlink 15" xfId="52827" hidden="1" xr:uid="{00000000-0005-0000-0000-0000A91B0000}"/>
    <cellStyle name="Hyperlink 15" xfId="52877" hidden="1" xr:uid="{00000000-0005-0000-0000-0000AA1B0000}"/>
    <cellStyle name="Hyperlink 15" xfId="52305" hidden="1" xr:uid="{00000000-0005-0000-0000-0000AB1B0000}"/>
    <cellStyle name="Hyperlink 15" xfId="52941" hidden="1" xr:uid="{00000000-0005-0000-0000-0000AC1B0000}"/>
    <cellStyle name="Hyperlink 15" xfId="52982" hidden="1" xr:uid="{00000000-0005-0000-0000-0000AD1B0000}"/>
    <cellStyle name="Hyperlink 15" xfId="53031" hidden="1" xr:uid="{00000000-0005-0000-0000-0000AE1B0000}"/>
    <cellStyle name="Hyperlink 15" xfId="53081" hidden="1" xr:uid="{00000000-0005-0000-0000-0000AF1B0000}"/>
    <cellStyle name="Hyperlink 15" xfId="52447" hidden="1" xr:uid="{00000000-0005-0000-0000-0000B01B0000}"/>
    <cellStyle name="Hyperlink 15" xfId="53145" hidden="1" xr:uid="{00000000-0005-0000-0000-0000B11B0000}"/>
    <cellStyle name="Hyperlink 15" xfId="53186" hidden="1" xr:uid="{00000000-0005-0000-0000-0000B21B0000}"/>
    <cellStyle name="Hyperlink 15" xfId="53235" hidden="1" xr:uid="{00000000-0005-0000-0000-0000B31B0000}"/>
    <cellStyle name="Hyperlink 15" xfId="53285" hidden="1" xr:uid="{00000000-0005-0000-0000-0000B41B0000}"/>
    <cellStyle name="Hyperlink 15" xfId="52682" hidden="1" xr:uid="{00000000-0005-0000-0000-0000B51B0000}"/>
    <cellStyle name="Hyperlink 15" xfId="53349" hidden="1" xr:uid="{00000000-0005-0000-0000-0000B61B0000}"/>
    <cellStyle name="Hyperlink 15" xfId="53390" hidden="1" xr:uid="{00000000-0005-0000-0000-0000B71B0000}"/>
    <cellStyle name="Hyperlink 15" xfId="53439" hidden="1" xr:uid="{00000000-0005-0000-0000-0000B81B0000}"/>
    <cellStyle name="Hyperlink 15" xfId="53489" hidden="1" xr:uid="{00000000-0005-0000-0000-0000B91B0000}"/>
    <cellStyle name="Hyperlink 15" xfId="52031" hidden="1" xr:uid="{00000000-0005-0000-0000-0000BA1B0000}"/>
    <cellStyle name="Hyperlink 15" xfId="53553" hidden="1" xr:uid="{00000000-0005-0000-0000-0000BB1B0000}"/>
    <cellStyle name="Hyperlink 15" xfId="53594" hidden="1" xr:uid="{00000000-0005-0000-0000-0000BC1B0000}"/>
    <cellStyle name="Hyperlink 15" xfId="53643" hidden="1" xr:uid="{00000000-0005-0000-0000-0000BD1B0000}"/>
    <cellStyle name="Hyperlink 15" xfId="53693" hidden="1" xr:uid="{00000000-0005-0000-0000-0000BE1B0000}"/>
    <cellStyle name="Hyperlink 15" xfId="53811" hidden="1" xr:uid="{00000000-0005-0000-0000-0000BF1B0000}"/>
    <cellStyle name="Hyperlink 15" xfId="53984" hidden="1" xr:uid="{00000000-0005-0000-0000-0000C01B0000}"/>
    <cellStyle name="Hyperlink 15" xfId="54025" hidden="1" xr:uid="{00000000-0005-0000-0000-0000C11B0000}"/>
    <cellStyle name="Hyperlink 15" xfId="54074" hidden="1" xr:uid="{00000000-0005-0000-0000-0000C21B0000}"/>
    <cellStyle name="Hyperlink 15" xfId="54124" hidden="1" xr:uid="{00000000-0005-0000-0000-0000C31B0000}"/>
    <cellStyle name="Hyperlink 15" xfId="53890" hidden="1" xr:uid="{00000000-0005-0000-0000-0000C41B0000}"/>
    <cellStyle name="Hyperlink 15" xfId="54216" hidden="1" xr:uid="{00000000-0005-0000-0000-0000C51B0000}"/>
    <cellStyle name="Hyperlink 15" xfId="54257" hidden="1" xr:uid="{00000000-0005-0000-0000-0000C61B0000}"/>
    <cellStyle name="Hyperlink 15" xfId="54306" hidden="1" xr:uid="{00000000-0005-0000-0000-0000C71B0000}"/>
    <cellStyle name="Hyperlink 15" xfId="54356" hidden="1" xr:uid="{00000000-0005-0000-0000-0000C81B0000}"/>
    <cellStyle name="Hyperlink 15" xfId="53784" hidden="1" xr:uid="{00000000-0005-0000-0000-0000C91B0000}"/>
    <cellStyle name="Hyperlink 15" xfId="54420" hidden="1" xr:uid="{00000000-0005-0000-0000-0000CA1B0000}"/>
    <cellStyle name="Hyperlink 15" xfId="54461" hidden="1" xr:uid="{00000000-0005-0000-0000-0000CB1B0000}"/>
    <cellStyle name="Hyperlink 15" xfId="54510" hidden="1" xr:uid="{00000000-0005-0000-0000-0000CC1B0000}"/>
    <cellStyle name="Hyperlink 15" xfId="54560" hidden="1" xr:uid="{00000000-0005-0000-0000-0000CD1B0000}"/>
    <cellStyle name="Hyperlink 15" xfId="53926" hidden="1" xr:uid="{00000000-0005-0000-0000-0000CE1B0000}"/>
    <cellStyle name="Hyperlink 15" xfId="54624" hidden="1" xr:uid="{00000000-0005-0000-0000-0000CF1B0000}"/>
    <cellStyle name="Hyperlink 15" xfId="54665" hidden="1" xr:uid="{00000000-0005-0000-0000-0000D01B0000}"/>
    <cellStyle name="Hyperlink 15" xfId="54714" hidden="1" xr:uid="{00000000-0005-0000-0000-0000D11B0000}"/>
    <cellStyle name="Hyperlink 15" xfId="54764" hidden="1" xr:uid="{00000000-0005-0000-0000-0000D21B0000}"/>
    <cellStyle name="Hyperlink 15" xfId="54161" hidden="1" xr:uid="{00000000-0005-0000-0000-0000D31B0000}"/>
    <cellStyle name="Hyperlink 15" xfId="54828" hidden="1" xr:uid="{00000000-0005-0000-0000-0000D41B0000}"/>
    <cellStyle name="Hyperlink 15" xfId="54869" hidden="1" xr:uid="{00000000-0005-0000-0000-0000D51B0000}"/>
    <cellStyle name="Hyperlink 15" xfId="54918" hidden="1" xr:uid="{00000000-0005-0000-0000-0000D61B0000}"/>
    <cellStyle name="Hyperlink 15" xfId="54968" hidden="1" xr:uid="{00000000-0005-0000-0000-0000D71B0000}"/>
    <cellStyle name="Hyperlink 15" xfId="51930" hidden="1" xr:uid="{00000000-0005-0000-0000-0000D81B0000}"/>
    <cellStyle name="Hyperlink 15" xfId="55032" hidden="1" xr:uid="{00000000-0005-0000-0000-0000D91B0000}"/>
    <cellStyle name="Hyperlink 15" xfId="55073" hidden="1" xr:uid="{00000000-0005-0000-0000-0000DA1B0000}"/>
    <cellStyle name="Hyperlink 15" xfId="55122" hidden="1" xr:uid="{00000000-0005-0000-0000-0000DB1B0000}"/>
    <cellStyle name="Hyperlink 15" xfId="55172" hidden="1" xr:uid="{00000000-0005-0000-0000-0000DC1B0000}"/>
    <cellStyle name="Hyperlink 15" xfId="55290" hidden="1" xr:uid="{00000000-0005-0000-0000-0000DD1B0000}"/>
    <cellStyle name="Hyperlink 15" xfId="55463" hidden="1" xr:uid="{00000000-0005-0000-0000-0000DE1B0000}"/>
    <cellStyle name="Hyperlink 15" xfId="55504" hidden="1" xr:uid="{00000000-0005-0000-0000-0000DF1B0000}"/>
    <cellStyle name="Hyperlink 15" xfId="55553" hidden="1" xr:uid="{00000000-0005-0000-0000-0000E01B0000}"/>
    <cellStyle name="Hyperlink 15" xfId="55603" hidden="1" xr:uid="{00000000-0005-0000-0000-0000E11B0000}"/>
    <cellStyle name="Hyperlink 15" xfId="55369" hidden="1" xr:uid="{00000000-0005-0000-0000-0000E21B0000}"/>
    <cellStyle name="Hyperlink 15" xfId="55695" hidden="1" xr:uid="{00000000-0005-0000-0000-0000E31B0000}"/>
    <cellStyle name="Hyperlink 15" xfId="55736" hidden="1" xr:uid="{00000000-0005-0000-0000-0000E41B0000}"/>
    <cellStyle name="Hyperlink 15" xfId="55785" hidden="1" xr:uid="{00000000-0005-0000-0000-0000E51B0000}"/>
    <cellStyle name="Hyperlink 15" xfId="55835" hidden="1" xr:uid="{00000000-0005-0000-0000-0000E61B0000}"/>
    <cellStyle name="Hyperlink 15" xfId="55263" hidden="1" xr:uid="{00000000-0005-0000-0000-0000E71B0000}"/>
    <cellStyle name="Hyperlink 15" xfId="55899" hidden="1" xr:uid="{00000000-0005-0000-0000-0000E81B0000}"/>
    <cellStyle name="Hyperlink 15" xfId="55940" hidden="1" xr:uid="{00000000-0005-0000-0000-0000E91B0000}"/>
    <cellStyle name="Hyperlink 15" xfId="55989" hidden="1" xr:uid="{00000000-0005-0000-0000-0000EA1B0000}"/>
    <cellStyle name="Hyperlink 15" xfId="56039" hidden="1" xr:uid="{00000000-0005-0000-0000-0000EB1B0000}"/>
    <cellStyle name="Hyperlink 15" xfId="55405" hidden="1" xr:uid="{00000000-0005-0000-0000-0000EC1B0000}"/>
    <cellStyle name="Hyperlink 15" xfId="56103" hidden="1" xr:uid="{00000000-0005-0000-0000-0000ED1B0000}"/>
    <cellStyle name="Hyperlink 15" xfId="56144" hidden="1" xr:uid="{00000000-0005-0000-0000-0000EE1B0000}"/>
    <cellStyle name="Hyperlink 15" xfId="56193" hidden="1" xr:uid="{00000000-0005-0000-0000-0000EF1B0000}"/>
    <cellStyle name="Hyperlink 15" xfId="56243" hidden="1" xr:uid="{00000000-0005-0000-0000-0000F01B0000}"/>
    <cellStyle name="Hyperlink 15" xfId="55640" hidden="1" xr:uid="{00000000-0005-0000-0000-0000F11B0000}"/>
    <cellStyle name="Hyperlink 15" xfId="56307" hidden="1" xr:uid="{00000000-0005-0000-0000-0000F21B0000}"/>
    <cellStyle name="Hyperlink 15" xfId="56348" hidden="1" xr:uid="{00000000-0005-0000-0000-0000F31B0000}"/>
    <cellStyle name="Hyperlink 15" xfId="56397" hidden="1" xr:uid="{00000000-0005-0000-0000-0000F41B0000}"/>
    <cellStyle name="Hyperlink 15" xfId="56447" hidden="1" xr:uid="{00000000-0005-0000-0000-0000F51B0000}"/>
    <cellStyle name="Hyperlink 15" xfId="56504" hidden="1" xr:uid="{00000000-0005-0000-0000-0000F61B0000}"/>
    <cellStyle name="Hyperlink 15" xfId="56575" hidden="1" xr:uid="{00000000-0005-0000-0000-0000F71B0000}"/>
    <cellStyle name="Hyperlink 15" xfId="56616" hidden="1" xr:uid="{00000000-0005-0000-0000-0000F81B0000}"/>
    <cellStyle name="Hyperlink 15" xfId="56665" hidden="1" xr:uid="{00000000-0005-0000-0000-0000F91B0000}"/>
    <cellStyle name="Hyperlink 15" xfId="56715" hidden="1" xr:uid="{00000000-0005-0000-0000-0000FA1B0000}"/>
    <cellStyle name="Hyperlink 15" xfId="56761" hidden="1" xr:uid="{00000000-0005-0000-0000-0000FB1B0000}"/>
    <cellStyle name="Hyperlink 15" xfId="56830" hidden="1" xr:uid="{00000000-0005-0000-0000-0000FC1B0000}"/>
    <cellStyle name="Hyperlink 15" xfId="56871" hidden="1" xr:uid="{00000000-0005-0000-0000-0000FD1B0000}"/>
    <cellStyle name="Hyperlink 15" xfId="56920" hidden="1" xr:uid="{00000000-0005-0000-0000-0000FE1B0000}"/>
    <cellStyle name="Hyperlink 15" xfId="56970" hidden="1" xr:uid="{00000000-0005-0000-0000-0000FF1B0000}"/>
    <cellStyle name="Hyperlink 15" xfId="57073" hidden="1" xr:uid="{00000000-0005-0000-0000-0000001C0000}"/>
    <cellStyle name="Hyperlink 15" xfId="57197" hidden="1" xr:uid="{00000000-0005-0000-0000-0000011C0000}"/>
    <cellStyle name="Hyperlink 15" xfId="57238" hidden="1" xr:uid="{00000000-0005-0000-0000-0000021C0000}"/>
    <cellStyle name="Hyperlink 15" xfId="57287" hidden="1" xr:uid="{00000000-0005-0000-0000-0000031C0000}"/>
    <cellStyle name="Hyperlink 15" xfId="57337" hidden="1" xr:uid="{00000000-0005-0000-0000-0000041C0000}"/>
    <cellStyle name="Hyperlink 15" xfId="57455" hidden="1" xr:uid="{00000000-0005-0000-0000-0000051C0000}"/>
    <cellStyle name="Hyperlink 15" xfId="57628" hidden="1" xr:uid="{00000000-0005-0000-0000-0000061C0000}"/>
    <cellStyle name="Hyperlink 15" xfId="57669" hidden="1" xr:uid="{00000000-0005-0000-0000-0000071C0000}"/>
    <cellStyle name="Hyperlink 15" xfId="57718" hidden="1" xr:uid="{00000000-0005-0000-0000-0000081C0000}"/>
    <cellStyle name="Hyperlink 15" xfId="57768" hidden="1" xr:uid="{00000000-0005-0000-0000-0000091C0000}"/>
    <cellStyle name="Hyperlink 15" xfId="57534" hidden="1" xr:uid="{00000000-0005-0000-0000-00000A1C0000}"/>
    <cellStyle name="Hyperlink 15" xfId="57860" hidden="1" xr:uid="{00000000-0005-0000-0000-00000B1C0000}"/>
    <cellStyle name="Hyperlink 15" xfId="57901" hidden="1" xr:uid="{00000000-0005-0000-0000-00000C1C0000}"/>
    <cellStyle name="Hyperlink 15" xfId="57950" hidden="1" xr:uid="{00000000-0005-0000-0000-00000D1C0000}"/>
    <cellStyle name="Hyperlink 15" xfId="58000" hidden="1" xr:uid="{00000000-0005-0000-0000-00000E1C0000}"/>
    <cellStyle name="Hyperlink 15" xfId="57428" hidden="1" xr:uid="{00000000-0005-0000-0000-00000F1C0000}"/>
    <cellStyle name="Hyperlink 15" xfId="58064" hidden="1" xr:uid="{00000000-0005-0000-0000-0000101C0000}"/>
    <cellStyle name="Hyperlink 15" xfId="58105" hidden="1" xr:uid="{00000000-0005-0000-0000-0000111C0000}"/>
    <cellStyle name="Hyperlink 15" xfId="58154" hidden="1" xr:uid="{00000000-0005-0000-0000-0000121C0000}"/>
    <cellStyle name="Hyperlink 15" xfId="58204" hidden="1" xr:uid="{00000000-0005-0000-0000-0000131C0000}"/>
    <cellStyle name="Hyperlink 15" xfId="57570" hidden="1" xr:uid="{00000000-0005-0000-0000-0000141C0000}"/>
    <cellStyle name="Hyperlink 15" xfId="58268" hidden="1" xr:uid="{00000000-0005-0000-0000-0000151C0000}"/>
    <cellStyle name="Hyperlink 15" xfId="58309" hidden="1" xr:uid="{00000000-0005-0000-0000-0000161C0000}"/>
    <cellStyle name="Hyperlink 15" xfId="58358" hidden="1" xr:uid="{00000000-0005-0000-0000-0000171C0000}"/>
    <cellStyle name="Hyperlink 15" xfId="58408" hidden="1" xr:uid="{00000000-0005-0000-0000-0000181C0000}"/>
    <cellStyle name="Hyperlink 15" xfId="57805" hidden="1" xr:uid="{00000000-0005-0000-0000-0000191C0000}"/>
    <cellStyle name="Hyperlink 15" xfId="58472" hidden="1" xr:uid="{00000000-0005-0000-0000-00001A1C0000}"/>
    <cellStyle name="Hyperlink 15" xfId="58513" hidden="1" xr:uid="{00000000-0005-0000-0000-00001B1C0000}"/>
    <cellStyle name="Hyperlink 15" xfId="58562" hidden="1" xr:uid="{00000000-0005-0000-0000-00001C1C0000}"/>
    <cellStyle name="Hyperlink 15" xfId="58612" hidden="1" xr:uid="{00000000-0005-0000-0000-00001D1C0000}"/>
    <cellStyle name="Hyperlink 15" xfId="57153" hidden="1" xr:uid="{00000000-0005-0000-0000-00001E1C0000}"/>
    <cellStyle name="Hyperlink 15" xfId="58676" hidden="1" xr:uid="{00000000-0005-0000-0000-00001F1C0000}"/>
    <cellStyle name="Hyperlink 15" xfId="58717" hidden="1" xr:uid="{00000000-0005-0000-0000-0000201C0000}"/>
    <cellStyle name="Hyperlink 15" xfId="58766" hidden="1" xr:uid="{00000000-0005-0000-0000-0000211C0000}"/>
    <cellStyle name="Hyperlink 15" xfId="58816" hidden="1" xr:uid="{00000000-0005-0000-0000-0000221C0000}"/>
    <cellStyle name="Hyperlink 15" xfId="58934" hidden="1" xr:uid="{00000000-0005-0000-0000-0000231C0000}"/>
    <cellStyle name="Hyperlink 15" xfId="59107" hidden="1" xr:uid="{00000000-0005-0000-0000-0000241C0000}"/>
    <cellStyle name="Hyperlink 15" xfId="59148" hidden="1" xr:uid="{00000000-0005-0000-0000-0000251C0000}"/>
    <cellStyle name="Hyperlink 15" xfId="59197" hidden="1" xr:uid="{00000000-0005-0000-0000-0000261C0000}"/>
    <cellStyle name="Hyperlink 15" xfId="59247" hidden="1" xr:uid="{00000000-0005-0000-0000-0000271C0000}"/>
    <cellStyle name="Hyperlink 15" xfId="59013" hidden="1" xr:uid="{00000000-0005-0000-0000-0000281C0000}"/>
    <cellStyle name="Hyperlink 15" xfId="59339" hidden="1" xr:uid="{00000000-0005-0000-0000-0000291C0000}"/>
    <cellStyle name="Hyperlink 15" xfId="59380" hidden="1" xr:uid="{00000000-0005-0000-0000-00002A1C0000}"/>
    <cellStyle name="Hyperlink 15" xfId="59429" hidden="1" xr:uid="{00000000-0005-0000-0000-00002B1C0000}"/>
    <cellStyle name="Hyperlink 15" xfId="59479" hidden="1" xr:uid="{00000000-0005-0000-0000-00002C1C0000}"/>
    <cellStyle name="Hyperlink 15" xfId="58907" hidden="1" xr:uid="{00000000-0005-0000-0000-00002D1C0000}"/>
    <cellStyle name="Hyperlink 15" xfId="59543" hidden="1" xr:uid="{00000000-0005-0000-0000-00002E1C0000}"/>
    <cellStyle name="Hyperlink 15" xfId="59584" hidden="1" xr:uid="{00000000-0005-0000-0000-00002F1C0000}"/>
    <cellStyle name="Hyperlink 15" xfId="59633" hidden="1" xr:uid="{00000000-0005-0000-0000-0000301C0000}"/>
    <cellStyle name="Hyperlink 15" xfId="59683" hidden="1" xr:uid="{00000000-0005-0000-0000-0000311C0000}"/>
    <cellStyle name="Hyperlink 15" xfId="59049" hidden="1" xr:uid="{00000000-0005-0000-0000-0000321C0000}"/>
    <cellStyle name="Hyperlink 15" xfId="59747" hidden="1" xr:uid="{00000000-0005-0000-0000-0000331C0000}"/>
    <cellStyle name="Hyperlink 15" xfId="59788" hidden="1" xr:uid="{00000000-0005-0000-0000-0000341C0000}"/>
    <cellStyle name="Hyperlink 15" xfId="59837" hidden="1" xr:uid="{00000000-0005-0000-0000-0000351C0000}"/>
    <cellStyle name="Hyperlink 15" xfId="59887" hidden="1" xr:uid="{00000000-0005-0000-0000-0000361C0000}"/>
    <cellStyle name="Hyperlink 15" xfId="59284" hidden="1" xr:uid="{00000000-0005-0000-0000-0000371C0000}"/>
    <cellStyle name="Hyperlink 15" xfId="59951" hidden="1" xr:uid="{00000000-0005-0000-0000-0000381C0000}"/>
    <cellStyle name="Hyperlink 15" xfId="59992" hidden="1" xr:uid="{00000000-0005-0000-0000-0000391C0000}"/>
    <cellStyle name="Hyperlink 15" xfId="60041" hidden="1" xr:uid="{00000000-0005-0000-0000-00003A1C0000}"/>
    <cellStyle name="Hyperlink 15" xfId="60091" hidden="1" xr:uid="{00000000-0005-0000-0000-00003B1C0000}"/>
    <cellStyle name="Hyperlink 15" xfId="57047" hidden="1" xr:uid="{00000000-0005-0000-0000-00003C1C0000}"/>
    <cellStyle name="Hyperlink 15" xfId="60155" hidden="1" xr:uid="{00000000-0005-0000-0000-00003D1C0000}"/>
    <cellStyle name="Hyperlink 15" xfId="60196" hidden="1" xr:uid="{00000000-0005-0000-0000-00003E1C0000}"/>
    <cellStyle name="Hyperlink 15" xfId="60245" hidden="1" xr:uid="{00000000-0005-0000-0000-00003F1C0000}"/>
    <cellStyle name="Hyperlink 15" xfId="60295" hidden="1" xr:uid="{00000000-0005-0000-0000-0000401C0000}"/>
    <cellStyle name="Hyperlink 15" xfId="60413" hidden="1" xr:uid="{00000000-0005-0000-0000-0000411C0000}"/>
    <cellStyle name="Hyperlink 15" xfId="60586" hidden="1" xr:uid="{00000000-0005-0000-0000-0000421C0000}"/>
    <cellStyle name="Hyperlink 15" xfId="60627" hidden="1" xr:uid="{00000000-0005-0000-0000-0000431C0000}"/>
    <cellStyle name="Hyperlink 15" xfId="60676" hidden="1" xr:uid="{00000000-0005-0000-0000-0000441C0000}"/>
    <cellStyle name="Hyperlink 15" xfId="60726" hidden="1" xr:uid="{00000000-0005-0000-0000-0000451C0000}"/>
    <cellStyle name="Hyperlink 15" xfId="60492" hidden="1" xr:uid="{00000000-0005-0000-0000-0000461C0000}"/>
    <cellStyle name="Hyperlink 15" xfId="60818" hidden="1" xr:uid="{00000000-0005-0000-0000-0000471C0000}"/>
    <cellStyle name="Hyperlink 15" xfId="60859" hidden="1" xr:uid="{00000000-0005-0000-0000-0000481C0000}"/>
    <cellStyle name="Hyperlink 15" xfId="60908" hidden="1" xr:uid="{00000000-0005-0000-0000-0000491C0000}"/>
    <cellStyle name="Hyperlink 15" xfId="60958" hidden="1" xr:uid="{00000000-0005-0000-0000-00004A1C0000}"/>
    <cellStyle name="Hyperlink 15" xfId="60386" hidden="1" xr:uid="{00000000-0005-0000-0000-00004B1C0000}"/>
    <cellStyle name="Hyperlink 15" xfId="61022" hidden="1" xr:uid="{00000000-0005-0000-0000-00004C1C0000}"/>
    <cellStyle name="Hyperlink 15" xfId="61063" hidden="1" xr:uid="{00000000-0005-0000-0000-00004D1C0000}"/>
    <cellStyle name="Hyperlink 15" xfId="61112" hidden="1" xr:uid="{00000000-0005-0000-0000-00004E1C0000}"/>
    <cellStyle name="Hyperlink 15" xfId="61162" hidden="1" xr:uid="{00000000-0005-0000-0000-00004F1C0000}"/>
    <cellStyle name="Hyperlink 15" xfId="60528" hidden="1" xr:uid="{00000000-0005-0000-0000-0000501C0000}"/>
    <cellStyle name="Hyperlink 15" xfId="61226" hidden="1" xr:uid="{00000000-0005-0000-0000-0000511C0000}"/>
    <cellStyle name="Hyperlink 15" xfId="61267" hidden="1" xr:uid="{00000000-0005-0000-0000-0000521C0000}"/>
    <cellStyle name="Hyperlink 15" xfId="61316" hidden="1" xr:uid="{00000000-0005-0000-0000-0000531C0000}"/>
    <cellStyle name="Hyperlink 15" xfId="61366" hidden="1" xr:uid="{00000000-0005-0000-0000-0000541C0000}"/>
    <cellStyle name="Hyperlink 15" xfId="60763" hidden="1" xr:uid="{00000000-0005-0000-0000-0000551C0000}"/>
    <cellStyle name="Hyperlink 15" xfId="61430" hidden="1" xr:uid="{00000000-0005-0000-0000-0000561C0000}"/>
    <cellStyle name="Hyperlink 15" xfId="61471" hidden="1" xr:uid="{00000000-0005-0000-0000-0000571C0000}"/>
    <cellStyle name="Hyperlink 15" xfId="61520" hidden="1" xr:uid="{00000000-0005-0000-0000-0000581C0000}"/>
    <cellStyle name="Hyperlink 15" xfId="61570" xr:uid="{00000000-0005-0000-0000-0000591C0000}"/>
    <cellStyle name="Hyperlink 16" xfId="169" hidden="1" xr:uid="{00000000-0005-0000-0000-00005A1C0000}"/>
    <cellStyle name="Hyperlink 16" xfId="211" hidden="1" xr:uid="{00000000-0005-0000-0000-00005B1C0000}"/>
    <cellStyle name="Hyperlink 16" xfId="441" hidden="1" xr:uid="{00000000-0005-0000-0000-00005C1C0000}"/>
    <cellStyle name="Hyperlink 16" xfId="486" hidden="1" xr:uid="{00000000-0005-0000-0000-00005D1C0000}"/>
    <cellStyle name="Hyperlink 16" xfId="535" hidden="1" xr:uid="{00000000-0005-0000-0000-00005E1C0000}"/>
    <cellStyle name="Hyperlink 16" xfId="585" hidden="1" xr:uid="{00000000-0005-0000-0000-00005F1C0000}"/>
    <cellStyle name="Hyperlink 16" xfId="629" hidden="1" xr:uid="{00000000-0005-0000-0000-0000601C0000}"/>
    <cellStyle name="Hyperlink 16" xfId="698" hidden="1" xr:uid="{00000000-0005-0000-0000-0000611C0000}"/>
    <cellStyle name="Hyperlink 16" xfId="741" hidden="1" xr:uid="{00000000-0005-0000-0000-0000621C0000}"/>
    <cellStyle name="Hyperlink 16" xfId="790" hidden="1" xr:uid="{00000000-0005-0000-0000-0000631C0000}"/>
    <cellStyle name="Hyperlink 16" xfId="840" hidden="1" xr:uid="{00000000-0005-0000-0000-0000641C0000}"/>
    <cellStyle name="Hyperlink 16" xfId="943" hidden="1" xr:uid="{00000000-0005-0000-0000-0000651C0000}"/>
    <cellStyle name="Hyperlink 16" xfId="1068" hidden="1" xr:uid="{00000000-0005-0000-0000-0000661C0000}"/>
    <cellStyle name="Hyperlink 16" xfId="1111" hidden="1" xr:uid="{00000000-0005-0000-0000-0000671C0000}"/>
    <cellStyle name="Hyperlink 16" xfId="1160" hidden="1" xr:uid="{00000000-0005-0000-0000-0000681C0000}"/>
    <cellStyle name="Hyperlink 16" xfId="1210" hidden="1" xr:uid="{00000000-0005-0000-0000-0000691C0000}"/>
    <cellStyle name="Hyperlink 16" xfId="1326" hidden="1" xr:uid="{00000000-0005-0000-0000-00006A1C0000}"/>
    <cellStyle name="Hyperlink 16" xfId="1499" hidden="1" xr:uid="{00000000-0005-0000-0000-00006B1C0000}"/>
    <cellStyle name="Hyperlink 16" xfId="1542" hidden="1" xr:uid="{00000000-0005-0000-0000-00006C1C0000}"/>
    <cellStyle name="Hyperlink 16" xfId="1591" hidden="1" xr:uid="{00000000-0005-0000-0000-00006D1C0000}"/>
    <cellStyle name="Hyperlink 16" xfId="1641" hidden="1" xr:uid="{00000000-0005-0000-0000-00006E1C0000}"/>
    <cellStyle name="Hyperlink 16" xfId="1407" hidden="1" xr:uid="{00000000-0005-0000-0000-00006F1C0000}"/>
    <cellStyle name="Hyperlink 16" xfId="1731" hidden="1" xr:uid="{00000000-0005-0000-0000-0000701C0000}"/>
    <cellStyle name="Hyperlink 16" xfId="1774" hidden="1" xr:uid="{00000000-0005-0000-0000-0000711C0000}"/>
    <cellStyle name="Hyperlink 16" xfId="1823" hidden="1" xr:uid="{00000000-0005-0000-0000-0000721C0000}"/>
    <cellStyle name="Hyperlink 16" xfId="1873" hidden="1" xr:uid="{00000000-0005-0000-0000-0000731C0000}"/>
    <cellStyle name="Hyperlink 16" xfId="1301" hidden="1" xr:uid="{00000000-0005-0000-0000-0000741C0000}"/>
    <cellStyle name="Hyperlink 16" xfId="1935" hidden="1" xr:uid="{00000000-0005-0000-0000-0000751C0000}"/>
    <cellStyle name="Hyperlink 16" xfId="1978" hidden="1" xr:uid="{00000000-0005-0000-0000-0000761C0000}"/>
    <cellStyle name="Hyperlink 16" xfId="2027" hidden="1" xr:uid="{00000000-0005-0000-0000-0000771C0000}"/>
    <cellStyle name="Hyperlink 16" xfId="2077" hidden="1" xr:uid="{00000000-0005-0000-0000-0000781C0000}"/>
    <cellStyle name="Hyperlink 16" xfId="1441" hidden="1" xr:uid="{00000000-0005-0000-0000-0000791C0000}"/>
    <cellStyle name="Hyperlink 16" xfId="2139" hidden="1" xr:uid="{00000000-0005-0000-0000-00007A1C0000}"/>
    <cellStyle name="Hyperlink 16" xfId="2182" hidden="1" xr:uid="{00000000-0005-0000-0000-00007B1C0000}"/>
    <cellStyle name="Hyperlink 16" xfId="2231" hidden="1" xr:uid="{00000000-0005-0000-0000-00007C1C0000}"/>
    <cellStyle name="Hyperlink 16" xfId="2281" hidden="1" xr:uid="{00000000-0005-0000-0000-00007D1C0000}"/>
    <cellStyle name="Hyperlink 16" xfId="1676" hidden="1" xr:uid="{00000000-0005-0000-0000-00007E1C0000}"/>
    <cellStyle name="Hyperlink 16" xfId="2343" hidden="1" xr:uid="{00000000-0005-0000-0000-00007F1C0000}"/>
    <cellStyle name="Hyperlink 16" xfId="2386" hidden="1" xr:uid="{00000000-0005-0000-0000-0000801C0000}"/>
    <cellStyle name="Hyperlink 16" xfId="2435" hidden="1" xr:uid="{00000000-0005-0000-0000-0000811C0000}"/>
    <cellStyle name="Hyperlink 16" xfId="2485" hidden="1" xr:uid="{00000000-0005-0000-0000-0000821C0000}"/>
    <cellStyle name="Hyperlink 16" xfId="1025" hidden="1" xr:uid="{00000000-0005-0000-0000-0000831C0000}"/>
    <cellStyle name="Hyperlink 16" xfId="2547" hidden="1" xr:uid="{00000000-0005-0000-0000-0000841C0000}"/>
    <cellStyle name="Hyperlink 16" xfId="2590" hidden="1" xr:uid="{00000000-0005-0000-0000-0000851C0000}"/>
    <cellStyle name="Hyperlink 16" xfId="2639" hidden="1" xr:uid="{00000000-0005-0000-0000-0000861C0000}"/>
    <cellStyle name="Hyperlink 16" xfId="2689" hidden="1" xr:uid="{00000000-0005-0000-0000-0000871C0000}"/>
    <cellStyle name="Hyperlink 16" xfId="2805" hidden="1" xr:uid="{00000000-0005-0000-0000-0000881C0000}"/>
    <cellStyle name="Hyperlink 16" xfId="2978" hidden="1" xr:uid="{00000000-0005-0000-0000-0000891C0000}"/>
    <cellStyle name="Hyperlink 16" xfId="3021" hidden="1" xr:uid="{00000000-0005-0000-0000-00008A1C0000}"/>
    <cellStyle name="Hyperlink 16" xfId="3070" hidden="1" xr:uid="{00000000-0005-0000-0000-00008B1C0000}"/>
    <cellStyle name="Hyperlink 16" xfId="3120" hidden="1" xr:uid="{00000000-0005-0000-0000-00008C1C0000}"/>
    <cellStyle name="Hyperlink 16" xfId="2886" hidden="1" xr:uid="{00000000-0005-0000-0000-00008D1C0000}"/>
    <cellStyle name="Hyperlink 16" xfId="3210" hidden="1" xr:uid="{00000000-0005-0000-0000-00008E1C0000}"/>
    <cellStyle name="Hyperlink 16" xfId="3253" hidden="1" xr:uid="{00000000-0005-0000-0000-00008F1C0000}"/>
    <cellStyle name="Hyperlink 16" xfId="3302" hidden="1" xr:uid="{00000000-0005-0000-0000-0000901C0000}"/>
    <cellStyle name="Hyperlink 16" xfId="3352" hidden="1" xr:uid="{00000000-0005-0000-0000-0000911C0000}"/>
    <cellStyle name="Hyperlink 16" xfId="2780" hidden="1" xr:uid="{00000000-0005-0000-0000-0000921C0000}"/>
    <cellStyle name="Hyperlink 16" xfId="3414" hidden="1" xr:uid="{00000000-0005-0000-0000-0000931C0000}"/>
    <cellStyle name="Hyperlink 16" xfId="3457" hidden="1" xr:uid="{00000000-0005-0000-0000-0000941C0000}"/>
    <cellStyle name="Hyperlink 16" xfId="3506" hidden="1" xr:uid="{00000000-0005-0000-0000-0000951C0000}"/>
    <cellStyle name="Hyperlink 16" xfId="3556" hidden="1" xr:uid="{00000000-0005-0000-0000-0000961C0000}"/>
    <cellStyle name="Hyperlink 16" xfId="2920" hidden="1" xr:uid="{00000000-0005-0000-0000-0000971C0000}"/>
    <cellStyle name="Hyperlink 16" xfId="3618" hidden="1" xr:uid="{00000000-0005-0000-0000-0000981C0000}"/>
    <cellStyle name="Hyperlink 16" xfId="3661" hidden="1" xr:uid="{00000000-0005-0000-0000-0000991C0000}"/>
    <cellStyle name="Hyperlink 16" xfId="3710" hidden="1" xr:uid="{00000000-0005-0000-0000-00009A1C0000}"/>
    <cellStyle name="Hyperlink 16" xfId="3760" hidden="1" xr:uid="{00000000-0005-0000-0000-00009B1C0000}"/>
    <cellStyle name="Hyperlink 16" xfId="3155" hidden="1" xr:uid="{00000000-0005-0000-0000-00009C1C0000}"/>
    <cellStyle name="Hyperlink 16" xfId="3822" hidden="1" xr:uid="{00000000-0005-0000-0000-00009D1C0000}"/>
    <cellStyle name="Hyperlink 16" xfId="3865" hidden="1" xr:uid="{00000000-0005-0000-0000-00009E1C0000}"/>
    <cellStyle name="Hyperlink 16" xfId="3914" hidden="1" xr:uid="{00000000-0005-0000-0000-00009F1C0000}"/>
    <cellStyle name="Hyperlink 16" xfId="3964" hidden="1" xr:uid="{00000000-0005-0000-0000-0000A01C0000}"/>
    <cellStyle name="Hyperlink 16" xfId="919" hidden="1" xr:uid="{00000000-0005-0000-0000-0000A11C0000}"/>
    <cellStyle name="Hyperlink 16" xfId="4026" hidden="1" xr:uid="{00000000-0005-0000-0000-0000A21C0000}"/>
    <cellStyle name="Hyperlink 16" xfId="4069" hidden="1" xr:uid="{00000000-0005-0000-0000-0000A31C0000}"/>
    <cellStyle name="Hyperlink 16" xfId="4118" hidden="1" xr:uid="{00000000-0005-0000-0000-0000A41C0000}"/>
    <cellStyle name="Hyperlink 16" xfId="4168" hidden="1" xr:uid="{00000000-0005-0000-0000-0000A51C0000}"/>
    <cellStyle name="Hyperlink 16" xfId="4284" hidden="1" xr:uid="{00000000-0005-0000-0000-0000A61C0000}"/>
    <cellStyle name="Hyperlink 16" xfId="4457" hidden="1" xr:uid="{00000000-0005-0000-0000-0000A71C0000}"/>
    <cellStyle name="Hyperlink 16" xfId="4500" hidden="1" xr:uid="{00000000-0005-0000-0000-0000A81C0000}"/>
    <cellStyle name="Hyperlink 16" xfId="4549" hidden="1" xr:uid="{00000000-0005-0000-0000-0000A91C0000}"/>
    <cellStyle name="Hyperlink 16" xfId="4599" hidden="1" xr:uid="{00000000-0005-0000-0000-0000AA1C0000}"/>
    <cellStyle name="Hyperlink 16" xfId="4365" hidden="1" xr:uid="{00000000-0005-0000-0000-0000AB1C0000}"/>
    <cellStyle name="Hyperlink 16" xfId="4689" hidden="1" xr:uid="{00000000-0005-0000-0000-0000AC1C0000}"/>
    <cellStyle name="Hyperlink 16" xfId="4732" hidden="1" xr:uid="{00000000-0005-0000-0000-0000AD1C0000}"/>
    <cellStyle name="Hyperlink 16" xfId="4781" hidden="1" xr:uid="{00000000-0005-0000-0000-0000AE1C0000}"/>
    <cellStyle name="Hyperlink 16" xfId="4831" hidden="1" xr:uid="{00000000-0005-0000-0000-0000AF1C0000}"/>
    <cellStyle name="Hyperlink 16" xfId="4259" hidden="1" xr:uid="{00000000-0005-0000-0000-0000B01C0000}"/>
    <cellStyle name="Hyperlink 16" xfId="4893" hidden="1" xr:uid="{00000000-0005-0000-0000-0000B11C0000}"/>
    <cellStyle name="Hyperlink 16" xfId="4936" hidden="1" xr:uid="{00000000-0005-0000-0000-0000B21C0000}"/>
    <cellStyle name="Hyperlink 16" xfId="4985" hidden="1" xr:uid="{00000000-0005-0000-0000-0000B31C0000}"/>
    <cellStyle name="Hyperlink 16" xfId="5035" hidden="1" xr:uid="{00000000-0005-0000-0000-0000B41C0000}"/>
    <cellStyle name="Hyperlink 16" xfId="4399" hidden="1" xr:uid="{00000000-0005-0000-0000-0000B51C0000}"/>
    <cellStyle name="Hyperlink 16" xfId="5097" hidden="1" xr:uid="{00000000-0005-0000-0000-0000B61C0000}"/>
    <cellStyle name="Hyperlink 16" xfId="5140" hidden="1" xr:uid="{00000000-0005-0000-0000-0000B71C0000}"/>
    <cellStyle name="Hyperlink 16" xfId="5189" hidden="1" xr:uid="{00000000-0005-0000-0000-0000B81C0000}"/>
    <cellStyle name="Hyperlink 16" xfId="5239" hidden="1" xr:uid="{00000000-0005-0000-0000-0000B91C0000}"/>
    <cellStyle name="Hyperlink 16" xfId="4634" hidden="1" xr:uid="{00000000-0005-0000-0000-0000BA1C0000}"/>
    <cellStyle name="Hyperlink 16" xfId="5301" hidden="1" xr:uid="{00000000-0005-0000-0000-0000BB1C0000}"/>
    <cellStyle name="Hyperlink 16" xfId="5344" hidden="1" xr:uid="{00000000-0005-0000-0000-0000BC1C0000}"/>
    <cellStyle name="Hyperlink 16" xfId="5393" hidden="1" xr:uid="{00000000-0005-0000-0000-0000BD1C0000}"/>
    <cellStyle name="Hyperlink 16" xfId="5443" hidden="1" xr:uid="{00000000-0005-0000-0000-0000BE1C0000}"/>
    <cellStyle name="Hyperlink 16" xfId="5637" hidden="1" xr:uid="{00000000-0005-0000-0000-0000BF1C0000}"/>
    <cellStyle name="Hyperlink 16" xfId="5837" hidden="1" xr:uid="{00000000-0005-0000-0000-0000C01C0000}"/>
    <cellStyle name="Hyperlink 16" xfId="5880" hidden="1" xr:uid="{00000000-0005-0000-0000-0000C11C0000}"/>
    <cellStyle name="Hyperlink 16" xfId="5929" hidden="1" xr:uid="{00000000-0005-0000-0000-0000C21C0000}"/>
    <cellStyle name="Hyperlink 16" xfId="5979" hidden="1" xr:uid="{00000000-0005-0000-0000-0000C31C0000}"/>
    <cellStyle name="Hyperlink 16" xfId="6023" hidden="1" xr:uid="{00000000-0005-0000-0000-0000C41C0000}"/>
    <cellStyle name="Hyperlink 16" xfId="6092" hidden="1" xr:uid="{00000000-0005-0000-0000-0000C51C0000}"/>
    <cellStyle name="Hyperlink 16" xfId="6135" hidden="1" xr:uid="{00000000-0005-0000-0000-0000C61C0000}"/>
    <cellStyle name="Hyperlink 16" xfId="6184" hidden="1" xr:uid="{00000000-0005-0000-0000-0000C71C0000}"/>
    <cellStyle name="Hyperlink 16" xfId="6234" hidden="1" xr:uid="{00000000-0005-0000-0000-0000C81C0000}"/>
    <cellStyle name="Hyperlink 16" xfId="6334" hidden="1" xr:uid="{00000000-0005-0000-0000-0000C91C0000}"/>
    <cellStyle name="Hyperlink 16" xfId="6458" hidden="1" xr:uid="{00000000-0005-0000-0000-0000CA1C0000}"/>
    <cellStyle name="Hyperlink 16" xfId="6501" hidden="1" xr:uid="{00000000-0005-0000-0000-0000CB1C0000}"/>
    <cellStyle name="Hyperlink 16" xfId="6550" hidden="1" xr:uid="{00000000-0005-0000-0000-0000CC1C0000}"/>
    <cellStyle name="Hyperlink 16" xfId="6600" hidden="1" xr:uid="{00000000-0005-0000-0000-0000CD1C0000}"/>
    <cellStyle name="Hyperlink 16" xfId="6716" hidden="1" xr:uid="{00000000-0005-0000-0000-0000CE1C0000}"/>
    <cellStyle name="Hyperlink 16" xfId="6889" hidden="1" xr:uid="{00000000-0005-0000-0000-0000CF1C0000}"/>
    <cellStyle name="Hyperlink 16" xfId="6932" hidden="1" xr:uid="{00000000-0005-0000-0000-0000D01C0000}"/>
    <cellStyle name="Hyperlink 16" xfId="6981" hidden="1" xr:uid="{00000000-0005-0000-0000-0000D11C0000}"/>
    <cellStyle name="Hyperlink 16" xfId="7031" hidden="1" xr:uid="{00000000-0005-0000-0000-0000D21C0000}"/>
    <cellStyle name="Hyperlink 16" xfId="6797" hidden="1" xr:uid="{00000000-0005-0000-0000-0000D31C0000}"/>
    <cellStyle name="Hyperlink 16" xfId="7121" hidden="1" xr:uid="{00000000-0005-0000-0000-0000D41C0000}"/>
    <cellStyle name="Hyperlink 16" xfId="7164" hidden="1" xr:uid="{00000000-0005-0000-0000-0000D51C0000}"/>
    <cellStyle name="Hyperlink 16" xfId="7213" hidden="1" xr:uid="{00000000-0005-0000-0000-0000D61C0000}"/>
    <cellStyle name="Hyperlink 16" xfId="7263" hidden="1" xr:uid="{00000000-0005-0000-0000-0000D71C0000}"/>
    <cellStyle name="Hyperlink 16" xfId="6691" hidden="1" xr:uid="{00000000-0005-0000-0000-0000D81C0000}"/>
    <cellStyle name="Hyperlink 16" xfId="7325" hidden="1" xr:uid="{00000000-0005-0000-0000-0000D91C0000}"/>
    <cellStyle name="Hyperlink 16" xfId="7368" hidden="1" xr:uid="{00000000-0005-0000-0000-0000DA1C0000}"/>
    <cellStyle name="Hyperlink 16" xfId="7417" hidden="1" xr:uid="{00000000-0005-0000-0000-0000DB1C0000}"/>
    <cellStyle name="Hyperlink 16" xfId="7467" hidden="1" xr:uid="{00000000-0005-0000-0000-0000DC1C0000}"/>
    <cellStyle name="Hyperlink 16" xfId="6831" hidden="1" xr:uid="{00000000-0005-0000-0000-0000DD1C0000}"/>
    <cellStyle name="Hyperlink 16" xfId="7529" hidden="1" xr:uid="{00000000-0005-0000-0000-0000DE1C0000}"/>
    <cellStyle name="Hyperlink 16" xfId="7572" hidden="1" xr:uid="{00000000-0005-0000-0000-0000DF1C0000}"/>
    <cellStyle name="Hyperlink 16" xfId="7621" hidden="1" xr:uid="{00000000-0005-0000-0000-0000E01C0000}"/>
    <cellStyle name="Hyperlink 16" xfId="7671" hidden="1" xr:uid="{00000000-0005-0000-0000-0000E11C0000}"/>
    <cellStyle name="Hyperlink 16" xfId="7066" hidden="1" xr:uid="{00000000-0005-0000-0000-0000E21C0000}"/>
    <cellStyle name="Hyperlink 16" xfId="7733" hidden="1" xr:uid="{00000000-0005-0000-0000-0000E31C0000}"/>
    <cellStyle name="Hyperlink 16" xfId="7776" hidden="1" xr:uid="{00000000-0005-0000-0000-0000E41C0000}"/>
    <cellStyle name="Hyperlink 16" xfId="7825" hidden="1" xr:uid="{00000000-0005-0000-0000-0000E51C0000}"/>
    <cellStyle name="Hyperlink 16" xfId="7875" hidden="1" xr:uid="{00000000-0005-0000-0000-0000E61C0000}"/>
    <cellStyle name="Hyperlink 16" xfId="6416" hidden="1" xr:uid="{00000000-0005-0000-0000-0000E71C0000}"/>
    <cellStyle name="Hyperlink 16" xfId="7937" hidden="1" xr:uid="{00000000-0005-0000-0000-0000E81C0000}"/>
    <cellStyle name="Hyperlink 16" xfId="7980" hidden="1" xr:uid="{00000000-0005-0000-0000-0000E91C0000}"/>
    <cellStyle name="Hyperlink 16" xfId="8029" hidden="1" xr:uid="{00000000-0005-0000-0000-0000EA1C0000}"/>
    <cellStyle name="Hyperlink 16" xfId="8079" hidden="1" xr:uid="{00000000-0005-0000-0000-0000EB1C0000}"/>
    <cellStyle name="Hyperlink 16" xfId="8195" hidden="1" xr:uid="{00000000-0005-0000-0000-0000EC1C0000}"/>
    <cellStyle name="Hyperlink 16" xfId="8368" hidden="1" xr:uid="{00000000-0005-0000-0000-0000ED1C0000}"/>
    <cellStyle name="Hyperlink 16" xfId="8411" hidden="1" xr:uid="{00000000-0005-0000-0000-0000EE1C0000}"/>
    <cellStyle name="Hyperlink 16" xfId="8460" hidden="1" xr:uid="{00000000-0005-0000-0000-0000EF1C0000}"/>
    <cellStyle name="Hyperlink 16" xfId="8510" hidden="1" xr:uid="{00000000-0005-0000-0000-0000F01C0000}"/>
    <cellStyle name="Hyperlink 16" xfId="8276" hidden="1" xr:uid="{00000000-0005-0000-0000-0000F11C0000}"/>
    <cellStyle name="Hyperlink 16" xfId="8600" hidden="1" xr:uid="{00000000-0005-0000-0000-0000F21C0000}"/>
    <cellStyle name="Hyperlink 16" xfId="8643" hidden="1" xr:uid="{00000000-0005-0000-0000-0000F31C0000}"/>
    <cellStyle name="Hyperlink 16" xfId="8692" hidden="1" xr:uid="{00000000-0005-0000-0000-0000F41C0000}"/>
    <cellStyle name="Hyperlink 16" xfId="8742" hidden="1" xr:uid="{00000000-0005-0000-0000-0000F51C0000}"/>
    <cellStyle name="Hyperlink 16" xfId="8170" hidden="1" xr:uid="{00000000-0005-0000-0000-0000F61C0000}"/>
    <cellStyle name="Hyperlink 16" xfId="8804" hidden="1" xr:uid="{00000000-0005-0000-0000-0000F71C0000}"/>
    <cellStyle name="Hyperlink 16" xfId="8847" hidden="1" xr:uid="{00000000-0005-0000-0000-0000F81C0000}"/>
    <cellStyle name="Hyperlink 16" xfId="8896" hidden="1" xr:uid="{00000000-0005-0000-0000-0000F91C0000}"/>
    <cellStyle name="Hyperlink 16" xfId="8946" hidden="1" xr:uid="{00000000-0005-0000-0000-0000FA1C0000}"/>
    <cellStyle name="Hyperlink 16" xfId="8310" hidden="1" xr:uid="{00000000-0005-0000-0000-0000FB1C0000}"/>
    <cellStyle name="Hyperlink 16" xfId="9008" hidden="1" xr:uid="{00000000-0005-0000-0000-0000FC1C0000}"/>
    <cellStyle name="Hyperlink 16" xfId="9051" hidden="1" xr:uid="{00000000-0005-0000-0000-0000FD1C0000}"/>
    <cellStyle name="Hyperlink 16" xfId="9100" hidden="1" xr:uid="{00000000-0005-0000-0000-0000FE1C0000}"/>
    <cellStyle name="Hyperlink 16" xfId="9150" hidden="1" xr:uid="{00000000-0005-0000-0000-0000FF1C0000}"/>
    <cellStyle name="Hyperlink 16" xfId="8545" hidden="1" xr:uid="{00000000-0005-0000-0000-0000001D0000}"/>
    <cellStyle name="Hyperlink 16" xfId="9212" hidden="1" xr:uid="{00000000-0005-0000-0000-0000011D0000}"/>
    <cellStyle name="Hyperlink 16" xfId="9255" hidden="1" xr:uid="{00000000-0005-0000-0000-0000021D0000}"/>
    <cellStyle name="Hyperlink 16" xfId="9304" hidden="1" xr:uid="{00000000-0005-0000-0000-0000031D0000}"/>
    <cellStyle name="Hyperlink 16" xfId="9354" hidden="1" xr:uid="{00000000-0005-0000-0000-0000041D0000}"/>
    <cellStyle name="Hyperlink 16" xfId="6311" hidden="1" xr:uid="{00000000-0005-0000-0000-0000051D0000}"/>
    <cellStyle name="Hyperlink 16" xfId="9416" hidden="1" xr:uid="{00000000-0005-0000-0000-0000061D0000}"/>
    <cellStyle name="Hyperlink 16" xfId="9459" hidden="1" xr:uid="{00000000-0005-0000-0000-0000071D0000}"/>
    <cellStyle name="Hyperlink 16" xfId="9508" hidden="1" xr:uid="{00000000-0005-0000-0000-0000081D0000}"/>
    <cellStyle name="Hyperlink 16" xfId="9558" hidden="1" xr:uid="{00000000-0005-0000-0000-0000091D0000}"/>
    <cellStyle name="Hyperlink 16" xfId="9674" hidden="1" xr:uid="{00000000-0005-0000-0000-00000A1D0000}"/>
    <cellStyle name="Hyperlink 16" xfId="9847" hidden="1" xr:uid="{00000000-0005-0000-0000-00000B1D0000}"/>
    <cellStyle name="Hyperlink 16" xfId="9890" hidden="1" xr:uid="{00000000-0005-0000-0000-00000C1D0000}"/>
    <cellStyle name="Hyperlink 16" xfId="9939" hidden="1" xr:uid="{00000000-0005-0000-0000-00000D1D0000}"/>
    <cellStyle name="Hyperlink 16" xfId="9989" hidden="1" xr:uid="{00000000-0005-0000-0000-00000E1D0000}"/>
    <cellStyle name="Hyperlink 16" xfId="9755" hidden="1" xr:uid="{00000000-0005-0000-0000-00000F1D0000}"/>
    <cellStyle name="Hyperlink 16" xfId="10079" hidden="1" xr:uid="{00000000-0005-0000-0000-0000101D0000}"/>
    <cellStyle name="Hyperlink 16" xfId="10122" hidden="1" xr:uid="{00000000-0005-0000-0000-0000111D0000}"/>
    <cellStyle name="Hyperlink 16" xfId="10171" hidden="1" xr:uid="{00000000-0005-0000-0000-0000121D0000}"/>
    <cellStyle name="Hyperlink 16" xfId="10221" hidden="1" xr:uid="{00000000-0005-0000-0000-0000131D0000}"/>
    <cellStyle name="Hyperlink 16" xfId="9649" hidden="1" xr:uid="{00000000-0005-0000-0000-0000141D0000}"/>
    <cellStyle name="Hyperlink 16" xfId="10283" hidden="1" xr:uid="{00000000-0005-0000-0000-0000151D0000}"/>
    <cellStyle name="Hyperlink 16" xfId="10326" hidden="1" xr:uid="{00000000-0005-0000-0000-0000161D0000}"/>
    <cellStyle name="Hyperlink 16" xfId="10375" hidden="1" xr:uid="{00000000-0005-0000-0000-0000171D0000}"/>
    <cellStyle name="Hyperlink 16" xfId="10425" hidden="1" xr:uid="{00000000-0005-0000-0000-0000181D0000}"/>
    <cellStyle name="Hyperlink 16" xfId="9789" hidden="1" xr:uid="{00000000-0005-0000-0000-0000191D0000}"/>
    <cellStyle name="Hyperlink 16" xfId="10487" hidden="1" xr:uid="{00000000-0005-0000-0000-00001A1D0000}"/>
    <cellStyle name="Hyperlink 16" xfId="10530" hidden="1" xr:uid="{00000000-0005-0000-0000-00001B1D0000}"/>
    <cellStyle name="Hyperlink 16" xfId="10579" hidden="1" xr:uid="{00000000-0005-0000-0000-00001C1D0000}"/>
    <cellStyle name="Hyperlink 16" xfId="10629" hidden="1" xr:uid="{00000000-0005-0000-0000-00001D1D0000}"/>
    <cellStyle name="Hyperlink 16" xfId="10024" hidden="1" xr:uid="{00000000-0005-0000-0000-00001E1D0000}"/>
    <cellStyle name="Hyperlink 16" xfId="10691" hidden="1" xr:uid="{00000000-0005-0000-0000-00001F1D0000}"/>
    <cellStyle name="Hyperlink 16" xfId="10734" hidden="1" xr:uid="{00000000-0005-0000-0000-0000201D0000}"/>
    <cellStyle name="Hyperlink 16" xfId="10783" hidden="1" xr:uid="{00000000-0005-0000-0000-0000211D0000}"/>
    <cellStyle name="Hyperlink 16" xfId="10833" hidden="1" xr:uid="{00000000-0005-0000-0000-0000221D0000}"/>
    <cellStyle name="Hyperlink 16" xfId="5725" hidden="1" xr:uid="{00000000-0005-0000-0000-0000231D0000}"/>
    <cellStyle name="Hyperlink 16" xfId="10924" hidden="1" xr:uid="{00000000-0005-0000-0000-0000241D0000}"/>
    <cellStyle name="Hyperlink 16" xfId="10967" hidden="1" xr:uid="{00000000-0005-0000-0000-0000251D0000}"/>
    <cellStyle name="Hyperlink 16" xfId="11016" hidden="1" xr:uid="{00000000-0005-0000-0000-0000261D0000}"/>
    <cellStyle name="Hyperlink 16" xfId="11066" hidden="1" xr:uid="{00000000-0005-0000-0000-0000271D0000}"/>
    <cellStyle name="Hyperlink 16" xfId="11110" hidden="1" xr:uid="{00000000-0005-0000-0000-0000281D0000}"/>
    <cellStyle name="Hyperlink 16" xfId="11179" hidden="1" xr:uid="{00000000-0005-0000-0000-0000291D0000}"/>
    <cellStyle name="Hyperlink 16" xfId="11222" hidden="1" xr:uid="{00000000-0005-0000-0000-00002A1D0000}"/>
    <cellStyle name="Hyperlink 16" xfId="11271" hidden="1" xr:uid="{00000000-0005-0000-0000-00002B1D0000}"/>
    <cellStyle name="Hyperlink 16" xfId="11321" hidden="1" xr:uid="{00000000-0005-0000-0000-00002C1D0000}"/>
    <cellStyle name="Hyperlink 16" xfId="11422" hidden="1" xr:uid="{00000000-0005-0000-0000-00002D1D0000}"/>
    <cellStyle name="Hyperlink 16" xfId="11546" hidden="1" xr:uid="{00000000-0005-0000-0000-00002E1D0000}"/>
    <cellStyle name="Hyperlink 16" xfId="11589" hidden="1" xr:uid="{00000000-0005-0000-0000-00002F1D0000}"/>
    <cellStyle name="Hyperlink 16" xfId="11638" hidden="1" xr:uid="{00000000-0005-0000-0000-0000301D0000}"/>
    <cellStyle name="Hyperlink 16" xfId="11688" hidden="1" xr:uid="{00000000-0005-0000-0000-0000311D0000}"/>
    <cellStyle name="Hyperlink 16" xfId="11804" hidden="1" xr:uid="{00000000-0005-0000-0000-0000321D0000}"/>
    <cellStyle name="Hyperlink 16" xfId="11977" hidden="1" xr:uid="{00000000-0005-0000-0000-0000331D0000}"/>
    <cellStyle name="Hyperlink 16" xfId="12020" hidden="1" xr:uid="{00000000-0005-0000-0000-0000341D0000}"/>
    <cellStyle name="Hyperlink 16" xfId="12069" hidden="1" xr:uid="{00000000-0005-0000-0000-0000351D0000}"/>
    <cellStyle name="Hyperlink 16" xfId="12119" hidden="1" xr:uid="{00000000-0005-0000-0000-0000361D0000}"/>
    <cellStyle name="Hyperlink 16" xfId="11885" hidden="1" xr:uid="{00000000-0005-0000-0000-0000371D0000}"/>
    <cellStyle name="Hyperlink 16" xfId="12209" hidden="1" xr:uid="{00000000-0005-0000-0000-0000381D0000}"/>
    <cellStyle name="Hyperlink 16" xfId="12252" hidden="1" xr:uid="{00000000-0005-0000-0000-0000391D0000}"/>
    <cellStyle name="Hyperlink 16" xfId="12301" hidden="1" xr:uid="{00000000-0005-0000-0000-00003A1D0000}"/>
    <cellStyle name="Hyperlink 16" xfId="12351" hidden="1" xr:uid="{00000000-0005-0000-0000-00003B1D0000}"/>
    <cellStyle name="Hyperlink 16" xfId="11779" hidden="1" xr:uid="{00000000-0005-0000-0000-00003C1D0000}"/>
    <cellStyle name="Hyperlink 16" xfId="12413" hidden="1" xr:uid="{00000000-0005-0000-0000-00003D1D0000}"/>
    <cellStyle name="Hyperlink 16" xfId="12456" hidden="1" xr:uid="{00000000-0005-0000-0000-00003E1D0000}"/>
    <cellStyle name="Hyperlink 16" xfId="12505" hidden="1" xr:uid="{00000000-0005-0000-0000-00003F1D0000}"/>
    <cellStyle name="Hyperlink 16" xfId="12555" hidden="1" xr:uid="{00000000-0005-0000-0000-0000401D0000}"/>
    <cellStyle name="Hyperlink 16" xfId="11919" hidden="1" xr:uid="{00000000-0005-0000-0000-0000411D0000}"/>
    <cellStyle name="Hyperlink 16" xfId="12617" hidden="1" xr:uid="{00000000-0005-0000-0000-0000421D0000}"/>
    <cellStyle name="Hyperlink 16" xfId="12660" hidden="1" xr:uid="{00000000-0005-0000-0000-0000431D0000}"/>
    <cellStyle name="Hyperlink 16" xfId="12709" hidden="1" xr:uid="{00000000-0005-0000-0000-0000441D0000}"/>
    <cellStyle name="Hyperlink 16" xfId="12759" hidden="1" xr:uid="{00000000-0005-0000-0000-0000451D0000}"/>
    <cellStyle name="Hyperlink 16" xfId="12154" hidden="1" xr:uid="{00000000-0005-0000-0000-0000461D0000}"/>
    <cellStyle name="Hyperlink 16" xfId="12821" hidden="1" xr:uid="{00000000-0005-0000-0000-0000471D0000}"/>
    <cellStyle name="Hyperlink 16" xfId="12864" hidden="1" xr:uid="{00000000-0005-0000-0000-0000481D0000}"/>
    <cellStyle name="Hyperlink 16" xfId="12913" hidden="1" xr:uid="{00000000-0005-0000-0000-0000491D0000}"/>
    <cellStyle name="Hyperlink 16" xfId="12963" hidden="1" xr:uid="{00000000-0005-0000-0000-00004A1D0000}"/>
    <cellStyle name="Hyperlink 16" xfId="11504" hidden="1" xr:uid="{00000000-0005-0000-0000-00004B1D0000}"/>
    <cellStyle name="Hyperlink 16" xfId="13025" hidden="1" xr:uid="{00000000-0005-0000-0000-00004C1D0000}"/>
    <cellStyle name="Hyperlink 16" xfId="13068" hidden="1" xr:uid="{00000000-0005-0000-0000-00004D1D0000}"/>
    <cellStyle name="Hyperlink 16" xfId="13117" hidden="1" xr:uid="{00000000-0005-0000-0000-00004E1D0000}"/>
    <cellStyle name="Hyperlink 16" xfId="13167" hidden="1" xr:uid="{00000000-0005-0000-0000-00004F1D0000}"/>
    <cellStyle name="Hyperlink 16" xfId="13283" hidden="1" xr:uid="{00000000-0005-0000-0000-0000501D0000}"/>
    <cellStyle name="Hyperlink 16" xfId="13456" hidden="1" xr:uid="{00000000-0005-0000-0000-0000511D0000}"/>
    <cellStyle name="Hyperlink 16" xfId="13499" hidden="1" xr:uid="{00000000-0005-0000-0000-0000521D0000}"/>
    <cellStyle name="Hyperlink 16" xfId="13548" hidden="1" xr:uid="{00000000-0005-0000-0000-0000531D0000}"/>
    <cellStyle name="Hyperlink 16" xfId="13598" hidden="1" xr:uid="{00000000-0005-0000-0000-0000541D0000}"/>
    <cellStyle name="Hyperlink 16" xfId="13364" hidden="1" xr:uid="{00000000-0005-0000-0000-0000551D0000}"/>
    <cellStyle name="Hyperlink 16" xfId="13688" hidden="1" xr:uid="{00000000-0005-0000-0000-0000561D0000}"/>
    <cellStyle name="Hyperlink 16" xfId="13731" hidden="1" xr:uid="{00000000-0005-0000-0000-0000571D0000}"/>
    <cellStyle name="Hyperlink 16" xfId="13780" hidden="1" xr:uid="{00000000-0005-0000-0000-0000581D0000}"/>
    <cellStyle name="Hyperlink 16" xfId="13830" hidden="1" xr:uid="{00000000-0005-0000-0000-0000591D0000}"/>
    <cellStyle name="Hyperlink 16" xfId="13258" hidden="1" xr:uid="{00000000-0005-0000-0000-00005A1D0000}"/>
    <cellStyle name="Hyperlink 16" xfId="13892" hidden="1" xr:uid="{00000000-0005-0000-0000-00005B1D0000}"/>
    <cellStyle name="Hyperlink 16" xfId="13935" hidden="1" xr:uid="{00000000-0005-0000-0000-00005C1D0000}"/>
    <cellStyle name="Hyperlink 16" xfId="13984" hidden="1" xr:uid="{00000000-0005-0000-0000-00005D1D0000}"/>
    <cellStyle name="Hyperlink 16" xfId="14034" hidden="1" xr:uid="{00000000-0005-0000-0000-00005E1D0000}"/>
    <cellStyle name="Hyperlink 16" xfId="13398" hidden="1" xr:uid="{00000000-0005-0000-0000-00005F1D0000}"/>
    <cellStyle name="Hyperlink 16" xfId="14096" hidden="1" xr:uid="{00000000-0005-0000-0000-0000601D0000}"/>
    <cellStyle name="Hyperlink 16" xfId="14139" hidden="1" xr:uid="{00000000-0005-0000-0000-0000611D0000}"/>
    <cellStyle name="Hyperlink 16" xfId="14188" hidden="1" xr:uid="{00000000-0005-0000-0000-0000621D0000}"/>
    <cellStyle name="Hyperlink 16" xfId="14238" hidden="1" xr:uid="{00000000-0005-0000-0000-0000631D0000}"/>
    <cellStyle name="Hyperlink 16" xfId="13633" hidden="1" xr:uid="{00000000-0005-0000-0000-0000641D0000}"/>
    <cellStyle name="Hyperlink 16" xfId="14300" hidden="1" xr:uid="{00000000-0005-0000-0000-0000651D0000}"/>
    <cellStyle name="Hyperlink 16" xfId="14343" hidden="1" xr:uid="{00000000-0005-0000-0000-0000661D0000}"/>
    <cellStyle name="Hyperlink 16" xfId="14392" hidden="1" xr:uid="{00000000-0005-0000-0000-0000671D0000}"/>
    <cellStyle name="Hyperlink 16" xfId="14442" hidden="1" xr:uid="{00000000-0005-0000-0000-0000681D0000}"/>
    <cellStyle name="Hyperlink 16" xfId="11399" hidden="1" xr:uid="{00000000-0005-0000-0000-0000691D0000}"/>
    <cellStyle name="Hyperlink 16" xfId="14504" hidden="1" xr:uid="{00000000-0005-0000-0000-00006A1D0000}"/>
    <cellStyle name="Hyperlink 16" xfId="14547" hidden="1" xr:uid="{00000000-0005-0000-0000-00006B1D0000}"/>
    <cellStyle name="Hyperlink 16" xfId="14596" hidden="1" xr:uid="{00000000-0005-0000-0000-00006C1D0000}"/>
    <cellStyle name="Hyperlink 16" xfId="14646" hidden="1" xr:uid="{00000000-0005-0000-0000-00006D1D0000}"/>
    <cellStyle name="Hyperlink 16" xfId="14762" hidden="1" xr:uid="{00000000-0005-0000-0000-00006E1D0000}"/>
    <cellStyle name="Hyperlink 16" xfId="14935" hidden="1" xr:uid="{00000000-0005-0000-0000-00006F1D0000}"/>
    <cellStyle name="Hyperlink 16" xfId="14978" hidden="1" xr:uid="{00000000-0005-0000-0000-0000701D0000}"/>
    <cellStyle name="Hyperlink 16" xfId="15027" hidden="1" xr:uid="{00000000-0005-0000-0000-0000711D0000}"/>
    <cellStyle name="Hyperlink 16" xfId="15077" hidden="1" xr:uid="{00000000-0005-0000-0000-0000721D0000}"/>
    <cellStyle name="Hyperlink 16" xfId="14843" hidden="1" xr:uid="{00000000-0005-0000-0000-0000731D0000}"/>
    <cellStyle name="Hyperlink 16" xfId="15167" hidden="1" xr:uid="{00000000-0005-0000-0000-0000741D0000}"/>
    <cellStyle name="Hyperlink 16" xfId="15210" hidden="1" xr:uid="{00000000-0005-0000-0000-0000751D0000}"/>
    <cellStyle name="Hyperlink 16" xfId="15259" hidden="1" xr:uid="{00000000-0005-0000-0000-0000761D0000}"/>
    <cellStyle name="Hyperlink 16" xfId="15309" hidden="1" xr:uid="{00000000-0005-0000-0000-0000771D0000}"/>
    <cellStyle name="Hyperlink 16" xfId="14737" hidden="1" xr:uid="{00000000-0005-0000-0000-0000781D0000}"/>
    <cellStyle name="Hyperlink 16" xfId="15371" hidden="1" xr:uid="{00000000-0005-0000-0000-0000791D0000}"/>
    <cellStyle name="Hyperlink 16" xfId="15414" hidden="1" xr:uid="{00000000-0005-0000-0000-00007A1D0000}"/>
    <cellStyle name="Hyperlink 16" xfId="15463" hidden="1" xr:uid="{00000000-0005-0000-0000-00007B1D0000}"/>
    <cellStyle name="Hyperlink 16" xfId="15513" hidden="1" xr:uid="{00000000-0005-0000-0000-00007C1D0000}"/>
    <cellStyle name="Hyperlink 16" xfId="14877" hidden="1" xr:uid="{00000000-0005-0000-0000-00007D1D0000}"/>
    <cellStyle name="Hyperlink 16" xfId="15575" hidden="1" xr:uid="{00000000-0005-0000-0000-00007E1D0000}"/>
    <cellStyle name="Hyperlink 16" xfId="15618" hidden="1" xr:uid="{00000000-0005-0000-0000-00007F1D0000}"/>
    <cellStyle name="Hyperlink 16" xfId="15667" hidden="1" xr:uid="{00000000-0005-0000-0000-0000801D0000}"/>
    <cellStyle name="Hyperlink 16" xfId="15717" hidden="1" xr:uid="{00000000-0005-0000-0000-0000811D0000}"/>
    <cellStyle name="Hyperlink 16" xfId="15112" hidden="1" xr:uid="{00000000-0005-0000-0000-0000821D0000}"/>
    <cellStyle name="Hyperlink 16" xfId="15779" hidden="1" xr:uid="{00000000-0005-0000-0000-0000831D0000}"/>
    <cellStyle name="Hyperlink 16" xfId="15822" hidden="1" xr:uid="{00000000-0005-0000-0000-0000841D0000}"/>
    <cellStyle name="Hyperlink 16" xfId="15871" hidden="1" xr:uid="{00000000-0005-0000-0000-0000851D0000}"/>
    <cellStyle name="Hyperlink 16" xfId="15921" hidden="1" xr:uid="{00000000-0005-0000-0000-0000861D0000}"/>
    <cellStyle name="Hyperlink 16" xfId="5605" hidden="1" xr:uid="{00000000-0005-0000-0000-0000871D0000}"/>
    <cellStyle name="Hyperlink 16" xfId="16008" hidden="1" xr:uid="{00000000-0005-0000-0000-0000881D0000}"/>
    <cellStyle name="Hyperlink 16" xfId="16051" hidden="1" xr:uid="{00000000-0005-0000-0000-0000891D0000}"/>
    <cellStyle name="Hyperlink 16" xfId="16100" hidden="1" xr:uid="{00000000-0005-0000-0000-00008A1D0000}"/>
    <cellStyle name="Hyperlink 16" xfId="16150" hidden="1" xr:uid="{00000000-0005-0000-0000-00008B1D0000}"/>
    <cellStyle name="Hyperlink 16" xfId="16194" hidden="1" xr:uid="{00000000-0005-0000-0000-00008C1D0000}"/>
    <cellStyle name="Hyperlink 16" xfId="16263" hidden="1" xr:uid="{00000000-0005-0000-0000-00008D1D0000}"/>
    <cellStyle name="Hyperlink 16" xfId="16306" hidden="1" xr:uid="{00000000-0005-0000-0000-00008E1D0000}"/>
    <cellStyle name="Hyperlink 16" xfId="16355" hidden="1" xr:uid="{00000000-0005-0000-0000-00008F1D0000}"/>
    <cellStyle name="Hyperlink 16" xfId="16405" hidden="1" xr:uid="{00000000-0005-0000-0000-0000901D0000}"/>
    <cellStyle name="Hyperlink 16" xfId="16503" hidden="1" xr:uid="{00000000-0005-0000-0000-0000911D0000}"/>
    <cellStyle name="Hyperlink 16" xfId="16626" hidden="1" xr:uid="{00000000-0005-0000-0000-0000921D0000}"/>
    <cellStyle name="Hyperlink 16" xfId="16669" hidden="1" xr:uid="{00000000-0005-0000-0000-0000931D0000}"/>
    <cellStyle name="Hyperlink 16" xfId="16718" hidden="1" xr:uid="{00000000-0005-0000-0000-0000941D0000}"/>
    <cellStyle name="Hyperlink 16" xfId="16768" hidden="1" xr:uid="{00000000-0005-0000-0000-0000951D0000}"/>
    <cellStyle name="Hyperlink 16" xfId="16884" hidden="1" xr:uid="{00000000-0005-0000-0000-0000961D0000}"/>
    <cellStyle name="Hyperlink 16" xfId="17057" hidden="1" xr:uid="{00000000-0005-0000-0000-0000971D0000}"/>
    <cellStyle name="Hyperlink 16" xfId="17100" hidden="1" xr:uid="{00000000-0005-0000-0000-0000981D0000}"/>
    <cellStyle name="Hyperlink 16" xfId="17149" hidden="1" xr:uid="{00000000-0005-0000-0000-0000991D0000}"/>
    <cellStyle name="Hyperlink 16" xfId="17199" hidden="1" xr:uid="{00000000-0005-0000-0000-00009A1D0000}"/>
    <cellStyle name="Hyperlink 16" xfId="16965" hidden="1" xr:uid="{00000000-0005-0000-0000-00009B1D0000}"/>
    <cellStyle name="Hyperlink 16" xfId="17289" hidden="1" xr:uid="{00000000-0005-0000-0000-00009C1D0000}"/>
    <cellStyle name="Hyperlink 16" xfId="17332" hidden="1" xr:uid="{00000000-0005-0000-0000-00009D1D0000}"/>
    <cellStyle name="Hyperlink 16" xfId="17381" hidden="1" xr:uid="{00000000-0005-0000-0000-00009E1D0000}"/>
    <cellStyle name="Hyperlink 16" xfId="17431" hidden="1" xr:uid="{00000000-0005-0000-0000-00009F1D0000}"/>
    <cellStyle name="Hyperlink 16" xfId="16859" hidden="1" xr:uid="{00000000-0005-0000-0000-0000A01D0000}"/>
    <cellStyle name="Hyperlink 16" xfId="17493" hidden="1" xr:uid="{00000000-0005-0000-0000-0000A11D0000}"/>
    <cellStyle name="Hyperlink 16" xfId="17536" hidden="1" xr:uid="{00000000-0005-0000-0000-0000A21D0000}"/>
    <cellStyle name="Hyperlink 16" xfId="17585" hidden="1" xr:uid="{00000000-0005-0000-0000-0000A31D0000}"/>
    <cellStyle name="Hyperlink 16" xfId="17635" hidden="1" xr:uid="{00000000-0005-0000-0000-0000A41D0000}"/>
    <cellStyle name="Hyperlink 16" xfId="16999" hidden="1" xr:uid="{00000000-0005-0000-0000-0000A51D0000}"/>
    <cellStyle name="Hyperlink 16" xfId="17697" hidden="1" xr:uid="{00000000-0005-0000-0000-0000A61D0000}"/>
    <cellStyle name="Hyperlink 16" xfId="17740" hidden="1" xr:uid="{00000000-0005-0000-0000-0000A71D0000}"/>
    <cellStyle name="Hyperlink 16" xfId="17789" hidden="1" xr:uid="{00000000-0005-0000-0000-0000A81D0000}"/>
    <cellStyle name="Hyperlink 16" xfId="17839" hidden="1" xr:uid="{00000000-0005-0000-0000-0000A91D0000}"/>
    <cellStyle name="Hyperlink 16" xfId="17234" hidden="1" xr:uid="{00000000-0005-0000-0000-0000AA1D0000}"/>
    <cellStyle name="Hyperlink 16" xfId="17901" hidden="1" xr:uid="{00000000-0005-0000-0000-0000AB1D0000}"/>
    <cellStyle name="Hyperlink 16" xfId="17944" hidden="1" xr:uid="{00000000-0005-0000-0000-0000AC1D0000}"/>
    <cellStyle name="Hyperlink 16" xfId="17993" hidden="1" xr:uid="{00000000-0005-0000-0000-0000AD1D0000}"/>
    <cellStyle name="Hyperlink 16" xfId="18043" hidden="1" xr:uid="{00000000-0005-0000-0000-0000AE1D0000}"/>
    <cellStyle name="Hyperlink 16" xfId="16585" hidden="1" xr:uid="{00000000-0005-0000-0000-0000AF1D0000}"/>
    <cellStyle name="Hyperlink 16" xfId="18105" hidden="1" xr:uid="{00000000-0005-0000-0000-0000B01D0000}"/>
    <cellStyle name="Hyperlink 16" xfId="18148" hidden="1" xr:uid="{00000000-0005-0000-0000-0000B11D0000}"/>
    <cellStyle name="Hyperlink 16" xfId="18197" hidden="1" xr:uid="{00000000-0005-0000-0000-0000B21D0000}"/>
    <cellStyle name="Hyperlink 16" xfId="18247" hidden="1" xr:uid="{00000000-0005-0000-0000-0000B31D0000}"/>
    <cellStyle name="Hyperlink 16" xfId="18363" hidden="1" xr:uid="{00000000-0005-0000-0000-0000B41D0000}"/>
    <cellStyle name="Hyperlink 16" xfId="18536" hidden="1" xr:uid="{00000000-0005-0000-0000-0000B51D0000}"/>
    <cellStyle name="Hyperlink 16" xfId="18579" hidden="1" xr:uid="{00000000-0005-0000-0000-0000B61D0000}"/>
    <cellStyle name="Hyperlink 16" xfId="18628" hidden="1" xr:uid="{00000000-0005-0000-0000-0000B71D0000}"/>
    <cellStyle name="Hyperlink 16" xfId="18678" hidden="1" xr:uid="{00000000-0005-0000-0000-0000B81D0000}"/>
    <cellStyle name="Hyperlink 16" xfId="18444" hidden="1" xr:uid="{00000000-0005-0000-0000-0000B91D0000}"/>
    <cellStyle name="Hyperlink 16" xfId="18768" hidden="1" xr:uid="{00000000-0005-0000-0000-0000BA1D0000}"/>
    <cellStyle name="Hyperlink 16" xfId="18811" hidden="1" xr:uid="{00000000-0005-0000-0000-0000BB1D0000}"/>
    <cellStyle name="Hyperlink 16" xfId="18860" hidden="1" xr:uid="{00000000-0005-0000-0000-0000BC1D0000}"/>
    <cellStyle name="Hyperlink 16" xfId="18910" hidden="1" xr:uid="{00000000-0005-0000-0000-0000BD1D0000}"/>
    <cellStyle name="Hyperlink 16" xfId="18338" hidden="1" xr:uid="{00000000-0005-0000-0000-0000BE1D0000}"/>
    <cellStyle name="Hyperlink 16" xfId="18972" hidden="1" xr:uid="{00000000-0005-0000-0000-0000BF1D0000}"/>
    <cellStyle name="Hyperlink 16" xfId="19015" hidden="1" xr:uid="{00000000-0005-0000-0000-0000C01D0000}"/>
    <cellStyle name="Hyperlink 16" xfId="19064" hidden="1" xr:uid="{00000000-0005-0000-0000-0000C11D0000}"/>
    <cellStyle name="Hyperlink 16" xfId="19114" hidden="1" xr:uid="{00000000-0005-0000-0000-0000C21D0000}"/>
    <cellStyle name="Hyperlink 16" xfId="18478" hidden="1" xr:uid="{00000000-0005-0000-0000-0000C31D0000}"/>
    <cellStyle name="Hyperlink 16" xfId="19176" hidden="1" xr:uid="{00000000-0005-0000-0000-0000C41D0000}"/>
    <cellStyle name="Hyperlink 16" xfId="19219" hidden="1" xr:uid="{00000000-0005-0000-0000-0000C51D0000}"/>
    <cellStyle name="Hyperlink 16" xfId="19268" hidden="1" xr:uid="{00000000-0005-0000-0000-0000C61D0000}"/>
    <cellStyle name="Hyperlink 16" xfId="19318" hidden="1" xr:uid="{00000000-0005-0000-0000-0000C71D0000}"/>
    <cellStyle name="Hyperlink 16" xfId="18713" hidden="1" xr:uid="{00000000-0005-0000-0000-0000C81D0000}"/>
    <cellStyle name="Hyperlink 16" xfId="19380" hidden="1" xr:uid="{00000000-0005-0000-0000-0000C91D0000}"/>
    <cellStyle name="Hyperlink 16" xfId="19423" hidden="1" xr:uid="{00000000-0005-0000-0000-0000CA1D0000}"/>
    <cellStyle name="Hyperlink 16" xfId="19472" hidden="1" xr:uid="{00000000-0005-0000-0000-0000CB1D0000}"/>
    <cellStyle name="Hyperlink 16" xfId="19522" hidden="1" xr:uid="{00000000-0005-0000-0000-0000CC1D0000}"/>
    <cellStyle name="Hyperlink 16" xfId="16481" hidden="1" xr:uid="{00000000-0005-0000-0000-0000CD1D0000}"/>
    <cellStyle name="Hyperlink 16" xfId="19584" hidden="1" xr:uid="{00000000-0005-0000-0000-0000CE1D0000}"/>
    <cellStyle name="Hyperlink 16" xfId="19627" hidden="1" xr:uid="{00000000-0005-0000-0000-0000CF1D0000}"/>
    <cellStyle name="Hyperlink 16" xfId="19676" hidden="1" xr:uid="{00000000-0005-0000-0000-0000D01D0000}"/>
    <cellStyle name="Hyperlink 16" xfId="19726" hidden="1" xr:uid="{00000000-0005-0000-0000-0000D11D0000}"/>
    <cellStyle name="Hyperlink 16" xfId="19842" hidden="1" xr:uid="{00000000-0005-0000-0000-0000D21D0000}"/>
    <cellStyle name="Hyperlink 16" xfId="20015" hidden="1" xr:uid="{00000000-0005-0000-0000-0000D31D0000}"/>
    <cellStyle name="Hyperlink 16" xfId="20058" hidden="1" xr:uid="{00000000-0005-0000-0000-0000D41D0000}"/>
    <cellStyle name="Hyperlink 16" xfId="20107" hidden="1" xr:uid="{00000000-0005-0000-0000-0000D51D0000}"/>
    <cellStyle name="Hyperlink 16" xfId="20157" hidden="1" xr:uid="{00000000-0005-0000-0000-0000D61D0000}"/>
    <cellStyle name="Hyperlink 16" xfId="19923" hidden="1" xr:uid="{00000000-0005-0000-0000-0000D71D0000}"/>
    <cellStyle name="Hyperlink 16" xfId="20247" hidden="1" xr:uid="{00000000-0005-0000-0000-0000D81D0000}"/>
    <cellStyle name="Hyperlink 16" xfId="20290" hidden="1" xr:uid="{00000000-0005-0000-0000-0000D91D0000}"/>
    <cellStyle name="Hyperlink 16" xfId="20339" hidden="1" xr:uid="{00000000-0005-0000-0000-0000DA1D0000}"/>
    <cellStyle name="Hyperlink 16" xfId="20389" hidden="1" xr:uid="{00000000-0005-0000-0000-0000DB1D0000}"/>
    <cellStyle name="Hyperlink 16" xfId="19817" hidden="1" xr:uid="{00000000-0005-0000-0000-0000DC1D0000}"/>
    <cellStyle name="Hyperlink 16" xfId="20451" hidden="1" xr:uid="{00000000-0005-0000-0000-0000DD1D0000}"/>
    <cellStyle name="Hyperlink 16" xfId="20494" hidden="1" xr:uid="{00000000-0005-0000-0000-0000DE1D0000}"/>
    <cellStyle name="Hyperlink 16" xfId="20543" hidden="1" xr:uid="{00000000-0005-0000-0000-0000DF1D0000}"/>
    <cellStyle name="Hyperlink 16" xfId="20593" hidden="1" xr:uid="{00000000-0005-0000-0000-0000E01D0000}"/>
    <cellStyle name="Hyperlink 16" xfId="19957" hidden="1" xr:uid="{00000000-0005-0000-0000-0000E11D0000}"/>
    <cellStyle name="Hyperlink 16" xfId="20655" hidden="1" xr:uid="{00000000-0005-0000-0000-0000E21D0000}"/>
    <cellStyle name="Hyperlink 16" xfId="20698" hidden="1" xr:uid="{00000000-0005-0000-0000-0000E31D0000}"/>
    <cellStyle name="Hyperlink 16" xfId="20747" hidden="1" xr:uid="{00000000-0005-0000-0000-0000E41D0000}"/>
    <cellStyle name="Hyperlink 16" xfId="20797" hidden="1" xr:uid="{00000000-0005-0000-0000-0000E51D0000}"/>
    <cellStyle name="Hyperlink 16" xfId="20192" hidden="1" xr:uid="{00000000-0005-0000-0000-0000E61D0000}"/>
    <cellStyle name="Hyperlink 16" xfId="20859" hidden="1" xr:uid="{00000000-0005-0000-0000-0000E71D0000}"/>
    <cellStyle name="Hyperlink 16" xfId="20902" hidden="1" xr:uid="{00000000-0005-0000-0000-0000E81D0000}"/>
    <cellStyle name="Hyperlink 16" xfId="20951" hidden="1" xr:uid="{00000000-0005-0000-0000-0000E91D0000}"/>
    <cellStyle name="Hyperlink 16" xfId="21001" hidden="1" xr:uid="{00000000-0005-0000-0000-0000EA1D0000}"/>
    <cellStyle name="Hyperlink 16" xfId="5756" hidden="1" xr:uid="{00000000-0005-0000-0000-0000EB1D0000}"/>
    <cellStyle name="Hyperlink 16" xfId="21092" hidden="1" xr:uid="{00000000-0005-0000-0000-0000EC1D0000}"/>
    <cellStyle name="Hyperlink 16" xfId="21135" hidden="1" xr:uid="{00000000-0005-0000-0000-0000ED1D0000}"/>
    <cellStyle name="Hyperlink 16" xfId="21184" hidden="1" xr:uid="{00000000-0005-0000-0000-0000EE1D0000}"/>
    <cellStyle name="Hyperlink 16" xfId="21234" hidden="1" xr:uid="{00000000-0005-0000-0000-0000EF1D0000}"/>
    <cellStyle name="Hyperlink 16" xfId="21278" hidden="1" xr:uid="{00000000-0005-0000-0000-0000F01D0000}"/>
    <cellStyle name="Hyperlink 16" xfId="21347" hidden="1" xr:uid="{00000000-0005-0000-0000-0000F11D0000}"/>
    <cellStyle name="Hyperlink 16" xfId="21390" hidden="1" xr:uid="{00000000-0005-0000-0000-0000F21D0000}"/>
    <cellStyle name="Hyperlink 16" xfId="21439" hidden="1" xr:uid="{00000000-0005-0000-0000-0000F31D0000}"/>
    <cellStyle name="Hyperlink 16" xfId="21489" hidden="1" xr:uid="{00000000-0005-0000-0000-0000F41D0000}"/>
    <cellStyle name="Hyperlink 16" xfId="21588" hidden="1" xr:uid="{00000000-0005-0000-0000-0000F51D0000}"/>
    <cellStyle name="Hyperlink 16" xfId="21711" hidden="1" xr:uid="{00000000-0005-0000-0000-0000F61D0000}"/>
    <cellStyle name="Hyperlink 16" xfId="21754" hidden="1" xr:uid="{00000000-0005-0000-0000-0000F71D0000}"/>
    <cellStyle name="Hyperlink 16" xfId="21803" hidden="1" xr:uid="{00000000-0005-0000-0000-0000F81D0000}"/>
    <cellStyle name="Hyperlink 16" xfId="21853" hidden="1" xr:uid="{00000000-0005-0000-0000-0000F91D0000}"/>
    <cellStyle name="Hyperlink 16" xfId="21969" hidden="1" xr:uid="{00000000-0005-0000-0000-0000FA1D0000}"/>
    <cellStyle name="Hyperlink 16" xfId="22142" hidden="1" xr:uid="{00000000-0005-0000-0000-0000FB1D0000}"/>
    <cellStyle name="Hyperlink 16" xfId="22185" hidden="1" xr:uid="{00000000-0005-0000-0000-0000FC1D0000}"/>
    <cellStyle name="Hyperlink 16" xfId="22234" hidden="1" xr:uid="{00000000-0005-0000-0000-0000FD1D0000}"/>
    <cellStyle name="Hyperlink 16" xfId="22284" hidden="1" xr:uid="{00000000-0005-0000-0000-0000FE1D0000}"/>
    <cellStyle name="Hyperlink 16" xfId="22050" hidden="1" xr:uid="{00000000-0005-0000-0000-0000FF1D0000}"/>
    <cellStyle name="Hyperlink 16" xfId="22374" hidden="1" xr:uid="{00000000-0005-0000-0000-0000001E0000}"/>
    <cellStyle name="Hyperlink 16" xfId="22417" hidden="1" xr:uid="{00000000-0005-0000-0000-0000011E0000}"/>
    <cellStyle name="Hyperlink 16" xfId="22466" hidden="1" xr:uid="{00000000-0005-0000-0000-0000021E0000}"/>
    <cellStyle name="Hyperlink 16" xfId="22516" hidden="1" xr:uid="{00000000-0005-0000-0000-0000031E0000}"/>
    <cellStyle name="Hyperlink 16" xfId="21944" hidden="1" xr:uid="{00000000-0005-0000-0000-0000041E0000}"/>
    <cellStyle name="Hyperlink 16" xfId="22578" hidden="1" xr:uid="{00000000-0005-0000-0000-0000051E0000}"/>
    <cellStyle name="Hyperlink 16" xfId="22621" hidden="1" xr:uid="{00000000-0005-0000-0000-0000061E0000}"/>
    <cellStyle name="Hyperlink 16" xfId="22670" hidden="1" xr:uid="{00000000-0005-0000-0000-0000071E0000}"/>
    <cellStyle name="Hyperlink 16" xfId="22720" hidden="1" xr:uid="{00000000-0005-0000-0000-0000081E0000}"/>
    <cellStyle name="Hyperlink 16" xfId="22084" hidden="1" xr:uid="{00000000-0005-0000-0000-0000091E0000}"/>
    <cellStyle name="Hyperlink 16" xfId="22782" hidden="1" xr:uid="{00000000-0005-0000-0000-00000A1E0000}"/>
    <cellStyle name="Hyperlink 16" xfId="22825" hidden="1" xr:uid="{00000000-0005-0000-0000-00000B1E0000}"/>
    <cellStyle name="Hyperlink 16" xfId="22874" hidden="1" xr:uid="{00000000-0005-0000-0000-00000C1E0000}"/>
    <cellStyle name="Hyperlink 16" xfId="22924" hidden="1" xr:uid="{00000000-0005-0000-0000-00000D1E0000}"/>
    <cellStyle name="Hyperlink 16" xfId="22319" hidden="1" xr:uid="{00000000-0005-0000-0000-00000E1E0000}"/>
    <cellStyle name="Hyperlink 16" xfId="22986" hidden="1" xr:uid="{00000000-0005-0000-0000-00000F1E0000}"/>
    <cellStyle name="Hyperlink 16" xfId="23029" hidden="1" xr:uid="{00000000-0005-0000-0000-0000101E0000}"/>
    <cellStyle name="Hyperlink 16" xfId="23078" hidden="1" xr:uid="{00000000-0005-0000-0000-0000111E0000}"/>
    <cellStyle name="Hyperlink 16" xfId="23128" hidden="1" xr:uid="{00000000-0005-0000-0000-0000121E0000}"/>
    <cellStyle name="Hyperlink 16" xfId="21670" hidden="1" xr:uid="{00000000-0005-0000-0000-0000131E0000}"/>
    <cellStyle name="Hyperlink 16" xfId="23190" hidden="1" xr:uid="{00000000-0005-0000-0000-0000141E0000}"/>
    <cellStyle name="Hyperlink 16" xfId="23233" hidden="1" xr:uid="{00000000-0005-0000-0000-0000151E0000}"/>
    <cellStyle name="Hyperlink 16" xfId="23282" hidden="1" xr:uid="{00000000-0005-0000-0000-0000161E0000}"/>
    <cellStyle name="Hyperlink 16" xfId="23332" hidden="1" xr:uid="{00000000-0005-0000-0000-0000171E0000}"/>
    <cellStyle name="Hyperlink 16" xfId="23448" hidden="1" xr:uid="{00000000-0005-0000-0000-0000181E0000}"/>
    <cellStyle name="Hyperlink 16" xfId="23621" hidden="1" xr:uid="{00000000-0005-0000-0000-0000191E0000}"/>
    <cellStyle name="Hyperlink 16" xfId="23664" hidden="1" xr:uid="{00000000-0005-0000-0000-00001A1E0000}"/>
    <cellStyle name="Hyperlink 16" xfId="23713" hidden="1" xr:uid="{00000000-0005-0000-0000-00001B1E0000}"/>
    <cellStyle name="Hyperlink 16" xfId="23763" hidden="1" xr:uid="{00000000-0005-0000-0000-00001C1E0000}"/>
    <cellStyle name="Hyperlink 16" xfId="23529" hidden="1" xr:uid="{00000000-0005-0000-0000-00001D1E0000}"/>
    <cellStyle name="Hyperlink 16" xfId="23853" hidden="1" xr:uid="{00000000-0005-0000-0000-00001E1E0000}"/>
    <cellStyle name="Hyperlink 16" xfId="23896" hidden="1" xr:uid="{00000000-0005-0000-0000-00001F1E0000}"/>
    <cellStyle name="Hyperlink 16" xfId="23945" hidden="1" xr:uid="{00000000-0005-0000-0000-0000201E0000}"/>
    <cellStyle name="Hyperlink 16" xfId="23995" hidden="1" xr:uid="{00000000-0005-0000-0000-0000211E0000}"/>
    <cellStyle name="Hyperlink 16" xfId="23423" hidden="1" xr:uid="{00000000-0005-0000-0000-0000221E0000}"/>
    <cellStyle name="Hyperlink 16" xfId="24057" hidden="1" xr:uid="{00000000-0005-0000-0000-0000231E0000}"/>
    <cellStyle name="Hyperlink 16" xfId="24100" hidden="1" xr:uid="{00000000-0005-0000-0000-0000241E0000}"/>
    <cellStyle name="Hyperlink 16" xfId="24149" hidden="1" xr:uid="{00000000-0005-0000-0000-0000251E0000}"/>
    <cellStyle name="Hyperlink 16" xfId="24199" hidden="1" xr:uid="{00000000-0005-0000-0000-0000261E0000}"/>
    <cellStyle name="Hyperlink 16" xfId="23563" hidden="1" xr:uid="{00000000-0005-0000-0000-0000271E0000}"/>
    <cellStyle name="Hyperlink 16" xfId="24261" hidden="1" xr:uid="{00000000-0005-0000-0000-0000281E0000}"/>
    <cellStyle name="Hyperlink 16" xfId="24304" hidden="1" xr:uid="{00000000-0005-0000-0000-0000291E0000}"/>
    <cellStyle name="Hyperlink 16" xfId="24353" hidden="1" xr:uid="{00000000-0005-0000-0000-00002A1E0000}"/>
    <cellStyle name="Hyperlink 16" xfId="24403" hidden="1" xr:uid="{00000000-0005-0000-0000-00002B1E0000}"/>
    <cellStyle name="Hyperlink 16" xfId="23798" hidden="1" xr:uid="{00000000-0005-0000-0000-00002C1E0000}"/>
    <cellStyle name="Hyperlink 16" xfId="24465" hidden="1" xr:uid="{00000000-0005-0000-0000-00002D1E0000}"/>
    <cellStyle name="Hyperlink 16" xfId="24508" hidden="1" xr:uid="{00000000-0005-0000-0000-00002E1E0000}"/>
    <cellStyle name="Hyperlink 16" xfId="24557" hidden="1" xr:uid="{00000000-0005-0000-0000-00002F1E0000}"/>
    <cellStyle name="Hyperlink 16" xfId="24607" hidden="1" xr:uid="{00000000-0005-0000-0000-0000301E0000}"/>
    <cellStyle name="Hyperlink 16" xfId="21566" hidden="1" xr:uid="{00000000-0005-0000-0000-0000311E0000}"/>
    <cellStyle name="Hyperlink 16" xfId="24669" hidden="1" xr:uid="{00000000-0005-0000-0000-0000321E0000}"/>
    <cellStyle name="Hyperlink 16" xfId="24712" hidden="1" xr:uid="{00000000-0005-0000-0000-0000331E0000}"/>
    <cellStyle name="Hyperlink 16" xfId="24761" hidden="1" xr:uid="{00000000-0005-0000-0000-0000341E0000}"/>
    <cellStyle name="Hyperlink 16" xfId="24811" hidden="1" xr:uid="{00000000-0005-0000-0000-0000351E0000}"/>
    <cellStyle name="Hyperlink 16" xfId="24927" hidden="1" xr:uid="{00000000-0005-0000-0000-0000361E0000}"/>
    <cellStyle name="Hyperlink 16" xfId="25100" hidden="1" xr:uid="{00000000-0005-0000-0000-0000371E0000}"/>
    <cellStyle name="Hyperlink 16" xfId="25143" hidden="1" xr:uid="{00000000-0005-0000-0000-0000381E0000}"/>
    <cellStyle name="Hyperlink 16" xfId="25192" hidden="1" xr:uid="{00000000-0005-0000-0000-0000391E0000}"/>
    <cellStyle name="Hyperlink 16" xfId="25242" hidden="1" xr:uid="{00000000-0005-0000-0000-00003A1E0000}"/>
    <cellStyle name="Hyperlink 16" xfId="25008" hidden="1" xr:uid="{00000000-0005-0000-0000-00003B1E0000}"/>
    <cellStyle name="Hyperlink 16" xfId="25332" hidden="1" xr:uid="{00000000-0005-0000-0000-00003C1E0000}"/>
    <cellStyle name="Hyperlink 16" xfId="25375" hidden="1" xr:uid="{00000000-0005-0000-0000-00003D1E0000}"/>
    <cellStyle name="Hyperlink 16" xfId="25424" hidden="1" xr:uid="{00000000-0005-0000-0000-00003E1E0000}"/>
    <cellStyle name="Hyperlink 16" xfId="25474" hidden="1" xr:uid="{00000000-0005-0000-0000-00003F1E0000}"/>
    <cellStyle name="Hyperlink 16" xfId="24902" hidden="1" xr:uid="{00000000-0005-0000-0000-0000401E0000}"/>
    <cellStyle name="Hyperlink 16" xfId="25536" hidden="1" xr:uid="{00000000-0005-0000-0000-0000411E0000}"/>
    <cellStyle name="Hyperlink 16" xfId="25579" hidden="1" xr:uid="{00000000-0005-0000-0000-0000421E0000}"/>
    <cellStyle name="Hyperlink 16" xfId="25628" hidden="1" xr:uid="{00000000-0005-0000-0000-0000431E0000}"/>
    <cellStyle name="Hyperlink 16" xfId="25678" hidden="1" xr:uid="{00000000-0005-0000-0000-0000441E0000}"/>
    <cellStyle name="Hyperlink 16" xfId="25042" hidden="1" xr:uid="{00000000-0005-0000-0000-0000451E0000}"/>
    <cellStyle name="Hyperlink 16" xfId="25740" hidden="1" xr:uid="{00000000-0005-0000-0000-0000461E0000}"/>
    <cellStyle name="Hyperlink 16" xfId="25783" hidden="1" xr:uid="{00000000-0005-0000-0000-0000471E0000}"/>
    <cellStyle name="Hyperlink 16" xfId="25832" hidden="1" xr:uid="{00000000-0005-0000-0000-0000481E0000}"/>
    <cellStyle name="Hyperlink 16" xfId="25882" hidden="1" xr:uid="{00000000-0005-0000-0000-0000491E0000}"/>
    <cellStyle name="Hyperlink 16" xfId="25277" hidden="1" xr:uid="{00000000-0005-0000-0000-00004A1E0000}"/>
    <cellStyle name="Hyperlink 16" xfId="25944" hidden="1" xr:uid="{00000000-0005-0000-0000-00004B1E0000}"/>
    <cellStyle name="Hyperlink 16" xfId="25987" hidden="1" xr:uid="{00000000-0005-0000-0000-00004C1E0000}"/>
    <cellStyle name="Hyperlink 16" xfId="26036" hidden="1" xr:uid="{00000000-0005-0000-0000-00004D1E0000}"/>
    <cellStyle name="Hyperlink 16" xfId="26086" hidden="1" xr:uid="{00000000-0005-0000-0000-00004E1E0000}"/>
    <cellStyle name="Hyperlink 16" xfId="6376" hidden="1" xr:uid="{00000000-0005-0000-0000-00004F1E0000}"/>
    <cellStyle name="Hyperlink 16" xfId="26173" hidden="1" xr:uid="{00000000-0005-0000-0000-0000501E0000}"/>
    <cellStyle name="Hyperlink 16" xfId="26216" hidden="1" xr:uid="{00000000-0005-0000-0000-0000511E0000}"/>
    <cellStyle name="Hyperlink 16" xfId="26265" hidden="1" xr:uid="{00000000-0005-0000-0000-0000521E0000}"/>
    <cellStyle name="Hyperlink 16" xfId="26315" hidden="1" xr:uid="{00000000-0005-0000-0000-0000531E0000}"/>
    <cellStyle name="Hyperlink 16" xfId="26359" hidden="1" xr:uid="{00000000-0005-0000-0000-0000541E0000}"/>
    <cellStyle name="Hyperlink 16" xfId="26428" hidden="1" xr:uid="{00000000-0005-0000-0000-0000551E0000}"/>
    <cellStyle name="Hyperlink 16" xfId="26471" hidden="1" xr:uid="{00000000-0005-0000-0000-0000561E0000}"/>
    <cellStyle name="Hyperlink 16" xfId="26520" hidden="1" xr:uid="{00000000-0005-0000-0000-0000571E0000}"/>
    <cellStyle name="Hyperlink 16" xfId="26570" hidden="1" xr:uid="{00000000-0005-0000-0000-0000581E0000}"/>
    <cellStyle name="Hyperlink 16" xfId="26666" hidden="1" xr:uid="{00000000-0005-0000-0000-0000591E0000}"/>
    <cellStyle name="Hyperlink 16" xfId="26789" hidden="1" xr:uid="{00000000-0005-0000-0000-00005A1E0000}"/>
    <cellStyle name="Hyperlink 16" xfId="26832" hidden="1" xr:uid="{00000000-0005-0000-0000-00005B1E0000}"/>
    <cellStyle name="Hyperlink 16" xfId="26881" hidden="1" xr:uid="{00000000-0005-0000-0000-00005C1E0000}"/>
    <cellStyle name="Hyperlink 16" xfId="26931" hidden="1" xr:uid="{00000000-0005-0000-0000-00005D1E0000}"/>
    <cellStyle name="Hyperlink 16" xfId="27047" hidden="1" xr:uid="{00000000-0005-0000-0000-00005E1E0000}"/>
    <cellStyle name="Hyperlink 16" xfId="27220" hidden="1" xr:uid="{00000000-0005-0000-0000-00005F1E0000}"/>
    <cellStyle name="Hyperlink 16" xfId="27263" hidden="1" xr:uid="{00000000-0005-0000-0000-0000601E0000}"/>
    <cellStyle name="Hyperlink 16" xfId="27312" hidden="1" xr:uid="{00000000-0005-0000-0000-0000611E0000}"/>
    <cellStyle name="Hyperlink 16" xfId="27362" hidden="1" xr:uid="{00000000-0005-0000-0000-0000621E0000}"/>
    <cellStyle name="Hyperlink 16" xfId="27128" hidden="1" xr:uid="{00000000-0005-0000-0000-0000631E0000}"/>
    <cellStyle name="Hyperlink 16" xfId="27452" hidden="1" xr:uid="{00000000-0005-0000-0000-0000641E0000}"/>
    <cellStyle name="Hyperlink 16" xfId="27495" hidden="1" xr:uid="{00000000-0005-0000-0000-0000651E0000}"/>
    <cellStyle name="Hyperlink 16" xfId="27544" hidden="1" xr:uid="{00000000-0005-0000-0000-0000661E0000}"/>
    <cellStyle name="Hyperlink 16" xfId="27594" hidden="1" xr:uid="{00000000-0005-0000-0000-0000671E0000}"/>
    <cellStyle name="Hyperlink 16" xfId="27022" hidden="1" xr:uid="{00000000-0005-0000-0000-0000681E0000}"/>
    <cellStyle name="Hyperlink 16" xfId="27656" hidden="1" xr:uid="{00000000-0005-0000-0000-0000691E0000}"/>
    <cellStyle name="Hyperlink 16" xfId="27699" hidden="1" xr:uid="{00000000-0005-0000-0000-00006A1E0000}"/>
    <cellStyle name="Hyperlink 16" xfId="27748" hidden="1" xr:uid="{00000000-0005-0000-0000-00006B1E0000}"/>
    <cellStyle name="Hyperlink 16" xfId="27798" hidden="1" xr:uid="{00000000-0005-0000-0000-00006C1E0000}"/>
    <cellStyle name="Hyperlink 16" xfId="27162" hidden="1" xr:uid="{00000000-0005-0000-0000-00006D1E0000}"/>
    <cellStyle name="Hyperlink 16" xfId="27860" hidden="1" xr:uid="{00000000-0005-0000-0000-00006E1E0000}"/>
    <cellStyle name="Hyperlink 16" xfId="27903" hidden="1" xr:uid="{00000000-0005-0000-0000-00006F1E0000}"/>
    <cellStyle name="Hyperlink 16" xfId="27952" hidden="1" xr:uid="{00000000-0005-0000-0000-0000701E0000}"/>
    <cellStyle name="Hyperlink 16" xfId="28002" hidden="1" xr:uid="{00000000-0005-0000-0000-0000711E0000}"/>
    <cellStyle name="Hyperlink 16" xfId="27397" hidden="1" xr:uid="{00000000-0005-0000-0000-0000721E0000}"/>
    <cellStyle name="Hyperlink 16" xfId="28064" hidden="1" xr:uid="{00000000-0005-0000-0000-0000731E0000}"/>
    <cellStyle name="Hyperlink 16" xfId="28107" hidden="1" xr:uid="{00000000-0005-0000-0000-0000741E0000}"/>
    <cellStyle name="Hyperlink 16" xfId="28156" hidden="1" xr:uid="{00000000-0005-0000-0000-0000751E0000}"/>
    <cellStyle name="Hyperlink 16" xfId="28206" hidden="1" xr:uid="{00000000-0005-0000-0000-0000761E0000}"/>
    <cellStyle name="Hyperlink 16" xfId="26748" hidden="1" xr:uid="{00000000-0005-0000-0000-0000771E0000}"/>
    <cellStyle name="Hyperlink 16" xfId="28268" hidden="1" xr:uid="{00000000-0005-0000-0000-0000781E0000}"/>
    <cellStyle name="Hyperlink 16" xfId="28311" hidden="1" xr:uid="{00000000-0005-0000-0000-0000791E0000}"/>
    <cellStyle name="Hyperlink 16" xfId="28360" hidden="1" xr:uid="{00000000-0005-0000-0000-00007A1E0000}"/>
    <cellStyle name="Hyperlink 16" xfId="28410" hidden="1" xr:uid="{00000000-0005-0000-0000-00007B1E0000}"/>
    <cellStyle name="Hyperlink 16" xfId="28526" hidden="1" xr:uid="{00000000-0005-0000-0000-00007C1E0000}"/>
    <cellStyle name="Hyperlink 16" xfId="28699" hidden="1" xr:uid="{00000000-0005-0000-0000-00007D1E0000}"/>
    <cellStyle name="Hyperlink 16" xfId="28742" hidden="1" xr:uid="{00000000-0005-0000-0000-00007E1E0000}"/>
    <cellStyle name="Hyperlink 16" xfId="28791" hidden="1" xr:uid="{00000000-0005-0000-0000-00007F1E0000}"/>
    <cellStyle name="Hyperlink 16" xfId="28841" hidden="1" xr:uid="{00000000-0005-0000-0000-0000801E0000}"/>
    <cellStyle name="Hyperlink 16" xfId="28607" hidden="1" xr:uid="{00000000-0005-0000-0000-0000811E0000}"/>
    <cellStyle name="Hyperlink 16" xfId="28931" hidden="1" xr:uid="{00000000-0005-0000-0000-0000821E0000}"/>
    <cellStyle name="Hyperlink 16" xfId="28974" hidden="1" xr:uid="{00000000-0005-0000-0000-0000831E0000}"/>
    <cellStyle name="Hyperlink 16" xfId="29023" hidden="1" xr:uid="{00000000-0005-0000-0000-0000841E0000}"/>
    <cellStyle name="Hyperlink 16" xfId="29073" hidden="1" xr:uid="{00000000-0005-0000-0000-0000851E0000}"/>
    <cellStyle name="Hyperlink 16" xfId="28501" hidden="1" xr:uid="{00000000-0005-0000-0000-0000861E0000}"/>
    <cellStyle name="Hyperlink 16" xfId="29135" hidden="1" xr:uid="{00000000-0005-0000-0000-0000871E0000}"/>
    <cellStyle name="Hyperlink 16" xfId="29178" hidden="1" xr:uid="{00000000-0005-0000-0000-0000881E0000}"/>
    <cellStyle name="Hyperlink 16" xfId="29227" hidden="1" xr:uid="{00000000-0005-0000-0000-0000891E0000}"/>
    <cellStyle name="Hyperlink 16" xfId="29277" hidden="1" xr:uid="{00000000-0005-0000-0000-00008A1E0000}"/>
    <cellStyle name="Hyperlink 16" xfId="28641" hidden="1" xr:uid="{00000000-0005-0000-0000-00008B1E0000}"/>
    <cellStyle name="Hyperlink 16" xfId="29339" hidden="1" xr:uid="{00000000-0005-0000-0000-00008C1E0000}"/>
    <cellStyle name="Hyperlink 16" xfId="29382" hidden="1" xr:uid="{00000000-0005-0000-0000-00008D1E0000}"/>
    <cellStyle name="Hyperlink 16" xfId="29431" hidden="1" xr:uid="{00000000-0005-0000-0000-00008E1E0000}"/>
    <cellStyle name="Hyperlink 16" xfId="29481" hidden="1" xr:uid="{00000000-0005-0000-0000-00008F1E0000}"/>
    <cellStyle name="Hyperlink 16" xfId="28876" hidden="1" xr:uid="{00000000-0005-0000-0000-0000901E0000}"/>
    <cellStyle name="Hyperlink 16" xfId="29543" hidden="1" xr:uid="{00000000-0005-0000-0000-0000911E0000}"/>
    <cellStyle name="Hyperlink 16" xfId="29586" hidden="1" xr:uid="{00000000-0005-0000-0000-0000921E0000}"/>
    <cellStyle name="Hyperlink 16" xfId="29635" hidden="1" xr:uid="{00000000-0005-0000-0000-0000931E0000}"/>
    <cellStyle name="Hyperlink 16" xfId="29685" hidden="1" xr:uid="{00000000-0005-0000-0000-0000941E0000}"/>
    <cellStyle name="Hyperlink 16" xfId="26644" hidden="1" xr:uid="{00000000-0005-0000-0000-0000951E0000}"/>
    <cellStyle name="Hyperlink 16" xfId="29747" hidden="1" xr:uid="{00000000-0005-0000-0000-0000961E0000}"/>
    <cellStyle name="Hyperlink 16" xfId="29790" hidden="1" xr:uid="{00000000-0005-0000-0000-0000971E0000}"/>
    <cellStyle name="Hyperlink 16" xfId="29839" hidden="1" xr:uid="{00000000-0005-0000-0000-0000981E0000}"/>
    <cellStyle name="Hyperlink 16" xfId="29889" hidden="1" xr:uid="{00000000-0005-0000-0000-0000991E0000}"/>
    <cellStyle name="Hyperlink 16" xfId="30005" hidden="1" xr:uid="{00000000-0005-0000-0000-00009A1E0000}"/>
    <cellStyle name="Hyperlink 16" xfId="30178" hidden="1" xr:uid="{00000000-0005-0000-0000-00009B1E0000}"/>
    <cellStyle name="Hyperlink 16" xfId="30221" hidden="1" xr:uid="{00000000-0005-0000-0000-00009C1E0000}"/>
    <cellStyle name="Hyperlink 16" xfId="30270" hidden="1" xr:uid="{00000000-0005-0000-0000-00009D1E0000}"/>
    <cellStyle name="Hyperlink 16" xfId="30320" hidden="1" xr:uid="{00000000-0005-0000-0000-00009E1E0000}"/>
    <cellStyle name="Hyperlink 16" xfId="30086" hidden="1" xr:uid="{00000000-0005-0000-0000-00009F1E0000}"/>
    <cellStyle name="Hyperlink 16" xfId="30410" hidden="1" xr:uid="{00000000-0005-0000-0000-0000A01E0000}"/>
    <cellStyle name="Hyperlink 16" xfId="30453" hidden="1" xr:uid="{00000000-0005-0000-0000-0000A11E0000}"/>
    <cellStyle name="Hyperlink 16" xfId="30502" hidden="1" xr:uid="{00000000-0005-0000-0000-0000A21E0000}"/>
    <cellStyle name="Hyperlink 16" xfId="30552" hidden="1" xr:uid="{00000000-0005-0000-0000-0000A31E0000}"/>
    <cellStyle name="Hyperlink 16" xfId="29980" hidden="1" xr:uid="{00000000-0005-0000-0000-0000A41E0000}"/>
    <cellStyle name="Hyperlink 16" xfId="30614" hidden="1" xr:uid="{00000000-0005-0000-0000-0000A51E0000}"/>
    <cellStyle name="Hyperlink 16" xfId="30657" hidden="1" xr:uid="{00000000-0005-0000-0000-0000A61E0000}"/>
    <cellStyle name="Hyperlink 16" xfId="30706" hidden="1" xr:uid="{00000000-0005-0000-0000-0000A71E0000}"/>
    <cellStyle name="Hyperlink 16" xfId="30756" hidden="1" xr:uid="{00000000-0005-0000-0000-0000A81E0000}"/>
    <cellStyle name="Hyperlink 16" xfId="30120" hidden="1" xr:uid="{00000000-0005-0000-0000-0000A91E0000}"/>
    <cellStyle name="Hyperlink 16" xfId="30818" hidden="1" xr:uid="{00000000-0005-0000-0000-0000AA1E0000}"/>
    <cellStyle name="Hyperlink 16" xfId="30861" hidden="1" xr:uid="{00000000-0005-0000-0000-0000AB1E0000}"/>
    <cellStyle name="Hyperlink 16" xfId="30910" hidden="1" xr:uid="{00000000-0005-0000-0000-0000AC1E0000}"/>
    <cellStyle name="Hyperlink 16" xfId="30960" hidden="1" xr:uid="{00000000-0005-0000-0000-0000AD1E0000}"/>
    <cellStyle name="Hyperlink 16" xfId="30355" hidden="1" xr:uid="{00000000-0005-0000-0000-0000AE1E0000}"/>
    <cellStyle name="Hyperlink 16" xfId="31022" hidden="1" xr:uid="{00000000-0005-0000-0000-0000AF1E0000}"/>
    <cellStyle name="Hyperlink 16" xfId="31065" hidden="1" xr:uid="{00000000-0005-0000-0000-0000B01E0000}"/>
    <cellStyle name="Hyperlink 16" xfId="31114" hidden="1" xr:uid="{00000000-0005-0000-0000-0000B11E0000}"/>
    <cellStyle name="Hyperlink 16" xfId="31164" hidden="1" xr:uid="{00000000-0005-0000-0000-0000B21E0000}"/>
    <cellStyle name="Hyperlink 16" xfId="11464" hidden="1" xr:uid="{00000000-0005-0000-0000-0000B31E0000}"/>
    <cellStyle name="Hyperlink 16" xfId="31245" hidden="1" xr:uid="{00000000-0005-0000-0000-0000B41E0000}"/>
    <cellStyle name="Hyperlink 16" xfId="31288" hidden="1" xr:uid="{00000000-0005-0000-0000-0000B51E0000}"/>
    <cellStyle name="Hyperlink 16" xfId="31337" hidden="1" xr:uid="{00000000-0005-0000-0000-0000B61E0000}"/>
    <cellStyle name="Hyperlink 16" xfId="31387" hidden="1" xr:uid="{00000000-0005-0000-0000-0000B71E0000}"/>
    <cellStyle name="Hyperlink 16" xfId="31431" hidden="1" xr:uid="{00000000-0005-0000-0000-0000B81E0000}"/>
    <cellStyle name="Hyperlink 16" xfId="31500" hidden="1" xr:uid="{00000000-0005-0000-0000-0000B91E0000}"/>
    <cellStyle name="Hyperlink 16" xfId="31543" hidden="1" xr:uid="{00000000-0005-0000-0000-0000BA1E0000}"/>
    <cellStyle name="Hyperlink 16" xfId="31592" hidden="1" xr:uid="{00000000-0005-0000-0000-0000BB1E0000}"/>
    <cellStyle name="Hyperlink 16" xfId="31642" hidden="1" xr:uid="{00000000-0005-0000-0000-0000BC1E0000}"/>
    <cellStyle name="Hyperlink 16" xfId="31735" hidden="1" xr:uid="{00000000-0005-0000-0000-0000BD1E0000}"/>
    <cellStyle name="Hyperlink 16" xfId="31857" hidden="1" xr:uid="{00000000-0005-0000-0000-0000BE1E0000}"/>
    <cellStyle name="Hyperlink 16" xfId="31900" hidden="1" xr:uid="{00000000-0005-0000-0000-0000BF1E0000}"/>
    <cellStyle name="Hyperlink 16" xfId="31949" hidden="1" xr:uid="{00000000-0005-0000-0000-0000C01E0000}"/>
    <cellStyle name="Hyperlink 16" xfId="31999" hidden="1" xr:uid="{00000000-0005-0000-0000-0000C11E0000}"/>
    <cellStyle name="Hyperlink 16" xfId="32115" hidden="1" xr:uid="{00000000-0005-0000-0000-0000C21E0000}"/>
    <cellStyle name="Hyperlink 16" xfId="32288" hidden="1" xr:uid="{00000000-0005-0000-0000-0000C31E0000}"/>
    <cellStyle name="Hyperlink 16" xfId="32331" hidden="1" xr:uid="{00000000-0005-0000-0000-0000C41E0000}"/>
    <cellStyle name="Hyperlink 16" xfId="32380" hidden="1" xr:uid="{00000000-0005-0000-0000-0000C51E0000}"/>
    <cellStyle name="Hyperlink 16" xfId="32430" hidden="1" xr:uid="{00000000-0005-0000-0000-0000C61E0000}"/>
    <cellStyle name="Hyperlink 16" xfId="32196" hidden="1" xr:uid="{00000000-0005-0000-0000-0000C71E0000}"/>
    <cellStyle name="Hyperlink 16" xfId="32520" hidden="1" xr:uid="{00000000-0005-0000-0000-0000C81E0000}"/>
    <cellStyle name="Hyperlink 16" xfId="32563" hidden="1" xr:uid="{00000000-0005-0000-0000-0000C91E0000}"/>
    <cellStyle name="Hyperlink 16" xfId="32612" hidden="1" xr:uid="{00000000-0005-0000-0000-0000CA1E0000}"/>
    <cellStyle name="Hyperlink 16" xfId="32662" hidden="1" xr:uid="{00000000-0005-0000-0000-0000CB1E0000}"/>
    <cellStyle name="Hyperlink 16" xfId="32090" hidden="1" xr:uid="{00000000-0005-0000-0000-0000CC1E0000}"/>
    <cellStyle name="Hyperlink 16" xfId="32724" hidden="1" xr:uid="{00000000-0005-0000-0000-0000CD1E0000}"/>
    <cellStyle name="Hyperlink 16" xfId="32767" hidden="1" xr:uid="{00000000-0005-0000-0000-0000CE1E0000}"/>
    <cellStyle name="Hyperlink 16" xfId="32816" hidden="1" xr:uid="{00000000-0005-0000-0000-0000CF1E0000}"/>
    <cellStyle name="Hyperlink 16" xfId="32866" hidden="1" xr:uid="{00000000-0005-0000-0000-0000D01E0000}"/>
    <cellStyle name="Hyperlink 16" xfId="32230" hidden="1" xr:uid="{00000000-0005-0000-0000-0000D11E0000}"/>
    <cellStyle name="Hyperlink 16" xfId="32928" hidden="1" xr:uid="{00000000-0005-0000-0000-0000D21E0000}"/>
    <cellStyle name="Hyperlink 16" xfId="32971" hidden="1" xr:uid="{00000000-0005-0000-0000-0000D31E0000}"/>
    <cellStyle name="Hyperlink 16" xfId="33020" hidden="1" xr:uid="{00000000-0005-0000-0000-0000D41E0000}"/>
    <cellStyle name="Hyperlink 16" xfId="33070" hidden="1" xr:uid="{00000000-0005-0000-0000-0000D51E0000}"/>
    <cellStyle name="Hyperlink 16" xfId="32465" hidden="1" xr:uid="{00000000-0005-0000-0000-0000D61E0000}"/>
    <cellStyle name="Hyperlink 16" xfId="33132" hidden="1" xr:uid="{00000000-0005-0000-0000-0000D71E0000}"/>
    <cellStyle name="Hyperlink 16" xfId="33175" hidden="1" xr:uid="{00000000-0005-0000-0000-0000D81E0000}"/>
    <cellStyle name="Hyperlink 16" xfId="33224" hidden="1" xr:uid="{00000000-0005-0000-0000-0000D91E0000}"/>
    <cellStyle name="Hyperlink 16" xfId="33274" hidden="1" xr:uid="{00000000-0005-0000-0000-0000DA1E0000}"/>
    <cellStyle name="Hyperlink 16" xfId="31816" hidden="1" xr:uid="{00000000-0005-0000-0000-0000DB1E0000}"/>
    <cellStyle name="Hyperlink 16" xfId="33336" hidden="1" xr:uid="{00000000-0005-0000-0000-0000DC1E0000}"/>
    <cellStyle name="Hyperlink 16" xfId="33379" hidden="1" xr:uid="{00000000-0005-0000-0000-0000DD1E0000}"/>
    <cellStyle name="Hyperlink 16" xfId="33428" hidden="1" xr:uid="{00000000-0005-0000-0000-0000DE1E0000}"/>
    <cellStyle name="Hyperlink 16" xfId="33478" hidden="1" xr:uid="{00000000-0005-0000-0000-0000DF1E0000}"/>
    <cellStyle name="Hyperlink 16" xfId="33594" hidden="1" xr:uid="{00000000-0005-0000-0000-0000E01E0000}"/>
    <cellStyle name="Hyperlink 16" xfId="33767" hidden="1" xr:uid="{00000000-0005-0000-0000-0000E11E0000}"/>
    <cellStyle name="Hyperlink 16" xfId="33810" hidden="1" xr:uid="{00000000-0005-0000-0000-0000E21E0000}"/>
    <cellStyle name="Hyperlink 16" xfId="33859" hidden="1" xr:uid="{00000000-0005-0000-0000-0000E31E0000}"/>
    <cellStyle name="Hyperlink 16" xfId="33909" hidden="1" xr:uid="{00000000-0005-0000-0000-0000E41E0000}"/>
    <cellStyle name="Hyperlink 16" xfId="33675" hidden="1" xr:uid="{00000000-0005-0000-0000-0000E51E0000}"/>
    <cellStyle name="Hyperlink 16" xfId="33999" hidden="1" xr:uid="{00000000-0005-0000-0000-0000E61E0000}"/>
    <cellStyle name="Hyperlink 16" xfId="34042" hidden="1" xr:uid="{00000000-0005-0000-0000-0000E71E0000}"/>
    <cellStyle name="Hyperlink 16" xfId="34091" hidden="1" xr:uid="{00000000-0005-0000-0000-0000E81E0000}"/>
    <cellStyle name="Hyperlink 16" xfId="34141" hidden="1" xr:uid="{00000000-0005-0000-0000-0000E91E0000}"/>
    <cellStyle name="Hyperlink 16" xfId="33569" hidden="1" xr:uid="{00000000-0005-0000-0000-0000EA1E0000}"/>
    <cellStyle name="Hyperlink 16" xfId="34203" hidden="1" xr:uid="{00000000-0005-0000-0000-0000EB1E0000}"/>
    <cellStyle name="Hyperlink 16" xfId="34246" hidden="1" xr:uid="{00000000-0005-0000-0000-0000EC1E0000}"/>
    <cellStyle name="Hyperlink 16" xfId="34295" hidden="1" xr:uid="{00000000-0005-0000-0000-0000ED1E0000}"/>
    <cellStyle name="Hyperlink 16" xfId="34345" hidden="1" xr:uid="{00000000-0005-0000-0000-0000EE1E0000}"/>
    <cellStyle name="Hyperlink 16" xfId="33709" hidden="1" xr:uid="{00000000-0005-0000-0000-0000EF1E0000}"/>
    <cellStyle name="Hyperlink 16" xfId="34407" hidden="1" xr:uid="{00000000-0005-0000-0000-0000F01E0000}"/>
    <cellStyle name="Hyperlink 16" xfId="34450" hidden="1" xr:uid="{00000000-0005-0000-0000-0000F11E0000}"/>
    <cellStyle name="Hyperlink 16" xfId="34499" hidden="1" xr:uid="{00000000-0005-0000-0000-0000F21E0000}"/>
    <cellStyle name="Hyperlink 16" xfId="34549" hidden="1" xr:uid="{00000000-0005-0000-0000-0000F31E0000}"/>
    <cellStyle name="Hyperlink 16" xfId="33944" hidden="1" xr:uid="{00000000-0005-0000-0000-0000F41E0000}"/>
    <cellStyle name="Hyperlink 16" xfId="34611" hidden="1" xr:uid="{00000000-0005-0000-0000-0000F51E0000}"/>
    <cellStyle name="Hyperlink 16" xfId="34654" hidden="1" xr:uid="{00000000-0005-0000-0000-0000F61E0000}"/>
    <cellStyle name="Hyperlink 16" xfId="34703" hidden="1" xr:uid="{00000000-0005-0000-0000-0000F71E0000}"/>
    <cellStyle name="Hyperlink 16" xfId="34753" hidden="1" xr:uid="{00000000-0005-0000-0000-0000F81E0000}"/>
    <cellStyle name="Hyperlink 16" xfId="31715" hidden="1" xr:uid="{00000000-0005-0000-0000-0000F91E0000}"/>
    <cellStyle name="Hyperlink 16" xfId="34815" hidden="1" xr:uid="{00000000-0005-0000-0000-0000FA1E0000}"/>
    <cellStyle name="Hyperlink 16" xfId="34858" hidden="1" xr:uid="{00000000-0005-0000-0000-0000FB1E0000}"/>
    <cellStyle name="Hyperlink 16" xfId="34907" hidden="1" xr:uid="{00000000-0005-0000-0000-0000FC1E0000}"/>
    <cellStyle name="Hyperlink 16" xfId="34957" hidden="1" xr:uid="{00000000-0005-0000-0000-0000FD1E0000}"/>
    <cellStyle name="Hyperlink 16" xfId="35073" hidden="1" xr:uid="{00000000-0005-0000-0000-0000FE1E0000}"/>
    <cellStyle name="Hyperlink 16" xfId="35246" hidden="1" xr:uid="{00000000-0005-0000-0000-0000FF1E0000}"/>
    <cellStyle name="Hyperlink 16" xfId="35289" hidden="1" xr:uid="{00000000-0005-0000-0000-0000001F0000}"/>
    <cellStyle name="Hyperlink 16" xfId="35338" hidden="1" xr:uid="{00000000-0005-0000-0000-0000011F0000}"/>
    <cellStyle name="Hyperlink 16" xfId="35388" hidden="1" xr:uid="{00000000-0005-0000-0000-0000021F0000}"/>
    <cellStyle name="Hyperlink 16" xfId="35154" hidden="1" xr:uid="{00000000-0005-0000-0000-0000031F0000}"/>
    <cellStyle name="Hyperlink 16" xfId="35478" hidden="1" xr:uid="{00000000-0005-0000-0000-0000041F0000}"/>
    <cellStyle name="Hyperlink 16" xfId="35521" hidden="1" xr:uid="{00000000-0005-0000-0000-0000051F0000}"/>
    <cellStyle name="Hyperlink 16" xfId="35570" hidden="1" xr:uid="{00000000-0005-0000-0000-0000061F0000}"/>
    <cellStyle name="Hyperlink 16" xfId="35620" hidden="1" xr:uid="{00000000-0005-0000-0000-0000071F0000}"/>
    <cellStyle name="Hyperlink 16" xfId="35048" hidden="1" xr:uid="{00000000-0005-0000-0000-0000081F0000}"/>
    <cellStyle name="Hyperlink 16" xfId="35682" hidden="1" xr:uid="{00000000-0005-0000-0000-0000091F0000}"/>
    <cellStyle name="Hyperlink 16" xfId="35725" hidden="1" xr:uid="{00000000-0005-0000-0000-00000A1F0000}"/>
    <cellStyle name="Hyperlink 16" xfId="35774" hidden="1" xr:uid="{00000000-0005-0000-0000-00000B1F0000}"/>
    <cellStyle name="Hyperlink 16" xfId="35824" hidden="1" xr:uid="{00000000-0005-0000-0000-00000C1F0000}"/>
    <cellStyle name="Hyperlink 16" xfId="35188" hidden="1" xr:uid="{00000000-0005-0000-0000-00000D1F0000}"/>
    <cellStyle name="Hyperlink 16" xfId="35886" hidden="1" xr:uid="{00000000-0005-0000-0000-00000E1F0000}"/>
    <cellStyle name="Hyperlink 16" xfId="35929" hidden="1" xr:uid="{00000000-0005-0000-0000-00000F1F0000}"/>
    <cellStyle name="Hyperlink 16" xfId="35978" hidden="1" xr:uid="{00000000-0005-0000-0000-0000101F0000}"/>
    <cellStyle name="Hyperlink 16" xfId="36028" hidden="1" xr:uid="{00000000-0005-0000-0000-0000111F0000}"/>
    <cellStyle name="Hyperlink 16" xfId="35423" hidden="1" xr:uid="{00000000-0005-0000-0000-0000121F0000}"/>
    <cellStyle name="Hyperlink 16" xfId="36090" hidden="1" xr:uid="{00000000-0005-0000-0000-0000131F0000}"/>
    <cellStyle name="Hyperlink 16" xfId="36133" hidden="1" xr:uid="{00000000-0005-0000-0000-0000141F0000}"/>
    <cellStyle name="Hyperlink 16" xfId="36182" hidden="1" xr:uid="{00000000-0005-0000-0000-0000151F0000}"/>
    <cellStyle name="Hyperlink 16" xfId="36232" hidden="1" xr:uid="{00000000-0005-0000-0000-0000161F0000}"/>
    <cellStyle name="Hyperlink 16" xfId="15958" hidden="1" xr:uid="{00000000-0005-0000-0000-0000171F0000}"/>
    <cellStyle name="Hyperlink 16" xfId="36314" hidden="1" xr:uid="{00000000-0005-0000-0000-0000181F0000}"/>
    <cellStyle name="Hyperlink 16" xfId="36357" hidden="1" xr:uid="{00000000-0005-0000-0000-0000191F0000}"/>
    <cellStyle name="Hyperlink 16" xfId="36406" hidden="1" xr:uid="{00000000-0005-0000-0000-00001A1F0000}"/>
    <cellStyle name="Hyperlink 16" xfId="36456" hidden="1" xr:uid="{00000000-0005-0000-0000-00001B1F0000}"/>
    <cellStyle name="Hyperlink 16" xfId="36500" hidden="1" xr:uid="{00000000-0005-0000-0000-00001C1F0000}"/>
    <cellStyle name="Hyperlink 16" xfId="36569" hidden="1" xr:uid="{00000000-0005-0000-0000-00001D1F0000}"/>
    <cellStyle name="Hyperlink 16" xfId="36612" hidden="1" xr:uid="{00000000-0005-0000-0000-00001E1F0000}"/>
    <cellStyle name="Hyperlink 16" xfId="36661" hidden="1" xr:uid="{00000000-0005-0000-0000-00001F1F0000}"/>
    <cellStyle name="Hyperlink 16" xfId="36711" hidden="1" xr:uid="{00000000-0005-0000-0000-0000201F0000}"/>
    <cellStyle name="Hyperlink 16" xfId="36804" hidden="1" xr:uid="{00000000-0005-0000-0000-0000211F0000}"/>
    <cellStyle name="Hyperlink 16" xfId="36926" hidden="1" xr:uid="{00000000-0005-0000-0000-0000221F0000}"/>
    <cellStyle name="Hyperlink 16" xfId="36969" hidden="1" xr:uid="{00000000-0005-0000-0000-0000231F0000}"/>
    <cellStyle name="Hyperlink 16" xfId="37018" hidden="1" xr:uid="{00000000-0005-0000-0000-0000241F0000}"/>
    <cellStyle name="Hyperlink 16" xfId="37068" hidden="1" xr:uid="{00000000-0005-0000-0000-0000251F0000}"/>
    <cellStyle name="Hyperlink 16" xfId="37184" hidden="1" xr:uid="{00000000-0005-0000-0000-0000261F0000}"/>
    <cellStyle name="Hyperlink 16" xfId="37357" hidden="1" xr:uid="{00000000-0005-0000-0000-0000271F0000}"/>
    <cellStyle name="Hyperlink 16" xfId="37400" hidden="1" xr:uid="{00000000-0005-0000-0000-0000281F0000}"/>
    <cellStyle name="Hyperlink 16" xfId="37449" hidden="1" xr:uid="{00000000-0005-0000-0000-0000291F0000}"/>
    <cellStyle name="Hyperlink 16" xfId="37499" hidden="1" xr:uid="{00000000-0005-0000-0000-00002A1F0000}"/>
    <cellStyle name="Hyperlink 16" xfId="37265" hidden="1" xr:uid="{00000000-0005-0000-0000-00002B1F0000}"/>
    <cellStyle name="Hyperlink 16" xfId="37589" hidden="1" xr:uid="{00000000-0005-0000-0000-00002C1F0000}"/>
    <cellStyle name="Hyperlink 16" xfId="37632" hidden="1" xr:uid="{00000000-0005-0000-0000-00002D1F0000}"/>
    <cellStyle name="Hyperlink 16" xfId="37681" hidden="1" xr:uid="{00000000-0005-0000-0000-00002E1F0000}"/>
    <cellStyle name="Hyperlink 16" xfId="37731" hidden="1" xr:uid="{00000000-0005-0000-0000-00002F1F0000}"/>
    <cellStyle name="Hyperlink 16" xfId="37159" hidden="1" xr:uid="{00000000-0005-0000-0000-0000301F0000}"/>
    <cellStyle name="Hyperlink 16" xfId="37793" hidden="1" xr:uid="{00000000-0005-0000-0000-0000311F0000}"/>
    <cellStyle name="Hyperlink 16" xfId="37836" hidden="1" xr:uid="{00000000-0005-0000-0000-0000321F0000}"/>
    <cellStyle name="Hyperlink 16" xfId="37885" hidden="1" xr:uid="{00000000-0005-0000-0000-0000331F0000}"/>
    <cellStyle name="Hyperlink 16" xfId="37935" hidden="1" xr:uid="{00000000-0005-0000-0000-0000341F0000}"/>
    <cellStyle name="Hyperlink 16" xfId="37299" hidden="1" xr:uid="{00000000-0005-0000-0000-0000351F0000}"/>
    <cellStyle name="Hyperlink 16" xfId="37997" hidden="1" xr:uid="{00000000-0005-0000-0000-0000361F0000}"/>
    <cellStyle name="Hyperlink 16" xfId="38040" hidden="1" xr:uid="{00000000-0005-0000-0000-0000371F0000}"/>
    <cellStyle name="Hyperlink 16" xfId="38089" hidden="1" xr:uid="{00000000-0005-0000-0000-0000381F0000}"/>
    <cellStyle name="Hyperlink 16" xfId="38139" hidden="1" xr:uid="{00000000-0005-0000-0000-0000391F0000}"/>
    <cellStyle name="Hyperlink 16" xfId="37534" hidden="1" xr:uid="{00000000-0005-0000-0000-00003A1F0000}"/>
    <cellStyle name="Hyperlink 16" xfId="38201" hidden="1" xr:uid="{00000000-0005-0000-0000-00003B1F0000}"/>
    <cellStyle name="Hyperlink 16" xfId="38244" hidden="1" xr:uid="{00000000-0005-0000-0000-00003C1F0000}"/>
    <cellStyle name="Hyperlink 16" xfId="38293" hidden="1" xr:uid="{00000000-0005-0000-0000-00003D1F0000}"/>
    <cellStyle name="Hyperlink 16" xfId="38343" hidden="1" xr:uid="{00000000-0005-0000-0000-00003E1F0000}"/>
    <cellStyle name="Hyperlink 16" xfId="36885" hidden="1" xr:uid="{00000000-0005-0000-0000-00003F1F0000}"/>
    <cellStyle name="Hyperlink 16" xfId="38405" hidden="1" xr:uid="{00000000-0005-0000-0000-0000401F0000}"/>
    <cellStyle name="Hyperlink 16" xfId="38448" hidden="1" xr:uid="{00000000-0005-0000-0000-0000411F0000}"/>
    <cellStyle name="Hyperlink 16" xfId="38497" hidden="1" xr:uid="{00000000-0005-0000-0000-0000421F0000}"/>
    <cellStyle name="Hyperlink 16" xfId="38547" hidden="1" xr:uid="{00000000-0005-0000-0000-0000431F0000}"/>
    <cellStyle name="Hyperlink 16" xfId="38663" hidden="1" xr:uid="{00000000-0005-0000-0000-0000441F0000}"/>
    <cellStyle name="Hyperlink 16" xfId="38836" hidden="1" xr:uid="{00000000-0005-0000-0000-0000451F0000}"/>
    <cellStyle name="Hyperlink 16" xfId="38879" hidden="1" xr:uid="{00000000-0005-0000-0000-0000461F0000}"/>
    <cellStyle name="Hyperlink 16" xfId="38928" hidden="1" xr:uid="{00000000-0005-0000-0000-0000471F0000}"/>
    <cellStyle name="Hyperlink 16" xfId="38978" hidden="1" xr:uid="{00000000-0005-0000-0000-0000481F0000}"/>
    <cellStyle name="Hyperlink 16" xfId="38744" hidden="1" xr:uid="{00000000-0005-0000-0000-0000491F0000}"/>
    <cellStyle name="Hyperlink 16" xfId="39068" hidden="1" xr:uid="{00000000-0005-0000-0000-00004A1F0000}"/>
    <cellStyle name="Hyperlink 16" xfId="39111" hidden="1" xr:uid="{00000000-0005-0000-0000-00004B1F0000}"/>
    <cellStyle name="Hyperlink 16" xfId="39160" hidden="1" xr:uid="{00000000-0005-0000-0000-00004C1F0000}"/>
    <cellStyle name="Hyperlink 16" xfId="39210" hidden="1" xr:uid="{00000000-0005-0000-0000-00004D1F0000}"/>
    <cellStyle name="Hyperlink 16" xfId="38638" hidden="1" xr:uid="{00000000-0005-0000-0000-00004E1F0000}"/>
    <cellStyle name="Hyperlink 16" xfId="39272" hidden="1" xr:uid="{00000000-0005-0000-0000-00004F1F0000}"/>
    <cellStyle name="Hyperlink 16" xfId="39315" hidden="1" xr:uid="{00000000-0005-0000-0000-0000501F0000}"/>
    <cellStyle name="Hyperlink 16" xfId="39364" hidden="1" xr:uid="{00000000-0005-0000-0000-0000511F0000}"/>
    <cellStyle name="Hyperlink 16" xfId="39414" hidden="1" xr:uid="{00000000-0005-0000-0000-0000521F0000}"/>
    <cellStyle name="Hyperlink 16" xfId="38778" hidden="1" xr:uid="{00000000-0005-0000-0000-0000531F0000}"/>
    <cellStyle name="Hyperlink 16" xfId="39476" hidden="1" xr:uid="{00000000-0005-0000-0000-0000541F0000}"/>
    <cellStyle name="Hyperlink 16" xfId="39519" hidden="1" xr:uid="{00000000-0005-0000-0000-0000551F0000}"/>
    <cellStyle name="Hyperlink 16" xfId="39568" hidden="1" xr:uid="{00000000-0005-0000-0000-0000561F0000}"/>
    <cellStyle name="Hyperlink 16" xfId="39618" hidden="1" xr:uid="{00000000-0005-0000-0000-0000571F0000}"/>
    <cellStyle name="Hyperlink 16" xfId="39013" hidden="1" xr:uid="{00000000-0005-0000-0000-0000581F0000}"/>
    <cellStyle name="Hyperlink 16" xfId="39680" hidden="1" xr:uid="{00000000-0005-0000-0000-0000591F0000}"/>
    <cellStyle name="Hyperlink 16" xfId="39723" hidden="1" xr:uid="{00000000-0005-0000-0000-00005A1F0000}"/>
    <cellStyle name="Hyperlink 16" xfId="39772" hidden="1" xr:uid="{00000000-0005-0000-0000-00005B1F0000}"/>
    <cellStyle name="Hyperlink 16" xfId="39822" hidden="1" xr:uid="{00000000-0005-0000-0000-00005C1F0000}"/>
    <cellStyle name="Hyperlink 16" xfId="36784" hidden="1" xr:uid="{00000000-0005-0000-0000-00005D1F0000}"/>
    <cellStyle name="Hyperlink 16" xfId="39884" hidden="1" xr:uid="{00000000-0005-0000-0000-00005E1F0000}"/>
    <cellStyle name="Hyperlink 16" xfId="39927" hidden="1" xr:uid="{00000000-0005-0000-0000-00005F1F0000}"/>
    <cellStyle name="Hyperlink 16" xfId="39976" hidden="1" xr:uid="{00000000-0005-0000-0000-0000601F0000}"/>
    <cellStyle name="Hyperlink 16" xfId="40026" hidden="1" xr:uid="{00000000-0005-0000-0000-0000611F0000}"/>
    <cellStyle name="Hyperlink 16" xfId="40142" hidden="1" xr:uid="{00000000-0005-0000-0000-0000621F0000}"/>
    <cellStyle name="Hyperlink 16" xfId="40315" hidden="1" xr:uid="{00000000-0005-0000-0000-0000631F0000}"/>
    <cellStyle name="Hyperlink 16" xfId="40358" hidden="1" xr:uid="{00000000-0005-0000-0000-0000641F0000}"/>
    <cellStyle name="Hyperlink 16" xfId="40407" hidden="1" xr:uid="{00000000-0005-0000-0000-0000651F0000}"/>
    <cellStyle name="Hyperlink 16" xfId="40457" hidden="1" xr:uid="{00000000-0005-0000-0000-0000661F0000}"/>
    <cellStyle name="Hyperlink 16" xfId="40223" hidden="1" xr:uid="{00000000-0005-0000-0000-0000671F0000}"/>
    <cellStyle name="Hyperlink 16" xfId="40547" hidden="1" xr:uid="{00000000-0005-0000-0000-0000681F0000}"/>
    <cellStyle name="Hyperlink 16" xfId="40590" hidden="1" xr:uid="{00000000-0005-0000-0000-0000691F0000}"/>
    <cellStyle name="Hyperlink 16" xfId="40639" hidden="1" xr:uid="{00000000-0005-0000-0000-00006A1F0000}"/>
    <cellStyle name="Hyperlink 16" xfId="40689" hidden="1" xr:uid="{00000000-0005-0000-0000-00006B1F0000}"/>
    <cellStyle name="Hyperlink 16" xfId="40117" hidden="1" xr:uid="{00000000-0005-0000-0000-00006C1F0000}"/>
    <cellStyle name="Hyperlink 16" xfId="40751" hidden="1" xr:uid="{00000000-0005-0000-0000-00006D1F0000}"/>
    <cellStyle name="Hyperlink 16" xfId="40794" hidden="1" xr:uid="{00000000-0005-0000-0000-00006E1F0000}"/>
    <cellStyle name="Hyperlink 16" xfId="40843" hidden="1" xr:uid="{00000000-0005-0000-0000-00006F1F0000}"/>
    <cellStyle name="Hyperlink 16" xfId="40893" hidden="1" xr:uid="{00000000-0005-0000-0000-0000701F0000}"/>
    <cellStyle name="Hyperlink 16" xfId="40257" hidden="1" xr:uid="{00000000-0005-0000-0000-0000711F0000}"/>
    <cellStyle name="Hyperlink 16" xfId="40955" hidden="1" xr:uid="{00000000-0005-0000-0000-0000721F0000}"/>
    <cellStyle name="Hyperlink 16" xfId="40998" hidden="1" xr:uid="{00000000-0005-0000-0000-0000731F0000}"/>
    <cellStyle name="Hyperlink 16" xfId="41047" hidden="1" xr:uid="{00000000-0005-0000-0000-0000741F0000}"/>
    <cellStyle name="Hyperlink 16" xfId="41097" hidden="1" xr:uid="{00000000-0005-0000-0000-0000751F0000}"/>
    <cellStyle name="Hyperlink 16" xfId="40492" hidden="1" xr:uid="{00000000-0005-0000-0000-0000761F0000}"/>
    <cellStyle name="Hyperlink 16" xfId="41159" hidden="1" xr:uid="{00000000-0005-0000-0000-0000771F0000}"/>
    <cellStyle name="Hyperlink 16" xfId="41202" hidden="1" xr:uid="{00000000-0005-0000-0000-0000781F0000}"/>
    <cellStyle name="Hyperlink 16" xfId="41251" hidden="1" xr:uid="{00000000-0005-0000-0000-0000791F0000}"/>
    <cellStyle name="Hyperlink 16" xfId="41301" hidden="1" xr:uid="{00000000-0005-0000-0000-00007A1F0000}"/>
    <cellStyle name="Hyperlink 16" xfId="16488" hidden="1" xr:uid="{00000000-0005-0000-0000-00007B1F0000}"/>
    <cellStyle name="Hyperlink 16" xfId="41363" hidden="1" xr:uid="{00000000-0005-0000-0000-00007C1F0000}"/>
    <cellStyle name="Hyperlink 16" xfId="41406" hidden="1" xr:uid="{00000000-0005-0000-0000-00007D1F0000}"/>
    <cellStyle name="Hyperlink 16" xfId="41455" hidden="1" xr:uid="{00000000-0005-0000-0000-00007E1F0000}"/>
    <cellStyle name="Hyperlink 16" xfId="41505" hidden="1" xr:uid="{00000000-0005-0000-0000-00007F1F0000}"/>
    <cellStyle name="Hyperlink 16" xfId="41549" hidden="1" xr:uid="{00000000-0005-0000-0000-0000801F0000}"/>
    <cellStyle name="Hyperlink 16" xfId="41618" hidden="1" xr:uid="{00000000-0005-0000-0000-0000811F0000}"/>
    <cellStyle name="Hyperlink 16" xfId="41661" hidden="1" xr:uid="{00000000-0005-0000-0000-0000821F0000}"/>
    <cellStyle name="Hyperlink 16" xfId="41710" hidden="1" xr:uid="{00000000-0005-0000-0000-0000831F0000}"/>
    <cellStyle name="Hyperlink 16" xfId="41760" hidden="1" xr:uid="{00000000-0005-0000-0000-0000841F0000}"/>
    <cellStyle name="Hyperlink 16" xfId="41853" hidden="1" xr:uid="{00000000-0005-0000-0000-0000851F0000}"/>
    <cellStyle name="Hyperlink 16" xfId="41975" hidden="1" xr:uid="{00000000-0005-0000-0000-0000861F0000}"/>
    <cellStyle name="Hyperlink 16" xfId="42018" hidden="1" xr:uid="{00000000-0005-0000-0000-0000871F0000}"/>
    <cellStyle name="Hyperlink 16" xfId="42067" hidden="1" xr:uid="{00000000-0005-0000-0000-0000881F0000}"/>
    <cellStyle name="Hyperlink 16" xfId="42117" hidden="1" xr:uid="{00000000-0005-0000-0000-0000891F0000}"/>
    <cellStyle name="Hyperlink 16" xfId="42233" hidden="1" xr:uid="{00000000-0005-0000-0000-00008A1F0000}"/>
    <cellStyle name="Hyperlink 16" xfId="42406" hidden="1" xr:uid="{00000000-0005-0000-0000-00008B1F0000}"/>
    <cellStyle name="Hyperlink 16" xfId="42449" hidden="1" xr:uid="{00000000-0005-0000-0000-00008C1F0000}"/>
    <cellStyle name="Hyperlink 16" xfId="42498" hidden="1" xr:uid="{00000000-0005-0000-0000-00008D1F0000}"/>
    <cellStyle name="Hyperlink 16" xfId="42548" hidden="1" xr:uid="{00000000-0005-0000-0000-00008E1F0000}"/>
    <cellStyle name="Hyperlink 16" xfId="42314" hidden="1" xr:uid="{00000000-0005-0000-0000-00008F1F0000}"/>
    <cellStyle name="Hyperlink 16" xfId="42638" hidden="1" xr:uid="{00000000-0005-0000-0000-0000901F0000}"/>
    <cellStyle name="Hyperlink 16" xfId="42681" hidden="1" xr:uid="{00000000-0005-0000-0000-0000911F0000}"/>
    <cellStyle name="Hyperlink 16" xfId="42730" hidden="1" xr:uid="{00000000-0005-0000-0000-0000921F0000}"/>
    <cellStyle name="Hyperlink 16" xfId="42780" hidden="1" xr:uid="{00000000-0005-0000-0000-0000931F0000}"/>
    <cellStyle name="Hyperlink 16" xfId="42208" hidden="1" xr:uid="{00000000-0005-0000-0000-0000941F0000}"/>
    <cellStyle name="Hyperlink 16" xfId="42842" hidden="1" xr:uid="{00000000-0005-0000-0000-0000951F0000}"/>
    <cellStyle name="Hyperlink 16" xfId="42885" hidden="1" xr:uid="{00000000-0005-0000-0000-0000961F0000}"/>
    <cellStyle name="Hyperlink 16" xfId="42934" hidden="1" xr:uid="{00000000-0005-0000-0000-0000971F0000}"/>
    <cellStyle name="Hyperlink 16" xfId="42984" hidden="1" xr:uid="{00000000-0005-0000-0000-0000981F0000}"/>
    <cellStyle name="Hyperlink 16" xfId="42348" hidden="1" xr:uid="{00000000-0005-0000-0000-0000991F0000}"/>
    <cellStyle name="Hyperlink 16" xfId="43046" hidden="1" xr:uid="{00000000-0005-0000-0000-00009A1F0000}"/>
    <cellStyle name="Hyperlink 16" xfId="43089" hidden="1" xr:uid="{00000000-0005-0000-0000-00009B1F0000}"/>
    <cellStyle name="Hyperlink 16" xfId="43138" hidden="1" xr:uid="{00000000-0005-0000-0000-00009C1F0000}"/>
    <cellStyle name="Hyperlink 16" xfId="43188" hidden="1" xr:uid="{00000000-0005-0000-0000-00009D1F0000}"/>
    <cellStyle name="Hyperlink 16" xfId="42583" hidden="1" xr:uid="{00000000-0005-0000-0000-00009E1F0000}"/>
    <cellStyle name="Hyperlink 16" xfId="43250" hidden="1" xr:uid="{00000000-0005-0000-0000-00009F1F0000}"/>
    <cellStyle name="Hyperlink 16" xfId="43293" hidden="1" xr:uid="{00000000-0005-0000-0000-0000A01F0000}"/>
    <cellStyle name="Hyperlink 16" xfId="43342" hidden="1" xr:uid="{00000000-0005-0000-0000-0000A11F0000}"/>
    <cellStyle name="Hyperlink 16" xfId="43392" hidden="1" xr:uid="{00000000-0005-0000-0000-0000A21F0000}"/>
    <cellStyle name="Hyperlink 16" xfId="41934" hidden="1" xr:uid="{00000000-0005-0000-0000-0000A31F0000}"/>
    <cellStyle name="Hyperlink 16" xfId="43454" hidden="1" xr:uid="{00000000-0005-0000-0000-0000A41F0000}"/>
    <cellStyle name="Hyperlink 16" xfId="43497" hidden="1" xr:uid="{00000000-0005-0000-0000-0000A51F0000}"/>
    <cellStyle name="Hyperlink 16" xfId="43546" hidden="1" xr:uid="{00000000-0005-0000-0000-0000A61F0000}"/>
    <cellStyle name="Hyperlink 16" xfId="43596" hidden="1" xr:uid="{00000000-0005-0000-0000-0000A71F0000}"/>
    <cellStyle name="Hyperlink 16" xfId="43712" hidden="1" xr:uid="{00000000-0005-0000-0000-0000A81F0000}"/>
    <cellStyle name="Hyperlink 16" xfId="43885" hidden="1" xr:uid="{00000000-0005-0000-0000-0000A91F0000}"/>
    <cellStyle name="Hyperlink 16" xfId="43928" hidden="1" xr:uid="{00000000-0005-0000-0000-0000AA1F0000}"/>
    <cellStyle name="Hyperlink 16" xfId="43977" hidden="1" xr:uid="{00000000-0005-0000-0000-0000AB1F0000}"/>
    <cellStyle name="Hyperlink 16" xfId="44027" hidden="1" xr:uid="{00000000-0005-0000-0000-0000AC1F0000}"/>
    <cellStyle name="Hyperlink 16" xfId="43793" hidden="1" xr:uid="{00000000-0005-0000-0000-0000AD1F0000}"/>
    <cellStyle name="Hyperlink 16" xfId="44117" hidden="1" xr:uid="{00000000-0005-0000-0000-0000AE1F0000}"/>
    <cellStyle name="Hyperlink 16" xfId="44160" hidden="1" xr:uid="{00000000-0005-0000-0000-0000AF1F0000}"/>
    <cellStyle name="Hyperlink 16" xfId="44209" hidden="1" xr:uid="{00000000-0005-0000-0000-0000B01F0000}"/>
    <cellStyle name="Hyperlink 16" xfId="44259" hidden="1" xr:uid="{00000000-0005-0000-0000-0000B11F0000}"/>
    <cellStyle name="Hyperlink 16" xfId="43687" hidden="1" xr:uid="{00000000-0005-0000-0000-0000B21F0000}"/>
    <cellStyle name="Hyperlink 16" xfId="44321" hidden="1" xr:uid="{00000000-0005-0000-0000-0000B31F0000}"/>
    <cellStyle name="Hyperlink 16" xfId="44364" hidden="1" xr:uid="{00000000-0005-0000-0000-0000B41F0000}"/>
    <cellStyle name="Hyperlink 16" xfId="44413" hidden="1" xr:uid="{00000000-0005-0000-0000-0000B51F0000}"/>
    <cellStyle name="Hyperlink 16" xfId="44463" hidden="1" xr:uid="{00000000-0005-0000-0000-0000B61F0000}"/>
    <cellStyle name="Hyperlink 16" xfId="43827" hidden="1" xr:uid="{00000000-0005-0000-0000-0000B71F0000}"/>
    <cellStyle name="Hyperlink 16" xfId="44525" hidden="1" xr:uid="{00000000-0005-0000-0000-0000B81F0000}"/>
    <cellStyle name="Hyperlink 16" xfId="44568" hidden="1" xr:uid="{00000000-0005-0000-0000-0000B91F0000}"/>
    <cellStyle name="Hyperlink 16" xfId="44617" hidden="1" xr:uid="{00000000-0005-0000-0000-0000BA1F0000}"/>
    <cellStyle name="Hyperlink 16" xfId="44667" hidden="1" xr:uid="{00000000-0005-0000-0000-0000BB1F0000}"/>
    <cellStyle name="Hyperlink 16" xfId="44062" hidden="1" xr:uid="{00000000-0005-0000-0000-0000BC1F0000}"/>
    <cellStyle name="Hyperlink 16" xfId="44729" hidden="1" xr:uid="{00000000-0005-0000-0000-0000BD1F0000}"/>
    <cellStyle name="Hyperlink 16" xfId="44772" hidden="1" xr:uid="{00000000-0005-0000-0000-0000BE1F0000}"/>
    <cellStyle name="Hyperlink 16" xfId="44821" hidden="1" xr:uid="{00000000-0005-0000-0000-0000BF1F0000}"/>
    <cellStyle name="Hyperlink 16" xfId="44871" hidden="1" xr:uid="{00000000-0005-0000-0000-0000C01F0000}"/>
    <cellStyle name="Hyperlink 16" xfId="41833" hidden="1" xr:uid="{00000000-0005-0000-0000-0000C11F0000}"/>
    <cellStyle name="Hyperlink 16" xfId="44933" hidden="1" xr:uid="{00000000-0005-0000-0000-0000C21F0000}"/>
    <cellStyle name="Hyperlink 16" xfId="44976" hidden="1" xr:uid="{00000000-0005-0000-0000-0000C31F0000}"/>
    <cellStyle name="Hyperlink 16" xfId="45025" hidden="1" xr:uid="{00000000-0005-0000-0000-0000C41F0000}"/>
    <cellStyle name="Hyperlink 16" xfId="45075" hidden="1" xr:uid="{00000000-0005-0000-0000-0000C51F0000}"/>
    <cellStyle name="Hyperlink 16" xfId="45191" hidden="1" xr:uid="{00000000-0005-0000-0000-0000C61F0000}"/>
    <cellStyle name="Hyperlink 16" xfId="45364" hidden="1" xr:uid="{00000000-0005-0000-0000-0000C71F0000}"/>
    <cellStyle name="Hyperlink 16" xfId="45407" hidden="1" xr:uid="{00000000-0005-0000-0000-0000C81F0000}"/>
    <cellStyle name="Hyperlink 16" xfId="45456" hidden="1" xr:uid="{00000000-0005-0000-0000-0000C91F0000}"/>
    <cellStyle name="Hyperlink 16" xfId="45506" hidden="1" xr:uid="{00000000-0005-0000-0000-0000CA1F0000}"/>
    <cellStyle name="Hyperlink 16" xfId="45272" hidden="1" xr:uid="{00000000-0005-0000-0000-0000CB1F0000}"/>
    <cellStyle name="Hyperlink 16" xfId="45596" hidden="1" xr:uid="{00000000-0005-0000-0000-0000CC1F0000}"/>
    <cellStyle name="Hyperlink 16" xfId="45639" hidden="1" xr:uid="{00000000-0005-0000-0000-0000CD1F0000}"/>
    <cellStyle name="Hyperlink 16" xfId="45688" hidden="1" xr:uid="{00000000-0005-0000-0000-0000CE1F0000}"/>
    <cellStyle name="Hyperlink 16" xfId="45738" hidden="1" xr:uid="{00000000-0005-0000-0000-0000CF1F0000}"/>
    <cellStyle name="Hyperlink 16" xfId="45166" hidden="1" xr:uid="{00000000-0005-0000-0000-0000D01F0000}"/>
    <cellStyle name="Hyperlink 16" xfId="45800" hidden="1" xr:uid="{00000000-0005-0000-0000-0000D11F0000}"/>
    <cellStyle name="Hyperlink 16" xfId="45843" hidden="1" xr:uid="{00000000-0005-0000-0000-0000D21F0000}"/>
    <cellStyle name="Hyperlink 16" xfId="45892" hidden="1" xr:uid="{00000000-0005-0000-0000-0000D31F0000}"/>
    <cellStyle name="Hyperlink 16" xfId="45942" hidden="1" xr:uid="{00000000-0005-0000-0000-0000D41F0000}"/>
    <cellStyle name="Hyperlink 16" xfId="45306" hidden="1" xr:uid="{00000000-0005-0000-0000-0000D51F0000}"/>
    <cellStyle name="Hyperlink 16" xfId="46004" hidden="1" xr:uid="{00000000-0005-0000-0000-0000D61F0000}"/>
    <cellStyle name="Hyperlink 16" xfId="46047" hidden="1" xr:uid="{00000000-0005-0000-0000-0000D71F0000}"/>
    <cellStyle name="Hyperlink 16" xfId="46096" hidden="1" xr:uid="{00000000-0005-0000-0000-0000D81F0000}"/>
    <cellStyle name="Hyperlink 16" xfId="46146" hidden="1" xr:uid="{00000000-0005-0000-0000-0000D91F0000}"/>
    <cellStyle name="Hyperlink 16" xfId="45541" hidden="1" xr:uid="{00000000-0005-0000-0000-0000DA1F0000}"/>
    <cellStyle name="Hyperlink 16" xfId="46208" hidden="1" xr:uid="{00000000-0005-0000-0000-0000DB1F0000}"/>
    <cellStyle name="Hyperlink 16" xfId="46251" hidden="1" xr:uid="{00000000-0005-0000-0000-0000DC1F0000}"/>
    <cellStyle name="Hyperlink 16" xfId="46300" hidden="1" xr:uid="{00000000-0005-0000-0000-0000DD1F0000}"/>
    <cellStyle name="Hyperlink 16" xfId="46350" hidden="1" xr:uid="{00000000-0005-0000-0000-0000DE1F0000}"/>
    <cellStyle name="Hyperlink 16" xfId="5527" hidden="1" xr:uid="{00000000-0005-0000-0000-0000DF1F0000}"/>
    <cellStyle name="Hyperlink 16" xfId="46412" hidden="1" xr:uid="{00000000-0005-0000-0000-0000E01F0000}"/>
    <cellStyle name="Hyperlink 16" xfId="46455" hidden="1" xr:uid="{00000000-0005-0000-0000-0000E11F0000}"/>
    <cellStyle name="Hyperlink 16" xfId="46504" hidden="1" xr:uid="{00000000-0005-0000-0000-0000E21F0000}"/>
    <cellStyle name="Hyperlink 16" xfId="46554" hidden="1" xr:uid="{00000000-0005-0000-0000-0000E31F0000}"/>
    <cellStyle name="Hyperlink 16" xfId="46598" hidden="1" xr:uid="{00000000-0005-0000-0000-0000E41F0000}"/>
    <cellStyle name="Hyperlink 16" xfId="46667" hidden="1" xr:uid="{00000000-0005-0000-0000-0000E51F0000}"/>
    <cellStyle name="Hyperlink 16" xfId="46710" hidden="1" xr:uid="{00000000-0005-0000-0000-0000E61F0000}"/>
    <cellStyle name="Hyperlink 16" xfId="46759" hidden="1" xr:uid="{00000000-0005-0000-0000-0000E71F0000}"/>
    <cellStyle name="Hyperlink 16" xfId="46809" hidden="1" xr:uid="{00000000-0005-0000-0000-0000E81F0000}"/>
    <cellStyle name="Hyperlink 16" xfId="46902" hidden="1" xr:uid="{00000000-0005-0000-0000-0000E91F0000}"/>
    <cellStyle name="Hyperlink 16" xfId="47024" hidden="1" xr:uid="{00000000-0005-0000-0000-0000EA1F0000}"/>
    <cellStyle name="Hyperlink 16" xfId="47067" hidden="1" xr:uid="{00000000-0005-0000-0000-0000EB1F0000}"/>
    <cellStyle name="Hyperlink 16" xfId="47116" hidden="1" xr:uid="{00000000-0005-0000-0000-0000EC1F0000}"/>
    <cellStyle name="Hyperlink 16" xfId="47166" hidden="1" xr:uid="{00000000-0005-0000-0000-0000ED1F0000}"/>
    <cellStyle name="Hyperlink 16" xfId="47282" hidden="1" xr:uid="{00000000-0005-0000-0000-0000EE1F0000}"/>
    <cellStyle name="Hyperlink 16" xfId="47455" hidden="1" xr:uid="{00000000-0005-0000-0000-0000EF1F0000}"/>
    <cellStyle name="Hyperlink 16" xfId="47498" hidden="1" xr:uid="{00000000-0005-0000-0000-0000F01F0000}"/>
    <cellStyle name="Hyperlink 16" xfId="47547" hidden="1" xr:uid="{00000000-0005-0000-0000-0000F11F0000}"/>
    <cellStyle name="Hyperlink 16" xfId="47597" hidden="1" xr:uid="{00000000-0005-0000-0000-0000F21F0000}"/>
    <cellStyle name="Hyperlink 16" xfId="47363" hidden="1" xr:uid="{00000000-0005-0000-0000-0000F31F0000}"/>
    <cellStyle name="Hyperlink 16" xfId="47687" hidden="1" xr:uid="{00000000-0005-0000-0000-0000F41F0000}"/>
    <cellStyle name="Hyperlink 16" xfId="47730" hidden="1" xr:uid="{00000000-0005-0000-0000-0000F51F0000}"/>
    <cellStyle name="Hyperlink 16" xfId="47779" hidden="1" xr:uid="{00000000-0005-0000-0000-0000F61F0000}"/>
    <cellStyle name="Hyperlink 16" xfId="47829" hidden="1" xr:uid="{00000000-0005-0000-0000-0000F71F0000}"/>
    <cellStyle name="Hyperlink 16" xfId="47257" hidden="1" xr:uid="{00000000-0005-0000-0000-0000F81F0000}"/>
    <cellStyle name="Hyperlink 16" xfId="47891" hidden="1" xr:uid="{00000000-0005-0000-0000-0000F91F0000}"/>
    <cellStyle name="Hyperlink 16" xfId="47934" hidden="1" xr:uid="{00000000-0005-0000-0000-0000FA1F0000}"/>
    <cellStyle name="Hyperlink 16" xfId="47983" hidden="1" xr:uid="{00000000-0005-0000-0000-0000FB1F0000}"/>
    <cellStyle name="Hyperlink 16" xfId="48033" hidden="1" xr:uid="{00000000-0005-0000-0000-0000FC1F0000}"/>
    <cellStyle name="Hyperlink 16" xfId="47397" hidden="1" xr:uid="{00000000-0005-0000-0000-0000FD1F0000}"/>
    <cellStyle name="Hyperlink 16" xfId="48095" hidden="1" xr:uid="{00000000-0005-0000-0000-0000FE1F0000}"/>
    <cellStyle name="Hyperlink 16" xfId="48138" hidden="1" xr:uid="{00000000-0005-0000-0000-0000FF1F0000}"/>
    <cellStyle name="Hyperlink 16" xfId="48187" hidden="1" xr:uid="{00000000-0005-0000-0000-000000200000}"/>
    <cellStyle name="Hyperlink 16" xfId="48237" hidden="1" xr:uid="{00000000-0005-0000-0000-000001200000}"/>
    <cellStyle name="Hyperlink 16" xfId="47632" hidden="1" xr:uid="{00000000-0005-0000-0000-000002200000}"/>
    <cellStyle name="Hyperlink 16" xfId="48299" hidden="1" xr:uid="{00000000-0005-0000-0000-000003200000}"/>
    <cellStyle name="Hyperlink 16" xfId="48342" hidden="1" xr:uid="{00000000-0005-0000-0000-000004200000}"/>
    <cellStyle name="Hyperlink 16" xfId="48391" hidden="1" xr:uid="{00000000-0005-0000-0000-000005200000}"/>
    <cellStyle name="Hyperlink 16" xfId="48441" hidden="1" xr:uid="{00000000-0005-0000-0000-000006200000}"/>
    <cellStyle name="Hyperlink 16" xfId="46983" hidden="1" xr:uid="{00000000-0005-0000-0000-000007200000}"/>
    <cellStyle name="Hyperlink 16" xfId="48503" hidden="1" xr:uid="{00000000-0005-0000-0000-000008200000}"/>
    <cellStyle name="Hyperlink 16" xfId="48546" hidden="1" xr:uid="{00000000-0005-0000-0000-000009200000}"/>
    <cellStyle name="Hyperlink 16" xfId="48595" hidden="1" xr:uid="{00000000-0005-0000-0000-00000A200000}"/>
    <cellStyle name="Hyperlink 16" xfId="48645" hidden="1" xr:uid="{00000000-0005-0000-0000-00000B200000}"/>
    <cellStyle name="Hyperlink 16" xfId="48761" hidden="1" xr:uid="{00000000-0005-0000-0000-00000C200000}"/>
    <cellStyle name="Hyperlink 16" xfId="48934" hidden="1" xr:uid="{00000000-0005-0000-0000-00000D200000}"/>
    <cellStyle name="Hyperlink 16" xfId="48977" hidden="1" xr:uid="{00000000-0005-0000-0000-00000E200000}"/>
    <cellStyle name="Hyperlink 16" xfId="49026" hidden="1" xr:uid="{00000000-0005-0000-0000-00000F200000}"/>
    <cellStyle name="Hyperlink 16" xfId="49076" hidden="1" xr:uid="{00000000-0005-0000-0000-000010200000}"/>
    <cellStyle name="Hyperlink 16" xfId="48842" hidden="1" xr:uid="{00000000-0005-0000-0000-000011200000}"/>
    <cellStyle name="Hyperlink 16" xfId="49166" hidden="1" xr:uid="{00000000-0005-0000-0000-000012200000}"/>
    <cellStyle name="Hyperlink 16" xfId="49209" hidden="1" xr:uid="{00000000-0005-0000-0000-000013200000}"/>
    <cellStyle name="Hyperlink 16" xfId="49258" hidden="1" xr:uid="{00000000-0005-0000-0000-000014200000}"/>
    <cellStyle name="Hyperlink 16" xfId="49308" hidden="1" xr:uid="{00000000-0005-0000-0000-000015200000}"/>
    <cellStyle name="Hyperlink 16" xfId="48736" hidden="1" xr:uid="{00000000-0005-0000-0000-000016200000}"/>
    <cellStyle name="Hyperlink 16" xfId="49370" hidden="1" xr:uid="{00000000-0005-0000-0000-000017200000}"/>
    <cellStyle name="Hyperlink 16" xfId="49413" hidden="1" xr:uid="{00000000-0005-0000-0000-000018200000}"/>
    <cellStyle name="Hyperlink 16" xfId="49462" hidden="1" xr:uid="{00000000-0005-0000-0000-000019200000}"/>
    <cellStyle name="Hyperlink 16" xfId="49512" hidden="1" xr:uid="{00000000-0005-0000-0000-00001A200000}"/>
    <cellStyle name="Hyperlink 16" xfId="48876" hidden="1" xr:uid="{00000000-0005-0000-0000-00001B200000}"/>
    <cellStyle name="Hyperlink 16" xfId="49574" hidden="1" xr:uid="{00000000-0005-0000-0000-00001C200000}"/>
    <cellStyle name="Hyperlink 16" xfId="49617" hidden="1" xr:uid="{00000000-0005-0000-0000-00001D200000}"/>
    <cellStyle name="Hyperlink 16" xfId="49666" hidden="1" xr:uid="{00000000-0005-0000-0000-00001E200000}"/>
    <cellStyle name="Hyperlink 16" xfId="49716" hidden="1" xr:uid="{00000000-0005-0000-0000-00001F200000}"/>
    <cellStyle name="Hyperlink 16" xfId="49111" hidden="1" xr:uid="{00000000-0005-0000-0000-000020200000}"/>
    <cellStyle name="Hyperlink 16" xfId="49778" hidden="1" xr:uid="{00000000-0005-0000-0000-000021200000}"/>
    <cellStyle name="Hyperlink 16" xfId="49821" hidden="1" xr:uid="{00000000-0005-0000-0000-000022200000}"/>
    <cellStyle name="Hyperlink 16" xfId="49870" hidden="1" xr:uid="{00000000-0005-0000-0000-000023200000}"/>
    <cellStyle name="Hyperlink 16" xfId="49920" hidden="1" xr:uid="{00000000-0005-0000-0000-000024200000}"/>
    <cellStyle name="Hyperlink 16" xfId="46882" hidden="1" xr:uid="{00000000-0005-0000-0000-000025200000}"/>
    <cellStyle name="Hyperlink 16" xfId="49982" hidden="1" xr:uid="{00000000-0005-0000-0000-000026200000}"/>
    <cellStyle name="Hyperlink 16" xfId="50025" hidden="1" xr:uid="{00000000-0005-0000-0000-000027200000}"/>
    <cellStyle name="Hyperlink 16" xfId="50074" hidden="1" xr:uid="{00000000-0005-0000-0000-000028200000}"/>
    <cellStyle name="Hyperlink 16" xfId="50124" hidden="1" xr:uid="{00000000-0005-0000-0000-000029200000}"/>
    <cellStyle name="Hyperlink 16" xfId="50240" hidden="1" xr:uid="{00000000-0005-0000-0000-00002A200000}"/>
    <cellStyle name="Hyperlink 16" xfId="50413" hidden="1" xr:uid="{00000000-0005-0000-0000-00002B200000}"/>
    <cellStyle name="Hyperlink 16" xfId="50456" hidden="1" xr:uid="{00000000-0005-0000-0000-00002C200000}"/>
    <cellStyle name="Hyperlink 16" xfId="50505" hidden="1" xr:uid="{00000000-0005-0000-0000-00002D200000}"/>
    <cellStyle name="Hyperlink 16" xfId="50555" hidden="1" xr:uid="{00000000-0005-0000-0000-00002E200000}"/>
    <cellStyle name="Hyperlink 16" xfId="50321" hidden="1" xr:uid="{00000000-0005-0000-0000-00002F200000}"/>
    <cellStyle name="Hyperlink 16" xfId="50645" hidden="1" xr:uid="{00000000-0005-0000-0000-000030200000}"/>
    <cellStyle name="Hyperlink 16" xfId="50688" hidden="1" xr:uid="{00000000-0005-0000-0000-000031200000}"/>
    <cellStyle name="Hyperlink 16" xfId="50737" hidden="1" xr:uid="{00000000-0005-0000-0000-000032200000}"/>
    <cellStyle name="Hyperlink 16" xfId="50787" hidden="1" xr:uid="{00000000-0005-0000-0000-000033200000}"/>
    <cellStyle name="Hyperlink 16" xfId="50215" hidden="1" xr:uid="{00000000-0005-0000-0000-000034200000}"/>
    <cellStyle name="Hyperlink 16" xfId="50849" hidden="1" xr:uid="{00000000-0005-0000-0000-000035200000}"/>
    <cellStyle name="Hyperlink 16" xfId="50892" hidden="1" xr:uid="{00000000-0005-0000-0000-000036200000}"/>
    <cellStyle name="Hyperlink 16" xfId="50941" hidden="1" xr:uid="{00000000-0005-0000-0000-000037200000}"/>
    <cellStyle name="Hyperlink 16" xfId="50991" hidden="1" xr:uid="{00000000-0005-0000-0000-000038200000}"/>
    <cellStyle name="Hyperlink 16" xfId="50355" hidden="1" xr:uid="{00000000-0005-0000-0000-000039200000}"/>
    <cellStyle name="Hyperlink 16" xfId="51053" hidden="1" xr:uid="{00000000-0005-0000-0000-00003A200000}"/>
    <cellStyle name="Hyperlink 16" xfId="51096" hidden="1" xr:uid="{00000000-0005-0000-0000-00003B200000}"/>
    <cellStyle name="Hyperlink 16" xfId="51145" hidden="1" xr:uid="{00000000-0005-0000-0000-00003C200000}"/>
    <cellStyle name="Hyperlink 16" xfId="51195" hidden="1" xr:uid="{00000000-0005-0000-0000-00003D200000}"/>
    <cellStyle name="Hyperlink 16" xfId="50590" hidden="1" xr:uid="{00000000-0005-0000-0000-00003E200000}"/>
    <cellStyle name="Hyperlink 16" xfId="51257" hidden="1" xr:uid="{00000000-0005-0000-0000-00003F200000}"/>
    <cellStyle name="Hyperlink 16" xfId="51300" hidden="1" xr:uid="{00000000-0005-0000-0000-000040200000}"/>
    <cellStyle name="Hyperlink 16" xfId="51349" hidden="1" xr:uid="{00000000-0005-0000-0000-000041200000}"/>
    <cellStyle name="Hyperlink 16" xfId="51399" hidden="1" xr:uid="{00000000-0005-0000-0000-000042200000}"/>
    <cellStyle name="Hyperlink 16" xfId="21524" hidden="1" xr:uid="{00000000-0005-0000-0000-000043200000}"/>
    <cellStyle name="Hyperlink 16" xfId="51461" hidden="1" xr:uid="{00000000-0005-0000-0000-000044200000}"/>
    <cellStyle name="Hyperlink 16" xfId="51504" hidden="1" xr:uid="{00000000-0005-0000-0000-000045200000}"/>
    <cellStyle name="Hyperlink 16" xfId="51553" hidden="1" xr:uid="{00000000-0005-0000-0000-000046200000}"/>
    <cellStyle name="Hyperlink 16" xfId="51603" hidden="1" xr:uid="{00000000-0005-0000-0000-000047200000}"/>
    <cellStyle name="Hyperlink 16" xfId="51647" hidden="1" xr:uid="{00000000-0005-0000-0000-000048200000}"/>
    <cellStyle name="Hyperlink 16" xfId="51716" hidden="1" xr:uid="{00000000-0005-0000-0000-000049200000}"/>
    <cellStyle name="Hyperlink 16" xfId="51759" hidden="1" xr:uid="{00000000-0005-0000-0000-00004A200000}"/>
    <cellStyle name="Hyperlink 16" xfId="51808" hidden="1" xr:uid="{00000000-0005-0000-0000-00004B200000}"/>
    <cellStyle name="Hyperlink 16" xfId="51858" hidden="1" xr:uid="{00000000-0005-0000-0000-00004C200000}"/>
    <cellStyle name="Hyperlink 16" xfId="51951" hidden="1" xr:uid="{00000000-0005-0000-0000-00004D200000}"/>
    <cellStyle name="Hyperlink 16" xfId="52073" hidden="1" xr:uid="{00000000-0005-0000-0000-00004E200000}"/>
    <cellStyle name="Hyperlink 16" xfId="52116" hidden="1" xr:uid="{00000000-0005-0000-0000-00004F200000}"/>
    <cellStyle name="Hyperlink 16" xfId="52165" hidden="1" xr:uid="{00000000-0005-0000-0000-000050200000}"/>
    <cellStyle name="Hyperlink 16" xfId="52215" hidden="1" xr:uid="{00000000-0005-0000-0000-000051200000}"/>
    <cellStyle name="Hyperlink 16" xfId="52331" hidden="1" xr:uid="{00000000-0005-0000-0000-000052200000}"/>
    <cellStyle name="Hyperlink 16" xfId="52504" hidden="1" xr:uid="{00000000-0005-0000-0000-000053200000}"/>
    <cellStyle name="Hyperlink 16" xfId="52547" hidden="1" xr:uid="{00000000-0005-0000-0000-000054200000}"/>
    <cellStyle name="Hyperlink 16" xfId="52596" hidden="1" xr:uid="{00000000-0005-0000-0000-000055200000}"/>
    <cellStyle name="Hyperlink 16" xfId="52646" hidden="1" xr:uid="{00000000-0005-0000-0000-000056200000}"/>
    <cellStyle name="Hyperlink 16" xfId="52412" hidden="1" xr:uid="{00000000-0005-0000-0000-000057200000}"/>
    <cellStyle name="Hyperlink 16" xfId="52736" hidden="1" xr:uid="{00000000-0005-0000-0000-000058200000}"/>
    <cellStyle name="Hyperlink 16" xfId="52779" hidden="1" xr:uid="{00000000-0005-0000-0000-000059200000}"/>
    <cellStyle name="Hyperlink 16" xfId="52828" hidden="1" xr:uid="{00000000-0005-0000-0000-00005A200000}"/>
    <cellStyle name="Hyperlink 16" xfId="52878" hidden="1" xr:uid="{00000000-0005-0000-0000-00005B200000}"/>
    <cellStyle name="Hyperlink 16" xfId="52306" hidden="1" xr:uid="{00000000-0005-0000-0000-00005C200000}"/>
    <cellStyle name="Hyperlink 16" xfId="52940" hidden="1" xr:uid="{00000000-0005-0000-0000-00005D200000}"/>
    <cellStyle name="Hyperlink 16" xfId="52983" hidden="1" xr:uid="{00000000-0005-0000-0000-00005E200000}"/>
    <cellStyle name="Hyperlink 16" xfId="53032" hidden="1" xr:uid="{00000000-0005-0000-0000-00005F200000}"/>
    <cellStyle name="Hyperlink 16" xfId="53082" hidden="1" xr:uid="{00000000-0005-0000-0000-000060200000}"/>
    <cellStyle name="Hyperlink 16" xfId="52446" hidden="1" xr:uid="{00000000-0005-0000-0000-000061200000}"/>
    <cellStyle name="Hyperlink 16" xfId="53144" hidden="1" xr:uid="{00000000-0005-0000-0000-000062200000}"/>
    <cellStyle name="Hyperlink 16" xfId="53187" hidden="1" xr:uid="{00000000-0005-0000-0000-000063200000}"/>
    <cellStyle name="Hyperlink 16" xfId="53236" hidden="1" xr:uid="{00000000-0005-0000-0000-000064200000}"/>
    <cellStyle name="Hyperlink 16" xfId="53286" hidden="1" xr:uid="{00000000-0005-0000-0000-000065200000}"/>
    <cellStyle name="Hyperlink 16" xfId="52681" hidden="1" xr:uid="{00000000-0005-0000-0000-000066200000}"/>
    <cellStyle name="Hyperlink 16" xfId="53348" hidden="1" xr:uid="{00000000-0005-0000-0000-000067200000}"/>
    <cellStyle name="Hyperlink 16" xfId="53391" hidden="1" xr:uid="{00000000-0005-0000-0000-000068200000}"/>
    <cellStyle name="Hyperlink 16" xfId="53440" hidden="1" xr:uid="{00000000-0005-0000-0000-000069200000}"/>
    <cellStyle name="Hyperlink 16" xfId="53490" hidden="1" xr:uid="{00000000-0005-0000-0000-00006A200000}"/>
    <cellStyle name="Hyperlink 16" xfId="52032" hidden="1" xr:uid="{00000000-0005-0000-0000-00006B200000}"/>
    <cellStyle name="Hyperlink 16" xfId="53552" hidden="1" xr:uid="{00000000-0005-0000-0000-00006C200000}"/>
    <cellStyle name="Hyperlink 16" xfId="53595" hidden="1" xr:uid="{00000000-0005-0000-0000-00006D200000}"/>
    <cellStyle name="Hyperlink 16" xfId="53644" hidden="1" xr:uid="{00000000-0005-0000-0000-00006E200000}"/>
    <cellStyle name="Hyperlink 16" xfId="53694" hidden="1" xr:uid="{00000000-0005-0000-0000-00006F200000}"/>
    <cellStyle name="Hyperlink 16" xfId="53810" hidden="1" xr:uid="{00000000-0005-0000-0000-000070200000}"/>
    <cellStyle name="Hyperlink 16" xfId="53983" hidden="1" xr:uid="{00000000-0005-0000-0000-000071200000}"/>
    <cellStyle name="Hyperlink 16" xfId="54026" hidden="1" xr:uid="{00000000-0005-0000-0000-000072200000}"/>
    <cellStyle name="Hyperlink 16" xfId="54075" hidden="1" xr:uid="{00000000-0005-0000-0000-000073200000}"/>
    <cellStyle name="Hyperlink 16" xfId="54125" hidden="1" xr:uid="{00000000-0005-0000-0000-000074200000}"/>
    <cellStyle name="Hyperlink 16" xfId="53891" hidden="1" xr:uid="{00000000-0005-0000-0000-000075200000}"/>
    <cellStyle name="Hyperlink 16" xfId="54215" hidden="1" xr:uid="{00000000-0005-0000-0000-000076200000}"/>
    <cellStyle name="Hyperlink 16" xfId="54258" hidden="1" xr:uid="{00000000-0005-0000-0000-000077200000}"/>
    <cellStyle name="Hyperlink 16" xfId="54307" hidden="1" xr:uid="{00000000-0005-0000-0000-000078200000}"/>
    <cellStyle name="Hyperlink 16" xfId="54357" hidden="1" xr:uid="{00000000-0005-0000-0000-000079200000}"/>
    <cellStyle name="Hyperlink 16" xfId="53785" hidden="1" xr:uid="{00000000-0005-0000-0000-00007A200000}"/>
    <cellStyle name="Hyperlink 16" xfId="54419" hidden="1" xr:uid="{00000000-0005-0000-0000-00007B200000}"/>
    <cellStyle name="Hyperlink 16" xfId="54462" hidden="1" xr:uid="{00000000-0005-0000-0000-00007C200000}"/>
    <cellStyle name="Hyperlink 16" xfId="54511" hidden="1" xr:uid="{00000000-0005-0000-0000-00007D200000}"/>
    <cellStyle name="Hyperlink 16" xfId="54561" hidden="1" xr:uid="{00000000-0005-0000-0000-00007E200000}"/>
    <cellStyle name="Hyperlink 16" xfId="53925" hidden="1" xr:uid="{00000000-0005-0000-0000-00007F200000}"/>
    <cellStyle name="Hyperlink 16" xfId="54623" hidden="1" xr:uid="{00000000-0005-0000-0000-000080200000}"/>
    <cellStyle name="Hyperlink 16" xfId="54666" hidden="1" xr:uid="{00000000-0005-0000-0000-000081200000}"/>
    <cellStyle name="Hyperlink 16" xfId="54715" hidden="1" xr:uid="{00000000-0005-0000-0000-000082200000}"/>
    <cellStyle name="Hyperlink 16" xfId="54765" hidden="1" xr:uid="{00000000-0005-0000-0000-000083200000}"/>
    <cellStyle name="Hyperlink 16" xfId="54160" hidden="1" xr:uid="{00000000-0005-0000-0000-000084200000}"/>
    <cellStyle name="Hyperlink 16" xfId="54827" hidden="1" xr:uid="{00000000-0005-0000-0000-000085200000}"/>
    <cellStyle name="Hyperlink 16" xfId="54870" hidden="1" xr:uid="{00000000-0005-0000-0000-000086200000}"/>
    <cellStyle name="Hyperlink 16" xfId="54919" hidden="1" xr:uid="{00000000-0005-0000-0000-000087200000}"/>
    <cellStyle name="Hyperlink 16" xfId="54969" hidden="1" xr:uid="{00000000-0005-0000-0000-000088200000}"/>
    <cellStyle name="Hyperlink 16" xfId="51931" hidden="1" xr:uid="{00000000-0005-0000-0000-000089200000}"/>
    <cellStyle name="Hyperlink 16" xfId="55031" hidden="1" xr:uid="{00000000-0005-0000-0000-00008A200000}"/>
    <cellStyle name="Hyperlink 16" xfId="55074" hidden="1" xr:uid="{00000000-0005-0000-0000-00008B200000}"/>
    <cellStyle name="Hyperlink 16" xfId="55123" hidden="1" xr:uid="{00000000-0005-0000-0000-00008C200000}"/>
    <cellStyle name="Hyperlink 16" xfId="55173" hidden="1" xr:uid="{00000000-0005-0000-0000-00008D200000}"/>
    <cellStyle name="Hyperlink 16" xfId="55289" hidden="1" xr:uid="{00000000-0005-0000-0000-00008E200000}"/>
    <cellStyle name="Hyperlink 16" xfId="55462" hidden="1" xr:uid="{00000000-0005-0000-0000-00008F200000}"/>
    <cellStyle name="Hyperlink 16" xfId="55505" hidden="1" xr:uid="{00000000-0005-0000-0000-000090200000}"/>
    <cellStyle name="Hyperlink 16" xfId="55554" hidden="1" xr:uid="{00000000-0005-0000-0000-000091200000}"/>
    <cellStyle name="Hyperlink 16" xfId="55604" hidden="1" xr:uid="{00000000-0005-0000-0000-000092200000}"/>
    <cellStyle name="Hyperlink 16" xfId="55370" hidden="1" xr:uid="{00000000-0005-0000-0000-000093200000}"/>
    <cellStyle name="Hyperlink 16" xfId="55694" hidden="1" xr:uid="{00000000-0005-0000-0000-000094200000}"/>
    <cellStyle name="Hyperlink 16" xfId="55737" hidden="1" xr:uid="{00000000-0005-0000-0000-000095200000}"/>
    <cellStyle name="Hyperlink 16" xfId="55786" hidden="1" xr:uid="{00000000-0005-0000-0000-000096200000}"/>
    <cellStyle name="Hyperlink 16" xfId="55836" hidden="1" xr:uid="{00000000-0005-0000-0000-000097200000}"/>
    <cellStyle name="Hyperlink 16" xfId="55264" hidden="1" xr:uid="{00000000-0005-0000-0000-000098200000}"/>
    <cellStyle name="Hyperlink 16" xfId="55898" hidden="1" xr:uid="{00000000-0005-0000-0000-000099200000}"/>
    <cellStyle name="Hyperlink 16" xfId="55941" hidden="1" xr:uid="{00000000-0005-0000-0000-00009A200000}"/>
    <cellStyle name="Hyperlink 16" xfId="55990" hidden="1" xr:uid="{00000000-0005-0000-0000-00009B200000}"/>
    <cellStyle name="Hyperlink 16" xfId="56040" hidden="1" xr:uid="{00000000-0005-0000-0000-00009C200000}"/>
    <cellStyle name="Hyperlink 16" xfId="55404" hidden="1" xr:uid="{00000000-0005-0000-0000-00009D200000}"/>
    <cellStyle name="Hyperlink 16" xfId="56102" hidden="1" xr:uid="{00000000-0005-0000-0000-00009E200000}"/>
    <cellStyle name="Hyperlink 16" xfId="56145" hidden="1" xr:uid="{00000000-0005-0000-0000-00009F200000}"/>
    <cellStyle name="Hyperlink 16" xfId="56194" hidden="1" xr:uid="{00000000-0005-0000-0000-0000A0200000}"/>
    <cellStyle name="Hyperlink 16" xfId="56244" hidden="1" xr:uid="{00000000-0005-0000-0000-0000A1200000}"/>
    <cellStyle name="Hyperlink 16" xfId="55639" hidden="1" xr:uid="{00000000-0005-0000-0000-0000A2200000}"/>
    <cellStyle name="Hyperlink 16" xfId="56306" hidden="1" xr:uid="{00000000-0005-0000-0000-0000A3200000}"/>
    <cellStyle name="Hyperlink 16" xfId="56349" hidden="1" xr:uid="{00000000-0005-0000-0000-0000A4200000}"/>
    <cellStyle name="Hyperlink 16" xfId="56398" hidden="1" xr:uid="{00000000-0005-0000-0000-0000A5200000}"/>
    <cellStyle name="Hyperlink 16" xfId="56448" hidden="1" xr:uid="{00000000-0005-0000-0000-0000A6200000}"/>
    <cellStyle name="Hyperlink 16" xfId="56503" hidden="1" xr:uid="{00000000-0005-0000-0000-0000A7200000}"/>
    <cellStyle name="Hyperlink 16" xfId="56574" hidden="1" xr:uid="{00000000-0005-0000-0000-0000A8200000}"/>
    <cellStyle name="Hyperlink 16" xfId="56617" hidden="1" xr:uid="{00000000-0005-0000-0000-0000A9200000}"/>
    <cellStyle name="Hyperlink 16" xfId="56666" hidden="1" xr:uid="{00000000-0005-0000-0000-0000AA200000}"/>
    <cellStyle name="Hyperlink 16" xfId="56716" hidden="1" xr:uid="{00000000-0005-0000-0000-0000AB200000}"/>
    <cellStyle name="Hyperlink 16" xfId="56760" hidden="1" xr:uid="{00000000-0005-0000-0000-0000AC200000}"/>
    <cellStyle name="Hyperlink 16" xfId="56829" hidden="1" xr:uid="{00000000-0005-0000-0000-0000AD200000}"/>
    <cellStyle name="Hyperlink 16" xfId="56872" hidden="1" xr:uid="{00000000-0005-0000-0000-0000AE200000}"/>
    <cellStyle name="Hyperlink 16" xfId="56921" hidden="1" xr:uid="{00000000-0005-0000-0000-0000AF200000}"/>
    <cellStyle name="Hyperlink 16" xfId="56971" hidden="1" xr:uid="{00000000-0005-0000-0000-0000B0200000}"/>
    <cellStyle name="Hyperlink 16" xfId="57072" hidden="1" xr:uid="{00000000-0005-0000-0000-0000B1200000}"/>
    <cellStyle name="Hyperlink 16" xfId="57196" hidden="1" xr:uid="{00000000-0005-0000-0000-0000B2200000}"/>
    <cellStyle name="Hyperlink 16" xfId="57239" hidden="1" xr:uid="{00000000-0005-0000-0000-0000B3200000}"/>
    <cellStyle name="Hyperlink 16" xfId="57288" hidden="1" xr:uid="{00000000-0005-0000-0000-0000B4200000}"/>
    <cellStyle name="Hyperlink 16" xfId="57338" hidden="1" xr:uid="{00000000-0005-0000-0000-0000B5200000}"/>
    <cellStyle name="Hyperlink 16" xfId="57454" hidden="1" xr:uid="{00000000-0005-0000-0000-0000B6200000}"/>
    <cellStyle name="Hyperlink 16" xfId="57627" hidden="1" xr:uid="{00000000-0005-0000-0000-0000B7200000}"/>
    <cellStyle name="Hyperlink 16" xfId="57670" hidden="1" xr:uid="{00000000-0005-0000-0000-0000B8200000}"/>
    <cellStyle name="Hyperlink 16" xfId="57719" hidden="1" xr:uid="{00000000-0005-0000-0000-0000B9200000}"/>
    <cellStyle name="Hyperlink 16" xfId="57769" hidden="1" xr:uid="{00000000-0005-0000-0000-0000BA200000}"/>
    <cellStyle name="Hyperlink 16" xfId="57535" hidden="1" xr:uid="{00000000-0005-0000-0000-0000BB200000}"/>
    <cellStyle name="Hyperlink 16" xfId="57859" hidden="1" xr:uid="{00000000-0005-0000-0000-0000BC200000}"/>
    <cellStyle name="Hyperlink 16" xfId="57902" hidden="1" xr:uid="{00000000-0005-0000-0000-0000BD200000}"/>
    <cellStyle name="Hyperlink 16" xfId="57951" hidden="1" xr:uid="{00000000-0005-0000-0000-0000BE200000}"/>
    <cellStyle name="Hyperlink 16" xfId="58001" hidden="1" xr:uid="{00000000-0005-0000-0000-0000BF200000}"/>
    <cellStyle name="Hyperlink 16" xfId="57429" hidden="1" xr:uid="{00000000-0005-0000-0000-0000C0200000}"/>
    <cellStyle name="Hyperlink 16" xfId="58063" hidden="1" xr:uid="{00000000-0005-0000-0000-0000C1200000}"/>
    <cellStyle name="Hyperlink 16" xfId="58106" hidden="1" xr:uid="{00000000-0005-0000-0000-0000C2200000}"/>
    <cellStyle name="Hyperlink 16" xfId="58155" hidden="1" xr:uid="{00000000-0005-0000-0000-0000C3200000}"/>
    <cellStyle name="Hyperlink 16" xfId="58205" hidden="1" xr:uid="{00000000-0005-0000-0000-0000C4200000}"/>
    <cellStyle name="Hyperlink 16" xfId="57569" hidden="1" xr:uid="{00000000-0005-0000-0000-0000C5200000}"/>
    <cellStyle name="Hyperlink 16" xfId="58267" hidden="1" xr:uid="{00000000-0005-0000-0000-0000C6200000}"/>
    <cellStyle name="Hyperlink 16" xfId="58310" hidden="1" xr:uid="{00000000-0005-0000-0000-0000C7200000}"/>
    <cellStyle name="Hyperlink 16" xfId="58359" hidden="1" xr:uid="{00000000-0005-0000-0000-0000C8200000}"/>
    <cellStyle name="Hyperlink 16" xfId="58409" hidden="1" xr:uid="{00000000-0005-0000-0000-0000C9200000}"/>
    <cellStyle name="Hyperlink 16" xfId="57804" hidden="1" xr:uid="{00000000-0005-0000-0000-0000CA200000}"/>
    <cellStyle name="Hyperlink 16" xfId="58471" hidden="1" xr:uid="{00000000-0005-0000-0000-0000CB200000}"/>
    <cellStyle name="Hyperlink 16" xfId="58514" hidden="1" xr:uid="{00000000-0005-0000-0000-0000CC200000}"/>
    <cellStyle name="Hyperlink 16" xfId="58563" hidden="1" xr:uid="{00000000-0005-0000-0000-0000CD200000}"/>
    <cellStyle name="Hyperlink 16" xfId="58613" hidden="1" xr:uid="{00000000-0005-0000-0000-0000CE200000}"/>
    <cellStyle name="Hyperlink 16" xfId="57154" hidden="1" xr:uid="{00000000-0005-0000-0000-0000CF200000}"/>
    <cellStyle name="Hyperlink 16" xfId="58675" hidden="1" xr:uid="{00000000-0005-0000-0000-0000D0200000}"/>
    <cellStyle name="Hyperlink 16" xfId="58718" hidden="1" xr:uid="{00000000-0005-0000-0000-0000D1200000}"/>
    <cellStyle name="Hyperlink 16" xfId="58767" hidden="1" xr:uid="{00000000-0005-0000-0000-0000D2200000}"/>
    <cellStyle name="Hyperlink 16" xfId="58817" hidden="1" xr:uid="{00000000-0005-0000-0000-0000D3200000}"/>
    <cellStyle name="Hyperlink 16" xfId="58933" hidden="1" xr:uid="{00000000-0005-0000-0000-0000D4200000}"/>
    <cellStyle name="Hyperlink 16" xfId="59106" hidden="1" xr:uid="{00000000-0005-0000-0000-0000D5200000}"/>
    <cellStyle name="Hyperlink 16" xfId="59149" hidden="1" xr:uid="{00000000-0005-0000-0000-0000D6200000}"/>
    <cellStyle name="Hyperlink 16" xfId="59198" hidden="1" xr:uid="{00000000-0005-0000-0000-0000D7200000}"/>
    <cellStyle name="Hyperlink 16" xfId="59248" hidden="1" xr:uid="{00000000-0005-0000-0000-0000D8200000}"/>
    <cellStyle name="Hyperlink 16" xfId="59014" hidden="1" xr:uid="{00000000-0005-0000-0000-0000D9200000}"/>
    <cellStyle name="Hyperlink 16" xfId="59338" hidden="1" xr:uid="{00000000-0005-0000-0000-0000DA200000}"/>
    <cellStyle name="Hyperlink 16" xfId="59381" hidden="1" xr:uid="{00000000-0005-0000-0000-0000DB200000}"/>
    <cellStyle name="Hyperlink 16" xfId="59430" hidden="1" xr:uid="{00000000-0005-0000-0000-0000DC200000}"/>
    <cellStyle name="Hyperlink 16" xfId="59480" hidden="1" xr:uid="{00000000-0005-0000-0000-0000DD200000}"/>
    <cellStyle name="Hyperlink 16" xfId="58908" hidden="1" xr:uid="{00000000-0005-0000-0000-0000DE200000}"/>
    <cellStyle name="Hyperlink 16" xfId="59542" hidden="1" xr:uid="{00000000-0005-0000-0000-0000DF200000}"/>
    <cellStyle name="Hyperlink 16" xfId="59585" hidden="1" xr:uid="{00000000-0005-0000-0000-0000E0200000}"/>
    <cellStyle name="Hyperlink 16" xfId="59634" hidden="1" xr:uid="{00000000-0005-0000-0000-0000E1200000}"/>
    <cellStyle name="Hyperlink 16" xfId="59684" hidden="1" xr:uid="{00000000-0005-0000-0000-0000E2200000}"/>
    <cellStyle name="Hyperlink 16" xfId="59048" hidden="1" xr:uid="{00000000-0005-0000-0000-0000E3200000}"/>
    <cellStyle name="Hyperlink 16" xfId="59746" hidden="1" xr:uid="{00000000-0005-0000-0000-0000E4200000}"/>
    <cellStyle name="Hyperlink 16" xfId="59789" hidden="1" xr:uid="{00000000-0005-0000-0000-0000E5200000}"/>
    <cellStyle name="Hyperlink 16" xfId="59838" hidden="1" xr:uid="{00000000-0005-0000-0000-0000E6200000}"/>
    <cellStyle name="Hyperlink 16" xfId="59888" hidden="1" xr:uid="{00000000-0005-0000-0000-0000E7200000}"/>
    <cellStyle name="Hyperlink 16" xfId="59283" hidden="1" xr:uid="{00000000-0005-0000-0000-0000E8200000}"/>
    <cellStyle name="Hyperlink 16" xfId="59950" hidden="1" xr:uid="{00000000-0005-0000-0000-0000E9200000}"/>
    <cellStyle name="Hyperlink 16" xfId="59993" hidden="1" xr:uid="{00000000-0005-0000-0000-0000EA200000}"/>
    <cellStyle name="Hyperlink 16" xfId="60042" hidden="1" xr:uid="{00000000-0005-0000-0000-0000EB200000}"/>
    <cellStyle name="Hyperlink 16" xfId="60092" hidden="1" xr:uid="{00000000-0005-0000-0000-0000EC200000}"/>
    <cellStyle name="Hyperlink 16" xfId="57048" hidden="1" xr:uid="{00000000-0005-0000-0000-0000ED200000}"/>
    <cellStyle name="Hyperlink 16" xfId="60154" hidden="1" xr:uid="{00000000-0005-0000-0000-0000EE200000}"/>
    <cellStyle name="Hyperlink 16" xfId="60197" hidden="1" xr:uid="{00000000-0005-0000-0000-0000EF200000}"/>
    <cellStyle name="Hyperlink 16" xfId="60246" hidden="1" xr:uid="{00000000-0005-0000-0000-0000F0200000}"/>
    <cellStyle name="Hyperlink 16" xfId="60296" hidden="1" xr:uid="{00000000-0005-0000-0000-0000F1200000}"/>
    <cellStyle name="Hyperlink 16" xfId="60412" hidden="1" xr:uid="{00000000-0005-0000-0000-0000F2200000}"/>
    <cellStyle name="Hyperlink 16" xfId="60585" hidden="1" xr:uid="{00000000-0005-0000-0000-0000F3200000}"/>
    <cellStyle name="Hyperlink 16" xfId="60628" hidden="1" xr:uid="{00000000-0005-0000-0000-0000F4200000}"/>
    <cellStyle name="Hyperlink 16" xfId="60677" hidden="1" xr:uid="{00000000-0005-0000-0000-0000F5200000}"/>
    <cellStyle name="Hyperlink 16" xfId="60727" hidden="1" xr:uid="{00000000-0005-0000-0000-0000F6200000}"/>
    <cellStyle name="Hyperlink 16" xfId="60493" hidden="1" xr:uid="{00000000-0005-0000-0000-0000F7200000}"/>
    <cellStyle name="Hyperlink 16" xfId="60817" hidden="1" xr:uid="{00000000-0005-0000-0000-0000F8200000}"/>
    <cellStyle name="Hyperlink 16" xfId="60860" hidden="1" xr:uid="{00000000-0005-0000-0000-0000F9200000}"/>
    <cellStyle name="Hyperlink 16" xfId="60909" hidden="1" xr:uid="{00000000-0005-0000-0000-0000FA200000}"/>
    <cellStyle name="Hyperlink 16" xfId="60959" hidden="1" xr:uid="{00000000-0005-0000-0000-0000FB200000}"/>
    <cellStyle name="Hyperlink 16" xfId="60387" hidden="1" xr:uid="{00000000-0005-0000-0000-0000FC200000}"/>
    <cellStyle name="Hyperlink 16" xfId="61021" hidden="1" xr:uid="{00000000-0005-0000-0000-0000FD200000}"/>
    <cellStyle name="Hyperlink 16" xfId="61064" hidden="1" xr:uid="{00000000-0005-0000-0000-0000FE200000}"/>
    <cellStyle name="Hyperlink 16" xfId="61113" hidden="1" xr:uid="{00000000-0005-0000-0000-0000FF200000}"/>
    <cellStyle name="Hyperlink 16" xfId="61163" hidden="1" xr:uid="{00000000-0005-0000-0000-000000210000}"/>
    <cellStyle name="Hyperlink 16" xfId="60527" hidden="1" xr:uid="{00000000-0005-0000-0000-000001210000}"/>
    <cellStyle name="Hyperlink 16" xfId="61225" hidden="1" xr:uid="{00000000-0005-0000-0000-000002210000}"/>
    <cellStyle name="Hyperlink 16" xfId="61268" hidden="1" xr:uid="{00000000-0005-0000-0000-000003210000}"/>
    <cellStyle name="Hyperlink 16" xfId="61317" hidden="1" xr:uid="{00000000-0005-0000-0000-000004210000}"/>
    <cellStyle name="Hyperlink 16" xfId="61367" hidden="1" xr:uid="{00000000-0005-0000-0000-000005210000}"/>
    <cellStyle name="Hyperlink 16" xfId="60762" hidden="1" xr:uid="{00000000-0005-0000-0000-000006210000}"/>
    <cellStyle name="Hyperlink 16" xfId="61429" hidden="1" xr:uid="{00000000-0005-0000-0000-000007210000}"/>
    <cellStyle name="Hyperlink 16" xfId="61472" hidden="1" xr:uid="{00000000-0005-0000-0000-000008210000}"/>
    <cellStyle name="Hyperlink 16" xfId="61521" hidden="1" xr:uid="{00000000-0005-0000-0000-000009210000}"/>
    <cellStyle name="Hyperlink 16" xfId="61571" xr:uid="{00000000-0005-0000-0000-00000A210000}"/>
    <cellStyle name="Hyperlink 17" xfId="168" hidden="1" xr:uid="{00000000-0005-0000-0000-00000B210000}"/>
    <cellStyle name="Hyperlink 17" xfId="210" hidden="1" xr:uid="{00000000-0005-0000-0000-00000C210000}"/>
    <cellStyle name="Hyperlink 17" xfId="440" hidden="1" xr:uid="{00000000-0005-0000-0000-00000D210000}"/>
    <cellStyle name="Hyperlink 17" xfId="487" hidden="1" xr:uid="{00000000-0005-0000-0000-00000E210000}"/>
    <cellStyle name="Hyperlink 17" xfId="536" hidden="1" xr:uid="{00000000-0005-0000-0000-00000F210000}"/>
    <cellStyle name="Hyperlink 17" xfId="586" hidden="1" xr:uid="{00000000-0005-0000-0000-000010210000}"/>
    <cellStyle name="Hyperlink 17" xfId="628" hidden="1" xr:uid="{00000000-0005-0000-0000-000011210000}"/>
    <cellStyle name="Hyperlink 17" xfId="697" hidden="1" xr:uid="{00000000-0005-0000-0000-000012210000}"/>
    <cellStyle name="Hyperlink 17" xfId="742" hidden="1" xr:uid="{00000000-0005-0000-0000-000013210000}"/>
    <cellStyle name="Hyperlink 17" xfId="791" hidden="1" xr:uid="{00000000-0005-0000-0000-000014210000}"/>
    <cellStyle name="Hyperlink 17" xfId="841" hidden="1" xr:uid="{00000000-0005-0000-0000-000015210000}"/>
    <cellStyle name="Hyperlink 17" xfId="942" hidden="1" xr:uid="{00000000-0005-0000-0000-000016210000}"/>
    <cellStyle name="Hyperlink 17" xfId="1067" hidden="1" xr:uid="{00000000-0005-0000-0000-000017210000}"/>
    <cellStyle name="Hyperlink 17" xfId="1112" hidden="1" xr:uid="{00000000-0005-0000-0000-000018210000}"/>
    <cellStyle name="Hyperlink 17" xfId="1161" hidden="1" xr:uid="{00000000-0005-0000-0000-000019210000}"/>
    <cellStyle name="Hyperlink 17" xfId="1211" hidden="1" xr:uid="{00000000-0005-0000-0000-00001A210000}"/>
    <cellStyle name="Hyperlink 17" xfId="1325" hidden="1" xr:uid="{00000000-0005-0000-0000-00001B210000}"/>
    <cellStyle name="Hyperlink 17" xfId="1498" hidden="1" xr:uid="{00000000-0005-0000-0000-00001C210000}"/>
    <cellStyle name="Hyperlink 17" xfId="1543" hidden="1" xr:uid="{00000000-0005-0000-0000-00001D210000}"/>
    <cellStyle name="Hyperlink 17" xfId="1592" hidden="1" xr:uid="{00000000-0005-0000-0000-00001E210000}"/>
    <cellStyle name="Hyperlink 17" xfId="1642" hidden="1" xr:uid="{00000000-0005-0000-0000-00001F210000}"/>
    <cellStyle name="Hyperlink 17" xfId="1408" hidden="1" xr:uid="{00000000-0005-0000-0000-000020210000}"/>
    <cellStyle name="Hyperlink 17" xfId="1730" hidden="1" xr:uid="{00000000-0005-0000-0000-000021210000}"/>
    <cellStyle name="Hyperlink 17" xfId="1775" hidden="1" xr:uid="{00000000-0005-0000-0000-000022210000}"/>
    <cellStyle name="Hyperlink 17" xfId="1824" hidden="1" xr:uid="{00000000-0005-0000-0000-000023210000}"/>
    <cellStyle name="Hyperlink 17" xfId="1874" hidden="1" xr:uid="{00000000-0005-0000-0000-000024210000}"/>
    <cellStyle name="Hyperlink 17" xfId="1302" hidden="1" xr:uid="{00000000-0005-0000-0000-000025210000}"/>
    <cellStyle name="Hyperlink 17" xfId="1934" hidden="1" xr:uid="{00000000-0005-0000-0000-000026210000}"/>
    <cellStyle name="Hyperlink 17" xfId="1979" hidden="1" xr:uid="{00000000-0005-0000-0000-000027210000}"/>
    <cellStyle name="Hyperlink 17" xfId="2028" hidden="1" xr:uid="{00000000-0005-0000-0000-000028210000}"/>
    <cellStyle name="Hyperlink 17" xfId="2078" hidden="1" xr:uid="{00000000-0005-0000-0000-000029210000}"/>
    <cellStyle name="Hyperlink 17" xfId="1427" hidden="1" xr:uid="{00000000-0005-0000-0000-00002A210000}"/>
    <cellStyle name="Hyperlink 17" xfId="2138" hidden="1" xr:uid="{00000000-0005-0000-0000-00002B210000}"/>
    <cellStyle name="Hyperlink 17" xfId="2183" hidden="1" xr:uid="{00000000-0005-0000-0000-00002C210000}"/>
    <cellStyle name="Hyperlink 17" xfId="2232" hidden="1" xr:uid="{00000000-0005-0000-0000-00002D210000}"/>
    <cellStyle name="Hyperlink 17" xfId="2282" hidden="1" xr:uid="{00000000-0005-0000-0000-00002E210000}"/>
    <cellStyle name="Hyperlink 17" xfId="1675" hidden="1" xr:uid="{00000000-0005-0000-0000-00002F210000}"/>
    <cellStyle name="Hyperlink 17" xfId="2342" hidden="1" xr:uid="{00000000-0005-0000-0000-000030210000}"/>
    <cellStyle name="Hyperlink 17" xfId="2387" hidden="1" xr:uid="{00000000-0005-0000-0000-000031210000}"/>
    <cellStyle name="Hyperlink 17" xfId="2436" hidden="1" xr:uid="{00000000-0005-0000-0000-000032210000}"/>
    <cellStyle name="Hyperlink 17" xfId="2486" hidden="1" xr:uid="{00000000-0005-0000-0000-000033210000}"/>
    <cellStyle name="Hyperlink 17" xfId="1026" hidden="1" xr:uid="{00000000-0005-0000-0000-000034210000}"/>
    <cellStyle name="Hyperlink 17" xfId="2546" hidden="1" xr:uid="{00000000-0005-0000-0000-000035210000}"/>
    <cellStyle name="Hyperlink 17" xfId="2591" hidden="1" xr:uid="{00000000-0005-0000-0000-000036210000}"/>
    <cellStyle name="Hyperlink 17" xfId="2640" hidden="1" xr:uid="{00000000-0005-0000-0000-000037210000}"/>
    <cellStyle name="Hyperlink 17" xfId="2690" hidden="1" xr:uid="{00000000-0005-0000-0000-000038210000}"/>
    <cellStyle name="Hyperlink 17" xfId="2804" hidden="1" xr:uid="{00000000-0005-0000-0000-000039210000}"/>
    <cellStyle name="Hyperlink 17" xfId="2977" hidden="1" xr:uid="{00000000-0005-0000-0000-00003A210000}"/>
    <cellStyle name="Hyperlink 17" xfId="3022" hidden="1" xr:uid="{00000000-0005-0000-0000-00003B210000}"/>
    <cellStyle name="Hyperlink 17" xfId="3071" hidden="1" xr:uid="{00000000-0005-0000-0000-00003C210000}"/>
    <cellStyle name="Hyperlink 17" xfId="3121" hidden="1" xr:uid="{00000000-0005-0000-0000-00003D210000}"/>
    <cellStyle name="Hyperlink 17" xfId="2887" hidden="1" xr:uid="{00000000-0005-0000-0000-00003E210000}"/>
    <cellStyle name="Hyperlink 17" xfId="3209" hidden="1" xr:uid="{00000000-0005-0000-0000-00003F210000}"/>
    <cellStyle name="Hyperlink 17" xfId="3254" hidden="1" xr:uid="{00000000-0005-0000-0000-000040210000}"/>
    <cellStyle name="Hyperlink 17" xfId="3303" hidden="1" xr:uid="{00000000-0005-0000-0000-000041210000}"/>
    <cellStyle name="Hyperlink 17" xfId="3353" hidden="1" xr:uid="{00000000-0005-0000-0000-000042210000}"/>
    <cellStyle name="Hyperlink 17" xfId="2781" hidden="1" xr:uid="{00000000-0005-0000-0000-000043210000}"/>
    <cellStyle name="Hyperlink 17" xfId="3413" hidden="1" xr:uid="{00000000-0005-0000-0000-000044210000}"/>
    <cellStyle name="Hyperlink 17" xfId="3458" hidden="1" xr:uid="{00000000-0005-0000-0000-000045210000}"/>
    <cellStyle name="Hyperlink 17" xfId="3507" hidden="1" xr:uid="{00000000-0005-0000-0000-000046210000}"/>
    <cellStyle name="Hyperlink 17" xfId="3557" hidden="1" xr:uid="{00000000-0005-0000-0000-000047210000}"/>
    <cellStyle name="Hyperlink 17" xfId="2906" hidden="1" xr:uid="{00000000-0005-0000-0000-000048210000}"/>
    <cellStyle name="Hyperlink 17" xfId="3617" hidden="1" xr:uid="{00000000-0005-0000-0000-000049210000}"/>
    <cellStyle name="Hyperlink 17" xfId="3662" hidden="1" xr:uid="{00000000-0005-0000-0000-00004A210000}"/>
    <cellStyle name="Hyperlink 17" xfId="3711" hidden="1" xr:uid="{00000000-0005-0000-0000-00004B210000}"/>
    <cellStyle name="Hyperlink 17" xfId="3761" hidden="1" xr:uid="{00000000-0005-0000-0000-00004C210000}"/>
    <cellStyle name="Hyperlink 17" xfId="3154" hidden="1" xr:uid="{00000000-0005-0000-0000-00004D210000}"/>
    <cellStyle name="Hyperlink 17" xfId="3821" hidden="1" xr:uid="{00000000-0005-0000-0000-00004E210000}"/>
    <cellStyle name="Hyperlink 17" xfId="3866" hidden="1" xr:uid="{00000000-0005-0000-0000-00004F210000}"/>
    <cellStyle name="Hyperlink 17" xfId="3915" hidden="1" xr:uid="{00000000-0005-0000-0000-000050210000}"/>
    <cellStyle name="Hyperlink 17" xfId="3965" hidden="1" xr:uid="{00000000-0005-0000-0000-000051210000}"/>
    <cellStyle name="Hyperlink 17" xfId="920" hidden="1" xr:uid="{00000000-0005-0000-0000-000052210000}"/>
    <cellStyle name="Hyperlink 17" xfId="4025" hidden="1" xr:uid="{00000000-0005-0000-0000-000053210000}"/>
    <cellStyle name="Hyperlink 17" xfId="4070" hidden="1" xr:uid="{00000000-0005-0000-0000-000054210000}"/>
    <cellStyle name="Hyperlink 17" xfId="4119" hidden="1" xr:uid="{00000000-0005-0000-0000-000055210000}"/>
    <cellStyle name="Hyperlink 17" xfId="4169" hidden="1" xr:uid="{00000000-0005-0000-0000-000056210000}"/>
    <cellStyle name="Hyperlink 17" xfId="4283" hidden="1" xr:uid="{00000000-0005-0000-0000-000057210000}"/>
    <cellStyle name="Hyperlink 17" xfId="4456" hidden="1" xr:uid="{00000000-0005-0000-0000-000058210000}"/>
    <cellStyle name="Hyperlink 17" xfId="4501" hidden="1" xr:uid="{00000000-0005-0000-0000-000059210000}"/>
    <cellStyle name="Hyperlink 17" xfId="4550" hidden="1" xr:uid="{00000000-0005-0000-0000-00005A210000}"/>
    <cellStyle name="Hyperlink 17" xfId="4600" hidden="1" xr:uid="{00000000-0005-0000-0000-00005B210000}"/>
    <cellStyle name="Hyperlink 17" xfId="4366" hidden="1" xr:uid="{00000000-0005-0000-0000-00005C210000}"/>
    <cellStyle name="Hyperlink 17" xfId="4688" hidden="1" xr:uid="{00000000-0005-0000-0000-00005D210000}"/>
    <cellStyle name="Hyperlink 17" xfId="4733" hidden="1" xr:uid="{00000000-0005-0000-0000-00005E210000}"/>
    <cellStyle name="Hyperlink 17" xfId="4782" hidden="1" xr:uid="{00000000-0005-0000-0000-00005F210000}"/>
    <cellStyle name="Hyperlink 17" xfId="4832" hidden="1" xr:uid="{00000000-0005-0000-0000-000060210000}"/>
    <cellStyle name="Hyperlink 17" xfId="4260" hidden="1" xr:uid="{00000000-0005-0000-0000-000061210000}"/>
    <cellStyle name="Hyperlink 17" xfId="4892" hidden="1" xr:uid="{00000000-0005-0000-0000-000062210000}"/>
    <cellStyle name="Hyperlink 17" xfId="4937" hidden="1" xr:uid="{00000000-0005-0000-0000-000063210000}"/>
    <cellStyle name="Hyperlink 17" xfId="4986" hidden="1" xr:uid="{00000000-0005-0000-0000-000064210000}"/>
    <cellStyle name="Hyperlink 17" xfId="5036" hidden="1" xr:uid="{00000000-0005-0000-0000-000065210000}"/>
    <cellStyle name="Hyperlink 17" xfId="4385" hidden="1" xr:uid="{00000000-0005-0000-0000-000066210000}"/>
    <cellStyle name="Hyperlink 17" xfId="5096" hidden="1" xr:uid="{00000000-0005-0000-0000-000067210000}"/>
    <cellStyle name="Hyperlink 17" xfId="5141" hidden="1" xr:uid="{00000000-0005-0000-0000-000068210000}"/>
    <cellStyle name="Hyperlink 17" xfId="5190" hidden="1" xr:uid="{00000000-0005-0000-0000-000069210000}"/>
    <cellStyle name="Hyperlink 17" xfId="5240" hidden="1" xr:uid="{00000000-0005-0000-0000-00006A210000}"/>
    <cellStyle name="Hyperlink 17" xfId="4633" hidden="1" xr:uid="{00000000-0005-0000-0000-00006B210000}"/>
    <cellStyle name="Hyperlink 17" xfId="5300" hidden="1" xr:uid="{00000000-0005-0000-0000-00006C210000}"/>
    <cellStyle name="Hyperlink 17" xfId="5345" hidden="1" xr:uid="{00000000-0005-0000-0000-00006D210000}"/>
    <cellStyle name="Hyperlink 17" xfId="5394" hidden="1" xr:uid="{00000000-0005-0000-0000-00006E210000}"/>
    <cellStyle name="Hyperlink 17" xfId="5444" hidden="1" xr:uid="{00000000-0005-0000-0000-00006F210000}"/>
    <cellStyle name="Hyperlink 17" xfId="5636" hidden="1" xr:uid="{00000000-0005-0000-0000-000070210000}"/>
    <cellStyle name="Hyperlink 17" xfId="5836" hidden="1" xr:uid="{00000000-0005-0000-0000-000071210000}"/>
    <cellStyle name="Hyperlink 17" xfId="5881" hidden="1" xr:uid="{00000000-0005-0000-0000-000072210000}"/>
    <cellStyle name="Hyperlink 17" xfId="5930" hidden="1" xr:uid="{00000000-0005-0000-0000-000073210000}"/>
    <cellStyle name="Hyperlink 17" xfId="5980" hidden="1" xr:uid="{00000000-0005-0000-0000-000074210000}"/>
    <cellStyle name="Hyperlink 17" xfId="6022" hidden="1" xr:uid="{00000000-0005-0000-0000-000075210000}"/>
    <cellStyle name="Hyperlink 17" xfId="6091" hidden="1" xr:uid="{00000000-0005-0000-0000-000076210000}"/>
    <cellStyle name="Hyperlink 17" xfId="6136" hidden="1" xr:uid="{00000000-0005-0000-0000-000077210000}"/>
    <cellStyle name="Hyperlink 17" xfId="6185" hidden="1" xr:uid="{00000000-0005-0000-0000-000078210000}"/>
    <cellStyle name="Hyperlink 17" xfId="6235" hidden="1" xr:uid="{00000000-0005-0000-0000-000079210000}"/>
    <cellStyle name="Hyperlink 17" xfId="6333" hidden="1" xr:uid="{00000000-0005-0000-0000-00007A210000}"/>
    <cellStyle name="Hyperlink 17" xfId="6457" hidden="1" xr:uid="{00000000-0005-0000-0000-00007B210000}"/>
    <cellStyle name="Hyperlink 17" xfId="6502" hidden="1" xr:uid="{00000000-0005-0000-0000-00007C210000}"/>
    <cellStyle name="Hyperlink 17" xfId="6551" hidden="1" xr:uid="{00000000-0005-0000-0000-00007D210000}"/>
    <cellStyle name="Hyperlink 17" xfId="6601" hidden="1" xr:uid="{00000000-0005-0000-0000-00007E210000}"/>
    <cellStyle name="Hyperlink 17" xfId="6715" hidden="1" xr:uid="{00000000-0005-0000-0000-00007F210000}"/>
    <cellStyle name="Hyperlink 17" xfId="6888" hidden="1" xr:uid="{00000000-0005-0000-0000-000080210000}"/>
    <cellStyle name="Hyperlink 17" xfId="6933" hidden="1" xr:uid="{00000000-0005-0000-0000-000081210000}"/>
    <cellStyle name="Hyperlink 17" xfId="6982" hidden="1" xr:uid="{00000000-0005-0000-0000-000082210000}"/>
    <cellStyle name="Hyperlink 17" xfId="7032" hidden="1" xr:uid="{00000000-0005-0000-0000-000083210000}"/>
    <cellStyle name="Hyperlink 17" xfId="6798" hidden="1" xr:uid="{00000000-0005-0000-0000-000084210000}"/>
    <cellStyle name="Hyperlink 17" xfId="7120" hidden="1" xr:uid="{00000000-0005-0000-0000-000085210000}"/>
    <cellStyle name="Hyperlink 17" xfId="7165" hidden="1" xr:uid="{00000000-0005-0000-0000-000086210000}"/>
    <cellStyle name="Hyperlink 17" xfId="7214" hidden="1" xr:uid="{00000000-0005-0000-0000-000087210000}"/>
    <cellStyle name="Hyperlink 17" xfId="7264" hidden="1" xr:uid="{00000000-0005-0000-0000-000088210000}"/>
    <cellStyle name="Hyperlink 17" xfId="6692" hidden="1" xr:uid="{00000000-0005-0000-0000-000089210000}"/>
    <cellStyle name="Hyperlink 17" xfId="7324" hidden="1" xr:uid="{00000000-0005-0000-0000-00008A210000}"/>
    <cellStyle name="Hyperlink 17" xfId="7369" hidden="1" xr:uid="{00000000-0005-0000-0000-00008B210000}"/>
    <cellStyle name="Hyperlink 17" xfId="7418" hidden="1" xr:uid="{00000000-0005-0000-0000-00008C210000}"/>
    <cellStyle name="Hyperlink 17" xfId="7468" hidden="1" xr:uid="{00000000-0005-0000-0000-00008D210000}"/>
    <cellStyle name="Hyperlink 17" xfId="6817" hidden="1" xr:uid="{00000000-0005-0000-0000-00008E210000}"/>
    <cellStyle name="Hyperlink 17" xfId="7528" hidden="1" xr:uid="{00000000-0005-0000-0000-00008F210000}"/>
    <cellStyle name="Hyperlink 17" xfId="7573" hidden="1" xr:uid="{00000000-0005-0000-0000-000090210000}"/>
    <cellStyle name="Hyperlink 17" xfId="7622" hidden="1" xr:uid="{00000000-0005-0000-0000-000091210000}"/>
    <cellStyle name="Hyperlink 17" xfId="7672" hidden="1" xr:uid="{00000000-0005-0000-0000-000092210000}"/>
    <cellStyle name="Hyperlink 17" xfId="7065" hidden="1" xr:uid="{00000000-0005-0000-0000-000093210000}"/>
    <cellStyle name="Hyperlink 17" xfId="7732" hidden="1" xr:uid="{00000000-0005-0000-0000-000094210000}"/>
    <cellStyle name="Hyperlink 17" xfId="7777" hidden="1" xr:uid="{00000000-0005-0000-0000-000095210000}"/>
    <cellStyle name="Hyperlink 17" xfId="7826" hidden="1" xr:uid="{00000000-0005-0000-0000-000096210000}"/>
    <cellStyle name="Hyperlink 17" xfId="7876" hidden="1" xr:uid="{00000000-0005-0000-0000-000097210000}"/>
    <cellStyle name="Hyperlink 17" xfId="6417" hidden="1" xr:uid="{00000000-0005-0000-0000-000098210000}"/>
    <cellStyle name="Hyperlink 17" xfId="7936" hidden="1" xr:uid="{00000000-0005-0000-0000-000099210000}"/>
    <cellStyle name="Hyperlink 17" xfId="7981" hidden="1" xr:uid="{00000000-0005-0000-0000-00009A210000}"/>
    <cellStyle name="Hyperlink 17" xfId="8030" hidden="1" xr:uid="{00000000-0005-0000-0000-00009B210000}"/>
    <cellStyle name="Hyperlink 17" xfId="8080" hidden="1" xr:uid="{00000000-0005-0000-0000-00009C210000}"/>
    <cellStyle name="Hyperlink 17" xfId="8194" hidden="1" xr:uid="{00000000-0005-0000-0000-00009D210000}"/>
    <cellStyle name="Hyperlink 17" xfId="8367" hidden="1" xr:uid="{00000000-0005-0000-0000-00009E210000}"/>
    <cellStyle name="Hyperlink 17" xfId="8412" hidden="1" xr:uid="{00000000-0005-0000-0000-00009F210000}"/>
    <cellStyle name="Hyperlink 17" xfId="8461" hidden="1" xr:uid="{00000000-0005-0000-0000-0000A0210000}"/>
    <cellStyle name="Hyperlink 17" xfId="8511" hidden="1" xr:uid="{00000000-0005-0000-0000-0000A1210000}"/>
    <cellStyle name="Hyperlink 17" xfId="8277" hidden="1" xr:uid="{00000000-0005-0000-0000-0000A2210000}"/>
    <cellStyle name="Hyperlink 17" xfId="8599" hidden="1" xr:uid="{00000000-0005-0000-0000-0000A3210000}"/>
    <cellStyle name="Hyperlink 17" xfId="8644" hidden="1" xr:uid="{00000000-0005-0000-0000-0000A4210000}"/>
    <cellStyle name="Hyperlink 17" xfId="8693" hidden="1" xr:uid="{00000000-0005-0000-0000-0000A5210000}"/>
    <cellStyle name="Hyperlink 17" xfId="8743" hidden="1" xr:uid="{00000000-0005-0000-0000-0000A6210000}"/>
    <cellStyle name="Hyperlink 17" xfId="8171" hidden="1" xr:uid="{00000000-0005-0000-0000-0000A7210000}"/>
    <cellStyle name="Hyperlink 17" xfId="8803" hidden="1" xr:uid="{00000000-0005-0000-0000-0000A8210000}"/>
    <cellStyle name="Hyperlink 17" xfId="8848" hidden="1" xr:uid="{00000000-0005-0000-0000-0000A9210000}"/>
    <cellStyle name="Hyperlink 17" xfId="8897" hidden="1" xr:uid="{00000000-0005-0000-0000-0000AA210000}"/>
    <cellStyle name="Hyperlink 17" xfId="8947" hidden="1" xr:uid="{00000000-0005-0000-0000-0000AB210000}"/>
    <cellStyle name="Hyperlink 17" xfId="8296" hidden="1" xr:uid="{00000000-0005-0000-0000-0000AC210000}"/>
    <cellStyle name="Hyperlink 17" xfId="9007" hidden="1" xr:uid="{00000000-0005-0000-0000-0000AD210000}"/>
    <cellStyle name="Hyperlink 17" xfId="9052" hidden="1" xr:uid="{00000000-0005-0000-0000-0000AE210000}"/>
    <cellStyle name="Hyperlink 17" xfId="9101" hidden="1" xr:uid="{00000000-0005-0000-0000-0000AF210000}"/>
    <cellStyle name="Hyperlink 17" xfId="9151" hidden="1" xr:uid="{00000000-0005-0000-0000-0000B0210000}"/>
    <cellStyle name="Hyperlink 17" xfId="8544" hidden="1" xr:uid="{00000000-0005-0000-0000-0000B1210000}"/>
    <cellStyle name="Hyperlink 17" xfId="9211" hidden="1" xr:uid="{00000000-0005-0000-0000-0000B2210000}"/>
    <cellStyle name="Hyperlink 17" xfId="9256" hidden="1" xr:uid="{00000000-0005-0000-0000-0000B3210000}"/>
    <cellStyle name="Hyperlink 17" xfId="9305" hidden="1" xr:uid="{00000000-0005-0000-0000-0000B4210000}"/>
    <cellStyle name="Hyperlink 17" xfId="9355" hidden="1" xr:uid="{00000000-0005-0000-0000-0000B5210000}"/>
    <cellStyle name="Hyperlink 17" xfId="6312" hidden="1" xr:uid="{00000000-0005-0000-0000-0000B6210000}"/>
    <cellStyle name="Hyperlink 17" xfId="9415" hidden="1" xr:uid="{00000000-0005-0000-0000-0000B7210000}"/>
    <cellStyle name="Hyperlink 17" xfId="9460" hidden="1" xr:uid="{00000000-0005-0000-0000-0000B8210000}"/>
    <cellStyle name="Hyperlink 17" xfId="9509" hidden="1" xr:uid="{00000000-0005-0000-0000-0000B9210000}"/>
    <cellStyle name="Hyperlink 17" xfId="9559" hidden="1" xr:uid="{00000000-0005-0000-0000-0000BA210000}"/>
    <cellStyle name="Hyperlink 17" xfId="9673" hidden="1" xr:uid="{00000000-0005-0000-0000-0000BB210000}"/>
    <cellStyle name="Hyperlink 17" xfId="9846" hidden="1" xr:uid="{00000000-0005-0000-0000-0000BC210000}"/>
    <cellStyle name="Hyperlink 17" xfId="9891" hidden="1" xr:uid="{00000000-0005-0000-0000-0000BD210000}"/>
    <cellStyle name="Hyperlink 17" xfId="9940" hidden="1" xr:uid="{00000000-0005-0000-0000-0000BE210000}"/>
    <cellStyle name="Hyperlink 17" xfId="9990" hidden="1" xr:uid="{00000000-0005-0000-0000-0000BF210000}"/>
    <cellStyle name="Hyperlink 17" xfId="9756" hidden="1" xr:uid="{00000000-0005-0000-0000-0000C0210000}"/>
    <cellStyle name="Hyperlink 17" xfId="10078" hidden="1" xr:uid="{00000000-0005-0000-0000-0000C1210000}"/>
    <cellStyle name="Hyperlink 17" xfId="10123" hidden="1" xr:uid="{00000000-0005-0000-0000-0000C2210000}"/>
    <cellStyle name="Hyperlink 17" xfId="10172" hidden="1" xr:uid="{00000000-0005-0000-0000-0000C3210000}"/>
    <cellStyle name="Hyperlink 17" xfId="10222" hidden="1" xr:uid="{00000000-0005-0000-0000-0000C4210000}"/>
    <cellStyle name="Hyperlink 17" xfId="9650" hidden="1" xr:uid="{00000000-0005-0000-0000-0000C5210000}"/>
    <cellStyle name="Hyperlink 17" xfId="10282" hidden="1" xr:uid="{00000000-0005-0000-0000-0000C6210000}"/>
    <cellStyle name="Hyperlink 17" xfId="10327" hidden="1" xr:uid="{00000000-0005-0000-0000-0000C7210000}"/>
    <cellStyle name="Hyperlink 17" xfId="10376" hidden="1" xr:uid="{00000000-0005-0000-0000-0000C8210000}"/>
    <cellStyle name="Hyperlink 17" xfId="10426" hidden="1" xr:uid="{00000000-0005-0000-0000-0000C9210000}"/>
    <cellStyle name="Hyperlink 17" xfId="9775" hidden="1" xr:uid="{00000000-0005-0000-0000-0000CA210000}"/>
    <cellStyle name="Hyperlink 17" xfId="10486" hidden="1" xr:uid="{00000000-0005-0000-0000-0000CB210000}"/>
    <cellStyle name="Hyperlink 17" xfId="10531" hidden="1" xr:uid="{00000000-0005-0000-0000-0000CC210000}"/>
    <cellStyle name="Hyperlink 17" xfId="10580" hidden="1" xr:uid="{00000000-0005-0000-0000-0000CD210000}"/>
    <cellStyle name="Hyperlink 17" xfId="10630" hidden="1" xr:uid="{00000000-0005-0000-0000-0000CE210000}"/>
    <cellStyle name="Hyperlink 17" xfId="10023" hidden="1" xr:uid="{00000000-0005-0000-0000-0000CF210000}"/>
    <cellStyle name="Hyperlink 17" xfId="10690" hidden="1" xr:uid="{00000000-0005-0000-0000-0000D0210000}"/>
    <cellStyle name="Hyperlink 17" xfId="10735" hidden="1" xr:uid="{00000000-0005-0000-0000-0000D1210000}"/>
    <cellStyle name="Hyperlink 17" xfId="10784" hidden="1" xr:uid="{00000000-0005-0000-0000-0000D2210000}"/>
    <cellStyle name="Hyperlink 17" xfId="10834" hidden="1" xr:uid="{00000000-0005-0000-0000-0000D3210000}"/>
    <cellStyle name="Hyperlink 17" xfId="5726" hidden="1" xr:uid="{00000000-0005-0000-0000-0000D4210000}"/>
    <cellStyle name="Hyperlink 17" xfId="10923" hidden="1" xr:uid="{00000000-0005-0000-0000-0000D5210000}"/>
    <cellStyle name="Hyperlink 17" xfId="10968" hidden="1" xr:uid="{00000000-0005-0000-0000-0000D6210000}"/>
    <cellStyle name="Hyperlink 17" xfId="11017" hidden="1" xr:uid="{00000000-0005-0000-0000-0000D7210000}"/>
    <cellStyle name="Hyperlink 17" xfId="11067" hidden="1" xr:uid="{00000000-0005-0000-0000-0000D8210000}"/>
    <cellStyle name="Hyperlink 17" xfId="11109" hidden="1" xr:uid="{00000000-0005-0000-0000-0000D9210000}"/>
    <cellStyle name="Hyperlink 17" xfId="11178" hidden="1" xr:uid="{00000000-0005-0000-0000-0000DA210000}"/>
    <cellStyle name="Hyperlink 17" xfId="11223" hidden="1" xr:uid="{00000000-0005-0000-0000-0000DB210000}"/>
    <cellStyle name="Hyperlink 17" xfId="11272" hidden="1" xr:uid="{00000000-0005-0000-0000-0000DC210000}"/>
    <cellStyle name="Hyperlink 17" xfId="11322" hidden="1" xr:uid="{00000000-0005-0000-0000-0000DD210000}"/>
    <cellStyle name="Hyperlink 17" xfId="11421" hidden="1" xr:uid="{00000000-0005-0000-0000-0000DE210000}"/>
    <cellStyle name="Hyperlink 17" xfId="11545" hidden="1" xr:uid="{00000000-0005-0000-0000-0000DF210000}"/>
    <cellStyle name="Hyperlink 17" xfId="11590" hidden="1" xr:uid="{00000000-0005-0000-0000-0000E0210000}"/>
    <cellStyle name="Hyperlink 17" xfId="11639" hidden="1" xr:uid="{00000000-0005-0000-0000-0000E1210000}"/>
    <cellStyle name="Hyperlink 17" xfId="11689" hidden="1" xr:uid="{00000000-0005-0000-0000-0000E2210000}"/>
    <cellStyle name="Hyperlink 17" xfId="11803" hidden="1" xr:uid="{00000000-0005-0000-0000-0000E3210000}"/>
    <cellStyle name="Hyperlink 17" xfId="11976" hidden="1" xr:uid="{00000000-0005-0000-0000-0000E4210000}"/>
    <cellStyle name="Hyperlink 17" xfId="12021" hidden="1" xr:uid="{00000000-0005-0000-0000-0000E5210000}"/>
    <cellStyle name="Hyperlink 17" xfId="12070" hidden="1" xr:uid="{00000000-0005-0000-0000-0000E6210000}"/>
    <cellStyle name="Hyperlink 17" xfId="12120" hidden="1" xr:uid="{00000000-0005-0000-0000-0000E7210000}"/>
    <cellStyle name="Hyperlink 17" xfId="11886" hidden="1" xr:uid="{00000000-0005-0000-0000-0000E8210000}"/>
    <cellStyle name="Hyperlink 17" xfId="12208" hidden="1" xr:uid="{00000000-0005-0000-0000-0000E9210000}"/>
    <cellStyle name="Hyperlink 17" xfId="12253" hidden="1" xr:uid="{00000000-0005-0000-0000-0000EA210000}"/>
    <cellStyle name="Hyperlink 17" xfId="12302" hidden="1" xr:uid="{00000000-0005-0000-0000-0000EB210000}"/>
    <cellStyle name="Hyperlink 17" xfId="12352" hidden="1" xr:uid="{00000000-0005-0000-0000-0000EC210000}"/>
    <cellStyle name="Hyperlink 17" xfId="11780" hidden="1" xr:uid="{00000000-0005-0000-0000-0000ED210000}"/>
    <cellStyle name="Hyperlink 17" xfId="12412" hidden="1" xr:uid="{00000000-0005-0000-0000-0000EE210000}"/>
    <cellStyle name="Hyperlink 17" xfId="12457" hidden="1" xr:uid="{00000000-0005-0000-0000-0000EF210000}"/>
    <cellStyle name="Hyperlink 17" xfId="12506" hidden="1" xr:uid="{00000000-0005-0000-0000-0000F0210000}"/>
    <cellStyle name="Hyperlink 17" xfId="12556" hidden="1" xr:uid="{00000000-0005-0000-0000-0000F1210000}"/>
    <cellStyle name="Hyperlink 17" xfId="11905" hidden="1" xr:uid="{00000000-0005-0000-0000-0000F2210000}"/>
    <cellStyle name="Hyperlink 17" xfId="12616" hidden="1" xr:uid="{00000000-0005-0000-0000-0000F3210000}"/>
    <cellStyle name="Hyperlink 17" xfId="12661" hidden="1" xr:uid="{00000000-0005-0000-0000-0000F4210000}"/>
    <cellStyle name="Hyperlink 17" xfId="12710" hidden="1" xr:uid="{00000000-0005-0000-0000-0000F5210000}"/>
    <cellStyle name="Hyperlink 17" xfId="12760" hidden="1" xr:uid="{00000000-0005-0000-0000-0000F6210000}"/>
    <cellStyle name="Hyperlink 17" xfId="12153" hidden="1" xr:uid="{00000000-0005-0000-0000-0000F7210000}"/>
    <cellStyle name="Hyperlink 17" xfId="12820" hidden="1" xr:uid="{00000000-0005-0000-0000-0000F8210000}"/>
    <cellStyle name="Hyperlink 17" xfId="12865" hidden="1" xr:uid="{00000000-0005-0000-0000-0000F9210000}"/>
    <cellStyle name="Hyperlink 17" xfId="12914" hidden="1" xr:uid="{00000000-0005-0000-0000-0000FA210000}"/>
    <cellStyle name="Hyperlink 17" xfId="12964" hidden="1" xr:uid="{00000000-0005-0000-0000-0000FB210000}"/>
    <cellStyle name="Hyperlink 17" xfId="11505" hidden="1" xr:uid="{00000000-0005-0000-0000-0000FC210000}"/>
    <cellStyle name="Hyperlink 17" xfId="13024" hidden="1" xr:uid="{00000000-0005-0000-0000-0000FD210000}"/>
    <cellStyle name="Hyperlink 17" xfId="13069" hidden="1" xr:uid="{00000000-0005-0000-0000-0000FE210000}"/>
    <cellStyle name="Hyperlink 17" xfId="13118" hidden="1" xr:uid="{00000000-0005-0000-0000-0000FF210000}"/>
    <cellStyle name="Hyperlink 17" xfId="13168" hidden="1" xr:uid="{00000000-0005-0000-0000-000000220000}"/>
    <cellStyle name="Hyperlink 17" xfId="13282" hidden="1" xr:uid="{00000000-0005-0000-0000-000001220000}"/>
    <cellStyle name="Hyperlink 17" xfId="13455" hidden="1" xr:uid="{00000000-0005-0000-0000-000002220000}"/>
    <cellStyle name="Hyperlink 17" xfId="13500" hidden="1" xr:uid="{00000000-0005-0000-0000-000003220000}"/>
    <cellStyle name="Hyperlink 17" xfId="13549" hidden="1" xr:uid="{00000000-0005-0000-0000-000004220000}"/>
    <cellStyle name="Hyperlink 17" xfId="13599" hidden="1" xr:uid="{00000000-0005-0000-0000-000005220000}"/>
    <cellStyle name="Hyperlink 17" xfId="13365" hidden="1" xr:uid="{00000000-0005-0000-0000-000006220000}"/>
    <cellStyle name="Hyperlink 17" xfId="13687" hidden="1" xr:uid="{00000000-0005-0000-0000-000007220000}"/>
    <cellStyle name="Hyperlink 17" xfId="13732" hidden="1" xr:uid="{00000000-0005-0000-0000-000008220000}"/>
    <cellStyle name="Hyperlink 17" xfId="13781" hidden="1" xr:uid="{00000000-0005-0000-0000-000009220000}"/>
    <cellStyle name="Hyperlink 17" xfId="13831" hidden="1" xr:uid="{00000000-0005-0000-0000-00000A220000}"/>
    <cellStyle name="Hyperlink 17" xfId="13259" hidden="1" xr:uid="{00000000-0005-0000-0000-00000B220000}"/>
    <cellStyle name="Hyperlink 17" xfId="13891" hidden="1" xr:uid="{00000000-0005-0000-0000-00000C220000}"/>
    <cellStyle name="Hyperlink 17" xfId="13936" hidden="1" xr:uid="{00000000-0005-0000-0000-00000D220000}"/>
    <cellStyle name="Hyperlink 17" xfId="13985" hidden="1" xr:uid="{00000000-0005-0000-0000-00000E220000}"/>
    <cellStyle name="Hyperlink 17" xfId="14035" hidden="1" xr:uid="{00000000-0005-0000-0000-00000F220000}"/>
    <cellStyle name="Hyperlink 17" xfId="13384" hidden="1" xr:uid="{00000000-0005-0000-0000-000010220000}"/>
    <cellStyle name="Hyperlink 17" xfId="14095" hidden="1" xr:uid="{00000000-0005-0000-0000-000011220000}"/>
    <cellStyle name="Hyperlink 17" xfId="14140" hidden="1" xr:uid="{00000000-0005-0000-0000-000012220000}"/>
    <cellStyle name="Hyperlink 17" xfId="14189" hidden="1" xr:uid="{00000000-0005-0000-0000-000013220000}"/>
    <cellStyle name="Hyperlink 17" xfId="14239" hidden="1" xr:uid="{00000000-0005-0000-0000-000014220000}"/>
    <cellStyle name="Hyperlink 17" xfId="13632" hidden="1" xr:uid="{00000000-0005-0000-0000-000015220000}"/>
    <cellStyle name="Hyperlink 17" xfId="14299" hidden="1" xr:uid="{00000000-0005-0000-0000-000016220000}"/>
    <cellStyle name="Hyperlink 17" xfId="14344" hidden="1" xr:uid="{00000000-0005-0000-0000-000017220000}"/>
    <cellStyle name="Hyperlink 17" xfId="14393" hidden="1" xr:uid="{00000000-0005-0000-0000-000018220000}"/>
    <cellStyle name="Hyperlink 17" xfId="14443" hidden="1" xr:uid="{00000000-0005-0000-0000-000019220000}"/>
    <cellStyle name="Hyperlink 17" xfId="11400" hidden="1" xr:uid="{00000000-0005-0000-0000-00001A220000}"/>
    <cellStyle name="Hyperlink 17" xfId="14503" hidden="1" xr:uid="{00000000-0005-0000-0000-00001B220000}"/>
    <cellStyle name="Hyperlink 17" xfId="14548" hidden="1" xr:uid="{00000000-0005-0000-0000-00001C220000}"/>
    <cellStyle name="Hyperlink 17" xfId="14597" hidden="1" xr:uid="{00000000-0005-0000-0000-00001D220000}"/>
    <cellStyle name="Hyperlink 17" xfId="14647" hidden="1" xr:uid="{00000000-0005-0000-0000-00001E220000}"/>
    <cellStyle name="Hyperlink 17" xfId="14761" hidden="1" xr:uid="{00000000-0005-0000-0000-00001F220000}"/>
    <cellStyle name="Hyperlink 17" xfId="14934" hidden="1" xr:uid="{00000000-0005-0000-0000-000020220000}"/>
    <cellStyle name="Hyperlink 17" xfId="14979" hidden="1" xr:uid="{00000000-0005-0000-0000-000021220000}"/>
    <cellStyle name="Hyperlink 17" xfId="15028" hidden="1" xr:uid="{00000000-0005-0000-0000-000022220000}"/>
    <cellStyle name="Hyperlink 17" xfId="15078" hidden="1" xr:uid="{00000000-0005-0000-0000-000023220000}"/>
    <cellStyle name="Hyperlink 17" xfId="14844" hidden="1" xr:uid="{00000000-0005-0000-0000-000024220000}"/>
    <cellStyle name="Hyperlink 17" xfId="15166" hidden="1" xr:uid="{00000000-0005-0000-0000-000025220000}"/>
    <cellStyle name="Hyperlink 17" xfId="15211" hidden="1" xr:uid="{00000000-0005-0000-0000-000026220000}"/>
    <cellStyle name="Hyperlink 17" xfId="15260" hidden="1" xr:uid="{00000000-0005-0000-0000-000027220000}"/>
    <cellStyle name="Hyperlink 17" xfId="15310" hidden="1" xr:uid="{00000000-0005-0000-0000-000028220000}"/>
    <cellStyle name="Hyperlink 17" xfId="14738" hidden="1" xr:uid="{00000000-0005-0000-0000-000029220000}"/>
    <cellStyle name="Hyperlink 17" xfId="15370" hidden="1" xr:uid="{00000000-0005-0000-0000-00002A220000}"/>
    <cellStyle name="Hyperlink 17" xfId="15415" hidden="1" xr:uid="{00000000-0005-0000-0000-00002B220000}"/>
    <cellStyle name="Hyperlink 17" xfId="15464" hidden="1" xr:uid="{00000000-0005-0000-0000-00002C220000}"/>
    <cellStyle name="Hyperlink 17" xfId="15514" hidden="1" xr:uid="{00000000-0005-0000-0000-00002D220000}"/>
    <cellStyle name="Hyperlink 17" xfId="14863" hidden="1" xr:uid="{00000000-0005-0000-0000-00002E220000}"/>
    <cellStyle name="Hyperlink 17" xfId="15574" hidden="1" xr:uid="{00000000-0005-0000-0000-00002F220000}"/>
    <cellStyle name="Hyperlink 17" xfId="15619" hidden="1" xr:uid="{00000000-0005-0000-0000-000030220000}"/>
    <cellStyle name="Hyperlink 17" xfId="15668" hidden="1" xr:uid="{00000000-0005-0000-0000-000031220000}"/>
    <cellStyle name="Hyperlink 17" xfId="15718" hidden="1" xr:uid="{00000000-0005-0000-0000-000032220000}"/>
    <cellStyle name="Hyperlink 17" xfId="15111" hidden="1" xr:uid="{00000000-0005-0000-0000-000033220000}"/>
    <cellStyle name="Hyperlink 17" xfId="15778" hidden="1" xr:uid="{00000000-0005-0000-0000-000034220000}"/>
    <cellStyle name="Hyperlink 17" xfId="15823" hidden="1" xr:uid="{00000000-0005-0000-0000-000035220000}"/>
    <cellStyle name="Hyperlink 17" xfId="15872" hidden="1" xr:uid="{00000000-0005-0000-0000-000036220000}"/>
    <cellStyle name="Hyperlink 17" xfId="15922" hidden="1" xr:uid="{00000000-0005-0000-0000-000037220000}"/>
    <cellStyle name="Hyperlink 17" xfId="5592" hidden="1" xr:uid="{00000000-0005-0000-0000-000038220000}"/>
    <cellStyle name="Hyperlink 17" xfId="16007" hidden="1" xr:uid="{00000000-0005-0000-0000-000039220000}"/>
    <cellStyle name="Hyperlink 17" xfId="16052" hidden="1" xr:uid="{00000000-0005-0000-0000-00003A220000}"/>
    <cellStyle name="Hyperlink 17" xfId="16101" hidden="1" xr:uid="{00000000-0005-0000-0000-00003B220000}"/>
    <cellStyle name="Hyperlink 17" xfId="16151" hidden="1" xr:uid="{00000000-0005-0000-0000-00003C220000}"/>
    <cellStyle name="Hyperlink 17" xfId="16193" hidden="1" xr:uid="{00000000-0005-0000-0000-00003D220000}"/>
    <cellStyle name="Hyperlink 17" xfId="16262" hidden="1" xr:uid="{00000000-0005-0000-0000-00003E220000}"/>
    <cellStyle name="Hyperlink 17" xfId="16307" hidden="1" xr:uid="{00000000-0005-0000-0000-00003F220000}"/>
    <cellStyle name="Hyperlink 17" xfId="16356" hidden="1" xr:uid="{00000000-0005-0000-0000-000040220000}"/>
    <cellStyle name="Hyperlink 17" xfId="16406" hidden="1" xr:uid="{00000000-0005-0000-0000-000041220000}"/>
    <cellStyle name="Hyperlink 17" xfId="16502" hidden="1" xr:uid="{00000000-0005-0000-0000-000042220000}"/>
    <cellStyle name="Hyperlink 17" xfId="16625" hidden="1" xr:uid="{00000000-0005-0000-0000-000043220000}"/>
    <cellStyle name="Hyperlink 17" xfId="16670" hidden="1" xr:uid="{00000000-0005-0000-0000-000044220000}"/>
    <cellStyle name="Hyperlink 17" xfId="16719" hidden="1" xr:uid="{00000000-0005-0000-0000-000045220000}"/>
    <cellStyle name="Hyperlink 17" xfId="16769" hidden="1" xr:uid="{00000000-0005-0000-0000-000046220000}"/>
    <cellStyle name="Hyperlink 17" xfId="16883" hidden="1" xr:uid="{00000000-0005-0000-0000-000047220000}"/>
    <cellStyle name="Hyperlink 17" xfId="17056" hidden="1" xr:uid="{00000000-0005-0000-0000-000048220000}"/>
    <cellStyle name="Hyperlink 17" xfId="17101" hidden="1" xr:uid="{00000000-0005-0000-0000-000049220000}"/>
    <cellStyle name="Hyperlink 17" xfId="17150" hidden="1" xr:uid="{00000000-0005-0000-0000-00004A220000}"/>
    <cellStyle name="Hyperlink 17" xfId="17200" hidden="1" xr:uid="{00000000-0005-0000-0000-00004B220000}"/>
    <cellStyle name="Hyperlink 17" xfId="16966" hidden="1" xr:uid="{00000000-0005-0000-0000-00004C220000}"/>
    <cellStyle name="Hyperlink 17" xfId="17288" hidden="1" xr:uid="{00000000-0005-0000-0000-00004D220000}"/>
    <cellStyle name="Hyperlink 17" xfId="17333" hidden="1" xr:uid="{00000000-0005-0000-0000-00004E220000}"/>
    <cellStyle name="Hyperlink 17" xfId="17382" hidden="1" xr:uid="{00000000-0005-0000-0000-00004F220000}"/>
    <cellStyle name="Hyperlink 17" xfId="17432" hidden="1" xr:uid="{00000000-0005-0000-0000-000050220000}"/>
    <cellStyle name="Hyperlink 17" xfId="16860" hidden="1" xr:uid="{00000000-0005-0000-0000-000051220000}"/>
    <cellStyle name="Hyperlink 17" xfId="17492" hidden="1" xr:uid="{00000000-0005-0000-0000-000052220000}"/>
    <cellStyle name="Hyperlink 17" xfId="17537" hidden="1" xr:uid="{00000000-0005-0000-0000-000053220000}"/>
    <cellStyle name="Hyperlink 17" xfId="17586" hidden="1" xr:uid="{00000000-0005-0000-0000-000054220000}"/>
    <cellStyle name="Hyperlink 17" xfId="17636" hidden="1" xr:uid="{00000000-0005-0000-0000-000055220000}"/>
    <cellStyle name="Hyperlink 17" xfId="16985" hidden="1" xr:uid="{00000000-0005-0000-0000-000056220000}"/>
    <cellStyle name="Hyperlink 17" xfId="17696" hidden="1" xr:uid="{00000000-0005-0000-0000-000057220000}"/>
    <cellStyle name="Hyperlink 17" xfId="17741" hidden="1" xr:uid="{00000000-0005-0000-0000-000058220000}"/>
    <cellStyle name="Hyperlink 17" xfId="17790" hidden="1" xr:uid="{00000000-0005-0000-0000-000059220000}"/>
    <cellStyle name="Hyperlink 17" xfId="17840" hidden="1" xr:uid="{00000000-0005-0000-0000-00005A220000}"/>
    <cellStyle name="Hyperlink 17" xfId="17233" hidden="1" xr:uid="{00000000-0005-0000-0000-00005B220000}"/>
    <cellStyle name="Hyperlink 17" xfId="17900" hidden="1" xr:uid="{00000000-0005-0000-0000-00005C220000}"/>
    <cellStyle name="Hyperlink 17" xfId="17945" hidden="1" xr:uid="{00000000-0005-0000-0000-00005D220000}"/>
    <cellStyle name="Hyperlink 17" xfId="17994" hidden="1" xr:uid="{00000000-0005-0000-0000-00005E220000}"/>
    <cellStyle name="Hyperlink 17" xfId="18044" hidden="1" xr:uid="{00000000-0005-0000-0000-00005F220000}"/>
    <cellStyle name="Hyperlink 17" xfId="16586" hidden="1" xr:uid="{00000000-0005-0000-0000-000060220000}"/>
    <cellStyle name="Hyperlink 17" xfId="18104" hidden="1" xr:uid="{00000000-0005-0000-0000-000061220000}"/>
    <cellStyle name="Hyperlink 17" xfId="18149" hidden="1" xr:uid="{00000000-0005-0000-0000-000062220000}"/>
    <cellStyle name="Hyperlink 17" xfId="18198" hidden="1" xr:uid="{00000000-0005-0000-0000-000063220000}"/>
    <cellStyle name="Hyperlink 17" xfId="18248" hidden="1" xr:uid="{00000000-0005-0000-0000-000064220000}"/>
    <cellStyle name="Hyperlink 17" xfId="18362" hidden="1" xr:uid="{00000000-0005-0000-0000-000065220000}"/>
    <cellStyle name="Hyperlink 17" xfId="18535" hidden="1" xr:uid="{00000000-0005-0000-0000-000066220000}"/>
    <cellStyle name="Hyperlink 17" xfId="18580" hidden="1" xr:uid="{00000000-0005-0000-0000-000067220000}"/>
    <cellStyle name="Hyperlink 17" xfId="18629" hidden="1" xr:uid="{00000000-0005-0000-0000-000068220000}"/>
    <cellStyle name="Hyperlink 17" xfId="18679" hidden="1" xr:uid="{00000000-0005-0000-0000-000069220000}"/>
    <cellStyle name="Hyperlink 17" xfId="18445" hidden="1" xr:uid="{00000000-0005-0000-0000-00006A220000}"/>
    <cellStyle name="Hyperlink 17" xfId="18767" hidden="1" xr:uid="{00000000-0005-0000-0000-00006B220000}"/>
    <cellStyle name="Hyperlink 17" xfId="18812" hidden="1" xr:uid="{00000000-0005-0000-0000-00006C220000}"/>
    <cellStyle name="Hyperlink 17" xfId="18861" hidden="1" xr:uid="{00000000-0005-0000-0000-00006D220000}"/>
    <cellStyle name="Hyperlink 17" xfId="18911" hidden="1" xr:uid="{00000000-0005-0000-0000-00006E220000}"/>
    <cellStyle name="Hyperlink 17" xfId="18339" hidden="1" xr:uid="{00000000-0005-0000-0000-00006F220000}"/>
    <cellStyle name="Hyperlink 17" xfId="18971" hidden="1" xr:uid="{00000000-0005-0000-0000-000070220000}"/>
    <cellStyle name="Hyperlink 17" xfId="19016" hidden="1" xr:uid="{00000000-0005-0000-0000-000071220000}"/>
    <cellStyle name="Hyperlink 17" xfId="19065" hidden="1" xr:uid="{00000000-0005-0000-0000-000072220000}"/>
    <cellStyle name="Hyperlink 17" xfId="19115" hidden="1" xr:uid="{00000000-0005-0000-0000-000073220000}"/>
    <cellStyle name="Hyperlink 17" xfId="18464" hidden="1" xr:uid="{00000000-0005-0000-0000-000074220000}"/>
    <cellStyle name="Hyperlink 17" xfId="19175" hidden="1" xr:uid="{00000000-0005-0000-0000-000075220000}"/>
    <cellStyle name="Hyperlink 17" xfId="19220" hidden="1" xr:uid="{00000000-0005-0000-0000-000076220000}"/>
    <cellStyle name="Hyperlink 17" xfId="19269" hidden="1" xr:uid="{00000000-0005-0000-0000-000077220000}"/>
    <cellStyle name="Hyperlink 17" xfId="19319" hidden="1" xr:uid="{00000000-0005-0000-0000-000078220000}"/>
    <cellStyle name="Hyperlink 17" xfId="18712" hidden="1" xr:uid="{00000000-0005-0000-0000-000079220000}"/>
    <cellStyle name="Hyperlink 17" xfId="19379" hidden="1" xr:uid="{00000000-0005-0000-0000-00007A220000}"/>
    <cellStyle name="Hyperlink 17" xfId="19424" hidden="1" xr:uid="{00000000-0005-0000-0000-00007B220000}"/>
    <cellStyle name="Hyperlink 17" xfId="19473" hidden="1" xr:uid="{00000000-0005-0000-0000-00007C220000}"/>
    <cellStyle name="Hyperlink 17" xfId="19523" hidden="1" xr:uid="{00000000-0005-0000-0000-00007D220000}"/>
    <cellStyle name="Hyperlink 17" xfId="16482" hidden="1" xr:uid="{00000000-0005-0000-0000-00007E220000}"/>
    <cellStyle name="Hyperlink 17" xfId="19583" hidden="1" xr:uid="{00000000-0005-0000-0000-00007F220000}"/>
    <cellStyle name="Hyperlink 17" xfId="19628" hidden="1" xr:uid="{00000000-0005-0000-0000-000080220000}"/>
    <cellStyle name="Hyperlink 17" xfId="19677" hidden="1" xr:uid="{00000000-0005-0000-0000-000081220000}"/>
    <cellStyle name="Hyperlink 17" xfId="19727" hidden="1" xr:uid="{00000000-0005-0000-0000-000082220000}"/>
    <cellStyle name="Hyperlink 17" xfId="19841" hidden="1" xr:uid="{00000000-0005-0000-0000-000083220000}"/>
    <cellStyle name="Hyperlink 17" xfId="20014" hidden="1" xr:uid="{00000000-0005-0000-0000-000084220000}"/>
    <cellStyle name="Hyperlink 17" xfId="20059" hidden="1" xr:uid="{00000000-0005-0000-0000-000085220000}"/>
    <cellStyle name="Hyperlink 17" xfId="20108" hidden="1" xr:uid="{00000000-0005-0000-0000-000086220000}"/>
    <cellStyle name="Hyperlink 17" xfId="20158" hidden="1" xr:uid="{00000000-0005-0000-0000-000087220000}"/>
    <cellStyle name="Hyperlink 17" xfId="19924" hidden="1" xr:uid="{00000000-0005-0000-0000-000088220000}"/>
    <cellStyle name="Hyperlink 17" xfId="20246" hidden="1" xr:uid="{00000000-0005-0000-0000-000089220000}"/>
    <cellStyle name="Hyperlink 17" xfId="20291" hidden="1" xr:uid="{00000000-0005-0000-0000-00008A220000}"/>
    <cellStyle name="Hyperlink 17" xfId="20340" hidden="1" xr:uid="{00000000-0005-0000-0000-00008B220000}"/>
    <cellStyle name="Hyperlink 17" xfId="20390" hidden="1" xr:uid="{00000000-0005-0000-0000-00008C220000}"/>
    <cellStyle name="Hyperlink 17" xfId="19818" hidden="1" xr:uid="{00000000-0005-0000-0000-00008D220000}"/>
    <cellStyle name="Hyperlink 17" xfId="20450" hidden="1" xr:uid="{00000000-0005-0000-0000-00008E220000}"/>
    <cellStyle name="Hyperlink 17" xfId="20495" hidden="1" xr:uid="{00000000-0005-0000-0000-00008F220000}"/>
    <cellStyle name="Hyperlink 17" xfId="20544" hidden="1" xr:uid="{00000000-0005-0000-0000-000090220000}"/>
    <cellStyle name="Hyperlink 17" xfId="20594" hidden="1" xr:uid="{00000000-0005-0000-0000-000091220000}"/>
    <cellStyle name="Hyperlink 17" xfId="19943" hidden="1" xr:uid="{00000000-0005-0000-0000-000092220000}"/>
    <cellStyle name="Hyperlink 17" xfId="20654" hidden="1" xr:uid="{00000000-0005-0000-0000-000093220000}"/>
    <cellStyle name="Hyperlink 17" xfId="20699" hidden="1" xr:uid="{00000000-0005-0000-0000-000094220000}"/>
    <cellStyle name="Hyperlink 17" xfId="20748" hidden="1" xr:uid="{00000000-0005-0000-0000-000095220000}"/>
    <cellStyle name="Hyperlink 17" xfId="20798" hidden="1" xr:uid="{00000000-0005-0000-0000-000096220000}"/>
    <cellStyle name="Hyperlink 17" xfId="20191" hidden="1" xr:uid="{00000000-0005-0000-0000-000097220000}"/>
    <cellStyle name="Hyperlink 17" xfId="20858" hidden="1" xr:uid="{00000000-0005-0000-0000-000098220000}"/>
    <cellStyle name="Hyperlink 17" xfId="20903" hidden="1" xr:uid="{00000000-0005-0000-0000-000099220000}"/>
    <cellStyle name="Hyperlink 17" xfId="20952" hidden="1" xr:uid="{00000000-0005-0000-0000-00009A220000}"/>
    <cellStyle name="Hyperlink 17" xfId="21002" hidden="1" xr:uid="{00000000-0005-0000-0000-00009B220000}"/>
    <cellStyle name="Hyperlink 17" xfId="5769" hidden="1" xr:uid="{00000000-0005-0000-0000-00009C220000}"/>
    <cellStyle name="Hyperlink 17" xfId="21091" hidden="1" xr:uid="{00000000-0005-0000-0000-00009D220000}"/>
    <cellStyle name="Hyperlink 17" xfId="21136" hidden="1" xr:uid="{00000000-0005-0000-0000-00009E220000}"/>
    <cellStyle name="Hyperlink 17" xfId="21185" hidden="1" xr:uid="{00000000-0005-0000-0000-00009F220000}"/>
    <cellStyle name="Hyperlink 17" xfId="21235" hidden="1" xr:uid="{00000000-0005-0000-0000-0000A0220000}"/>
    <cellStyle name="Hyperlink 17" xfId="21277" hidden="1" xr:uid="{00000000-0005-0000-0000-0000A1220000}"/>
    <cellStyle name="Hyperlink 17" xfId="21346" hidden="1" xr:uid="{00000000-0005-0000-0000-0000A2220000}"/>
    <cellStyle name="Hyperlink 17" xfId="21391" hidden="1" xr:uid="{00000000-0005-0000-0000-0000A3220000}"/>
    <cellStyle name="Hyperlink 17" xfId="21440" hidden="1" xr:uid="{00000000-0005-0000-0000-0000A4220000}"/>
    <cellStyle name="Hyperlink 17" xfId="21490" hidden="1" xr:uid="{00000000-0005-0000-0000-0000A5220000}"/>
    <cellStyle name="Hyperlink 17" xfId="21587" hidden="1" xr:uid="{00000000-0005-0000-0000-0000A6220000}"/>
    <cellStyle name="Hyperlink 17" xfId="21710" hidden="1" xr:uid="{00000000-0005-0000-0000-0000A7220000}"/>
    <cellStyle name="Hyperlink 17" xfId="21755" hidden="1" xr:uid="{00000000-0005-0000-0000-0000A8220000}"/>
    <cellStyle name="Hyperlink 17" xfId="21804" hidden="1" xr:uid="{00000000-0005-0000-0000-0000A9220000}"/>
    <cellStyle name="Hyperlink 17" xfId="21854" hidden="1" xr:uid="{00000000-0005-0000-0000-0000AA220000}"/>
    <cellStyle name="Hyperlink 17" xfId="21968" hidden="1" xr:uid="{00000000-0005-0000-0000-0000AB220000}"/>
    <cellStyle name="Hyperlink 17" xfId="22141" hidden="1" xr:uid="{00000000-0005-0000-0000-0000AC220000}"/>
    <cellStyle name="Hyperlink 17" xfId="22186" hidden="1" xr:uid="{00000000-0005-0000-0000-0000AD220000}"/>
    <cellStyle name="Hyperlink 17" xfId="22235" hidden="1" xr:uid="{00000000-0005-0000-0000-0000AE220000}"/>
    <cellStyle name="Hyperlink 17" xfId="22285" hidden="1" xr:uid="{00000000-0005-0000-0000-0000AF220000}"/>
    <cellStyle name="Hyperlink 17" xfId="22051" hidden="1" xr:uid="{00000000-0005-0000-0000-0000B0220000}"/>
    <cellStyle name="Hyperlink 17" xfId="22373" hidden="1" xr:uid="{00000000-0005-0000-0000-0000B1220000}"/>
    <cellStyle name="Hyperlink 17" xfId="22418" hidden="1" xr:uid="{00000000-0005-0000-0000-0000B2220000}"/>
    <cellStyle name="Hyperlink 17" xfId="22467" hidden="1" xr:uid="{00000000-0005-0000-0000-0000B3220000}"/>
    <cellStyle name="Hyperlink 17" xfId="22517" hidden="1" xr:uid="{00000000-0005-0000-0000-0000B4220000}"/>
    <cellStyle name="Hyperlink 17" xfId="21945" hidden="1" xr:uid="{00000000-0005-0000-0000-0000B5220000}"/>
    <cellStyle name="Hyperlink 17" xfId="22577" hidden="1" xr:uid="{00000000-0005-0000-0000-0000B6220000}"/>
    <cellStyle name="Hyperlink 17" xfId="22622" hidden="1" xr:uid="{00000000-0005-0000-0000-0000B7220000}"/>
    <cellStyle name="Hyperlink 17" xfId="22671" hidden="1" xr:uid="{00000000-0005-0000-0000-0000B8220000}"/>
    <cellStyle name="Hyperlink 17" xfId="22721" hidden="1" xr:uid="{00000000-0005-0000-0000-0000B9220000}"/>
    <cellStyle name="Hyperlink 17" xfId="22070" hidden="1" xr:uid="{00000000-0005-0000-0000-0000BA220000}"/>
    <cellStyle name="Hyperlink 17" xfId="22781" hidden="1" xr:uid="{00000000-0005-0000-0000-0000BB220000}"/>
    <cellStyle name="Hyperlink 17" xfId="22826" hidden="1" xr:uid="{00000000-0005-0000-0000-0000BC220000}"/>
    <cellStyle name="Hyperlink 17" xfId="22875" hidden="1" xr:uid="{00000000-0005-0000-0000-0000BD220000}"/>
    <cellStyle name="Hyperlink 17" xfId="22925" hidden="1" xr:uid="{00000000-0005-0000-0000-0000BE220000}"/>
    <cellStyle name="Hyperlink 17" xfId="22318" hidden="1" xr:uid="{00000000-0005-0000-0000-0000BF220000}"/>
    <cellStyle name="Hyperlink 17" xfId="22985" hidden="1" xr:uid="{00000000-0005-0000-0000-0000C0220000}"/>
    <cellStyle name="Hyperlink 17" xfId="23030" hidden="1" xr:uid="{00000000-0005-0000-0000-0000C1220000}"/>
    <cellStyle name="Hyperlink 17" xfId="23079" hidden="1" xr:uid="{00000000-0005-0000-0000-0000C2220000}"/>
    <cellStyle name="Hyperlink 17" xfId="23129" hidden="1" xr:uid="{00000000-0005-0000-0000-0000C3220000}"/>
    <cellStyle name="Hyperlink 17" xfId="21671" hidden="1" xr:uid="{00000000-0005-0000-0000-0000C4220000}"/>
    <cellStyle name="Hyperlink 17" xfId="23189" hidden="1" xr:uid="{00000000-0005-0000-0000-0000C5220000}"/>
    <cellStyle name="Hyperlink 17" xfId="23234" hidden="1" xr:uid="{00000000-0005-0000-0000-0000C6220000}"/>
    <cellStyle name="Hyperlink 17" xfId="23283" hidden="1" xr:uid="{00000000-0005-0000-0000-0000C7220000}"/>
    <cellStyle name="Hyperlink 17" xfId="23333" hidden="1" xr:uid="{00000000-0005-0000-0000-0000C8220000}"/>
    <cellStyle name="Hyperlink 17" xfId="23447" hidden="1" xr:uid="{00000000-0005-0000-0000-0000C9220000}"/>
    <cellStyle name="Hyperlink 17" xfId="23620" hidden="1" xr:uid="{00000000-0005-0000-0000-0000CA220000}"/>
    <cellStyle name="Hyperlink 17" xfId="23665" hidden="1" xr:uid="{00000000-0005-0000-0000-0000CB220000}"/>
    <cellStyle name="Hyperlink 17" xfId="23714" hidden="1" xr:uid="{00000000-0005-0000-0000-0000CC220000}"/>
    <cellStyle name="Hyperlink 17" xfId="23764" hidden="1" xr:uid="{00000000-0005-0000-0000-0000CD220000}"/>
    <cellStyle name="Hyperlink 17" xfId="23530" hidden="1" xr:uid="{00000000-0005-0000-0000-0000CE220000}"/>
    <cellStyle name="Hyperlink 17" xfId="23852" hidden="1" xr:uid="{00000000-0005-0000-0000-0000CF220000}"/>
    <cellStyle name="Hyperlink 17" xfId="23897" hidden="1" xr:uid="{00000000-0005-0000-0000-0000D0220000}"/>
    <cellStyle name="Hyperlink 17" xfId="23946" hidden="1" xr:uid="{00000000-0005-0000-0000-0000D1220000}"/>
    <cellStyle name="Hyperlink 17" xfId="23996" hidden="1" xr:uid="{00000000-0005-0000-0000-0000D2220000}"/>
    <cellStyle name="Hyperlink 17" xfId="23424" hidden="1" xr:uid="{00000000-0005-0000-0000-0000D3220000}"/>
    <cellStyle name="Hyperlink 17" xfId="24056" hidden="1" xr:uid="{00000000-0005-0000-0000-0000D4220000}"/>
    <cellStyle name="Hyperlink 17" xfId="24101" hidden="1" xr:uid="{00000000-0005-0000-0000-0000D5220000}"/>
    <cellStyle name="Hyperlink 17" xfId="24150" hidden="1" xr:uid="{00000000-0005-0000-0000-0000D6220000}"/>
    <cellStyle name="Hyperlink 17" xfId="24200" hidden="1" xr:uid="{00000000-0005-0000-0000-0000D7220000}"/>
    <cellStyle name="Hyperlink 17" xfId="23549" hidden="1" xr:uid="{00000000-0005-0000-0000-0000D8220000}"/>
    <cellStyle name="Hyperlink 17" xfId="24260" hidden="1" xr:uid="{00000000-0005-0000-0000-0000D9220000}"/>
    <cellStyle name="Hyperlink 17" xfId="24305" hidden="1" xr:uid="{00000000-0005-0000-0000-0000DA220000}"/>
    <cellStyle name="Hyperlink 17" xfId="24354" hidden="1" xr:uid="{00000000-0005-0000-0000-0000DB220000}"/>
    <cellStyle name="Hyperlink 17" xfId="24404" hidden="1" xr:uid="{00000000-0005-0000-0000-0000DC220000}"/>
    <cellStyle name="Hyperlink 17" xfId="23797" hidden="1" xr:uid="{00000000-0005-0000-0000-0000DD220000}"/>
    <cellStyle name="Hyperlink 17" xfId="24464" hidden="1" xr:uid="{00000000-0005-0000-0000-0000DE220000}"/>
    <cellStyle name="Hyperlink 17" xfId="24509" hidden="1" xr:uid="{00000000-0005-0000-0000-0000DF220000}"/>
    <cellStyle name="Hyperlink 17" xfId="24558" hidden="1" xr:uid="{00000000-0005-0000-0000-0000E0220000}"/>
    <cellStyle name="Hyperlink 17" xfId="24608" hidden="1" xr:uid="{00000000-0005-0000-0000-0000E1220000}"/>
    <cellStyle name="Hyperlink 17" xfId="21567" hidden="1" xr:uid="{00000000-0005-0000-0000-0000E2220000}"/>
    <cellStyle name="Hyperlink 17" xfId="24668" hidden="1" xr:uid="{00000000-0005-0000-0000-0000E3220000}"/>
    <cellStyle name="Hyperlink 17" xfId="24713" hidden="1" xr:uid="{00000000-0005-0000-0000-0000E4220000}"/>
    <cellStyle name="Hyperlink 17" xfId="24762" hidden="1" xr:uid="{00000000-0005-0000-0000-0000E5220000}"/>
    <cellStyle name="Hyperlink 17" xfId="24812" hidden="1" xr:uid="{00000000-0005-0000-0000-0000E6220000}"/>
    <cellStyle name="Hyperlink 17" xfId="24926" hidden="1" xr:uid="{00000000-0005-0000-0000-0000E7220000}"/>
    <cellStyle name="Hyperlink 17" xfId="25099" hidden="1" xr:uid="{00000000-0005-0000-0000-0000E8220000}"/>
    <cellStyle name="Hyperlink 17" xfId="25144" hidden="1" xr:uid="{00000000-0005-0000-0000-0000E9220000}"/>
    <cellStyle name="Hyperlink 17" xfId="25193" hidden="1" xr:uid="{00000000-0005-0000-0000-0000EA220000}"/>
    <cellStyle name="Hyperlink 17" xfId="25243" hidden="1" xr:uid="{00000000-0005-0000-0000-0000EB220000}"/>
    <cellStyle name="Hyperlink 17" xfId="25009" hidden="1" xr:uid="{00000000-0005-0000-0000-0000EC220000}"/>
    <cellStyle name="Hyperlink 17" xfId="25331" hidden="1" xr:uid="{00000000-0005-0000-0000-0000ED220000}"/>
    <cellStyle name="Hyperlink 17" xfId="25376" hidden="1" xr:uid="{00000000-0005-0000-0000-0000EE220000}"/>
    <cellStyle name="Hyperlink 17" xfId="25425" hidden="1" xr:uid="{00000000-0005-0000-0000-0000EF220000}"/>
    <cellStyle name="Hyperlink 17" xfId="25475" hidden="1" xr:uid="{00000000-0005-0000-0000-0000F0220000}"/>
    <cellStyle name="Hyperlink 17" xfId="24903" hidden="1" xr:uid="{00000000-0005-0000-0000-0000F1220000}"/>
    <cellStyle name="Hyperlink 17" xfId="25535" hidden="1" xr:uid="{00000000-0005-0000-0000-0000F2220000}"/>
    <cellStyle name="Hyperlink 17" xfId="25580" hidden="1" xr:uid="{00000000-0005-0000-0000-0000F3220000}"/>
    <cellStyle name="Hyperlink 17" xfId="25629" hidden="1" xr:uid="{00000000-0005-0000-0000-0000F4220000}"/>
    <cellStyle name="Hyperlink 17" xfId="25679" hidden="1" xr:uid="{00000000-0005-0000-0000-0000F5220000}"/>
    <cellStyle name="Hyperlink 17" xfId="25028" hidden="1" xr:uid="{00000000-0005-0000-0000-0000F6220000}"/>
    <cellStyle name="Hyperlink 17" xfId="25739" hidden="1" xr:uid="{00000000-0005-0000-0000-0000F7220000}"/>
    <cellStyle name="Hyperlink 17" xfId="25784" hidden="1" xr:uid="{00000000-0005-0000-0000-0000F8220000}"/>
    <cellStyle name="Hyperlink 17" xfId="25833" hidden="1" xr:uid="{00000000-0005-0000-0000-0000F9220000}"/>
    <cellStyle name="Hyperlink 17" xfId="25883" hidden="1" xr:uid="{00000000-0005-0000-0000-0000FA220000}"/>
    <cellStyle name="Hyperlink 17" xfId="25276" hidden="1" xr:uid="{00000000-0005-0000-0000-0000FB220000}"/>
    <cellStyle name="Hyperlink 17" xfId="25943" hidden="1" xr:uid="{00000000-0005-0000-0000-0000FC220000}"/>
    <cellStyle name="Hyperlink 17" xfId="25988" hidden="1" xr:uid="{00000000-0005-0000-0000-0000FD220000}"/>
    <cellStyle name="Hyperlink 17" xfId="26037" hidden="1" xr:uid="{00000000-0005-0000-0000-0000FE220000}"/>
    <cellStyle name="Hyperlink 17" xfId="26087" hidden="1" xr:uid="{00000000-0005-0000-0000-0000FF220000}"/>
    <cellStyle name="Hyperlink 17" xfId="5491" hidden="1" xr:uid="{00000000-0005-0000-0000-000000230000}"/>
    <cellStyle name="Hyperlink 17" xfId="26172" hidden="1" xr:uid="{00000000-0005-0000-0000-000001230000}"/>
    <cellStyle name="Hyperlink 17" xfId="26217" hidden="1" xr:uid="{00000000-0005-0000-0000-000002230000}"/>
    <cellStyle name="Hyperlink 17" xfId="26266" hidden="1" xr:uid="{00000000-0005-0000-0000-000003230000}"/>
    <cellStyle name="Hyperlink 17" xfId="26316" hidden="1" xr:uid="{00000000-0005-0000-0000-000004230000}"/>
    <cellStyle name="Hyperlink 17" xfId="26358" hidden="1" xr:uid="{00000000-0005-0000-0000-000005230000}"/>
    <cellStyle name="Hyperlink 17" xfId="26427" hidden="1" xr:uid="{00000000-0005-0000-0000-000006230000}"/>
    <cellStyle name="Hyperlink 17" xfId="26472" hidden="1" xr:uid="{00000000-0005-0000-0000-000007230000}"/>
    <cellStyle name="Hyperlink 17" xfId="26521" hidden="1" xr:uid="{00000000-0005-0000-0000-000008230000}"/>
    <cellStyle name="Hyperlink 17" xfId="26571" hidden="1" xr:uid="{00000000-0005-0000-0000-000009230000}"/>
    <cellStyle name="Hyperlink 17" xfId="26665" hidden="1" xr:uid="{00000000-0005-0000-0000-00000A230000}"/>
    <cellStyle name="Hyperlink 17" xfId="26788" hidden="1" xr:uid="{00000000-0005-0000-0000-00000B230000}"/>
    <cellStyle name="Hyperlink 17" xfId="26833" hidden="1" xr:uid="{00000000-0005-0000-0000-00000C230000}"/>
    <cellStyle name="Hyperlink 17" xfId="26882" hidden="1" xr:uid="{00000000-0005-0000-0000-00000D230000}"/>
    <cellStyle name="Hyperlink 17" xfId="26932" hidden="1" xr:uid="{00000000-0005-0000-0000-00000E230000}"/>
    <cellStyle name="Hyperlink 17" xfId="27046" hidden="1" xr:uid="{00000000-0005-0000-0000-00000F230000}"/>
    <cellStyle name="Hyperlink 17" xfId="27219" hidden="1" xr:uid="{00000000-0005-0000-0000-000010230000}"/>
    <cellStyle name="Hyperlink 17" xfId="27264" hidden="1" xr:uid="{00000000-0005-0000-0000-000011230000}"/>
    <cellStyle name="Hyperlink 17" xfId="27313" hidden="1" xr:uid="{00000000-0005-0000-0000-000012230000}"/>
    <cellStyle name="Hyperlink 17" xfId="27363" hidden="1" xr:uid="{00000000-0005-0000-0000-000013230000}"/>
    <cellStyle name="Hyperlink 17" xfId="27129" hidden="1" xr:uid="{00000000-0005-0000-0000-000014230000}"/>
    <cellStyle name="Hyperlink 17" xfId="27451" hidden="1" xr:uid="{00000000-0005-0000-0000-000015230000}"/>
    <cellStyle name="Hyperlink 17" xfId="27496" hidden="1" xr:uid="{00000000-0005-0000-0000-000016230000}"/>
    <cellStyle name="Hyperlink 17" xfId="27545" hidden="1" xr:uid="{00000000-0005-0000-0000-000017230000}"/>
    <cellStyle name="Hyperlink 17" xfId="27595" hidden="1" xr:uid="{00000000-0005-0000-0000-000018230000}"/>
    <cellStyle name="Hyperlink 17" xfId="27023" hidden="1" xr:uid="{00000000-0005-0000-0000-000019230000}"/>
    <cellStyle name="Hyperlink 17" xfId="27655" hidden="1" xr:uid="{00000000-0005-0000-0000-00001A230000}"/>
    <cellStyle name="Hyperlink 17" xfId="27700" hidden="1" xr:uid="{00000000-0005-0000-0000-00001B230000}"/>
    <cellStyle name="Hyperlink 17" xfId="27749" hidden="1" xr:uid="{00000000-0005-0000-0000-00001C230000}"/>
    <cellStyle name="Hyperlink 17" xfId="27799" hidden="1" xr:uid="{00000000-0005-0000-0000-00001D230000}"/>
    <cellStyle name="Hyperlink 17" xfId="27148" hidden="1" xr:uid="{00000000-0005-0000-0000-00001E230000}"/>
    <cellStyle name="Hyperlink 17" xfId="27859" hidden="1" xr:uid="{00000000-0005-0000-0000-00001F230000}"/>
    <cellStyle name="Hyperlink 17" xfId="27904" hidden="1" xr:uid="{00000000-0005-0000-0000-000020230000}"/>
    <cellStyle name="Hyperlink 17" xfId="27953" hidden="1" xr:uid="{00000000-0005-0000-0000-000021230000}"/>
    <cellStyle name="Hyperlink 17" xfId="28003" hidden="1" xr:uid="{00000000-0005-0000-0000-000022230000}"/>
    <cellStyle name="Hyperlink 17" xfId="27396" hidden="1" xr:uid="{00000000-0005-0000-0000-000023230000}"/>
    <cellStyle name="Hyperlink 17" xfId="28063" hidden="1" xr:uid="{00000000-0005-0000-0000-000024230000}"/>
    <cellStyle name="Hyperlink 17" xfId="28108" hidden="1" xr:uid="{00000000-0005-0000-0000-000025230000}"/>
    <cellStyle name="Hyperlink 17" xfId="28157" hidden="1" xr:uid="{00000000-0005-0000-0000-000026230000}"/>
    <cellStyle name="Hyperlink 17" xfId="28207" hidden="1" xr:uid="{00000000-0005-0000-0000-000027230000}"/>
    <cellStyle name="Hyperlink 17" xfId="26749" hidden="1" xr:uid="{00000000-0005-0000-0000-000028230000}"/>
    <cellStyle name="Hyperlink 17" xfId="28267" hidden="1" xr:uid="{00000000-0005-0000-0000-000029230000}"/>
    <cellStyle name="Hyperlink 17" xfId="28312" hidden="1" xr:uid="{00000000-0005-0000-0000-00002A230000}"/>
    <cellStyle name="Hyperlink 17" xfId="28361" hidden="1" xr:uid="{00000000-0005-0000-0000-00002B230000}"/>
    <cellStyle name="Hyperlink 17" xfId="28411" hidden="1" xr:uid="{00000000-0005-0000-0000-00002C230000}"/>
    <cellStyle name="Hyperlink 17" xfId="28525" hidden="1" xr:uid="{00000000-0005-0000-0000-00002D230000}"/>
    <cellStyle name="Hyperlink 17" xfId="28698" hidden="1" xr:uid="{00000000-0005-0000-0000-00002E230000}"/>
    <cellStyle name="Hyperlink 17" xfId="28743" hidden="1" xr:uid="{00000000-0005-0000-0000-00002F230000}"/>
    <cellStyle name="Hyperlink 17" xfId="28792" hidden="1" xr:uid="{00000000-0005-0000-0000-000030230000}"/>
    <cellStyle name="Hyperlink 17" xfId="28842" hidden="1" xr:uid="{00000000-0005-0000-0000-000031230000}"/>
    <cellStyle name="Hyperlink 17" xfId="28608" hidden="1" xr:uid="{00000000-0005-0000-0000-000032230000}"/>
    <cellStyle name="Hyperlink 17" xfId="28930" hidden="1" xr:uid="{00000000-0005-0000-0000-000033230000}"/>
    <cellStyle name="Hyperlink 17" xfId="28975" hidden="1" xr:uid="{00000000-0005-0000-0000-000034230000}"/>
    <cellStyle name="Hyperlink 17" xfId="29024" hidden="1" xr:uid="{00000000-0005-0000-0000-000035230000}"/>
    <cellStyle name="Hyperlink 17" xfId="29074" hidden="1" xr:uid="{00000000-0005-0000-0000-000036230000}"/>
    <cellStyle name="Hyperlink 17" xfId="28502" hidden="1" xr:uid="{00000000-0005-0000-0000-000037230000}"/>
    <cellStyle name="Hyperlink 17" xfId="29134" hidden="1" xr:uid="{00000000-0005-0000-0000-000038230000}"/>
    <cellStyle name="Hyperlink 17" xfId="29179" hidden="1" xr:uid="{00000000-0005-0000-0000-000039230000}"/>
    <cellStyle name="Hyperlink 17" xfId="29228" hidden="1" xr:uid="{00000000-0005-0000-0000-00003A230000}"/>
    <cellStyle name="Hyperlink 17" xfId="29278" hidden="1" xr:uid="{00000000-0005-0000-0000-00003B230000}"/>
    <cellStyle name="Hyperlink 17" xfId="28627" hidden="1" xr:uid="{00000000-0005-0000-0000-00003C230000}"/>
    <cellStyle name="Hyperlink 17" xfId="29338" hidden="1" xr:uid="{00000000-0005-0000-0000-00003D230000}"/>
    <cellStyle name="Hyperlink 17" xfId="29383" hidden="1" xr:uid="{00000000-0005-0000-0000-00003E230000}"/>
    <cellStyle name="Hyperlink 17" xfId="29432" hidden="1" xr:uid="{00000000-0005-0000-0000-00003F230000}"/>
    <cellStyle name="Hyperlink 17" xfId="29482" hidden="1" xr:uid="{00000000-0005-0000-0000-000040230000}"/>
    <cellStyle name="Hyperlink 17" xfId="28875" hidden="1" xr:uid="{00000000-0005-0000-0000-000041230000}"/>
    <cellStyle name="Hyperlink 17" xfId="29542" hidden="1" xr:uid="{00000000-0005-0000-0000-000042230000}"/>
    <cellStyle name="Hyperlink 17" xfId="29587" hidden="1" xr:uid="{00000000-0005-0000-0000-000043230000}"/>
    <cellStyle name="Hyperlink 17" xfId="29636" hidden="1" xr:uid="{00000000-0005-0000-0000-000044230000}"/>
    <cellStyle name="Hyperlink 17" xfId="29686" hidden="1" xr:uid="{00000000-0005-0000-0000-000045230000}"/>
    <cellStyle name="Hyperlink 17" xfId="26645" hidden="1" xr:uid="{00000000-0005-0000-0000-000046230000}"/>
    <cellStyle name="Hyperlink 17" xfId="29746" hidden="1" xr:uid="{00000000-0005-0000-0000-000047230000}"/>
    <cellStyle name="Hyperlink 17" xfId="29791" hidden="1" xr:uid="{00000000-0005-0000-0000-000048230000}"/>
    <cellStyle name="Hyperlink 17" xfId="29840" hidden="1" xr:uid="{00000000-0005-0000-0000-000049230000}"/>
    <cellStyle name="Hyperlink 17" xfId="29890" hidden="1" xr:uid="{00000000-0005-0000-0000-00004A230000}"/>
    <cellStyle name="Hyperlink 17" xfId="30004" hidden="1" xr:uid="{00000000-0005-0000-0000-00004B230000}"/>
    <cellStyle name="Hyperlink 17" xfId="30177" hidden="1" xr:uid="{00000000-0005-0000-0000-00004C230000}"/>
    <cellStyle name="Hyperlink 17" xfId="30222" hidden="1" xr:uid="{00000000-0005-0000-0000-00004D230000}"/>
    <cellStyle name="Hyperlink 17" xfId="30271" hidden="1" xr:uid="{00000000-0005-0000-0000-00004E230000}"/>
    <cellStyle name="Hyperlink 17" xfId="30321" hidden="1" xr:uid="{00000000-0005-0000-0000-00004F230000}"/>
    <cellStyle name="Hyperlink 17" xfId="30087" hidden="1" xr:uid="{00000000-0005-0000-0000-000050230000}"/>
    <cellStyle name="Hyperlink 17" xfId="30409" hidden="1" xr:uid="{00000000-0005-0000-0000-000051230000}"/>
    <cellStyle name="Hyperlink 17" xfId="30454" hidden="1" xr:uid="{00000000-0005-0000-0000-000052230000}"/>
    <cellStyle name="Hyperlink 17" xfId="30503" hidden="1" xr:uid="{00000000-0005-0000-0000-000053230000}"/>
    <cellStyle name="Hyperlink 17" xfId="30553" hidden="1" xr:uid="{00000000-0005-0000-0000-000054230000}"/>
    <cellStyle name="Hyperlink 17" xfId="29981" hidden="1" xr:uid="{00000000-0005-0000-0000-000055230000}"/>
    <cellStyle name="Hyperlink 17" xfId="30613" hidden="1" xr:uid="{00000000-0005-0000-0000-000056230000}"/>
    <cellStyle name="Hyperlink 17" xfId="30658" hidden="1" xr:uid="{00000000-0005-0000-0000-000057230000}"/>
    <cellStyle name="Hyperlink 17" xfId="30707" hidden="1" xr:uid="{00000000-0005-0000-0000-000058230000}"/>
    <cellStyle name="Hyperlink 17" xfId="30757" hidden="1" xr:uid="{00000000-0005-0000-0000-000059230000}"/>
    <cellStyle name="Hyperlink 17" xfId="30106" hidden="1" xr:uid="{00000000-0005-0000-0000-00005A230000}"/>
    <cellStyle name="Hyperlink 17" xfId="30817" hidden="1" xr:uid="{00000000-0005-0000-0000-00005B230000}"/>
    <cellStyle name="Hyperlink 17" xfId="30862" hidden="1" xr:uid="{00000000-0005-0000-0000-00005C230000}"/>
    <cellStyle name="Hyperlink 17" xfId="30911" hidden="1" xr:uid="{00000000-0005-0000-0000-00005D230000}"/>
    <cellStyle name="Hyperlink 17" xfId="30961" hidden="1" xr:uid="{00000000-0005-0000-0000-00005E230000}"/>
    <cellStyle name="Hyperlink 17" xfId="30354" hidden="1" xr:uid="{00000000-0005-0000-0000-00005F230000}"/>
    <cellStyle name="Hyperlink 17" xfId="31021" hidden="1" xr:uid="{00000000-0005-0000-0000-000060230000}"/>
    <cellStyle name="Hyperlink 17" xfId="31066" hidden="1" xr:uid="{00000000-0005-0000-0000-000061230000}"/>
    <cellStyle name="Hyperlink 17" xfId="31115" hidden="1" xr:uid="{00000000-0005-0000-0000-000062230000}"/>
    <cellStyle name="Hyperlink 17" xfId="31165" hidden="1" xr:uid="{00000000-0005-0000-0000-000063230000}"/>
    <cellStyle name="Hyperlink 17" xfId="6318" hidden="1" xr:uid="{00000000-0005-0000-0000-000064230000}"/>
    <cellStyle name="Hyperlink 17" xfId="31244" hidden="1" xr:uid="{00000000-0005-0000-0000-000065230000}"/>
    <cellStyle name="Hyperlink 17" xfId="31289" hidden="1" xr:uid="{00000000-0005-0000-0000-000066230000}"/>
    <cellStyle name="Hyperlink 17" xfId="31338" hidden="1" xr:uid="{00000000-0005-0000-0000-000067230000}"/>
    <cellStyle name="Hyperlink 17" xfId="31388" hidden="1" xr:uid="{00000000-0005-0000-0000-000068230000}"/>
    <cellStyle name="Hyperlink 17" xfId="31430" hidden="1" xr:uid="{00000000-0005-0000-0000-000069230000}"/>
    <cellStyle name="Hyperlink 17" xfId="31499" hidden="1" xr:uid="{00000000-0005-0000-0000-00006A230000}"/>
    <cellStyle name="Hyperlink 17" xfId="31544" hidden="1" xr:uid="{00000000-0005-0000-0000-00006B230000}"/>
    <cellStyle name="Hyperlink 17" xfId="31593" hidden="1" xr:uid="{00000000-0005-0000-0000-00006C230000}"/>
    <cellStyle name="Hyperlink 17" xfId="31643" hidden="1" xr:uid="{00000000-0005-0000-0000-00006D230000}"/>
    <cellStyle name="Hyperlink 17" xfId="31734" hidden="1" xr:uid="{00000000-0005-0000-0000-00006E230000}"/>
    <cellStyle name="Hyperlink 17" xfId="31856" hidden="1" xr:uid="{00000000-0005-0000-0000-00006F230000}"/>
    <cellStyle name="Hyperlink 17" xfId="31901" hidden="1" xr:uid="{00000000-0005-0000-0000-000070230000}"/>
    <cellStyle name="Hyperlink 17" xfId="31950" hidden="1" xr:uid="{00000000-0005-0000-0000-000071230000}"/>
    <cellStyle name="Hyperlink 17" xfId="32000" hidden="1" xr:uid="{00000000-0005-0000-0000-000072230000}"/>
    <cellStyle name="Hyperlink 17" xfId="32114" hidden="1" xr:uid="{00000000-0005-0000-0000-000073230000}"/>
    <cellStyle name="Hyperlink 17" xfId="32287" hidden="1" xr:uid="{00000000-0005-0000-0000-000074230000}"/>
    <cellStyle name="Hyperlink 17" xfId="32332" hidden="1" xr:uid="{00000000-0005-0000-0000-000075230000}"/>
    <cellStyle name="Hyperlink 17" xfId="32381" hidden="1" xr:uid="{00000000-0005-0000-0000-000076230000}"/>
    <cellStyle name="Hyperlink 17" xfId="32431" hidden="1" xr:uid="{00000000-0005-0000-0000-000077230000}"/>
    <cellStyle name="Hyperlink 17" xfId="32197" hidden="1" xr:uid="{00000000-0005-0000-0000-000078230000}"/>
    <cellStyle name="Hyperlink 17" xfId="32519" hidden="1" xr:uid="{00000000-0005-0000-0000-000079230000}"/>
    <cellStyle name="Hyperlink 17" xfId="32564" hidden="1" xr:uid="{00000000-0005-0000-0000-00007A230000}"/>
    <cellStyle name="Hyperlink 17" xfId="32613" hidden="1" xr:uid="{00000000-0005-0000-0000-00007B230000}"/>
    <cellStyle name="Hyperlink 17" xfId="32663" hidden="1" xr:uid="{00000000-0005-0000-0000-00007C230000}"/>
    <cellStyle name="Hyperlink 17" xfId="32091" hidden="1" xr:uid="{00000000-0005-0000-0000-00007D230000}"/>
    <cellStyle name="Hyperlink 17" xfId="32723" hidden="1" xr:uid="{00000000-0005-0000-0000-00007E230000}"/>
    <cellStyle name="Hyperlink 17" xfId="32768" hidden="1" xr:uid="{00000000-0005-0000-0000-00007F230000}"/>
    <cellStyle name="Hyperlink 17" xfId="32817" hidden="1" xr:uid="{00000000-0005-0000-0000-000080230000}"/>
    <cellStyle name="Hyperlink 17" xfId="32867" hidden="1" xr:uid="{00000000-0005-0000-0000-000081230000}"/>
    <cellStyle name="Hyperlink 17" xfId="32216" hidden="1" xr:uid="{00000000-0005-0000-0000-000082230000}"/>
    <cellStyle name="Hyperlink 17" xfId="32927" hidden="1" xr:uid="{00000000-0005-0000-0000-000083230000}"/>
    <cellStyle name="Hyperlink 17" xfId="32972" hidden="1" xr:uid="{00000000-0005-0000-0000-000084230000}"/>
    <cellStyle name="Hyperlink 17" xfId="33021" hidden="1" xr:uid="{00000000-0005-0000-0000-000085230000}"/>
    <cellStyle name="Hyperlink 17" xfId="33071" hidden="1" xr:uid="{00000000-0005-0000-0000-000086230000}"/>
    <cellStyle name="Hyperlink 17" xfId="32464" hidden="1" xr:uid="{00000000-0005-0000-0000-000087230000}"/>
    <cellStyle name="Hyperlink 17" xfId="33131" hidden="1" xr:uid="{00000000-0005-0000-0000-000088230000}"/>
    <cellStyle name="Hyperlink 17" xfId="33176" hidden="1" xr:uid="{00000000-0005-0000-0000-000089230000}"/>
    <cellStyle name="Hyperlink 17" xfId="33225" hidden="1" xr:uid="{00000000-0005-0000-0000-00008A230000}"/>
    <cellStyle name="Hyperlink 17" xfId="33275" hidden="1" xr:uid="{00000000-0005-0000-0000-00008B230000}"/>
    <cellStyle name="Hyperlink 17" xfId="31817" hidden="1" xr:uid="{00000000-0005-0000-0000-00008C230000}"/>
    <cellStyle name="Hyperlink 17" xfId="33335" hidden="1" xr:uid="{00000000-0005-0000-0000-00008D230000}"/>
    <cellStyle name="Hyperlink 17" xfId="33380" hidden="1" xr:uid="{00000000-0005-0000-0000-00008E230000}"/>
    <cellStyle name="Hyperlink 17" xfId="33429" hidden="1" xr:uid="{00000000-0005-0000-0000-00008F230000}"/>
    <cellStyle name="Hyperlink 17" xfId="33479" hidden="1" xr:uid="{00000000-0005-0000-0000-000090230000}"/>
    <cellStyle name="Hyperlink 17" xfId="33593" hidden="1" xr:uid="{00000000-0005-0000-0000-000091230000}"/>
    <cellStyle name="Hyperlink 17" xfId="33766" hidden="1" xr:uid="{00000000-0005-0000-0000-000092230000}"/>
    <cellStyle name="Hyperlink 17" xfId="33811" hidden="1" xr:uid="{00000000-0005-0000-0000-000093230000}"/>
    <cellStyle name="Hyperlink 17" xfId="33860" hidden="1" xr:uid="{00000000-0005-0000-0000-000094230000}"/>
    <cellStyle name="Hyperlink 17" xfId="33910" hidden="1" xr:uid="{00000000-0005-0000-0000-000095230000}"/>
    <cellStyle name="Hyperlink 17" xfId="33676" hidden="1" xr:uid="{00000000-0005-0000-0000-000096230000}"/>
    <cellStyle name="Hyperlink 17" xfId="33998" hidden="1" xr:uid="{00000000-0005-0000-0000-000097230000}"/>
    <cellStyle name="Hyperlink 17" xfId="34043" hidden="1" xr:uid="{00000000-0005-0000-0000-000098230000}"/>
    <cellStyle name="Hyperlink 17" xfId="34092" hidden="1" xr:uid="{00000000-0005-0000-0000-000099230000}"/>
    <cellStyle name="Hyperlink 17" xfId="34142" hidden="1" xr:uid="{00000000-0005-0000-0000-00009A230000}"/>
    <cellStyle name="Hyperlink 17" xfId="33570" hidden="1" xr:uid="{00000000-0005-0000-0000-00009B230000}"/>
    <cellStyle name="Hyperlink 17" xfId="34202" hidden="1" xr:uid="{00000000-0005-0000-0000-00009C230000}"/>
    <cellStyle name="Hyperlink 17" xfId="34247" hidden="1" xr:uid="{00000000-0005-0000-0000-00009D230000}"/>
    <cellStyle name="Hyperlink 17" xfId="34296" hidden="1" xr:uid="{00000000-0005-0000-0000-00009E230000}"/>
    <cellStyle name="Hyperlink 17" xfId="34346" hidden="1" xr:uid="{00000000-0005-0000-0000-00009F230000}"/>
    <cellStyle name="Hyperlink 17" xfId="33695" hidden="1" xr:uid="{00000000-0005-0000-0000-0000A0230000}"/>
    <cellStyle name="Hyperlink 17" xfId="34406" hidden="1" xr:uid="{00000000-0005-0000-0000-0000A1230000}"/>
    <cellStyle name="Hyperlink 17" xfId="34451" hidden="1" xr:uid="{00000000-0005-0000-0000-0000A2230000}"/>
    <cellStyle name="Hyperlink 17" xfId="34500" hidden="1" xr:uid="{00000000-0005-0000-0000-0000A3230000}"/>
    <cellStyle name="Hyperlink 17" xfId="34550" hidden="1" xr:uid="{00000000-0005-0000-0000-0000A4230000}"/>
    <cellStyle name="Hyperlink 17" xfId="33943" hidden="1" xr:uid="{00000000-0005-0000-0000-0000A5230000}"/>
    <cellStyle name="Hyperlink 17" xfId="34610" hidden="1" xr:uid="{00000000-0005-0000-0000-0000A6230000}"/>
    <cellStyle name="Hyperlink 17" xfId="34655" hidden="1" xr:uid="{00000000-0005-0000-0000-0000A7230000}"/>
    <cellStyle name="Hyperlink 17" xfId="34704" hidden="1" xr:uid="{00000000-0005-0000-0000-0000A8230000}"/>
    <cellStyle name="Hyperlink 17" xfId="34754" hidden="1" xr:uid="{00000000-0005-0000-0000-0000A9230000}"/>
    <cellStyle name="Hyperlink 17" xfId="31716" hidden="1" xr:uid="{00000000-0005-0000-0000-0000AA230000}"/>
    <cellStyle name="Hyperlink 17" xfId="34814" hidden="1" xr:uid="{00000000-0005-0000-0000-0000AB230000}"/>
    <cellStyle name="Hyperlink 17" xfId="34859" hidden="1" xr:uid="{00000000-0005-0000-0000-0000AC230000}"/>
    <cellStyle name="Hyperlink 17" xfId="34908" hidden="1" xr:uid="{00000000-0005-0000-0000-0000AD230000}"/>
    <cellStyle name="Hyperlink 17" xfId="34958" hidden="1" xr:uid="{00000000-0005-0000-0000-0000AE230000}"/>
    <cellStyle name="Hyperlink 17" xfId="35072" hidden="1" xr:uid="{00000000-0005-0000-0000-0000AF230000}"/>
    <cellStyle name="Hyperlink 17" xfId="35245" hidden="1" xr:uid="{00000000-0005-0000-0000-0000B0230000}"/>
    <cellStyle name="Hyperlink 17" xfId="35290" hidden="1" xr:uid="{00000000-0005-0000-0000-0000B1230000}"/>
    <cellStyle name="Hyperlink 17" xfId="35339" hidden="1" xr:uid="{00000000-0005-0000-0000-0000B2230000}"/>
    <cellStyle name="Hyperlink 17" xfId="35389" hidden="1" xr:uid="{00000000-0005-0000-0000-0000B3230000}"/>
    <cellStyle name="Hyperlink 17" xfId="35155" hidden="1" xr:uid="{00000000-0005-0000-0000-0000B4230000}"/>
    <cellStyle name="Hyperlink 17" xfId="35477" hidden="1" xr:uid="{00000000-0005-0000-0000-0000B5230000}"/>
    <cellStyle name="Hyperlink 17" xfId="35522" hidden="1" xr:uid="{00000000-0005-0000-0000-0000B6230000}"/>
    <cellStyle name="Hyperlink 17" xfId="35571" hidden="1" xr:uid="{00000000-0005-0000-0000-0000B7230000}"/>
    <cellStyle name="Hyperlink 17" xfId="35621" hidden="1" xr:uid="{00000000-0005-0000-0000-0000B8230000}"/>
    <cellStyle name="Hyperlink 17" xfId="35049" hidden="1" xr:uid="{00000000-0005-0000-0000-0000B9230000}"/>
    <cellStyle name="Hyperlink 17" xfId="35681" hidden="1" xr:uid="{00000000-0005-0000-0000-0000BA230000}"/>
    <cellStyle name="Hyperlink 17" xfId="35726" hidden="1" xr:uid="{00000000-0005-0000-0000-0000BB230000}"/>
    <cellStyle name="Hyperlink 17" xfId="35775" hidden="1" xr:uid="{00000000-0005-0000-0000-0000BC230000}"/>
    <cellStyle name="Hyperlink 17" xfId="35825" hidden="1" xr:uid="{00000000-0005-0000-0000-0000BD230000}"/>
    <cellStyle name="Hyperlink 17" xfId="35174" hidden="1" xr:uid="{00000000-0005-0000-0000-0000BE230000}"/>
    <cellStyle name="Hyperlink 17" xfId="35885" hidden="1" xr:uid="{00000000-0005-0000-0000-0000BF230000}"/>
    <cellStyle name="Hyperlink 17" xfId="35930" hidden="1" xr:uid="{00000000-0005-0000-0000-0000C0230000}"/>
    <cellStyle name="Hyperlink 17" xfId="35979" hidden="1" xr:uid="{00000000-0005-0000-0000-0000C1230000}"/>
    <cellStyle name="Hyperlink 17" xfId="36029" hidden="1" xr:uid="{00000000-0005-0000-0000-0000C2230000}"/>
    <cellStyle name="Hyperlink 17" xfId="35422" hidden="1" xr:uid="{00000000-0005-0000-0000-0000C3230000}"/>
    <cellStyle name="Hyperlink 17" xfId="36089" hidden="1" xr:uid="{00000000-0005-0000-0000-0000C4230000}"/>
    <cellStyle name="Hyperlink 17" xfId="36134" hidden="1" xr:uid="{00000000-0005-0000-0000-0000C5230000}"/>
    <cellStyle name="Hyperlink 17" xfId="36183" hidden="1" xr:uid="{00000000-0005-0000-0000-0000C6230000}"/>
    <cellStyle name="Hyperlink 17" xfId="36233" hidden="1" xr:uid="{00000000-0005-0000-0000-0000C7230000}"/>
    <cellStyle name="Hyperlink 17" xfId="16545" hidden="1" xr:uid="{00000000-0005-0000-0000-0000C8230000}"/>
    <cellStyle name="Hyperlink 17" xfId="36313" hidden="1" xr:uid="{00000000-0005-0000-0000-0000C9230000}"/>
    <cellStyle name="Hyperlink 17" xfId="36358" hidden="1" xr:uid="{00000000-0005-0000-0000-0000CA230000}"/>
    <cellStyle name="Hyperlink 17" xfId="36407" hidden="1" xr:uid="{00000000-0005-0000-0000-0000CB230000}"/>
    <cellStyle name="Hyperlink 17" xfId="36457" hidden="1" xr:uid="{00000000-0005-0000-0000-0000CC230000}"/>
    <cellStyle name="Hyperlink 17" xfId="36499" hidden="1" xr:uid="{00000000-0005-0000-0000-0000CD230000}"/>
    <cellStyle name="Hyperlink 17" xfId="36568" hidden="1" xr:uid="{00000000-0005-0000-0000-0000CE230000}"/>
    <cellStyle name="Hyperlink 17" xfId="36613" hidden="1" xr:uid="{00000000-0005-0000-0000-0000CF230000}"/>
    <cellStyle name="Hyperlink 17" xfId="36662" hidden="1" xr:uid="{00000000-0005-0000-0000-0000D0230000}"/>
    <cellStyle name="Hyperlink 17" xfId="36712" hidden="1" xr:uid="{00000000-0005-0000-0000-0000D1230000}"/>
    <cellStyle name="Hyperlink 17" xfId="36803" hidden="1" xr:uid="{00000000-0005-0000-0000-0000D2230000}"/>
    <cellStyle name="Hyperlink 17" xfId="36925" hidden="1" xr:uid="{00000000-0005-0000-0000-0000D3230000}"/>
    <cellStyle name="Hyperlink 17" xfId="36970" hidden="1" xr:uid="{00000000-0005-0000-0000-0000D4230000}"/>
    <cellStyle name="Hyperlink 17" xfId="37019" hidden="1" xr:uid="{00000000-0005-0000-0000-0000D5230000}"/>
    <cellStyle name="Hyperlink 17" xfId="37069" hidden="1" xr:uid="{00000000-0005-0000-0000-0000D6230000}"/>
    <cellStyle name="Hyperlink 17" xfId="37183" hidden="1" xr:uid="{00000000-0005-0000-0000-0000D7230000}"/>
    <cellStyle name="Hyperlink 17" xfId="37356" hidden="1" xr:uid="{00000000-0005-0000-0000-0000D8230000}"/>
    <cellStyle name="Hyperlink 17" xfId="37401" hidden="1" xr:uid="{00000000-0005-0000-0000-0000D9230000}"/>
    <cellStyle name="Hyperlink 17" xfId="37450" hidden="1" xr:uid="{00000000-0005-0000-0000-0000DA230000}"/>
    <cellStyle name="Hyperlink 17" xfId="37500" hidden="1" xr:uid="{00000000-0005-0000-0000-0000DB230000}"/>
    <cellStyle name="Hyperlink 17" xfId="37266" hidden="1" xr:uid="{00000000-0005-0000-0000-0000DC230000}"/>
    <cellStyle name="Hyperlink 17" xfId="37588" hidden="1" xr:uid="{00000000-0005-0000-0000-0000DD230000}"/>
    <cellStyle name="Hyperlink 17" xfId="37633" hidden="1" xr:uid="{00000000-0005-0000-0000-0000DE230000}"/>
    <cellStyle name="Hyperlink 17" xfId="37682" hidden="1" xr:uid="{00000000-0005-0000-0000-0000DF230000}"/>
    <cellStyle name="Hyperlink 17" xfId="37732" hidden="1" xr:uid="{00000000-0005-0000-0000-0000E0230000}"/>
    <cellStyle name="Hyperlink 17" xfId="37160" hidden="1" xr:uid="{00000000-0005-0000-0000-0000E1230000}"/>
    <cellStyle name="Hyperlink 17" xfId="37792" hidden="1" xr:uid="{00000000-0005-0000-0000-0000E2230000}"/>
    <cellStyle name="Hyperlink 17" xfId="37837" hidden="1" xr:uid="{00000000-0005-0000-0000-0000E3230000}"/>
    <cellStyle name="Hyperlink 17" xfId="37886" hidden="1" xr:uid="{00000000-0005-0000-0000-0000E4230000}"/>
    <cellStyle name="Hyperlink 17" xfId="37936" hidden="1" xr:uid="{00000000-0005-0000-0000-0000E5230000}"/>
    <cellStyle name="Hyperlink 17" xfId="37285" hidden="1" xr:uid="{00000000-0005-0000-0000-0000E6230000}"/>
    <cellStyle name="Hyperlink 17" xfId="37996" hidden="1" xr:uid="{00000000-0005-0000-0000-0000E7230000}"/>
    <cellStyle name="Hyperlink 17" xfId="38041" hidden="1" xr:uid="{00000000-0005-0000-0000-0000E8230000}"/>
    <cellStyle name="Hyperlink 17" xfId="38090" hidden="1" xr:uid="{00000000-0005-0000-0000-0000E9230000}"/>
    <cellStyle name="Hyperlink 17" xfId="38140" hidden="1" xr:uid="{00000000-0005-0000-0000-0000EA230000}"/>
    <cellStyle name="Hyperlink 17" xfId="37533" hidden="1" xr:uid="{00000000-0005-0000-0000-0000EB230000}"/>
    <cellStyle name="Hyperlink 17" xfId="38200" hidden="1" xr:uid="{00000000-0005-0000-0000-0000EC230000}"/>
    <cellStyle name="Hyperlink 17" xfId="38245" hidden="1" xr:uid="{00000000-0005-0000-0000-0000ED230000}"/>
    <cellStyle name="Hyperlink 17" xfId="38294" hidden="1" xr:uid="{00000000-0005-0000-0000-0000EE230000}"/>
    <cellStyle name="Hyperlink 17" xfId="38344" hidden="1" xr:uid="{00000000-0005-0000-0000-0000EF230000}"/>
    <cellStyle name="Hyperlink 17" xfId="36886" hidden="1" xr:uid="{00000000-0005-0000-0000-0000F0230000}"/>
    <cellStyle name="Hyperlink 17" xfId="38404" hidden="1" xr:uid="{00000000-0005-0000-0000-0000F1230000}"/>
    <cellStyle name="Hyperlink 17" xfId="38449" hidden="1" xr:uid="{00000000-0005-0000-0000-0000F2230000}"/>
    <cellStyle name="Hyperlink 17" xfId="38498" hidden="1" xr:uid="{00000000-0005-0000-0000-0000F3230000}"/>
    <cellStyle name="Hyperlink 17" xfId="38548" hidden="1" xr:uid="{00000000-0005-0000-0000-0000F4230000}"/>
    <cellStyle name="Hyperlink 17" xfId="38662" hidden="1" xr:uid="{00000000-0005-0000-0000-0000F5230000}"/>
    <cellStyle name="Hyperlink 17" xfId="38835" hidden="1" xr:uid="{00000000-0005-0000-0000-0000F6230000}"/>
    <cellStyle name="Hyperlink 17" xfId="38880" hidden="1" xr:uid="{00000000-0005-0000-0000-0000F7230000}"/>
    <cellStyle name="Hyperlink 17" xfId="38929" hidden="1" xr:uid="{00000000-0005-0000-0000-0000F8230000}"/>
    <cellStyle name="Hyperlink 17" xfId="38979" hidden="1" xr:uid="{00000000-0005-0000-0000-0000F9230000}"/>
    <cellStyle name="Hyperlink 17" xfId="38745" hidden="1" xr:uid="{00000000-0005-0000-0000-0000FA230000}"/>
    <cellStyle name="Hyperlink 17" xfId="39067" hidden="1" xr:uid="{00000000-0005-0000-0000-0000FB230000}"/>
    <cellStyle name="Hyperlink 17" xfId="39112" hidden="1" xr:uid="{00000000-0005-0000-0000-0000FC230000}"/>
    <cellStyle name="Hyperlink 17" xfId="39161" hidden="1" xr:uid="{00000000-0005-0000-0000-0000FD230000}"/>
    <cellStyle name="Hyperlink 17" xfId="39211" hidden="1" xr:uid="{00000000-0005-0000-0000-0000FE230000}"/>
    <cellStyle name="Hyperlink 17" xfId="38639" hidden="1" xr:uid="{00000000-0005-0000-0000-0000FF230000}"/>
    <cellStyle name="Hyperlink 17" xfId="39271" hidden="1" xr:uid="{00000000-0005-0000-0000-000000240000}"/>
    <cellStyle name="Hyperlink 17" xfId="39316" hidden="1" xr:uid="{00000000-0005-0000-0000-000001240000}"/>
    <cellStyle name="Hyperlink 17" xfId="39365" hidden="1" xr:uid="{00000000-0005-0000-0000-000002240000}"/>
    <cellStyle name="Hyperlink 17" xfId="39415" hidden="1" xr:uid="{00000000-0005-0000-0000-000003240000}"/>
    <cellStyle name="Hyperlink 17" xfId="38764" hidden="1" xr:uid="{00000000-0005-0000-0000-000004240000}"/>
    <cellStyle name="Hyperlink 17" xfId="39475" hidden="1" xr:uid="{00000000-0005-0000-0000-000005240000}"/>
    <cellStyle name="Hyperlink 17" xfId="39520" hidden="1" xr:uid="{00000000-0005-0000-0000-000006240000}"/>
    <cellStyle name="Hyperlink 17" xfId="39569" hidden="1" xr:uid="{00000000-0005-0000-0000-000007240000}"/>
    <cellStyle name="Hyperlink 17" xfId="39619" hidden="1" xr:uid="{00000000-0005-0000-0000-000008240000}"/>
    <cellStyle name="Hyperlink 17" xfId="39012" hidden="1" xr:uid="{00000000-0005-0000-0000-000009240000}"/>
    <cellStyle name="Hyperlink 17" xfId="39679" hidden="1" xr:uid="{00000000-0005-0000-0000-00000A240000}"/>
    <cellStyle name="Hyperlink 17" xfId="39724" hidden="1" xr:uid="{00000000-0005-0000-0000-00000B240000}"/>
    <cellStyle name="Hyperlink 17" xfId="39773" hidden="1" xr:uid="{00000000-0005-0000-0000-00000C240000}"/>
    <cellStyle name="Hyperlink 17" xfId="39823" hidden="1" xr:uid="{00000000-0005-0000-0000-00000D240000}"/>
    <cellStyle name="Hyperlink 17" xfId="36785" hidden="1" xr:uid="{00000000-0005-0000-0000-00000E240000}"/>
    <cellStyle name="Hyperlink 17" xfId="39883" hidden="1" xr:uid="{00000000-0005-0000-0000-00000F240000}"/>
    <cellStyle name="Hyperlink 17" xfId="39928" hidden="1" xr:uid="{00000000-0005-0000-0000-000010240000}"/>
    <cellStyle name="Hyperlink 17" xfId="39977" hidden="1" xr:uid="{00000000-0005-0000-0000-000011240000}"/>
    <cellStyle name="Hyperlink 17" xfId="40027" hidden="1" xr:uid="{00000000-0005-0000-0000-000012240000}"/>
    <cellStyle name="Hyperlink 17" xfId="40141" hidden="1" xr:uid="{00000000-0005-0000-0000-000013240000}"/>
    <cellStyle name="Hyperlink 17" xfId="40314" hidden="1" xr:uid="{00000000-0005-0000-0000-000014240000}"/>
    <cellStyle name="Hyperlink 17" xfId="40359" hidden="1" xr:uid="{00000000-0005-0000-0000-000015240000}"/>
    <cellStyle name="Hyperlink 17" xfId="40408" hidden="1" xr:uid="{00000000-0005-0000-0000-000016240000}"/>
    <cellStyle name="Hyperlink 17" xfId="40458" hidden="1" xr:uid="{00000000-0005-0000-0000-000017240000}"/>
    <cellStyle name="Hyperlink 17" xfId="40224" hidden="1" xr:uid="{00000000-0005-0000-0000-000018240000}"/>
    <cellStyle name="Hyperlink 17" xfId="40546" hidden="1" xr:uid="{00000000-0005-0000-0000-000019240000}"/>
    <cellStyle name="Hyperlink 17" xfId="40591" hidden="1" xr:uid="{00000000-0005-0000-0000-00001A240000}"/>
    <cellStyle name="Hyperlink 17" xfId="40640" hidden="1" xr:uid="{00000000-0005-0000-0000-00001B240000}"/>
    <cellStyle name="Hyperlink 17" xfId="40690" hidden="1" xr:uid="{00000000-0005-0000-0000-00001C240000}"/>
    <cellStyle name="Hyperlink 17" xfId="40118" hidden="1" xr:uid="{00000000-0005-0000-0000-00001D240000}"/>
    <cellStyle name="Hyperlink 17" xfId="40750" hidden="1" xr:uid="{00000000-0005-0000-0000-00001E240000}"/>
    <cellStyle name="Hyperlink 17" xfId="40795" hidden="1" xr:uid="{00000000-0005-0000-0000-00001F240000}"/>
    <cellStyle name="Hyperlink 17" xfId="40844" hidden="1" xr:uid="{00000000-0005-0000-0000-000020240000}"/>
    <cellStyle name="Hyperlink 17" xfId="40894" hidden="1" xr:uid="{00000000-0005-0000-0000-000021240000}"/>
    <cellStyle name="Hyperlink 17" xfId="40243" hidden="1" xr:uid="{00000000-0005-0000-0000-000022240000}"/>
    <cellStyle name="Hyperlink 17" xfId="40954" hidden="1" xr:uid="{00000000-0005-0000-0000-000023240000}"/>
    <cellStyle name="Hyperlink 17" xfId="40999" hidden="1" xr:uid="{00000000-0005-0000-0000-000024240000}"/>
    <cellStyle name="Hyperlink 17" xfId="41048" hidden="1" xr:uid="{00000000-0005-0000-0000-000025240000}"/>
    <cellStyle name="Hyperlink 17" xfId="41098" hidden="1" xr:uid="{00000000-0005-0000-0000-000026240000}"/>
    <cellStyle name="Hyperlink 17" xfId="40491" hidden="1" xr:uid="{00000000-0005-0000-0000-000027240000}"/>
    <cellStyle name="Hyperlink 17" xfId="41158" hidden="1" xr:uid="{00000000-0005-0000-0000-000028240000}"/>
    <cellStyle name="Hyperlink 17" xfId="41203" hidden="1" xr:uid="{00000000-0005-0000-0000-000029240000}"/>
    <cellStyle name="Hyperlink 17" xfId="41252" hidden="1" xr:uid="{00000000-0005-0000-0000-00002A240000}"/>
    <cellStyle name="Hyperlink 17" xfId="41302" hidden="1" xr:uid="{00000000-0005-0000-0000-00002B240000}"/>
    <cellStyle name="Hyperlink 17" xfId="5503" hidden="1" xr:uid="{00000000-0005-0000-0000-00002C240000}"/>
    <cellStyle name="Hyperlink 17" xfId="41362" hidden="1" xr:uid="{00000000-0005-0000-0000-00002D240000}"/>
    <cellStyle name="Hyperlink 17" xfId="41407" hidden="1" xr:uid="{00000000-0005-0000-0000-00002E240000}"/>
    <cellStyle name="Hyperlink 17" xfId="41456" hidden="1" xr:uid="{00000000-0005-0000-0000-00002F240000}"/>
    <cellStyle name="Hyperlink 17" xfId="41506" hidden="1" xr:uid="{00000000-0005-0000-0000-000030240000}"/>
    <cellStyle name="Hyperlink 17" xfId="41548" hidden="1" xr:uid="{00000000-0005-0000-0000-000031240000}"/>
    <cellStyle name="Hyperlink 17" xfId="41617" hidden="1" xr:uid="{00000000-0005-0000-0000-000032240000}"/>
    <cellStyle name="Hyperlink 17" xfId="41662" hidden="1" xr:uid="{00000000-0005-0000-0000-000033240000}"/>
    <cellStyle name="Hyperlink 17" xfId="41711" hidden="1" xr:uid="{00000000-0005-0000-0000-000034240000}"/>
    <cellStyle name="Hyperlink 17" xfId="41761" hidden="1" xr:uid="{00000000-0005-0000-0000-000035240000}"/>
    <cellStyle name="Hyperlink 17" xfId="41852" hidden="1" xr:uid="{00000000-0005-0000-0000-000036240000}"/>
    <cellStyle name="Hyperlink 17" xfId="41974" hidden="1" xr:uid="{00000000-0005-0000-0000-000037240000}"/>
    <cellStyle name="Hyperlink 17" xfId="42019" hidden="1" xr:uid="{00000000-0005-0000-0000-000038240000}"/>
    <cellStyle name="Hyperlink 17" xfId="42068" hidden="1" xr:uid="{00000000-0005-0000-0000-000039240000}"/>
    <cellStyle name="Hyperlink 17" xfId="42118" hidden="1" xr:uid="{00000000-0005-0000-0000-00003A240000}"/>
    <cellStyle name="Hyperlink 17" xfId="42232" hidden="1" xr:uid="{00000000-0005-0000-0000-00003B240000}"/>
    <cellStyle name="Hyperlink 17" xfId="42405" hidden="1" xr:uid="{00000000-0005-0000-0000-00003C240000}"/>
    <cellStyle name="Hyperlink 17" xfId="42450" hidden="1" xr:uid="{00000000-0005-0000-0000-00003D240000}"/>
    <cellStyle name="Hyperlink 17" xfId="42499" hidden="1" xr:uid="{00000000-0005-0000-0000-00003E240000}"/>
    <cellStyle name="Hyperlink 17" xfId="42549" hidden="1" xr:uid="{00000000-0005-0000-0000-00003F240000}"/>
    <cellStyle name="Hyperlink 17" xfId="42315" hidden="1" xr:uid="{00000000-0005-0000-0000-000040240000}"/>
    <cellStyle name="Hyperlink 17" xfId="42637" hidden="1" xr:uid="{00000000-0005-0000-0000-000041240000}"/>
    <cellStyle name="Hyperlink 17" xfId="42682" hidden="1" xr:uid="{00000000-0005-0000-0000-000042240000}"/>
    <cellStyle name="Hyperlink 17" xfId="42731" hidden="1" xr:uid="{00000000-0005-0000-0000-000043240000}"/>
    <cellStyle name="Hyperlink 17" xfId="42781" hidden="1" xr:uid="{00000000-0005-0000-0000-000044240000}"/>
    <cellStyle name="Hyperlink 17" xfId="42209" hidden="1" xr:uid="{00000000-0005-0000-0000-000045240000}"/>
    <cellStyle name="Hyperlink 17" xfId="42841" hidden="1" xr:uid="{00000000-0005-0000-0000-000046240000}"/>
    <cellStyle name="Hyperlink 17" xfId="42886" hidden="1" xr:uid="{00000000-0005-0000-0000-000047240000}"/>
    <cellStyle name="Hyperlink 17" xfId="42935" hidden="1" xr:uid="{00000000-0005-0000-0000-000048240000}"/>
    <cellStyle name="Hyperlink 17" xfId="42985" hidden="1" xr:uid="{00000000-0005-0000-0000-000049240000}"/>
    <cellStyle name="Hyperlink 17" xfId="42334" hidden="1" xr:uid="{00000000-0005-0000-0000-00004A240000}"/>
    <cellStyle name="Hyperlink 17" xfId="43045" hidden="1" xr:uid="{00000000-0005-0000-0000-00004B240000}"/>
    <cellStyle name="Hyperlink 17" xfId="43090" hidden="1" xr:uid="{00000000-0005-0000-0000-00004C240000}"/>
    <cellStyle name="Hyperlink 17" xfId="43139" hidden="1" xr:uid="{00000000-0005-0000-0000-00004D240000}"/>
    <cellStyle name="Hyperlink 17" xfId="43189" hidden="1" xr:uid="{00000000-0005-0000-0000-00004E240000}"/>
    <cellStyle name="Hyperlink 17" xfId="42582" hidden="1" xr:uid="{00000000-0005-0000-0000-00004F240000}"/>
    <cellStyle name="Hyperlink 17" xfId="43249" hidden="1" xr:uid="{00000000-0005-0000-0000-000050240000}"/>
    <cellStyle name="Hyperlink 17" xfId="43294" hidden="1" xr:uid="{00000000-0005-0000-0000-000051240000}"/>
    <cellStyle name="Hyperlink 17" xfId="43343" hidden="1" xr:uid="{00000000-0005-0000-0000-000052240000}"/>
    <cellStyle name="Hyperlink 17" xfId="43393" hidden="1" xr:uid="{00000000-0005-0000-0000-000053240000}"/>
    <cellStyle name="Hyperlink 17" xfId="41935" hidden="1" xr:uid="{00000000-0005-0000-0000-000054240000}"/>
    <cellStyle name="Hyperlink 17" xfId="43453" hidden="1" xr:uid="{00000000-0005-0000-0000-000055240000}"/>
    <cellStyle name="Hyperlink 17" xfId="43498" hidden="1" xr:uid="{00000000-0005-0000-0000-000056240000}"/>
    <cellStyle name="Hyperlink 17" xfId="43547" hidden="1" xr:uid="{00000000-0005-0000-0000-000057240000}"/>
    <cellStyle name="Hyperlink 17" xfId="43597" hidden="1" xr:uid="{00000000-0005-0000-0000-000058240000}"/>
    <cellStyle name="Hyperlink 17" xfId="43711" hidden="1" xr:uid="{00000000-0005-0000-0000-000059240000}"/>
    <cellStyle name="Hyperlink 17" xfId="43884" hidden="1" xr:uid="{00000000-0005-0000-0000-00005A240000}"/>
    <cellStyle name="Hyperlink 17" xfId="43929" hidden="1" xr:uid="{00000000-0005-0000-0000-00005B240000}"/>
    <cellStyle name="Hyperlink 17" xfId="43978" hidden="1" xr:uid="{00000000-0005-0000-0000-00005C240000}"/>
    <cellStyle name="Hyperlink 17" xfId="44028" hidden="1" xr:uid="{00000000-0005-0000-0000-00005D240000}"/>
    <cellStyle name="Hyperlink 17" xfId="43794" hidden="1" xr:uid="{00000000-0005-0000-0000-00005E240000}"/>
    <cellStyle name="Hyperlink 17" xfId="44116" hidden="1" xr:uid="{00000000-0005-0000-0000-00005F240000}"/>
    <cellStyle name="Hyperlink 17" xfId="44161" hidden="1" xr:uid="{00000000-0005-0000-0000-000060240000}"/>
    <cellStyle name="Hyperlink 17" xfId="44210" hidden="1" xr:uid="{00000000-0005-0000-0000-000061240000}"/>
    <cellStyle name="Hyperlink 17" xfId="44260" hidden="1" xr:uid="{00000000-0005-0000-0000-000062240000}"/>
    <cellStyle name="Hyperlink 17" xfId="43688" hidden="1" xr:uid="{00000000-0005-0000-0000-000063240000}"/>
    <cellStyle name="Hyperlink 17" xfId="44320" hidden="1" xr:uid="{00000000-0005-0000-0000-000064240000}"/>
    <cellStyle name="Hyperlink 17" xfId="44365" hidden="1" xr:uid="{00000000-0005-0000-0000-000065240000}"/>
    <cellStyle name="Hyperlink 17" xfId="44414" hidden="1" xr:uid="{00000000-0005-0000-0000-000066240000}"/>
    <cellStyle name="Hyperlink 17" xfId="44464" hidden="1" xr:uid="{00000000-0005-0000-0000-000067240000}"/>
    <cellStyle name="Hyperlink 17" xfId="43813" hidden="1" xr:uid="{00000000-0005-0000-0000-000068240000}"/>
    <cellStyle name="Hyperlink 17" xfId="44524" hidden="1" xr:uid="{00000000-0005-0000-0000-000069240000}"/>
    <cellStyle name="Hyperlink 17" xfId="44569" hidden="1" xr:uid="{00000000-0005-0000-0000-00006A240000}"/>
    <cellStyle name="Hyperlink 17" xfId="44618" hidden="1" xr:uid="{00000000-0005-0000-0000-00006B240000}"/>
    <cellStyle name="Hyperlink 17" xfId="44668" hidden="1" xr:uid="{00000000-0005-0000-0000-00006C240000}"/>
    <cellStyle name="Hyperlink 17" xfId="44061" hidden="1" xr:uid="{00000000-0005-0000-0000-00006D240000}"/>
    <cellStyle name="Hyperlink 17" xfId="44728" hidden="1" xr:uid="{00000000-0005-0000-0000-00006E240000}"/>
    <cellStyle name="Hyperlink 17" xfId="44773" hidden="1" xr:uid="{00000000-0005-0000-0000-00006F240000}"/>
    <cellStyle name="Hyperlink 17" xfId="44822" hidden="1" xr:uid="{00000000-0005-0000-0000-000070240000}"/>
    <cellStyle name="Hyperlink 17" xfId="44872" hidden="1" xr:uid="{00000000-0005-0000-0000-000071240000}"/>
    <cellStyle name="Hyperlink 17" xfId="41834" hidden="1" xr:uid="{00000000-0005-0000-0000-000072240000}"/>
    <cellStyle name="Hyperlink 17" xfId="44932" hidden="1" xr:uid="{00000000-0005-0000-0000-000073240000}"/>
    <cellStyle name="Hyperlink 17" xfId="44977" hidden="1" xr:uid="{00000000-0005-0000-0000-000074240000}"/>
    <cellStyle name="Hyperlink 17" xfId="45026" hidden="1" xr:uid="{00000000-0005-0000-0000-000075240000}"/>
    <cellStyle name="Hyperlink 17" xfId="45076" hidden="1" xr:uid="{00000000-0005-0000-0000-000076240000}"/>
    <cellStyle name="Hyperlink 17" xfId="45190" hidden="1" xr:uid="{00000000-0005-0000-0000-000077240000}"/>
    <cellStyle name="Hyperlink 17" xfId="45363" hidden="1" xr:uid="{00000000-0005-0000-0000-000078240000}"/>
    <cellStyle name="Hyperlink 17" xfId="45408" hidden="1" xr:uid="{00000000-0005-0000-0000-000079240000}"/>
    <cellStyle name="Hyperlink 17" xfId="45457" hidden="1" xr:uid="{00000000-0005-0000-0000-00007A240000}"/>
    <cellStyle name="Hyperlink 17" xfId="45507" hidden="1" xr:uid="{00000000-0005-0000-0000-00007B240000}"/>
    <cellStyle name="Hyperlink 17" xfId="45273" hidden="1" xr:uid="{00000000-0005-0000-0000-00007C240000}"/>
    <cellStyle name="Hyperlink 17" xfId="45595" hidden="1" xr:uid="{00000000-0005-0000-0000-00007D240000}"/>
    <cellStyle name="Hyperlink 17" xfId="45640" hidden="1" xr:uid="{00000000-0005-0000-0000-00007E240000}"/>
    <cellStyle name="Hyperlink 17" xfId="45689" hidden="1" xr:uid="{00000000-0005-0000-0000-00007F240000}"/>
    <cellStyle name="Hyperlink 17" xfId="45739" hidden="1" xr:uid="{00000000-0005-0000-0000-000080240000}"/>
    <cellStyle name="Hyperlink 17" xfId="45167" hidden="1" xr:uid="{00000000-0005-0000-0000-000081240000}"/>
    <cellStyle name="Hyperlink 17" xfId="45799" hidden="1" xr:uid="{00000000-0005-0000-0000-000082240000}"/>
    <cellStyle name="Hyperlink 17" xfId="45844" hidden="1" xr:uid="{00000000-0005-0000-0000-000083240000}"/>
    <cellStyle name="Hyperlink 17" xfId="45893" hidden="1" xr:uid="{00000000-0005-0000-0000-000084240000}"/>
    <cellStyle name="Hyperlink 17" xfId="45943" hidden="1" xr:uid="{00000000-0005-0000-0000-000085240000}"/>
    <cellStyle name="Hyperlink 17" xfId="45292" hidden="1" xr:uid="{00000000-0005-0000-0000-000086240000}"/>
    <cellStyle name="Hyperlink 17" xfId="46003" hidden="1" xr:uid="{00000000-0005-0000-0000-000087240000}"/>
    <cellStyle name="Hyperlink 17" xfId="46048" hidden="1" xr:uid="{00000000-0005-0000-0000-000088240000}"/>
    <cellStyle name="Hyperlink 17" xfId="46097" hidden="1" xr:uid="{00000000-0005-0000-0000-000089240000}"/>
    <cellStyle name="Hyperlink 17" xfId="46147" hidden="1" xr:uid="{00000000-0005-0000-0000-00008A240000}"/>
    <cellStyle name="Hyperlink 17" xfId="45540" hidden="1" xr:uid="{00000000-0005-0000-0000-00008B240000}"/>
    <cellStyle name="Hyperlink 17" xfId="46207" hidden="1" xr:uid="{00000000-0005-0000-0000-00008C240000}"/>
    <cellStyle name="Hyperlink 17" xfId="46252" hidden="1" xr:uid="{00000000-0005-0000-0000-00008D240000}"/>
    <cellStyle name="Hyperlink 17" xfId="46301" hidden="1" xr:uid="{00000000-0005-0000-0000-00008E240000}"/>
    <cellStyle name="Hyperlink 17" xfId="46351" hidden="1" xr:uid="{00000000-0005-0000-0000-00008F240000}"/>
    <cellStyle name="Hyperlink 17" xfId="5622" hidden="1" xr:uid="{00000000-0005-0000-0000-000090240000}"/>
    <cellStyle name="Hyperlink 17" xfId="46411" hidden="1" xr:uid="{00000000-0005-0000-0000-000091240000}"/>
    <cellStyle name="Hyperlink 17" xfId="46456" hidden="1" xr:uid="{00000000-0005-0000-0000-000092240000}"/>
    <cellStyle name="Hyperlink 17" xfId="46505" hidden="1" xr:uid="{00000000-0005-0000-0000-000093240000}"/>
    <cellStyle name="Hyperlink 17" xfId="46555" hidden="1" xr:uid="{00000000-0005-0000-0000-000094240000}"/>
    <cellStyle name="Hyperlink 17" xfId="46597" hidden="1" xr:uid="{00000000-0005-0000-0000-000095240000}"/>
    <cellStyle name="Hyperlink 17" xfId="46666" hidden="1" xr:uid="{00000000-0005-0000-0000-000096240000}"/>
    <cellStyle name="Hyperlink 17" xfId="46711" hidden="1" xr:uid="{00000000-0005-0000-0000-000097240000}"/>
    <cellStyle name="Hyperlink 17" xfId="46760" hidden="1" xr:uid="{00000000-0005-0000-0000-000098240000}"/>
    <cellStyle name="Hyperlink 17" xfId="46810" hidden="1" xr:uid="{00000000-0005-0000-0000-000099240000}"/>
    <cellStyle name="Hyperlink 17" xfId="46901" hidden="1" xr:uid="{00000000-0005-0000-0000-00009A240000}"/>
    <cellStyle name="Hyperlink 17" xfId="47023" hidden="1" xr:uid="{00000000-0005-0000-0000-00009B240000}"/>
    <cellStyle name="Hyperlink 17" xfId="47068" hidden="1" xr:uid="{00000000-0005-0000-0000-00009C240000}"/>
    <cellStyle name="Hyperlink 17" xfId="47117" hidden="1" xr:uid="{00000000-0005-0000-0000-00009D240000}"/>
    <cellStyle name="Hyperlink 17" xfId="47167" hidden="1" xr:uid="{00000000-0005-0000-0000-00009E240000}"/>
    <cellStyle name="Hyperlink 17" xfId="47281" hidden="1" xr:uid="{00000000-0005-0000-0000-00009F240000}"/>
    <cellStyle name="Hyperlink 17" xfId="47454" hidden="1" xr:uid="{00000000-0005-0000-0000-0000A0240000}"/>
    <cellStyle name="Hyperlink 17" xfId="47499" hidden="1" xr:uid="{00000000-0005-0000-0000-0000A1240000}"/>
    <cellStyle name="Hyperlink 17" xfId="47548" hidden="1" xr:uid="{00000000-0005-0000-0000-0000A2240000}"/>
    <cellStyle name="Hyperlink 17" xfId="47598" hidden="1" xr:uid="{00000000-0005-0000-0000-0000A3240000}"/>
    <cellStyle name="Hyperlink 17" xfId="47364" hidden="1" xr:uid="{00000000-0005-0000-0000-0000A4240000}"/>
    <cellStyle name="Hyperlink 17" xfId="47686" hidden="1" xr:uid="{00000000-0005-0000-0000-0000A5240000}"/>
    <cellStyle name="Hyperlink 17" xfId="47731" hidden="1" xr:uid="{00000000-0005-0000-0000-0000A6240000}"/>
    <cellStyle name="Hyperlink 17" xfId="47780" hidden="1" xr:uid="{00000000-0005-0000-0000-0000A7240000}"/>
    <cellStyle name="Hyperlink 17" xfId="47830" hidden="1" xr:uid="{00000000-0005-0000-0000-0000A8240000}"/>
    <cellStyle name="Hyperlink 17" xfId="47258" hidden="1" xr:uid="{00000000-0005-0000-0000-0000A9240000}"/>
    <cellStyle name="Hyperlink 17" xfId="47890" hidden="1" xr:uid="{00000000-0005-0000-0000-0000AA240000}"/>
    <cellStyle name="Hyperlink 17" xfId="47935" hidden="1" xr:uid="{00000000-0005-0000-0000-0000AB240000}"/>
    <cellStyle name="Hyperlink 17" xfId="47984" hidden="1" xr:uid="{00000000-0005-0000-0000-0000AC240000}"/>
    <cellStyle name="Hyperlink 17" xfId="48034" hidden="1" xr:uid="{00000000-0005-0000-0000-0000AD240000}"/>
    <cellStyle name="Hyperlink 17" xfId="47383" hidden="1" xr:uid="{00000000-0005-0000-0000-0000AE240000}"/>
    <cellStyle name="Hyperlink 17" xfId="48094" hidden="1" xr:uid="{00000000-0005-0000-0000-0000AF240000}"/>
    <cellStyle name="Hyperlink 17" xfId="48139" hidden="1" xr:uid="{00000000-0005-0000-0000-0000B0240000}"/>
    <cellStyle name="Hyperlink 17" xfId="48188" hidden="1" xr:uid="{00000000-0005-0000-0000-0000B1240000}"/>
    <cellStyle name="Hyperlink 17" xfId="48238" hidden="1" xr:uid="{00000000-0005-0000-0000-0000B2240000}"/>
    <cellStyle name="Hyperlink 17" xfId="47631" hidden="1" xr:uid="{00000000-0005-0000-0000-0000B3240000}"/>
    <cellStyle name="Hyperlink 17" xfId="48298" hidden="1" xr:uid="{00000000-0005-0000-0000-0000B4240000}"/>
    <cellStyle name="Hyperlink 17" xfId="48343" hidden="1" xr:uid="{00000000-0005-0000-0000-0000B5240000}"/>
    <cellStyle name="Hyperlink 17" xfId="48392" hidden="1" xr:uid="{00000000-0005-0000-0000-0000B6240000}"/>
    <cellStyle name="Hyperlink 17" xfId="48442" hidden="1" xr:uid="{00000000-0005-0000-0000-0000B7240000}"/>
    <cellStyle name="Hyperlink 17" xfId="46984" hidden="1" xr:uid="{00000000-0005-0000-0000-0000B8240000}"/>
    <cellStyle name="Hyperlink 17" xfId="48502" hidden="1" xr:uid="{00000000-0005-0000-0000-0000B9240000}"/>
    <cellStyle name="Hyperlink 17" xfId="48547" hidden="1" xr:uid="{00000000-0005-0000-0000-0000BA240000}"/>
    <cellStyle name="Hyperlink 17" xfId="48596" hidden="1" xr:uid="{00000000-0005-0000-0000-0000BB240000}"/>
    <cellStyle name="Hyperlink 17" xfId="48646" hidden="1" xr:uid="{00000000-0005-0000-0000-0000BC240000}"/>
    <cellStyle name="Hyperlink 17" xfId="48760" hidden="1" xr:uid="{00000000-0005-0000-0000-0000BD240000}"/>
    <cellStyle name="Hyperlink 17" xfId="48933" hidden="1" xr:uid="{00000000-0005-0000-0000-0000BE240000}"/>
    <cellStyle name="Hyperlink 17" xfId="48978" hidden="1" xr:uid="{00000000-0005-0000-0000-0000BF240000}"/>
    <cellStyle name="Hyperlink 17" xfId="49027" hidden="1" xr:uid="{00000000-0005-0000-0000-0000C0240000}"/>
    <cellStyle name="Hyperlink 17" xfId="49077" hidden="1" xr:uid="{00000000-0005-0000-0000-0000C1240000}"/>
    <cellStyle name="Hyperlink 17" xfId="48843" hidden="1" xr:uid="{00000000-0005-0000-0000-0000C2240000}"/>
    <cellStyle name="Hyperlink 17" xfId="49165" hidden="1" xr:uid="{00000000-0005-0000-0000-0000C3240000}"/>
    <cellStyle name="Hyperlink 17" xfId="49210" hidden="1" xr:uid="{00000000-0005-0000-0000-0000C4240000}"/>
    <cellStyle name="Hyperlink 17" xfId="49259" hidden="1" xr:uid="{00000000-0005-0000-0000-0000C5240000}"/>
    <cellStyle name="Hyperlink 17" xfId="49309" hidden="1" xr:uid="{00000000-0005-0000-0000-0000C6240000}"/>
    <cellStyle name="Hyperlink 17" xfId="48737" hidden="1" xr:uid="{00000000-0005-0000-0000-0000C7240000}"/>
    <cellStyle name="Hyperlink 17" xfId="49369" hidden="1" xr:uid="{00000000-0005-0000-0000-0000C8240000}"/>
    <cellStyle name="Hyperlink 17" xfId="49414" hidden="1" xr:uid="{00000000-0005-0000-0000-0000C9240000}"/>
    <cellStyle name="Hyperlink 17" xfId="49463" hidden="1" xr:uid="{00000000-0005-0000-0000-0000CA240000}"/>
    <cellStyle name="Hyperlink 17" xfId="49513" hidden="1" xr:uid="{00000000-0005-0000-0000-0000CB240000}"/>
    <cellStyle name="Hyperlink 17" xfId="48862" hidden="1" xr:uid="{00000000-0005-0000-0000-0000CC240000}"/>
    <cellStyle name="Hyperlink 17" xfId="49573" hidden="1" xr:uid="{00000000-0005-0000-0000-0000CD240000}"/>
    <cellStyle name="Hyperlink 17" xfId="49618" hidden="1" xr:uid="{00000000-0005-0000-0000-0000CE240000}"/>
    <cellStyle name="Hyperlink 17" xfId="49667" hidden="1" xr:uid="{00000000-0005-0000-0000-0000CF240000}"/>
    <cellStyle name="Hyperlink 17" xfId="49717" hidden="1" xr:uid="{00000000-0005-0000-0000-0000D0240000}"/>
    <cellStyle name="Hyperlink 17" xfId="49110" hidden="1" xr:uid="{00000000-0005-0000-0000-0000D1240000}"/>
    <cellStyle name="Hyperlink 17" xfId="49777" hidden="1" xr:uid="{00000000-0005-0000-0000-0000D2240000}"/>
    <cellStyle name="Hyperlink 17" xfId="49822" hidden="1" xr:uid="{00000000-0005-0000-0000-0000D3240000}"/>
    <cellStyle name="Hyperlink 17" xfId="49871" hidden="1" xr:uid="{00000000-0005-0000-0000-0000D4240000}"/>
    <cellStyle name="Hyperlink 17" xfId="49921" hidden="1" xr:uid="{00000000-0005-0000-0000-0000D5240000}"/>
    <cellStyle name="Hyperlink 17" xfId="46883" hidden="1" xr:uid="{00000000-0005-0000-0000-0000D6240000}"/>
    <cellStyle name="Hyperlink 17" xfId="49981" hidden="1" xr:uid="{00000000-0005-0000-0000-0000D7240000}"/>
    <cellStyle name="Hyperlink 17" xfId="50026" hidden="1" xr:uid="{00000000-0005-0000-0000-0000D8240000}"/>
    <cellStyle name="Hyperlink 17" xfId="50075" hidden="1" xr:uid="{00000000-0005-0000-0000-0000D9240000}"/>
    <cellStyle name="Hyperlink 17" xfId="50125" hidden="1" xr:uid="{00000000-0005-0000-0000-0000DA240000}"/>
    <cellStyle name="Hyperlink 17" xfId="50239" hidden="1" xr:uid="{00000000-0005-0000-0000-0000DB240000}"/>
    <cellStyle name="Hyperlink 17" xfId="50412" hidden="1" xr:uid="{00000000-0005-0000-0000-0000DC240000}"/>
    <cellStyle name="Hyperlink 17" xfId="50457" hidden="1" xr:uid="{00000000-0005-0000-0000-0000DD240000}"/>
    <cellStyle name="Hyperlink 17" xfId="50506" hidden="1" xr:uid="{00000000-0005-0000-0000-0000DE240000}"/>
    <cellStyle name="Hyperlink 17" xfId="50556" hidden="1" xr:uid="{00000000-0005-0000-0000-0000DF240000}"/>
    <cellStyle name="Hyperlink 17" xfId="50322" hidden="1" xr:uid="{00000000-0005-0000-0000-0000E0240000}"/>
    <cellStyle name="Hyperlink 17" xfId="50644" hidden="1" xr:uid="{00000000-0005-0000-0000-0000E1240000}"/>
    <cellStyle name="Hyperlink 17" xfId="50689" hidden="1" xr:uid="{00000000-0005-0000-0000-0000E2240000}"/>
    <cellStyle name="Hyperlink 17" xfId="50738" hidden="1" xr:uid="{00000000-0005-0000-0000-0000E3240000}"/>
    <cellStyle name="Hyperlink 17" xfId="50788" hidden="1" xr:uid="{00000000-0005-0000-0000-0000E4240000}"/>
    <cellStyle name="Hyperlink 17" xfId="50216" hidden="1" xr:uid="{00000000-0005-0000-0000-0000E5240000}"/>
    <cellStyle name="Hyperlink 17" xfId="50848" hidden="1" xr:uid="{00000000-0005-0000-0000-0000E6240000}"/>
    <cellStyle name="Hyperlink 17" xfId="50893" hidden="1" xr:uid="{00000000-0005-0000-0000-0000E7240000}"/>
    <cellStyle name="Hyperlink 17" xfId="50942" hidden="1" xr:uid="{00000000-0005-0000-0000-0000E8240000}"/>
    <cellStyle name="Hyperlink 17" xfId="50992" hidden="1" xr:uid="{00000000-0005-0000-0000-0000E9240000}"/>
    <cellStyle name="Hyperlink 17" xfId="50341" hidden="1" xr:uid="{00000000-0005-0000-0000-0000EA240000}"/>
    <cellStyle name="Hyperlink 17" xfId="51052" hidden="1" xr:uid="{00000000-0005-0000-0000-0000EB240000}"/>
    <cellStyle name="Hyperlink 17" xfId="51097" hidden="1" xr:uid="{00000000-0005-0000-0000-0000EC240000}"/>
    <cellStyle name="Hyperlink 17" xfId="51146" hidden="1" xr:uid="{00000000-0005-0000-0000-0000ED240000}"/>
    <cellStyle name="Hyperlink 17" xfId="51196" hidden="1" xr:uid="{00000000-0005-0000-0000-0000EE240000}"/>
    <cellStyle name="Hyperlink 17" xfId="50589" hidden="1" xr:uid="{00000000-0005-0000-0000-0000EF240000}"/>
    <cellStyle name="Hyperlink 17" xfId="51256" hidden="1" xr:uid="{00000000-0005-0000-0000-0000F0240000}"/>
    <cellStyle name="Hyperlink 17" xfId="51301" hidden="1" xr:uid="{00000000-0005-0000-0000-0000F1240000}"/>
    <cellStyle name="Hyperlink 17" xfId="51350" hidden="1" xr:uid="{00000000-0005-0000-0000-0000F2240000}"/>
    <cellStyle name="Hyperlink 17" xfId="51400" hidden="1" xr:uid="{00000000-0005-0000-0000-0000F3240000}"/>
    <cellStyle name="Hyperlink 17" xfId="10892" hidden="1" xr:uid="{00000000-0005-0000-0000-0000F4240000}"/>
    <cellStyle name="Hyperlink 17" xfId="51460" hidden="1" xr:uid="{00000000-0005-0000-0000-0000F5240000}"/>
    <cellStyle name="Hyperlink 17" xfId="51505" hidden="1" xr:uid="{00000000-0005-0000-0000-0000F6240000}"/>
    <cellStyle name="Hyperlink 17" xfId="51554" hidden="1" xr:uid="{00000000-0005-0000-0000-0000F7240000}"/>
    <cellStyle name="Hyperlink 17" xfId="51604" hidden="1" xr:uid="{00000000-0005-0000-0000-0000F8240000}"/>
    <cellStyle name="Hyperlink 17" xfId="51646" hidden="1" xr:uid="{00000000-0005-0000-0000-0000F9240000}"/>
    <cellStyle name="Hyperlink 17" xfId="51715" hidden="1" xr:uid="{00000000-0005-0000-0000-0000FA240000}"/>
    <cellStyle name="Hyperlink 17" xfId="51760" hidden="1" xr:uid="{00000000-0005-0000-0000-0000FB240000}"/>
    <cellStyle name="Hyperlink 17" xfId="51809" hidden="1" xr:uid="{00000000-0005-0000-0000-0000FC240000}"/>
    <cellStyle name="Hyperlink 17" xfId="51859" hidden="1" xr:uid="{00000000-0005-0000-0000-0000FD240000}"/>
    <cellStyle name="Hyperlink 17" xfId="51950" hidden="1" xr:uid="{00000000-0005-0000-0000-0000FE240000}"/>
    <cellStyle name="Hyperlink 17" xfId="52072" hidden="1" xr:uid="{00000000-0005-0000-0000-0000FF240000}"/>
    <cellStyle name="Hyperlink 17" xfId="52117" hidden="1" xr:uid="{00000000-0005-0000-0000-000000250000}"/>
    <cellStyle name="Hyperlink 17" xfId="52166" hidden="1" xr:uid="{00000000-0005-0000-0000-000001250000}"/>
    <cellStyle name="Hyperlink 17" xfId="52216" hidden="1" xr:uid="{00000000-0005-0000-0000-000002250000}"/>
    <cellStyle name="Hyperlink 17" xfId="52330" hidden="1" xr:uid="{00000000-0005-0000-0000-000003250000}"/>
    <cellStyle name="Hyperlink 17" xfId="52503" hidden="1" xr:uid="{00000000-0005-0000-0000-000004250000}"/>
    <cellStyle name="Hyperlink 17" xfId="52548" hidden="1" xr:uid="{00000000-0005-0000-0000-000005250000}"/>
    <cellStyle name="Hyperlink 17" xfId="52597" hidden="1" xr:uid="{00000000-0005-0000-0000-000006250000}"/>
    <cellStyle name="Hyperlink 17" xfId="52647" hidden="1" xr:uid="{00000000-0005-0000-0000-000007250000}"/>
    <cellStyle name="Hyperlink 17" xfId="52413" hidden="1" xr:uid="{00000000-0005-0000-0000-000008250000}"/>
    <cellStyle name="Hyperlink 17" xfId="52735" hidden="1" xr:uid="{00000000-0005-0000-0000-000009250000}"/>
    <cellStyle name="Hyperlink 17" xfId="52780" hidden="1" xr:uid="{00000000-0005-0000-0000-00000A250000}"/>
    <cellStyle name="Hyperlink 17" xfId="52829" hidden="1" xr:uid="{00000000-0005-0000-0000-00000B250000}"/>
    <cellStyle name="Hyperlink 17" xfId="52879" hidden="1" xr:uid="{00000000-0005-0000-0000-00000C250000}"/>
    <cellStyle name="Hyperlink 17" xfId="52307" hidden="1" xr:uid="{00000000-0005-0000-0000-00000D250000}"/>
    <cellStyle name="Hyperlink 17" xfId="52939" hidden="1" xr:uid="{00000000-0005-0000-0000-00000E250000}"/>
    <cellStyle name="Hyperlink 17" xfId="52984" hidden="1" xr:uid="{00000000-0005-0000-0000-00000F250000}"/>
    <cellStyle name="Hyperlink 17" xfId="53033" hidden="1" xr:uid="{00000000-0005-0000-0000-000010250000}"/>
    <cellStyle name="Hyperlink 17" xfId="53083" hidden="1" xr:uid="{00000000-0005-0000-0000-000011250000}"/>
    <cellStyle name="Hyperlink 17" xfId="52432" hidden="1" xr:uid="{00000000-0005-0000-0000-000012250000}"/>
    <cellStyle name="Hyperlink 17" xfId="53143" hidden="1" xr:uid="{00000000-0005-0000-0000-000013250000}"/>
    <cellStyle name="Hyperlink 17" xfId="53188" hidden="1" xr:uid="{00000000-0005-0000-0000-000014250000}"/>
    <cellStyle name="Hyperlink 17" xfId="53237" hidden="1" xr:uid="{00000000-0005-0000-0000-000015250000}"/>
    <cellStyle name="Hyperlink 17" xfId="53287" hidden="1" xr:uid="{00000000-0005-0000-0000-000016250000}"/>
    <cellStyle name="Hyperlink 17" xfId="52680" hidden="1" xr:uid="{00000000-0005-0000-0000-000017250000}"/>
    <cellStyle name="Hyperlink 17" xfId="53347" hidden="1" xr:uid="{00000000-0005-0000-0000-000018250000}"/>
    <cellStyle name="Hyperlink 17" xfId="53392" hidden="1" xr:uid="{00000000-0005-0000-0000-000019250000}"/>
    <cellStyle name="Hyperlink 17" xfId="53441" hidden="1" xr:uid="{00000000-0005-0000-0000-00001A250000}"/>
    <cellStyle name="Hyperlink 17" xfId="53491" hidden="1" xr:uid="{00000000-0005-0000-0000-00001B250000}"/>
    <cellStyle name="Hyperlink 17" xfId="52033" hidden="1" xr:uid="{00000000-0005-0000-0000-00001C250000}"/>
    <cellStyle name="Hyperlink 17" xfId="53551" hidden="1" xr:uid="{00000000-0005-0000-0000-00001D250000}"/>
    <cellStyle name="Hyperlink 17" xfId="53596" hidden="1" xr:uid="{00000000-0005-0000-0000-00001E250000}"/>
    <cellStyle name="Hyperlink 17" xfId="53645" hidden="1" xr:uid="{00000000-0005-0000-0000-00001F250000}"/>
    <cellStyle name="Hyperlink 17" xfId="53695" hidden="1" xr:uid="{00000000-0005-0000-0000-000020250000}"/>
    <cellStyle name="Hyperlink 17" xfId="53809" hidden="1" xr:uid="{00000000-0005-0000-0000-000021250000}"/>
    <cellStyle name="Hyperlink 17" xfId="53982" hidden="1" xr:uid="{00000000-0005-0000-0000-000022250000}"/>
    <cellStyle name="Hyperlink 17" xfId="54027" hidden="1" xr:uid="{00000000-0005-0000-0000-000023250000}"/>
    <cellStyle name="Hyperlink 17" xfId="54076" hidden="1" xr:uid="{00000000-0005-0000-0000-000024250000}"/>
    <cellStyle name="Hyperlink 17" xfId="54126" hidden="1" xr:uid="{00000000-0005-0000-0000-000025250000}"/>
    <cellStyle name="Hyperlink 17" xfId="53892" hidden="1" xr:uid="{00000000-0005-0000-0000-000026250000}"/>
    <cellStyle name="Hyperlink 17" xfId="54214" hidden="1" xr:uid="{00000000-0005-0000-0000-000027250000}"/>
    <cellStyle name="Hyperlink 17" xfId="54259" hidden="1" xr:uid="{00000000-0005-0000-0000-000028250000}"/>
    <cellStyle name="Hyperlink 17" xfId="54308" hidden="1" xr:uid="{00000000-0005-0000-0000-000029250000}"/>
    <cellStyle name="Hyperlink 17" xfId="54358" hidden="1" xr:uid="{00000000-0005-0000-0000-00002A250000}"/>
    <cellStyle name="Hyperlink 17" xfId="53786" hidden="1" xr:uid="{00000000-0005-0000-0000-00002B250000}"/>
    <cellStyle name="Hyperlink 17" xfId="54418" hidden="1" xr:uid="{00000000-0005-0000-0000-00002C250000}"/>
    <cellStyle name="Hyperlink 17" xfId="54463" hidden="1" xr:uid="{00000000-0005-0000-0000-00002D250000}"/>
    <cellStyle name="Hyperlink 17" xfId="54512" hidden="1" xr:uid="{00000000-0005-0000-0000-00002E250000}"/>
    <cellStyle name="Hyperlink 17" xfId="54562" hidden="1" xr:uid="{00000000-0005-0000-0000-00002F250000}"/>
    <cellStyle name="Hyperlink 17" xfId="53911" hidden="1" xr:uid="{00000000-0005-0000-0000-000030250000}"/>
    <cellStyle name="Hyperlink 17" xfId="54622" hidden="1" xr:uid="{00000000-0005-0000-0000-000031250000}"/>
    <cellStyle name="Hyperlink 17" xfId="54667" hidden="1" xr:uid="{00000000-0005-0000-0000-000032250000}"/>
    <cellStyle name="Hyperlink 17" xfId="54716" hidden="1" xr:uid="{00000000-0005-0000-0000-000033250000}"/>
    <cellStyle name="Hyperlink 17" xfId="54766" hidden="1" xr:uid="{00000000-0005-0000-0000-000034250000}"/>
    <cellStyle name="Hyperlink 17" xfId="54159" hidden="1" xr:uid="{00000000-0005-0000-0000-000035250000}"/>
    <cellStyle name="Hyperlink 17" xfId="54826" hidden="1" xr:uid="{00000000-0005-0000-0000-000036250000}"/>
    <cellStyle name="Hyperlink 17" xfId="54871" hidden="1" xr:uid="{00000000-0005-0000-0000-000037250000}"/>
    <cellStyle name="Hyperlink 17" xfId="54920" hidden="1" xr:uid="{00000000-0005-0000-0000-000038250000}"/>
    <cellStyle name="Hyperlink 17" xfId="54970" hidden="1" xr:uid="{00000000-0005-0000-0000-000039250000}"/>
    <cellStyle name="Hyperlink 17" xfId="51932" hidden="1" xr:uid="{00000000-0005-0000-0000-00003A250000}"/>
    <cellStyle name="Hyperlink 17" xfId="55030" hidden="1" xr:uid="{00000000-0005-0000-0000-00003B250000}"/>
    <cellStyle name="Hyperlink 17" xfId="55075" hidden="1" xr:uid="{00000000-0005-0000-0000-00003C250000}"/>
    <cellStyle name="Hyperlink 17" xfId="55124" hidden="1" xr:uid="{00000000-0005-0000-0000-00003D250000}"/>
    <cellStyle name="Hyperlink 17" xfId="55174" hidden="1" xr:uid="{00000000-0005-0000-0000-00003E250000}"/>
    <cellStyle name="Hyperlink 17" xfId="55288" hidden="1" xr:uid="{00000000-0005-0000-0000-00003F250000}"/>
    <cellStyle name="Hyperlink 17" xfId="55461" hidden="1" xr:uid="{00000000-0005-0000-0000-000040250000}"/>
    <cellStyle name="Hyperlink 17" xfId="55506" hidden="1" xr:uid="{00000000-0005-0000-0000-000041250000}"/>
    <cellStyle name="Hyperlink 17" xfId="55555" hidden="1" xr:uid="{00000000-0005-0000-0000-000042250000}"/>
    <cellStyle name="Hyperlink 17" xfId="55605" hidden="1" xr:uid="{00000000-0005-0000-0000-000043250000}"/>
    <cellStyle name="Hyperlink 17" xfId="55371" hidden="1" xr:uid="{00000000-0005-0000-0000-000044250000}"/>
    <cellStyle name="Hyperlink 17" xfId="55693" hidden="1" xr:uid="{00000000-0005-0000-0000-000045250000}"/>
    <cellStyle name="Hyperlink 17" xfId="55738" hidden="1" xr:uid="{00000000-0005-0000-0000-000046250000}"/>
    <cellStyle name="Hyperlink 17" xfId="55787" hidden="1" xr:uid="{00000000-0005-0000-0000-000047250000}"/>
    <cellStyle name="Hyperlink 17" xfId="55837" hidden="1" xr:uid="{00000000-0005-0000-0000-000048250000}"/>
    <cellStyle name="Hyperlink 17" xfId="55265" hidden="1" xr:uid="{00000000-0005-0000-0000-000049250000}"/>
    <cellStyle name="Hyperlink 17" xfId="55897" hidden="1" xr:uid="{00000000-0005-0000-0000-00004A250000}"/>
    <cellStyle name="Hyperlink 17" xfId="55942" hidden="1" xr:uid="{00000000-0005-0000-0000-00004B250000}"/>
    <cellStyle name="Hyperlink 17" xfId="55991" hidden="1" xr:uid="{00000000-0005-0000-0000-00004C250000}"/>
    <cellStyle name="Hyperlink 17" xfId="56041" hidden="1" xr:uid="{00000000-0005-0000-0000-00004D250000}"/>
    <cellStyle name="Hyperlink 17" xfId="55390" hidden="1" xr:uid="{00000000-0005-0000-0000-00004E250000}"/>
    <cellStyle name="Hyperlink 17" xfId="56101" hidden="1" xr:uid="{00000000-0005-0000-0000-00004F250000}"/>
    <cellStyle name="Hyperlink 17" xfId="56146" hidden="1" xr:uid="{00000000-0005-0000-0000-000050250000}"/>
    <cellStyle name="Hyperlink 17" xfId="56195" hidden="1" xr:uid="{00000000-0005-0000-0000-000051250000}"/>
    <cellStyle name="Hyperlink 17" xfId="56245" hidden="1" xr:uid="{00000000-0005-0000-0000-000052250000}"/>
    <cellStyle name="Hyperlink 17" xfId="55638" hidden="1" xr:uid="{00000000-0005-0000-0000-000053250000}"/>
    <cellStyle name="Hyperlink 17" xfId="56305" hidden="1" xr:uid="{00000000-0005-0000-0000-000054250000}"/>
    <cellStyle name="Hyperlink 17" xfId="56350" hidden="1" xr:uid="{00000000-0005-0000-0000-000055250000}"/>
    <cellStyle name="Hyperlink 17" xfId="56399" hidden="1" xr:uid="{00000000-0005-0000-0000-000056250000}"/>
    <cellStyle name="Hyperlink 17" xfId="56449" hidden="1" xr:uid="{00000000-0005-0000-0000-000057250000}"/>
    <cellStyle name="Hyperlink 17" xfId="56502" hidden="1" xr:uid="{00000000-0005-0000-0000-000058250000}"/>
    <cellStyle name="Hyperlink 17" xfId="56573" hidden="1" xr:uid="{00000000-0005-0000-0000-000059250000}"/>
    <cellStyle name="Hyperlink 17" xfId="56618" hidden="1" xr:uid="{00000000-0005-0000-0000-00005A250000}"/>
    <cellStyle name="Hyperlink 17" xfId="56667" hidden="1" xr:uid="{00000000-0005-0000-0000-00005B250000}"/>
    <cellStyle name="Hyperlink 17" xfId="56717" hidden="1" xr:uid="{00000000-0005-0000-0000-00005C250000}"/>
    <cellStyle name="Hyperlink 17" xfId="56759" hidden="1" xr:uid="{00000000-0005-0000-0000-00005D250000}"/>
    <cellStyle name="Hyperlink 17" xfId="56828" hidden="1" xr:uid="{00000000-0005-0000-0000-00005E250000}"/>
    <cellStyle name="Hyperlink 17" xfId="56873" hidden="1" xr:uid="{00000000-0005-0000-0000-00005F250000}"/>
    <cellStyle name="Hyperlink 17" xfId="56922" hidden="1" xr:uid="{00000000-0005-0000-0000-000060250000}"/>
    <cellStyle name="Hyperlink 17" xfId="56972" hidden="1" xr:uid="{00000000-0005-0000-0000-000061250000}"/>
    <cellStyle name="Hyperlink 17" xfId="57071" hidden="1" xr:uid="{00000000-0005-0000-0000-000062250000}"/>
    <cellStyle name="Hyperlink 17" xfId="57195" hidden="1" xr:uid="{00000000-0005-0000-0000-000063250000}"/>
    <cellStyle name="Hyperlink 17" xfId="57240" hidden="1" xr:uid="{00000000-0005-0000-0000-000064250000}"/>
    <cellStyle name="Hyperlink 17" xfId="57289" hidden="1" xr:uid="{00000000-0005-0000-0000-000065250000}"/>
    <cellStyle name="Hyperlink 17" xfId="57339" hidden="1" xr:uid="{00000000-0005-0000-0000-000066250000}"/>
    <cellStyle name="Hyperlink 17" xfId="57453" hidden="1" xr:uid="{00000000-0005-0000-0000-000067250000}"/>
    <cellStyle name="Hyperlink 17" xfId="57626" hidden="1" xr:uid="{00000000-0005-0000-0000-000068250000}"/>
    <cellStyle name="Hyperlink 17" xfId="57671" hidden="1" xr:uid="{00000000-0005-0000-0000-000069250000}"/>
    <cellStyle name="Hyperlink 17" xfId="57720" hidden="1" xr:uid="{00000000-0005-0000-0000-00006A250000}"/>
    <cellStyle name="Hyperlink 17" xfId="57770" hidden="1" xr:uid="{00000000-0005-0000-0000-00006B250000}"/>
    <cellStyle name="Hyperlink 17" xfId="57536" hidden="1" xr:uid="{00000000-0005-0000-0000-00006C250000}"/>
    <cellStyle name="Hyperlink 17" xfId="57858" hidden="1" xr:uid="{00000000-0005-0000-0000-00006D250000}"/>
    <cellStyle name="Hyperlink 17" xfId="57903" hidden="1" xr:uid="{00000000-0005-0000-0000-00006E250000}"/>
    <cellStyle name="Hyperlink 17" xfId="57952" hidden="1" xr:uid="{00000000-0005-0000-0000-00006F250000}"/>
    <cellStyle name="Hyperlink 17" xfId="58002" hidden="1" xr:uid="{00000000-0005-0000-0000-000070250000}"/>
    <cellStyle name="Hyperlink 17" xfId="57430" hidden="1" xr:uid="{00000000-0005-0000-0000-000071250000}"/>
    <cellStyle name="Hyperlink 17" xfId="58062" hidden="1" xr:uid="{00000000-0005-0000-0000-000072250000}"/>
    <cellStyle name="Hyperlink 17" xfId="58107" hidden="1" xr:uid="{00000000-0005-0000-0000-000073250000}"/>
    <cellStyle name="Hyperlink 17" xfId="58156" hidden="1" xr:uid="{00000000-0005-0000-0000-000074250000}"/>
    <cellStyle name="Hyperlink 17" xfId="58206" hidden="1" xr:uid="{00000000-0005-0000-0000-000075250000}"/>
    <cellStyle name="Hyperlink 17" xfId="57555" hidden="1" xr:uid="{00000000-0005-0000-0000-000076250000}"/>
    <cellStyle name="Hyperlink 17" xfId="58266" hidden="1" xr:uid="{00000000-0005-0000-0000-000077250000}"/>
    <cellStyle name="Hyperlink 17" xfId="58311" hidden="1" xr:uid="{00000000-0005-0000-0000-000078250000}"/>
    <cellStyle name="Hyperlink 17" xfId="58360" hidden="1" xr:uid="{00000000-0005-0000-0000-000079250000}"/>
    <cellStyle name="Hyperlink 17" xfId="58410" hidden="1" xr:uid="{00000000-0005-0000-0000-00007A250000}"/>
    <cellStyle name="Hyperlink 17" xfId="57803" hidden="1" xr:uid="{00000000-0005-0000-0000-00007B250000}"/>
    <cellStyle name="Hyperlink 17" xfId="58470" hidden="1" xr:uid="{00000000-0005-0000-0000-00007C250000}"/>
    <cellStyle name="Hyperlink 17" xfId="58515" hidden="1" xr:uid="{00000000-0005-0000-0000-00007D250000}"/>
    <cellStyle name="Hyperlink 17" xfId="58564" hidden="1" xr:uid="{00000000-0005-0000-0000-00007E250000}"/>
    <cellStyle name="Hyperlink 17" xfId="58614" hidden="1" xr:uid="{00000000-0005-0000-0000-00007F250000}"/>
    <cellStyle name="Hyperlink 17" xfId="57155" hidden="1" xr:uid="{00000000-0005-0000-0000-000080250000}"/>
    <cellStyle name="Hyperlink 17" xfId="58674" hidden="1" xr:uid="{00000000-0005-0000-0000-000081250000}"/>
    <cellStyle name="Hyperlink 17" xfId="58719" hidden="1" xr:uid="{00000000-0005-0000-0000-000082250000}"/>
    <cellStyle name="Hyperlink 17" xfId="58768" hidden="1" xr:uid="{00000000-0005-0000-0000-000083250000}"/>
    <cellStyle name="Hyperlink 17" xfId="58818" hidden="1" xr:uid="{00000000-0005-0000-0000-000084250000}"/>
    <cellStyle name="Hyperlink 17" xfId="58932" hidden="1" xr:uid="{00000000-0005-0000-0000-000085250000}"/>
    <cellStyle name="Hyperlink 17" xfId="59105" hidden="1" xr:uid="{00000000-0005-0000-0000-000086250000}"/>
    <cellStyle name="Hyperlink 17" xfId="59150" hidden="1" xr:uid="{00000000-0005-0000-0000-000087250000}"/>
    <cellStyle name="Hyperlink 17" xfId="59199" hidden="1" xr:uid="{00000000-0005-0000-0000-000088250000}"/>
    <cellStyle name="Hyperlink 17" xfId="59249" hidden="1" xr:uid="{00000000-0005-0000-0000-000089250000}"/>
    <cellStyle name="Hyperlink 17" xfId="59015" hidden="1" xr:uid="{00000000-0005-0000-0000-00008A250000}"/>
    <cellStyle name="Hyperlink 17" xfId="59337" hidden="1" xr:uid="{00000000-0005-0000-0000-00008B250000}"/>
    <cellStyle name="Hyperlink 17" xfId="59382" hidden="1" xr:uid="{00000000-0005-0000-0000-00008C250000}"/>
    <cellStyle name="Hyperlink 17" xfId="59431" hidden="1" xr:uid="{00000000-0005-0000-0000-00008D250000}"/>
    <cellStyle name="Hyperlink 17" xfId="59481" hidden="1" xr:uid="{00000000-0005-0000-0000-00008E250000}"/>
    <cellStyle name="Hyperlink 17" xfId="58909" hidden="1" xr:uid="{00000000-0005-0000-0000-00008F250000}"/>
    <cellStyle name="Hyperlink 17" xfId="59541" hidden="1" xr:uid="{00000000-0005-0000-0000-000090250000}"/>
    <cellStyle name="Hyperlink 17" xfId="59586" hidden="1" xr:uid="{00000000-0005-0000-0000-000091250000}"/>
    <cellStyle name="Hyperlink 17" xfId="59635" hidden="1" xr:uid="{00000000-0005-0000-0000-000092250000}"/>
    <cellStyle name="Hyperlink 17" xfId="59685" hidden="1" xr:uid="{00000000-0005-0000-0000-000093250000}"/>
    <cellStyle name="Hyperlink 17" xfId="59034" hidden="1" xr:uid="{00000000-0005-0000-0000-000094250000}"/>
    <cellStyle name="Hyperlink 17" xfId="59745" hidden="1" xr:uid="{00000000-0005-0000-0000-000095250000}"/>
    <cellStyle name="Hyperlink 17" xfId="59790" hidden="1" xr:uid="{00000000-0005-0000-0000-000096250000}"/>
    <cellStyle name="Hyperlink 17" xfId="59839" hidden="1" xr:uid="{00000000-0005-0000-0000-000097250000}"/>
    <cellStyle name="Hyperlink 17" xfId="59889" hidden="1" xr:uid="{00000000-0005-0000-0000-000098250000}"/>
    <cellStyle name="Hyperlink 17" xfId="59282" hidden="1" xr:uid="{00000000-0005-0000-0000-000099250000}"/>
    <cellStyle name="Hyperlink 17" xfId="59949" hidden="1" xr:uid="{00000000-0005-0000-0000-00009A250000}"/>
    <cellStyle name="Hyperlink 17" xfId="59994" hidden="1" xr:uid="{00000000-0005-0000-0000-00009B250000}"/>
    <cellStyle name="Hyperlink 17" xfId="60043" hidden="1" xr:uid="{00000000-0005-0000-0000-00009C250000}"/>
    <cellStyle name="Hyperlink 17" xfId="60093" hidden="1" xr:uid="{00000000-0005-0000-0000-00009D250000}"/>
    <cellStyle name="Hyperlink 17" xfId="57049" hidden="1" xr:uid="{00000000-0005-0000-0000-00009E250000}"/>
    <cellStyle name="Hyperlink 17" xfId="60153" hidden="1" xr:uid="{00000000-0005-0000-0000-00009F250000}"/>
    <cellStyle name="Hyperlink 17" xfId="60198" hidden="1" xr:uid="{00000000-0005-0000-0000-0000A0250000}"/>
    <cellStyle name="Hyperlink 17" xfId="60247" hidden="1" xr:uid="{00000000-0005-0000-0000-0000A1250000}"/>
    <cellStyle name="Hyperlink 17" xfId="60297" hidden="1" xr:uid="{00000000-0005-0000-0000-0000A2250000}"/>
    <cellStyle name="Hyperlink 17" xfId="60411" hidden="1" xr:uid="{00000000-0005-0000-0000-0000A3250000}"/>
    <cellStyle name="Hyperlink 17" xfId="60584" hidden="1" xr:uid="{00000000-0005-0000-0000-0000A4250000}"/>
    <cellStyle name="Hyperlink 17" xfId="60629" hidden="1" xr:uid="{00000000-0005-0000-0000-0000A5250000}"/>
    <cellStyle name="Hyperlink 17" xfId="60678" hidden="1" xr:uid="{00000000-0005-0000-0000-0000A6250000}"/>
    <cellStyle name="Hyperlink 17" xfId="60728" hidden="1" xr:uid="{00000000-0005-0000-0000-0000A7250000}"/>
    <cellStyle name="Hyperlink 17" xfId="60494" hidden="1" xr:uid="{00000000-0005-0000-0000-0000A8250000}"/>
    <cellStyle name="Hyperlink 17" xfId="60816" hidden="1" xr:uid="{00000000-0005-0000-0000-0000A9250000}"/>
    <cellStyle name="Hyperlink 17" xfId="60861" hidden="1" xr:uid="{00000000-0005-0000-0000-0000AA250000}"/>
    <cellStyle name="Hyperlink 17" xfId="60910" hidden="1" xr:uid="{00000000-0005-0000-0000-0000AB250000}"/>
    <cellStyle name="Hyperlink 17" xfId="60960" hidden="1" xr:uid="{00000000-0005-0000-0000-0000AC250000}"/>
    <cellStyle name="Hyperlink 17" xfId="60388" hidden="1" xr:uid="{00000000-0005-0000-0000-0000AD250000}"/>
    <cellStyle name="Hyperlink 17" xfId="61020" hidden="1" xr:uid="{00000000-0005-0000-0000-0000AE250000}"/>
    <cellStyle name="Hyperlink 17" xfId="61065" hidden="1" xr:uid="{00000000-0005-0000-0000-0000AF250000}"/>
    <cellStyle name="Hyperlink 17" xfId="61114" hidden="1" xr:uid="{00000000-0005-0000-0000-0000B0250000}"/>
    <cellStyle name="Hyperlink 17" xfId="61164" hidden="1" xr:uid="{00000000-0005-0000-0000-0000B1250000}"/>
    <cellStyle name="Hyperlink 17" xfId="60513" hidden="1" xr:uid="{00000000-0005-0000-0000-0000B2250000}"/>
    <cellStyle name="Hyperlink 17" xfId="61224" hidden="1" xr:uid="{00000000-0005-0000-0000-0000B3250000}"/>
    <cellStyle name="Hyperlink 17" xfId="61269" hidden="1" xr:uid="{00000000-0005-0000-0000-0000B4250000}"/>
    <cellStyle name="Hyperlink 17" xfId="61318" hidden="1" xr:uid="{00000000-0005-0000-0000-0000B5250000}"/>
    <cellStyle name="Hyperlink 17" xfId="61368" hidden="1" xr:uid="{00000000-0005-0000-0000-0000B6250000}"/>
    <cellStyle name="Hyperlink 17" xfId="60761" hidden="1" xr:uid="{00000000-0005-0000-0000-0000B7250000}"/>
    <cellStyle name="Hyperlink 17" xfId="61428" hidden="1" xr:uid="{00000000-0005-0000-0000-0000B8250000}"/>
    <cellStyle name="Hyperlink 17" xfId="61473" hidden="1" xr:uid="{00000000-0005-0000-0000-0000B9250000}"/>
    <cellStyle name="Hyperlink 17" xfId="61522" hidden="1" xr:uid="{00000000-0005-0000-0000-0000BA250000}"/>
    <cellStyle name="Hyperlink 17" xfId="61572" xr:uid="{00000000-0005-0000-0000-0000BB250000}"/>
    <cellStyle name="Hyperlink 18" xfId="167" hidden="1" xr:uid="{00000000-0005-0000-0000-0000BC250000}"/>
    <cellStyle name="Hyperlink 18" xfId="209" hidden="1" xr:uid="{00000000-0005-0000-0000-0000BD250000}"/>
    <cellStyle name="Hyperlink 18" xfId="439" hidden="1" xr:uid="{00000000-0005-0000-0000-0000BE250000}"/>
    <cellStyle name="Hyperlink 18" xfId="488" hidden="1" xr:uid="{00000000-0005-0000-0000-0000BF250000}"/>
    <cellStyle name="Hyperlink 18" xfId="537" hidden="1" xr:uid="{00000000-0005-0000-0000-0000C0250000}"/>
    <cellStyle name="Hyperlink 18" xfId="587" hidden="1" xr:uid="{00000000-0005-0000-0000-0000C1250000}"/>
    <cellStyle name="Hyperlink 18" xfId="627" hidden="1" xr:uid="{00000000-0005-0000-0000-0000C2250000}"/>
    <cellStyle name="Hyperlink 18" xfId="696" hidden="1" xr:uid="{00000000-0005-0000-0000-0000C3250000}"/>
    <cellStyle name="Hyperlink 18" xfId="743" hidden="1" xr:uid="{00000000-0005-0000-0000-0000C4250000}"/>
    <cellStyle name="Hyperlink 18" xfId="792" hidden="1" xr:uid="{00000000-0005-0000-0000-0000C5250000}"/>
    <cellStyle name="Hyperlink 18" xfId="842" hidden="1" xr:uid="{00000000-0005-0000-0000-0000C6250000}"/>
    <cellStyle name="Hyperlink 18" xfId="941" hidden="1" xr:uid="{00000000-0005-0000-0000-0000C7250000}"/>
    <cellStyle name="Hyperlink 18" xfId="1066" hidden="1" xr:uid="{00000000-0005-0000-0000-0000C8250000}"/>
    <cellStyle name="Hyperlink 18" xfId="1113" hidden="1" xr:uid="{00000000-0005-0000-0000-0000C9250000}"/>
    <cellStyle name="Hyperlink 18" xfId="1162" hidden="1" xr:uid="{00000000-0005-0000-0000-0000CA250000}"/>
    <cellStyle name="Hyperlink 18" xfId="1212" hidden="1" xr:uid="{00000000-0005-0000-0000-0000CB250000}"/>
    <cellStyle name="Hyperlink 18" xfId="1324" hidden="1" xr:uid="{00000000-0005-0000-0000-0000CC250000}"/>
    <cellStyle name="Hyperlink 18" xfId="1497" hidden="1" xr:uid="{00000000-0005-0000-0000-0000CD250000}"/>
    <cellStyle name="Hyperlink 18" xfId="1544" hidden="1" xr:uid="{00000000-0005-0000-0000-0000CE250000}"/>
    <cellStyle name="Hyperlink 18" xfId="1593" hidden="1" xr:uid="{00000000-0005-0000-0000-0000CF250000}"/>
    <cellStyle name="Hyperlink 18" xfId="1643" hidden="1" xr:uid="{00000000-0005-0000-0000-0000D0250000}"/>
    <cellStyle name="Hyperlink 18" xfId="1409" hidden="1" xr:uid="{00000000-0005-0000-0000-0000D1250000}"/>
    <cellStyle name="Hyperlink 18" xfId="1729" hidden="1" xr:uid="{00000000-0005-0000-0000-0000D2250000}"/>
    <cellStyle name="Hyperlink 18" xfId="1776" hidden="1" xr:uid="{00000000-0005-0000-0000-0000D3250000}"/>
    <cellStyle name="Hyperlink 18" xfId="1825" hidden="1" xr:uid="{00000000-0005-0000-0000-0000D4250000}"/>
    <cellStyle name="Hyperlink 18" xfId="1875" hidden="1" xr:uid="{00000000-0005-0000-0000-0000D5250000}"/>
    <cellStyle name="Hyperlink 18" xfId="1303" hidden="1" xr:uid="{00000000-0005-0000-0000-0000D6250000}"/>
    <cellStyle name="Hyperlink 18" xfId="1933" hidden="1" xr:uid="{00000000-0005-0000-0000-0000D7250000}"/>
    <cellStyle name="Hyperlink 18" xfId="1980" hidden="1" xr:uid="{00000000-0005-0000-0000-0000D8250000}"/>
    <cellStyle name="Hyperlink 18" xfId="2029" hidden="1" xr:uid="{00000000-0005-0000-0000-0000D9250000}"/>
    <cellStyle name="Hyperlink 18" xfId="2079" hidden="1" xr:uid="{00000000-0005-0000-0000-0000DA250000}"/>
    <cellStyle name="Hyperlink 18" xfId="1440" hidden="1" xr:uid="{00000000-0005-0000-0000-0000DB250000}"/>
    <cellStyle name="Hyperlink 18" xfId="2137" hidden="1" xr:uid="{00000000-0005-0000-0000-0000DC250000}"/>
    <cellStyle name="Hyperlink 18" xfId="2184" hidden="1" xr:uid="{00000000-0005-0000-0000-0000DD250000}"/>
    <cellStyle name="Hyperlink 18" xfId="2233" hidden="1" xr:uid="{00000000-0005-0000-0000-0000DE250000}"/>
    <cellStyle name="Hyperlink 18" xfId="2283" hidden="1" xr:uid="{00000000-0005-0000-0000-0000DF250000}"/>
    <cellStyle name="Hyperlink 18" xfId="1674" hidden="1" xr:uid="{00000000-0005-0000-0000-0000E0250000}"/>
    <cellStyle name="Hyperlink 18" xfId="2341" hidden="1" xr:uid="{00000000-0005-0000-0000-0000E1250000}"/>
    <cellStyle name="Hyperlink 18" xfId="2388" hidden="1" xr:uid="{00000000-0005-0000-0000-0000E2250000}"/>
    <cellStyle name="Hyperlink 18" xfId="2437" hidden="1" xr:uid="{00000000-0005-0000-0000-0000E3250000}"/>
    <cellStyle name="Hyperlink 18" xfId="2487" hidden="1" xr:uid="{00000000-0005-0000-0000-0000E4250000}"/>
    <cellStyle name="Hyperlink 18" xfId="1027" hidden="1" xr:uid="{00000000-0005-0000-0000-0000E5250000}"/>
    <cellStyle name="Hyperlink 18" xfId="2545" hidden="1" xr:uid="{00000000-0005-0000-0000-0000E6250000}"/>
    <cellStyle name="Hyperlink 18" xfId="2592" hidden="1" xr:uid="{00000000-0005-0000-0000-0000E7250000}"/>
    <cellStyle name="Hyperlink 18" xfId="2641" hidden="1" xr:uid="{00000000-0005-0000-0000-0000E8250000}"/>
    <cellStyle name="Hyperlink 18" xfId="2691" hidden="1" xr:uid="{00000000-0005-0000-0000-0000E9250000}"/>
    <cellStyle name="Hyperlink 18" xfId="2803" hidden="1" xr:uid="{00000000-0005-0000-0000-0000EA250000}"/>
    <cellStyle name="Hyperlink 18" xfId="2976" hidden="1" xr:uid="{00000000-0005-0000-0000-0000EB250000}"/>
    <cellStyle name="Hyperlink 18" xfId="3023" hidden="1" xr:uid="{00000000-0005-0000-0000-0000EC250000}"/>
    <cellStyle name="Hyperlink 18" xfId="3072" hidden="1" xr:uid="{00000000-0005-0000-0000-0000ED250000}"/>
    <cellStyle name="Hyperlink 18" xfId="3122" hidden="1" xr:uid="{00000000-0005-0000-0000-0000EE250000}"/>
    <cellStyle name="Hyperlink 18" xfId="2888" hidden="1" xr:uid="{00000000-0005-0000-0000-0000EF250000}"/>
    <cellStyle name="Hyperlink 18" xfId="3208" hidden="1" xr:uid="{00000000-0005-0000-0000-0000F0250000}"/>
    <cellStyle name="Hyperlink 18" xfId="3255" hidden="1" xr:uid="{00000000-0005-0000-0000-0000F1250000}"/>
    <cellStyle name="Hyperlink 18" xfId="3304" hidden="1" xr:uid="{00000000-0005-0000-0000-0000F2250000}"/>
    <cellStyle name="Hyperlink 18" xfId="3354" hidden="1" xr:uid="{00000000-0005-0000-0000-0000F3250000}"/>
    <cellStyle name="Hyperlink 18" xfId="2782" hidden="1" xr:uid="{00000000-0005-0000-0000-0000F4250000}"/>
    <cellStyle name="Hyperlink 18" xfId="3412" hidden="1" xr:uid="{00000000-0005-0000-0000-0000F5250000}"/>
    <cellStyle name="Hyperlink 18" xfId="3459" hidden="1" xr:uid="{00000000-0005-0000-0000-0000F6250000}"/>
    <cellStyle name="Hyperlink 18" xfId="3508" hidden="1" xr:uid="{00000000-0005-0000-0000-0000F7250000}"/>
    <cellStyle name="Hyperlink 18" xfId="3558" hidden="1" xr:uid="{00000000-0005-0000-0000-0000F8250000}"/>
    <cellStyle name="Hyperlink 18" xfId="2919" hidden="1" xr:uid="{00000000-0005-0000-0000-0000F9250000}"/>
    <cellStyle name="Hyperlink 18" xfId="3616" hidden="1" xr:uid="{00000000-0005-0000-0000-0000FA250000}"/>
    <cellStyle name="Hyperlink 18" xfId="3663" hidden="1" xr:uid="{00000000-0005-0000-0000-0000FB250000}"/>
    <cellStyle name="Hyperlink 18" xfId="3712" hidden="1" xr:uid="{00000000-0005-0000-0000-0000FC250000}"/>
    <cellStyle name="Hyperlink 18" xfId="3762" hidden="1" xr:uid="{00000000-0005-0000-0000-0000FD250000}"/>
    <cellStyle name="Hyperlink 18" xfId="3153" hidden="1" xr:uid="{00000000-0005-0000-0000-0000FE250000}"/>
    <cellStyle name="Hyperlink 18" xfId="3820" hidden="1" xr:uid="{00000000-0005-0000-0000-0000FF250000}"/>
    <cellStyle name="Hyperlink 18" xfId="3867" hidden="1" xr:uid="{00000000-0005-0000-0000-000000260000}"/>
    <cellStyle name="Hyperlink 18" xfId="3916" hidden="1" xr:uid="{00000000-0005-0000-0000-000001260000}"/>
    <cellStyle name="Hyperlink 18" xfId="3966" hidden="1" xr:uid="{00000000-0005-0000-0000-000002260000}"/>
    <cellStyle name="Hyperlink 18" xfId="921" hidden="1" xr:uid="{00000000-0005-0000-0000-000003260000}"/>
    <cellStyle name="Hyperlink 18" xfId="4024" hidden="1" xr:uid="{00000000-0005-0000-0000-000004260000}"/>
    <cellStyle name="Hyperlink 18" xfId="4071" hidden="1" xr:uid="{00000000-0005-0000-0000-000005260000}"/>
    <cellStyle name="Hyperlink 18" xfId="4120" hidden="1" xr:uid="{00000000-0005-0000-0000-000006260000}"/>
    <cellStyle name="Hyperlink 18" xfId="4170" hidden="1" xr:uid="{00000000-0005-0000-0000-000007260000}"/>
    <cellStyle name="Hyperlink 18" xfId="4282" hidden="1" xr:uid="{00000000-0005-0000-0000-000008260000}"/>
    <cellStyle name="Hyperlink 18" xfId="4455" hidden="1" xr:uid="{00000000-0005-0000-0000-000009260000}"/>
    <cellStyle name="Hyperlink 18" xfId="4502" hidden="1" xr:uid="{00000000-0005-0000-0000-00000A260000}"/>
    <cellStyle name="Hyperlink 18" xfId="4551" hidden="1" xr:uid="{00000000-0005-0000-0000-00000B260000}"/>
    <cellStyle name="Hyperlink 18" xfId="4601" hidden="1" xr:uid="{00000000-0005-0000-0000-00000C260000}"/>
    <cellStyle name="Hyperlink 18" xfId="4367" hidden="1" xr:uid="{00000000-0005-0000-0000-00000D260000}"/>
    <cellStyle name="Hyperlink 18" xfId="4687" hidden="1" xr:uid="{00000000-0005-0000-0000-00000E260000}"/>
    <cellStyle name="Hyperlink 18" xfId="4734" hidden="1" xr:uid="{00000000-0005-0000-0000-00000F260000}"/>
    <cellStyle name="Hyperlink 18" xfId="4783" hidden="1" xr:uid="{00000000-0005-0000-0000-000010260000}"/>
    <cellStyle name="Hyperlink 18" xfId="4833" hidden="1" xr:uid="{00000000-0005-0000-0000-000011260000}"/>
    <cellStyle name="Hyperlink 18" xfId="4261" hidden="1" xr:uid="{00000000-0005-0000-0000-000012260000}"/>
    <cellStyle name="Hyperlink 18" xfId="4891" hidden="1" xr:uid="{00000000-0005-0000-0000-000013260000}"/>
    <cellStyle name="Hyperlink 18" xfId="4938" hidden="1" xr:uid="{00000000-0005-0000-0000-000014260000}"/>
    <cellStyle name="Hyperlink 18" xfId="4987" hidden="1" xr:uid="{00000000-0005-0000-0000-000015260000}"/>
    <cellStyle name="Hyperlink 18" xfId="5037" hidden="1" xr:uid="{00000000-0005-0000-0000-000016260000}"/>
    <cellStyle name="Hyperlink 18" xfId="4398" hidden="1" xr:uid="{00000000-0005-0000-0000-000017260000}"/>
    <cellStyle name="Hyperlink 18" xfId="5095" hidden="1" xr:uid="{00000000-0005-0000-0000-000018260000}"/>
    <cellStyle name="Hyperlink 18" xfId="5142" hidden="1" xr:uid="{00000000-0005-0000-0000-000019260000}"/>
    <cellStyle name="Hyperlink 18" xfId="5191" hidden="1" xr:uid="{00000000-0005-0000-0000-00001A260000}"/>
    <cellStyle name="Hyperlink 18" xfId="5241" hidden="1" xr:uid="{00000000-0005-0000-0000-00001B260000}"/>
    <cellStyle name="Hyperlink 18" xfId="4632" hidden="1" xr:uid="{00000000-0005-0000-0000-00001C260000}"/>
    <cellStyle name="Hyperlink 18" xfId="5299" hidden="1" xr:uid="{00000000-0005-0000-0000-00001D260000}"/>
    <cellStyle name="Hyperlink 18" xfId="5346" hidden="1" xr:uid="{00000000-0005-0000-0000-00001E260000}"/>
    <cellStyle name="Hyperlink 18" xfId="5395" hidden="1" xr:uid="{00000000-0005-0000-0000-00001F260000}"/>
    <cellStyle name="Hyperlink 18" xfId="5445" hidden="1" xr:uid="{00000000-0005-0000-0000-000020260000}"/>
    <cellStyle name="Hyperlink 18" xfId="5635" hidden="1" xr:uid="{00000000-0005-0000-0000-000021260000}"/>
    <cellStyle name="Hyperlink 18" xfId="5835" hidden="1" xr:uid="{00000000-0005-0000-0000-000022260000}"/>
    <cellStyle name="Hyperlink 18" xfId="5882" hidden="1" xr:uid="{00000000-0005-0000-0000-000023260000}"/>
    <cellStyle name="Hyperlink 18" xfId="5931" hidden="1" xr:uid="{00000000-0005-0000-0000-000024260000}"/>
    <cellStyle name="Hyperlink 18" xfId="5981" hidden="1" xr:uid="{00000000-0005-0000-0000-000025260000}"/>
    <cellStyle name="Hyperlink 18" xfId="6021" hidden="1" xr:uid="{00000000-0005-0000-0000-000026260000}"/>
    <cellStyle name="Hyperlink 18" xfId="6090" hidden="1" xr:uid="{00000000-0005-0000-0000-000027260000}"/>
    <cellStyle name="Hyperlink 18" xfId="6137" hidden="1" xr:uid="{00000000-0005-0000-0000-000028260000}"/>
    <cellStyle name="Hyperlink 18" xfId="6186" hidden="1" xr:uid="{00000000-0005-0000-0000-000029260000}"/>
    <cellStyle name="Hyperlink 18" xfId="6236" hidden="1" xr:uid="{00000000-0005-0000-0000-00002A260000}"/>
    <cellStyle name="Hyperlink 18" xfId="6332" hidden="1" xr:uid="{00000000-0005-0000-0000-00002B260000}"/>
    <cellStyle name="Hyperlink 18" xfId="6456" hidden="1" xr:uid="{00000000-0005-0000-0000-00002C260000}"/>
    <cellStyle name="Hyperlink 18" xfId="6503" hidden="1" xr:uid="{00000000-0005-0000-0000-00002D260000}"/>
    <cellStyle name="Hyperlink 18" xfId="6552" hidden="1" xr:uid="{00000000-0005-0000-0000-00002E260000}"/>
    <cellStyle name="Hyperlink 18" xfId="6602" hidden="1" xr:uid="{00000000-0005-0000-0000-00002F260000}"/>
    <cellStyle name="Hyperlink 18" xfId="6714" hidden="1" xr:uid="{00000000-0005-0000-0000-000030260000}"/>
    <cellStyle name="Hyperlink 18" xfId="6887" hidden="1" xr:uid="{00000000-0005-0000-0000-000031260000}"/>
    <cellStyle name="Hyperlink 18" xfId="6934" hidden="1" xr:uid="{00000000-0005-0000-0000-000032260000}"/>
    <cellStyle name="Hyperlink 18" xfId="6983" hidden="1" xr:uid="{00000000-0005-0000-0000-000033260000}"/>
    <cellStyle name="Hyperlink 18" xfId="7033" hidden="1" xr:uid="{00000000-0005-0000-0000-000034260000}"/>
    <cellStyle name="Hyperlink 18" xfId="6799" hidden="1" xr:uid="{00000000-0005-0000-0000-000035260000}"/>
    <cellStyle name="Hyperlink 18" xfId="7119" hidden="1" xr:uid="{00000000-0005-0000-0000-000036260000}"/>
    <cellStyle name="Hyperlink 18" xfId="7166" hidden="1" xr:uid="{00000000-0005-0000-0000-000037260000}"/>
    <cellStyle name="Hyperlink 18" xfId="7215" hidden="1" xr:uid="{00000000-0005-0000-0000-000038260000}"/>
    <cellStyle name="Hyperlink 18" xfId="7265" hidden="1" xr:uid="{00000000-0005-0000-0000-000039260000}"/>
    <cellStyle name="Hyperlink 18" xfId="6693" hidden="1" xr:uid="{00000000-0005-0000-0000-00003A260000}"/>
    <cellStyle name="Hyperlink 18" xfId="7323" hidden="1" xr:uid="{00000000-0005-0000-0000-00003B260000}"/>
    <cellStyle name="Hyperlink 18" xfId="7370" hidden="1" xr:uid="{00000000-0005-0000-0000-00003C260000}"/>
    <cellStyle name="Hyperlink 18" xfId="7419" hidden="1" xr:uid="{00000000-0005-0000-0000-00003D260000}"/>
    <cellStyle name="Hyperlink 18" xfId="7469" hidden="1" xr:uid="{00000000-0005-0000-0000-00003E260000}"/>
    <cellStyle name="Hyperlink 18" xfId="6830" hidden="1" xr:uid="{00000000-0005-0000-0000-00003F260000}"/>
    <cellStyle name="Hyperlink 18" xfId="7527" hidden="1" xr:uid="{00000000-0005-0000-0000-000040260000}"/>
    <cellStyle name="Hyperlink 18" xfId="7574" hidden="1" xr:uid="{00000000-0005-0000-0000-000041260000}"/>
    <cellStyle name="Hyperlink 18" xfId="7623" hidden="1" xr:uid="{00000000-0005-0000-0000-000042260000}"/>
    <cellStyle name="Hyperlink 18" xfId="7673" hidden="1" xr:uid="{00000000-0005-0000-0000-000043260000}"/>
    <cellStyle name="Hyperlink 18" xfId="7064" hidden="1" xr:uid="{00000000-0005-0000-0000-000044260000}"/>
    <cellStyle name="Hyperlink 18" xfId="7731" hidden="1" xr:uid="{00000000-0005-0000-0000-000045260000}"/>
    <cellStyle name="Hyperlink 18" xfId="7778" hidden="1" xr:uid="{00000000-0005-0000-0000-000046260000}"/>
    <cellStyle name="Hyperlink 18" xfId="7827" hidden="1" xr:uid="{00000000-0005-0000-0000-000047260000}"/>
    <cellStyle name="Hyperlink 18" xfId="7877" hidden="1" xr:uid="{00000000-0005-0000-0000-000048260000}"/>
    <cellStyle name="Hyperlink 18" xfId="6418" hidden="1" xr:uid="{00000000-0005-0000-0000-000049260000}"/>
    <cellStyle name="Hyperlink 18" xfId="7935" hidden="1" xr:uid="{00000000-0005-0000-0000-00004A260000}"/>
    <cellStyle name="Hyperlink 18" xfId="7982" hidden="1" xr:uid="{00000000-0005-0000-0000-00004B260000}"/>
    <cellStyle name="Hyperlink 18" xfId="8031" hidden="1" xr:uid="{00000000-0005-0000-0000-00004C260000}"/>
    <cellStyle name="Hyperlink 18" xfId="8081" hidden="1" xr:uid="{00000000-0005-0000-0000-00004D260000}"/>
    <cellStyle name="Hyperlink 18" xfId="8193" hidden="1" xr:uid="{00000000-0005-0000-0000-00004E260000}"/>
    <cellStyle name="Hyperlink 18" xfId="8366" hidden="1" xr:uid="{00000000-0005-0000-0000-00004F260000}"/>
    <cellStyle name="Hyperlink 18" xfId="8413" hidden="1" xr:uid="{00000000-0005-0000-0000-000050260000}"/>
    <cellStyle name="Hyperlink 18" xfId="8462" hidden="1" xr:uid="{00000000-0005-0000-0000-000051260000}"/>
    <cellStyle name="Hyperlink 18" xfId="8512" hidden="1" xr:uid="{00000000-0005-0000-0000-000052260000}"/>
    <cellStyle name="Hyperlink 18" xfId="8278" hidden="1" xr:uid="{00000000-0005-0000-0000-000053260000}"/>
    <cellStyle name="Hyperlink 18" xfId="8598" hidden="1" xr:uid="{00000000-0005-0000-0000-000054260000}"/>
    <cellStyle name="Hyperlink 18" xfId="8645" hidden="1" xr:uid="{00000000-0005-0000-0000-000055260000}"/>
    <cellStyle name="Hyperlink 18" xfId="8694" hidden="1" xr:uid="{00000000-0005-0000-0000-000056260000}"/>
    <cellStyle name="Hyperlink 18" xfId="8744" hidden="1" xr:uid="{00000000-0005-0000-0000-000057260000}"/>
    <cellStyle name="Hyperlink 18" xfId="8172" hidden="1" xr:uid="{00000000-0005-0000-0000-000058260000}"/>
    <cellStyle name="Hyperlink 18" xfId="8802" hidden="1" xr:uid="{00000000-0005-0000-0000-000059260000}"/>
    <cellStyle name="Hyperlink 18" xfId="8849" hidden="1" xr:uid="{00000000-0005-0000-0000-00005A260000}"/>
    <cellStyle name="Hyperlink 18" xfId="8898" hidden="1" xr:uid="{00000000-0005-0000-0000-00005B260000}"/>
    <cellStyle name="Hyperlink 18" xfId="8948" hidden="1" xr:uid="{00000000-0005-0000-0000-00005C260000}"/>
    <cellStyle name="Hyperlink 18" xfId="8309" hidden="1" xr:uid="{00000000-0005-0000-0000-00005D260000}"/>
    <cellStyle name="Hyperlink 18" xfId="9006" hidden="1" xr:uid="{00000000-0005-0000-0000-00005E260000}"/>
    <cellStyle name="Hyperlink 18" xfId="9053" hidden="1" xr:uid="{00000000-0005-0000-0000-00005F260000}"/>
    <cellStyle name="Hyperlink 18" xfId="9102" hidden="1" xr:uid="{00000000-0005-0000-0000-000060260000}"/>
    <cellStyle name="Hyperlink 18" xfId="9152" hidden="1" xr:uid="{00000000-0005-0000-0000-000061260000}"/>
    <cellStyle name="Hyperlink 18" xfId="8543" hidden="1" xr:uid="{00000000-0005-0000-0000-000062260000}"/>
    <cellStyle name="Hyperlink 18" xfId="9210" hidden="1" xr:uid="{00000000-0005-0000-0000-000063260000}"/>
    <cellStyle name="Hyperlink 18" xfId="9257" hidden="1" xr:uid="{00000000-0005-0000-0000-000064260000}"/>
    <cellStyle name="Hyperlink 18" xfId="9306" hidden="1" xr:uid="{00000000-0005-0000-0000-000065260000}"/>
    <cellStyle name="Hyperlink 18" xfId="9356" hidden="1" xr:uid="{00000000-0005-0000-0000-000066260000}"/>
    <cellStyle name="Hyperlink 18" xfId="6313" hidden="1" xr:uid="{00000000-0005-0000-0000-000067260000}"/>
    <cellStyle name="Hyperlink 18" xfId="9414" hidden="1" xr:uid="{00000000-0005-0000-0000-000068260000}"/>
    <cellStyle name="Hyperlink 18" xfId="9461" hidden="1" xr:uid="{00000000-0005-0000-0000-000069260000}"/>
    <cellStyle name="Hyperlink 18" xfId="9510" hidden="1" xr:uid="{00000000-0005-0000-0000-00006A260000}"/>
    <cellStyle name="Hyperlink 18" xfId="9560" hidden="1" xr:uid="{00000000-0005-0000-0000-00006B260000}"/>
    <cellStyle name="Hyperlink 18" xfId="9672" hidden="1" xr:uid="{00000000-0005-0000-0000-00006C260000}"/>
    <cellStyle name="Hyperlink 18" xfId="9845" hidden="1" xr:uid="{00000000-0005-0000-0000-00006D260000}"/>
    <cellStyle name="Hyperlink 18" xfId="9892" hidden="1" xr:uid="{00000000-0005-0000-0000-00006E260000}"/>
    <cellStyle name="Hyperlink 18" xfId="9941" hidden="1" xr:uid="{00000000-0005-0000-0000-00006F260000}"/>
    <cellStyle name="Hyperlink 18" xfId="9991" hidden="1" xr:uid="{00000000-0005-0000-0000-000070260000}"/>
    <cellStyle name="Hyperlink 18" xfId="9757" hidden="1" xr:uid="{00000000-0005-0000-0000-000071260000}"/>
    <cellStyle name="Hyperlink 18" xfId="10077" hidden="1" xr:uid="{00000000-0005-0000-0000-000072260000}"/>
    <cellStyle name="Hyperlink 18" xfId="10124" hidden="1" xr:uid="{00000000-0005-0000-0000-000073260000}"/>
    <cellStyle name="Hyperlink 18" xfId="10173" hidden="1" xr:uid="{00000000-0005-0000-0000-000074260000}"/>
    <cellStyle name="Hyperlink 18" xfId="10223" hidden="1" xr:uid="{00000000-0005-0000-0000-000075260000}"/>
    <cellStyle name="Hyperlink 18" xfId="9651" hidden="1" xr:uid="{00000000-0005-0000-0000-000076260000}"/>
    <cellStyle name="Hyperlink 18" xfId="10281" hidden="1" xr:uid="{00000000-0005-0000-0000-000077260000}"/>
    <cellStyle name="Hyperlink 18" xfId="10328" hidden="1" xr:uid="{00000000-0005-0000-0000-000078260000}"/>
    <cellStyle name="Hyperlink 18" xfId="10377" hidden="1" xr:uid="{00000000-0005-0000-0000-000079260000}"/>
    <cellStyle name="Hyperlink 18" xfId="10427" hidden="1" xr:uid="{00000000-0005-0000-0000-00007A260000}"/>
    <cellStyle name="Hyperlink 18" xfId="9788" hidden="1" xr:uid="{00000000-0005-0000-0000-00007B260000}"/>
    <cellStyle name="Hyperlink 18" xfId="10485" hidden="1" xr:uid="{00000000-0005-0000-0000-00007C260000}"/>
    <cellStyle name="Hyperlink 18" xfId="10532" hidden="1" xr:uid="{00000000-0005-0000-0000-00007D260000}"/>
    <cellStyle name="Hyperlink 18" xfId="10581" hidden="1" xr:uid="{00000000-0005-0000-0000-00007E260000}"/>
    <cellStyle name="Hyperlink 18" xfId="10631" hidden="1" xr:uid="{00000000-0005-0000-0000-00007F260000}"/>
    <cellStyle name="Hyperlink 18" xfId="10022" hidden="1" xr:uid="{00000000-0005-0000-0000-000080260000}"/>
    <cellStyle name="Hyperlink 18" xfId="10689" hidden="1" xr:uid="{00000000-0005-0000-0000-000081260000}"/>
    <cellStyle name="Hyperlink 18" xfId="10736" hidden="1" xr:uid="{00000000-0005-0000-0000-000082260000}"/>
    <cellStyle name="Hyperlink 18" xfId="10785" hidden="1" xr:uid="{00000000-0005-0000-0000-000083260000}"/>
    <cellStyle name="Hyperlink 18" xfId="10835" hidden="1" xr:uid="{00000000-0005-0000-0000-000084260000}"/>
    <cellStyle name="Hyperlink 18" xfId="5727" hidden="1" xr:uid="{00000000-0005-0000-0000-000085260000}"/>
    <cellStyle name="Hyperlink 18" xfId="10922" hidden="1" xr:uid="{00000000-0005-0000-0000-000086260000}"/>
    <cellStyle name="Hyperlink 18" xfId="10969" hidden="1" xr:uid="{00000000-0005-0000-0000-000087260000}"/>
    <cellStyle name="Hyperlink 18" xfId="11018" hidden="1" xr:uid="{00000000-0005-0000-0000-000088260000}"/>
    <cellStyle name="Hyperlink 18" xfId="11068" hidden="1" xr:uid="{00000000-0005-0000-0000-000089260000}"/>
    <cellStyle name="Hyperlink 18" xfId="11108" hidden="1" xr:uid="{00000000-0005-0000-0000-00008A260000}"/>
    <cellStyle name="Hyperlink 18" xfId="11177" hidden="1" xr:uid="{00000000-0005-0000-0000-00008B260000}"/>
    <cellStyle name="Hyperlink 18" xfId="11224" hidden="1" xr:uid="{00000000-0005-0000-0000-00008C260000}"/>
    <cellStyle name="Hyperlink 18" xfId="11273" hidden="1" xr:uid="{00000000-0005-0000-0000-00008D260000}"/>
    <cellStyle name="Hyperlink 18" xfId="11323" hidden="1" xr:uid="{00000000-0005-0000-0000-00008E260000}"/>
    <cellStyle name="Hyperlink 18" xfId="11420" hidden="1" xr:uid="{00000000-0005-0000-0000-00008F260000}"/>
    <cellStyle name="Hyperlink 18" xfId="11544" hidden="1" xr:uid="{00000000-0005-0000-0000-000090260000}"/>
    <cellStyle name="Hyperlink 18" xfId="11591" hidden="1" xr:uid="{00000000-0005-0000-0000-000091260000}"/>
    <cellStyle name="Hyperlink 18" xfId="11640" hidden="1" xr:uid="{00000000-0005-0000-0000-000092260000}"/>
    <cellStyle name="Hyperlink 18" xfId="11690" hidden="1" xr:uid="{00000000-0005-0000-0000-000093260000}"/>
    <cellStyle name="Hyperlink 18" xfId="11802" hidden="1" xr:uid="{00000000-0005-0000-0000-000094260000}"/>
    <cellStyle name="Hyperlink 18" xfId="11975" hidden="1" xr:uid="{00000000-0005-0000-0000-000095260000}"/>
    <cellStyle name="Hyperlink 18" xfId="12022" hidden="1" xr:uid="{00000000-0005-0000-0000-000096260000}"/>
    <cellStyle name="Hyperlink 18" xfId="12071" hidden="1" xr:uid="{00000000-0005-0000-0000-000097260000}"/>
    <cellStyle name="Hyperlink 18" xfId="12121" hidden="1" xr:uid="{00000000-0005-0000-0000-000098260000}"/>
    <cellStyle name="Hyperlink 18" xfId="11887" hidden="1" xr:uid="{00000000-0005-0000-0000-000099260000}"/>
    <cellStyle name="Hyperlink 18" xfId="12207" hidden="1" xr:uid="{00000000-0005-0000-0000-00009A260000}"/>
    <cellStyle name="Hyperlink 18" xfId="12254" hidden="1" xr:uid="{00000000-0005-0000-0000-00009B260000}"/>
    <cellStyle name="Hyperlink 18" xfId="12303" hidden="1" xr:uid="{00000000-0005-0000-0000-00009C260000}"/>
    <cellStyle name="Hyperlink 18" xfId="12353" hidden="1" xr:uid="{00000000-0005-0000-0000-00009D260000}"/>
    <cellStyle name="Hyperlink 18" xfId="11781" hidden="1" xr:uid="{00000000-0005-0000-0000-00009E260000}"/>
    <cellStyle name="Hyperlink 18" xfId="12411" hidden="1" xr:uid="{00000000-0005-0000-0000-00009F260000}"/>
    <cellStyle name="Hyperlink 18" xfId="12458" hidden="1" xr:uid="{00000000-0005-0000-0000-0000A0260000}"/>
    <cellStyle name="Hyperlink 18" xfId="12507" hidden="1" xr:uid="{00000000-0005-0000-0000-0000A1260000}"/>
    <cellStyle name="Hyperlink 18" xfId="12557" hidden="1" xr:uid="{00000000-0005-0000-0000-0000A2260000}"/>
    <cellStyle name="Hyperlink 18" xfId="11918" hidden="1" xr:uid="{00000000-0005-0000-0000-0000A3260000}"/>
    <cellStyle name="Hyperlink 18" xfId="12615" hidden="1" xr:uid="{00000000-0005-0000-0000-0000A4260000}"/>
    <cellStyle name="Hyperlink 18" xfId="12662" hidden="1" xr:uid="{00000000-0005-0000-0000-0000A5260000}"/>
    <cellStyle name="Hyperlink 18" xfId="12711" hidden="1" xr:uid="{00000000-0005-0000-0000-0000A6260000}"/>
    <cellStyle name="Hyperlink 18" xfId="12761" hidden="1" xr:uid="{00000000-0005-0000-0000-0000A7260000}"/>
    <cellStyle name="Hyperlink 18" xfId="12152" hidden="1" xr:uid="{00000000-0005-0000-0000-0000A8260000}"/>
    <cellStyle name="Hyperlink 18" xfId="12819" hidden="1" xr:uid="{00000000-0005-0000-0000-0000A9260000}"/>
    <cellStyle name="Hyperlink 18" xfId="12866" hidden="1" xr:uid="{00000000-0005-0000-0000-0000AA260000}"/>
    <cellStyle name="Hyperlink 18" xfId="12915" hidden="1" xr:uid="{00000000-0005-0000-0000-0000AB260000}"/>
    <cellStyle name="Hyperlink 18" xfId="12965" hidden="1" xr:uid="{00000000-0005-0000-0000-0000AC260000}"/>
    <cellStyle name="Hyperlink 18" xfId="11506" hidden="1" xr:uid="{00000000-0005-0000-0000-0000AD260000}"/>
    <cellStyle name="Hyperlink 18" xfId="13023" hidden="1" xr:uid="{00000000-0005-0000-0000-0000AE260000}"/>
    <cellStyle name="Hyperlink 18" xfId="13070" hidden="1" xr:uid="{00000000-0005-0000-0000-0000AF260000}"/>
    <cellStyle name="Hyperlink 18" xfId="13119" hidden="1" xr:uid="{00000000-0005-0000-0000-0000B0260000}"/>
    <cellStyle name="Hyperlink 18" xfId="13169" hidden="1" xr:uid="{00000000-0005-0000-0000-0000B1260000}"/>
    <cellStyle name="Hyperlink 18" xfId="13281" hidden="1" xr:uid="{00000000-0005-0000-0000-0000B2260000}"/>
    <cellStyle name="Hyperlink 18" xfId="13454" hidden="1" xr:uid="{00000000-0005-0000-0000-0000B3260000}"/>
    <cellStyle name="Hyperlink 18" xfId="13501" hidden="1" xr:uid="{00000000-0005-0000-0000-0000B4260000}"/>
    <cellStyle name="Hyperlink 18" xfId="13550" hidden="1" xr:uid="{00000000-0005-0000-0000-0000B5260000}"/>
    <cellStyle name="Hyperlink 18" xfId="13600" hidden="1" xr:uid="{00000000-0005-0000-0000-0000B6260000}"/>
    <cellStyle name="Hyperlink 18" xfId="13366" hidden="1" xr:uid="{00000000-0005-0000-0000-0000B7260000}"/>
    <cellStyle name="Hyperlink 18" xfId="13686" hidden="1" xr:uid="{00000000-0005-0000-0000-0000B8260000}"/>
    <cellStyle name="Hyperlink 18" xfId="13733" hidden="1" xr:uid="{00000000-0005-0000-0000-0000B9260000}"/>
    <cellStyle name="Hyperlink 18" xfId="13782" hidden="1" xr:uid="{00000000-0005-0000-0000-0000BA260000}"/>
    <cellStyle name="Hyperlink 18" xfId="13832" hidden="1" xr:uid="{00000000-0005-0000-0000-0000BB260000}"/>
    <cellStyle name="Hyperlink 18" xfId="13260" hidden="1" xr:uid="{00000000-0005-0000-0000-0000BC260000}"/>
    <cellStyle name="Hyperlink 18" xfId="13890" hidden="1" xr:uid="{00000000-0005-0000-0000-0000BD260000}"/>
    <cellStyle name="Hyperlink 18" xfId="13937" hidden="1" xr:uid="{00000000-0005-0000-0000-0000BE260000}"/>
    <cellStyle name="Hyperlink 18" xfId="13986" hidden="1" xr:uid="{00000000-0005-0000-0000-0000BF260000}"/>
    <cellStyle name="Hyperlink 18" xfId="14036" hidden="1" xr:uid="{00000000-0005-0000-0000-0000C0260000}"/>
    <cellStyle name="Hyperlink 18" xfId="13397" hidden="1" xr:uid="{00000000-0005-0000-0000-0000C1260000}"/>
    <cellStyle name="Hyperlink 18" xfId="14094" hidden="1" xr:uid="{00000000-0005-0000-0000-0000C2260000}"/>
    <cellStyle name="Hyperlink 18" xfId="14141" hidden="1" xr:uid="{00000000-0005-0000-0000-0000C3260000}"/>
    <cellStyle name="Hyperlink 18" xfId="14190" hidden="1" xr:uid="{00000000-0005-0000-0000-0000C4260000}"/>
    <cellStyle name="Hyperlink 18" xfId="14240" hidden="1" xr:uid="{00000000-0005-0000-0000-0000C5260000}"/>
    <cellStyle name="Hyperlink 18" xfId="13631" hidden="1" xr:uid="{00000000-0005-0000-0000-0000C6260000}"/>
    <cellStyle name="Hyperlink 18" xfId="14298" hidden="1" xr:uid="{00000000-0005-0000-0000-0000C7260000}"/>
    <cellStyle name="Hyperlink 18" xfId="14345" hidden="1" xr:uid="{00000000-0005-0000-0000-0000C8260000}"/>
    <cellStyle name="Hyperlink 18" xfId="14394" hidden="1" xr:uid="{00000000-0005-0000-0000-0000C9260000}"/>
    <cellStyle name="Hyperlink 18" xfId="14444" hidden="1" xr:uid="{00000000-0005-0000-0000-0000CA260000}"/>
    <cellStyle name="Hyperlink 18" xfId="11401" hidden="1" xr:uid="{00000000-0005-0000-0000-0000CB260000}"/>
    <cellStyle name="Hyperlink 18" xfId="14502" hidden="1" xr:uid="{00000000-0005-0000-0000-0000CC260000}"/>
    <cellStyle name="Hyperlink 18" xfId="14549" hidden="1" xr:uid="{00000000-0005-0000-0000-0000CD260000}"/>
    <cellStyle name="Hyperlink 18" xfId="14598" hidden="1" xr:uid="{00000000-0005-0000-0000-0000CE260000}"/>
    <cellStyle name="Hyperlink 18" xfId="14648" hidden="1" xr:uid="{00000000-0005-0000-0000-0000CF260000}"/>
    <cellStyle name="Hyperlink 18" xfId="14760" hidden="1" xr:uid="{00000000-0005-0000-0000-0000D0260000}"/>
    <cellStyle name="Hyperlink 18" xfId="14933" hidden="1" xr:uid="{00000000-0005-0000-0000-0000D1260000}"/>
    <cellStyle name="Hyperlink 18" xfId="14980" hidden="1" xr:uid="{00000000-0005-0000-0000-0000D2260000}"/>
    <cellStyle name="Hyperlink 18" xfId="15029" hidden="1" xr:uid="{00000000-0005-0000-0000-0000D3260000}"/>
    <cellStyle name="Hyperlink 18" xfId="15079" hidden="1" xr:uid="{00000000-0005-0000-0000-0000D4260000}"/>
    <cellStyle name="Hyperlink 18" xfId="14845" hidden="1" xr:uid="{00000000-0005-0000-0000-0000D5260000}"/>
    <cellStyle name="Hyperlink 18" xfId="15165" hidden="1" xr:uid="{00000000-0005-0000-0000-0000D6260000}"/>
    <cellStyle name="Hyperlink 18" xfId="15212" hidden="1" xr:uid="{00000000-0005-0000-0000-0000D7260000}"/>
    <cellStyle name="Hyperlink 18" xfId="15261" hidden="1" xr:uid="{00000000-0005-0000-0000-0000D8260000}"/>
    <cellStyle name="Hyperlink 18" xfId="15311" hidden="1" xr:uid="{00000000-0005-0000-0000-0000D9260000}"/>
    <cellStyle name="Hyperlink 18" xfId="14739" hidden="1" xr:uid="{00000000-0005-0000-0000-0000DA260000}"/>
    <cellStyle name="Hyperlink 18" xfId="15369" hidden="1" xr:uid="{00000000-0005-0000-0000-0000DB260000}"/>
    <cellStyle name="Hyperlink 18" xfId="15416" hidden="1" xr:uid="{00000000-0005-0000-0000-0000DC260000}"/>
    <cellStyle name="Hyperlink 18" xfId="15465" hidden="1" xr:uid="{00000000-0005-0000-0000-0000DD260000}"/>
    <cellStyle name="Hyperlink 18" xfId="15515" hidden="1" xr:uid="{00000000-0005-0000-0000-0000DE260000}"/>
    <cellStyle name="Hyperlink 18" xfId="14876" hidden="1" xr:uid="{00000000-0005-0000-0000-0000DF260000}"/>
    <cellStyle name="Hyperlink 18" xfId="15573" hidden="1" xr:uid="{00000000-0005-0000-0000-0000E0260000}"/>
    <cellStyle name="Hyperlink 18" xfId="15620" hidden="1" xr:uid="{00000000-0005-0000-0000-0000E1260000}"/>
    <cellStyle name="Hyperlink 18" xfId="15669" hidden="1" xr:uid="{00000000-0005-0000-0000-0000E2260000}"/>
    <cellStyle name="Hyperlink 18" xfId="15719" hidden="1" xr:uid="{00000000-0005-0000-0000-0000E3260000}"/>
    <cellStyle name="Hyperlink 18" xfId="15110" hidden="1" xr:uid="{00000000-0005-0000-0000-0000E4260000}"/>
    <cellStyle name="Hyperlink 18" xfId="15777" hidden="1" xr:uid="{00000000-0005-0000-0000-0000E5260000}"/>
    <cellStyle name="Hyperlink 18" xfId="15824" hidden="1" xr:uid="{00000000-0005-0000-0000-0000E6260000}"/>
    <cellStyle name="Hyperlink 18" xfId="15873" hidden="1" xr:uid="{00000000-0005-0000-0000-0000E7260000}"/>
    <cellStyle name="Hyperlink 18" xfId="15923" hidden="1" xr:uid="{00000000-0005-0000-0000-0000E8260000}"/>
    <cellStyle name="Hyperlink 18" xfId="5593" hidden="1" xr:uid="{00000000-0005-0000-0000-0000E9260000}"/>
    <cellStyle name="Hyperlink 18" xfId="16006" hidden="1" xr:uid="{00000000-0005-0000-0000-0000EA260000}"/>
    <cellStyle name="Hyperlink 18" xfId="16053" hidden="1" xr:uid="{00000000-0005-0000-0000-0000EB260000}"/>
    <cellStyle name="Hyperlink 18" xfId="16102" hidden="1" xr:uid="{00000000-0005-0000-0000-0000EC260000}"/>
    <cellStyle name="Hyperlink 18" xfId="16152" hidden="1" xr:uid="{00000000-0005-0000-0000-0000ED260000}"/>
    <cellStyle name="Hyperlink 18" xfId="16192" hidden="1" xr:uid="{00000000-0005-0000-0000-0000EE260000}"/>
    <cellStyle name="Hyperlink 18" xfId="16261" hidden="1" xr:uid="{00000000-0005-0000-0000-0000EF260000}"/>
    <cellStyle name="Hyperlink 18" xfId="16308" hidden="1" xr:uid="{00000000-0005-0000-0000-0000F0260000}"/>
    <cellStyle name="Hyperlink 18" xfId="16357" hidden="1" xr:uid="{00000000-0005-0000-0000-0000F1260000}"/>
    <cellStyle name="Hyperlink 18" xfId="16407" hidden="1" xr:uid="{00000000-0005-0000-0000-0000F2260000}"/>
    <cellStyle name="Hyperlink 18" xfId="16501" hidden="1" xr:uid="{00000000-0005-0000-0000-0000F3260000}"/>
    <cellStyle name="Hyperlink 18" xfId="16624" hidden="1" xr:uid="{00000000-0005-0000-0000-0000F4260000}"/>
    <cellStyle name="Hyperlink 18" xfId="16671" hidden="1" xr:uid="{00000000-0005-0000-0000-0000F5260000}"/>
    <cellStyle name="Hyperlink 18" xfId="16720" hidden="1" xr:uid="{00000000-0005-0000-0000-0000F6260000}"/>
    <cellStyle name="Hyperlink 18" xfId="16770" hidden="1" xr:uid="{00000000-0005-0000-0000-0000F7260000}"/>
    <cellStyle name="Hyperlink 18" xfId="16882" hidden="1" xr:uid="{00000000-0005-0000-0000-0000F8260000}"/>
    <cellStyle name="Hyperlink 18" xfId="17055" hidden="1" xr:uid="{00000000-0005-0000-0000-0000F9260000}"/>
    <cellStyle name="Hyperlink 18" xfId="17102" hidden="1" xr:uid="{00000000-0005-0000-0000-0000FA260000}"/>
    <cellStyle name="Hyperlink 18" xfId="17151" hidden="1" xr:uid="{00000000-0005-0000-0000-0000FB260000}"/>
    <cellStyle name="Hyperlink 18" xfId="17201" hidden="1" xr:uid="{00000000-0005-0000-0000-0000FC260000}"/>
    <cellStyle name="Hyperlink 18" xfId="16967" hidden="1" xr:uid="{00000000-0005-0000-0000-0000FD260000}"/>
    <cellStyle name="Hyperlink 18" xfId="17287" hidden="1" xr:uid="{00000000-0005-0000-0000-0000FE260000}"/>
    <cellStyle name="Hyperlink 18" xfId="17334" hidden="1" xr:uid="{00000000-0005-0000-0000-0000FF260000}"/>
    <cellStyle name="Hyperlink 18" xfId="17383" hidden="1" xr:uid="{00000000-0005-0000-0000-000000270000}"/>
    <cellStyle name="Hyperlink 18" xfId="17433" hidden="1" xr:uid="{00000000-0005-0000-0000-000001270000}"/>
    <cellStyle name="Hyperlink 18" xfId="16861" hidden="1" xr:uid="{00000000-0005-0000-0000-000002270000}"/>
    <cellStyle name="Hyperlink 18" xfId="17491" hidden="1" xr:uid="{00000000-0005-0000-0000-000003270000}"/>
    <cellStyle name="Hyperlink 18" xfId="17538" hidden="1" xr:uid="{00000000-0005-0000-0000-000004270000}"/>
    <cellStyle name="Hyperlink 18" xfId="17587" hidden="1" xr:uid="{00000000-0005-0000-0000-000005270000}"/>
    <cellStyle name="Hyperlink 18" xfId="17637" hidden="1" xr:uid="{00000000-0005-0000-0000-000006270000}"/>
    <cellStyle name="Hyperlink 18" xfId="16998" hidden="1" xr:uid="{00000000-0005-0000-0000-000007270000}"/>
    <cellStyle name="Hyperlink 18" xfId="17695" hidden="1" xr:uid="{00000000-0005-0000-0000-000008270000}"/>
    <cellStyle name="Hyperlink 18" xfId="17742" hidden="1" xr:uid="{00000000-0005-0000-0000-000009270000}"/>
    <cellStyle name="Hyperlink 18" xfId="17791" hidden="1" xr:uid="{00000000-0005-0000-0000-00000A270000}"/>
    <cellStyle name="Hyperlink 18" xfId="17841" hidden="1" xr:uid="{00000000-0005-0000-0000-00000B270000}"/>
    <cellStyle name="Hyperlink 18" xfId="17232" hidden="1" xr:uid="{00000000-0005-0000-0000-00000C270000}"/>
    <cellStyle name="Hyperlink 18" xfId="17899" hidden="1" xr:uid="{00000000-0005-0000-0000-00000D270000}"/>
    <cellStyle name="Hyperlink 18" xfId="17946" hidden="1" xr:uid="{00000000-0005-0000-0000-00000E270000}"/>
    <cellStyle name="Hyperlink 18" xfId="17995" hidden="1" xr:uid="{00000000-0005-0000-0000-00000F270000}"/>
    <cellStyle name="Hyperlink 18" xfId="18045" hidden="1" xr:uid="{00000000-0005-0000-0000-000010270000}"/>
    <cellStyle name="Hyperlink 18" xfId="16587" hidden="1" xr:uid="{00000000-0005-0000-0000-000011270000}"/>
    <cellStyle name="Hyperlink 18" xfId="18103" hidden="1" xr:uid="{00000000-0005-0000-0000-000012270000}"/>
    <cellStyle name="Hyperlink 18" xfId="18150" hidden="1" xr:uid="{00000000-0005-0000-0000-000013270000}"/>
    <cellStyle name="Hyperlink 18" xfId="18199" hidden="1" xr:uid="{00000000-0005-0000-0000-000014270000}"/>
    <cellStyle name="Hyperlink 18" xfId="18249" hidden="1" xr:uid="{00000000-0005-0000-0000-000015270000}"/>
    <cellStyle name="Hyperlink 18" xfId="18361" hidden="1" xr:uid="{00000000-0005-0000-0000-000016270000}"/>
    <cellStyle name="Hyperlink 18" xfId="18534" hidden="1" xr:uid="{00000000-0005-0000-0000-000017270000}"/>
    <cellStyle name="Hyperlink 18" xfId="18581" hidden="1" xr:uid="{00000000-0005-0000-0000-000018270000}"/>
    <cellStyle name="Hyperlink 18" xfId="18630" hidden="1" xr:uid="{00000000-0005-0000-0000-000019270000}"/>
    <cellStyle name="Hyperlink 18" xfId="18680" hidden="1" xr:uid="{00000000-0005-0000-0000-00001A270000}"/>
    <cellStyle name="Hyperlink 18" xfId="18446" hidden="1" xr:uid="{00000000-0005-0000-0000-00001B270000}"/>
    <cellStyle name="Hyperlink 18" xfId="18766" hidden="1" xr:uid="{00000000-0005-0000-0000-00001C270000}"/>
    <cellStyle name="Hyperlink 18" xfId="18813" hidden="1" xr:uid="{00000000-0005-0000-0000-00001D270000}"/>
    <cellStyle name="Hyperlink 18" xfId="18862" hidden="1" xr:uid="{00000000-0005-0000-0000-00001E270000}"/>
    <cellStyle name="Hyperlink 18" xfId="18912" hidden="1" xr:uid="{00000000-0005-0000-0000-00001F270000}"/>
    <cellStyle name="Hyperlink 18" xfId="18340" hidden="1" xr:uid="{00000000-0005-0000-0000-000020270000}"/>
    <cellStyle name="Hyperlink 18" xfId="18970" hidden="1" xr:uid="{00000000-0005-0000-0000-000021270000}"/>
    <cellStyle name="Hyperlink 18" xfId="19017" hidden="1" xr:uid="{00000000-0005-0000-0000-000022270000}"/>
    <cellStyle name="Hyperlink 18" xfId="19066" hidden="1" xr:uid="{00000000-0005-0000-0000-000023270000}"/>
    <cellStyle name="Hyperlink 18" xfId="19116" hidden="1" xr:uid="{00000000-0005-0000-0000-000024270000}"/>
    <cellStyle name="Hyperlink 18" xfId="18477" hidden="1" xr:uid="{00000000-0005-0000-0000-000025270000}"/>
    <cellStyle name="Hyperlink 18" xfId="19174" hidden="1" xr:uid="{00000000-0005-0000-0000-000026270000}"/>
    <cellStyle name="Hyperlink 18" xfId="19221" hidden="1" xr:uid="{00000000-0005-0000-0000-000027270000}"/>
    <cellStyle name="Hyperlink 18" xfId="19270" hidden="1" xr:uid="{00000000-0005-0000-0000-000028270000}"/>
    <cellStyle name="Hyperlink 18" xfId="19320" hidden="1" xr:uid="{00000000-0005-0000-0000-000029270000}"/>
    <cellStyle name="Hyperlink 18" xfId="18711" hidden="1" xr:uid="{00000000-0005-0000-0000-00002A270000}"/>
    <cellStyle name="Hyperlink 18" xfId="19378" hidden="1" xr:uid="{00000000-0005-0000-0000-00002B270000}"/>
    <cellStyle name="Hyperlink 18" xfId="19425" hidden="1" xr:uid="{00000000-0005-0000-0000-00002C270000}"/>
    <cellStyle name="Hyperlink 18" xfId="19474" hidden="1" xr:uid="{00000000-0005-0000-0000-00002D270000}"/>
    <cellStyle name="Hyperlink 18" xfId="19524" hidden="1" xr:uid="{00000000-0005-0000-0000-00002E270000}"/>
    <cellStyle name="Hyperlink 18" xfId="16483" hidden="1" xr:uid="{00000000-0005-0000-0000-00002F270000}"/>
    <cellStyle name="Hyperlink 18" xfId="19582" hidden="1" xr:uid="{00000000-0005-0000-0000-000030270000}"/>
    <cellStyle name="Hyperlink 18" xfId="19629" hidden="1" xr:uid="{00000000-0005-0000-0000-000031270000}"/>
    <cellStyle name="Hyperlink 18" xfId="19678" hidden="1" xr:uid="{00000000-0005-0000-0000-000032270000}"/>
    <cellStyle name="Hyperlink 18" xfId="19728" hidden="1" xr:uid="{00000000-0005-0000-0000-000033270000}"/>
    <cellStyle name="Hyperlink 18" xfId="19840" hidden="1" xr:uid="{00000000-0005-0000-0000-000034270000}"/>
    <cellStyle name="Hyperlink 18" xfId="20013" hidden="1" xr:uid="{00000000-0005-0000-0000-000035270000}"/>
    <cellStyle name="Hyperlink 18" xfId="20060" hidden="1" xr:uid="{00000000-0005-0000-0000-000036270000}"/>
    <cellStyle name="Hyperlink 18" xfId="20109" hidden="1" xr:uid="{00000000-0005-0000-0000-000037270000}"/>
    <cellStyle name="Hyperlink 18" xfId="20159" hidden="1" xr:uid="{00000000-0005-0000-0000-000038270000}"/>
    <cellStyle name="Hyperlink 18" xfId="19925" hidden="1" xr:uid="{00000000-0005-0000-0000-000039270000}"/>
    <cellStyle name="Hyperlink 18" xfId="20245" hidden="1" xr:uid="{00000000-0005-0000-0000-00003A270000}"/>
    <cellStyle name="Hyperlink 18" xfId="20292" hidden="1" xr:uid="{00000000-0005-0000-0000-00003B270000}"/>
    <cellStyle name="Hyperlink 18" xfId="20341" hidden="1" xr:uid="{00000000-0005-0000-0000-00003C270000}"/>
    <cellStyle name="Hyperlink 18" xfId="20391" hidden="1" xr:uid="{00000000-0005-0000-0000-00003D270000}"/>
    <cellStyle name="Hyperlink 18" xfId="19819" hidden="1" xr:uid="{00000000-0005-0000-0000-00003E270000}"/>
    <cellStyle name="Hyperlink 18" xfId="20449" hidden="1" xr:uid="{00000000-0005-0000-0000-00003F270000}"/>
    <cellStyle name="Hyperlink 18" xfId="20496" hidden="1" xr:uid="{00000000-0005-0000-0000-000040270000}"/>
    <cellStyle name="Hyperlink 18" xfId="20545" hidden="1" xr:uid="{00000000-0005-0000-0000-000041270000}"/>
    <cellStyle name="Hyperlink 18" xfId="20595" hidden="1" xr:uid="{00000000-0005-0000-0000-000042270000}"/>
    <cellStyle name="Hyperlink 18" xfId="19956" hidden="1" xr:uid="{00000000-0005-0000-0000-000043270000}"/>
    <cellStyle name="Hyperlink 18" xfId="20653" hidden="1" xr:uid="{00000000-0005-0000-0000-000044270000}"/>
    <cellStyle name="Hyperlink 18" xfId="20700" hidden="1" xr:uid="{00000000-0005-0000-0000-000045270000}"/>
    <cellStyle name="Hyperlink 18" xfId="20749" hidden="1" xr:uid="{00000000-0005-0000-0000-000046270000}"/>
    <cellStyle name="Hyperlink 18" xfId="20799" hidden="1" xr:uid="{00000000-0005-0000-0000-000047270000}"/>
    <cellStyle name="Hyperlink 18" xfId="20190" hidden="1" xr:uid="{00000000-0005-0000-0000-000048270000}"/>
    <cellStyle name="Hyperlink 18" xfId="20857" hidden="1" xr:uid="{00000000-0005-0000-0000-000049270000}"/>
    <cellStyle name="Hyperlink 18" xfId="20904" hidden="1" xr:uid="{00000000-0005-0000-0000-00004A270000}"/>
    <cellStyle name="Hyperlink 18" xfId="20953" hidden="1" xr:uid="{00000000-0005-0000-0000-00004B270000}"/>
    <cellStyle name="Hyperlink 18" xfId="21003" hidden="1" xr:uid="{00000000-0005-0000-0000-00004C270000}"/>
    <cellStyle name="Hyperlink 18" xfId="5768" hidden="1" xr:uid="{00000000-0005-0000-0000-00004D270000}"/>
    <cellStyle name="Hyperlink 18" xfId="21090" hidden="1" xr:uid="{00000000-0005-0000-0000-00004E270000}"/>
    <cellStyle name="Hyperlink 18" xfId="21137" hidden="1" xr:uid="{00000000-0005-0000-0000-00004F270000}"/>
    <cellStyle name="Hyperlink 18" xfId="21186" hidden="1" xr:uid="{00000000-0005-0000-0000-000050270000}"/>
    <cellStyle name="Hyperlink 18" xfId="21236" hidden="1" xr:uid="{00000000-0005-0000-0000-000051270000}"/>
    <cellStyle name="Hyperlink 18" xfId="21276" hidden="1" xr:uid="{00000000-0005-0000-0000-000052270000}"/>
    <cellStyle name="Hyperlink 18" xfId="21345" hidden="1" xr:uid="{00000000-0005-0000-0000-000053270000}"/>
    <cellStyle name="Hyperlink 18" xfId="21392" hidden="1" xr:uid="{00000000-0005-0000-0000-000054270000}"/>
    <cellStyle name="Hyperlink 18" xfId="21441" hidden="1" xr:uid="{00000000-0005-0000-0000-000055270000}"/>
    <cellStyle name="Hyperlink 18" xfId="21491" hidden="1" xr:uid="{00000000-0005-0000-0000-000056270000}"/>
    <cellStyle name="Hyperlink 18" xfId="21586" hidden="1" xr:uid="{00000000-0005-0000-0000-000057270000}"/>
    <cellStyle name="Hyperlink 18" xfId="21709" hidden="1" xr:uid="{00000000-0005-0000-0000-000058270000}"/>
    <cellStyle name="Hyperlink 18" xfId="21756" hidden="1" xr:uid="{00000000-0005-0000-0000-000059270000}"/>
    <cellStyle name="Hyperlink 18" xfId="21805" hidden="1" xr:uid="{00000000-0005-0000-0000-00005A270000}"/>
    <cellStyle name="Hyperlink 18" xfId="21855" hidden="1" xr:uid="{00000000-0005-0000-0000-00005B270000}"/>
    <cellStyle name="Hyperlink 18" xfId="21967" hidden="1" xr:uid="{00000000-0005-0000-0000-00005C270000}"/>
    <cellStyle name="Hyperlink 18" xfId="22140" hidden="1" xr:uid="{00000000-0005-0000-0000-00005D270000}"/>
    <cellStyle name="Hyperlink 18" xfId="22187" hidden="1" xr:uid="{00000000-0005-0000-0000-00005E270000}"/>
    <cellStyle name="Hyperlink 18" xfId="22236" hidden="1" xr:uid="{00000000-0005-0000-0000-00005F270000}"/>
    <cellStyle name="Hyperlink 18" xfId="22286" hidden="1" xr:uid="{00000000-0005-0000-0000-000060270000}"/>
    <cellStyle name="Hyperlink 18" xfId="22052" hidden="1" xr:uid="{00000000-0005-0000-0000-000061270000}"/>
    <cellStyle name="Hyperlink 18" xfId="22372" hidden="1" xr:uid="{00000000-0005-0000-0000-000062270000}"/>
    <cellStyle name="Hyperlink 18" xfId="22419" hidden="1" xr:uid="{00000000-0005-0000-0000-000063270000}"/>
    <cellStyle name="Hyperlink 18" xfId="22468" hidden="1" xr:uid="{00000000-0005-0000-0000-000064270000}"/>
    <cellStyle name="Hyperlink 18" xfId="22518" hidden="1" xr:uid="{00000000-0005-0000-0000-000065270000}"/>
    <cellStyle name="Hyperlink 18" xfId="21946" hidden="1" xr:uid="{00000000-0005-0000-0000-000066270000}"/>
    <cellStyle name="Hyperlink 18" xfId="22576" hidden="1" xr:uid="{00000000-0005-0000-0000-000067270000}"/>
    <cellStyle name="Hyperlink 18" xfId="22623" hidden="1" xr:uid="{00000000-0005-0000-0000-000068270000}"/>
    <cellStyle name="Hyperlink 18" xfId="22672" hidden="1" xr:uid="{00000000-0005-0000-0000-000069270000}"/>
    <cellStyle name="Hyperlink 18" xfId="22722" hidden="1" xr:uid="{00000000-0005-0000-0000-00006A270000}"/>
    <cellStyle name="Hyperlink 18" xfId="22083" hidden="1" xr:uid="{00000000-0005-0000-0000-00006B270000}"/>
    <cellStyle name="Hyperlink 18" xfId="22780" hidden="1" xr:uid="{00000000-0005-0000-0000-00006C270000}"/>
    <cellStyle name="Hyperlink 18" xfId="22827" hidden="1" xr:uid="{00000000-0005-0000-0000-00006D270000}"/>
    <cellStyle name="Hyperlink 18" xfId="22876" hidden="1" xr:uid="{00000000-0005-0000-0000-00006E270000}"/>
    <cellStyle name="Hyperlink 18" xfId="22926" hidden="1" xr:uid="{00000000-0005-0000-0000-00006F270000}"/>
    <cellStyle name="Hyperlink 18" xfId="22317" hidden="1" xr:uid="{00000000-0005-0000-0000-000070270000}"/>
    <cellStyle name="Hyperlink 18" xfId="22984" hidden="1" xr:uid="{00000000-0005-0000-0000-000071270000}"/>
    <cellStyle name="Hyperlink 18" xfId="23031" hidden="1" xr:uid="{00000000-0005-0000-0000-000072270000}"/>
    <cellStyle name="Hyperlink 18" xfId="23080" hidden="1" xr:uid="{00000000-0005-0000-0000-000073270000}"/>
    <cellStyle name="Hyperlink 18" xfId="23130" hidden="1" xr:uid="{00000000-0005-0000-0000-000074270000}"/>
    <cellStyle name="Hyperlink 18" xfId="21672" hidden="1" xr:uid="{00000000-0005-0000-0000-000075270000}"/>
    <cellStyle name="Hyperlink 18" xfId="23188" hidden="1" xr:uid="{00000000-0005-0000-0000-000076270000}"/>
    <cellStyle name="Hyperlink 18" xfId="23235" hidden="1" xr:uid="{00000000-0005-0000-0000-000077270000}"/>
    <cellStyle name="Hyperlink 18" xfId="23284" hidden="1" xr:uid="{00000000-0005-0000-0000-000078270000}"/>
    <cellStyle name="Hyperlink 18" xfId="23334" hidden="1" xr:uid="{00000000-0005-0000-0000-000079270000}"/>
    <cellStyle name="Hyperlink 18" xfId="23446" hidden="1" xr:uid="{00000000-0005-0000-0000-00007A270000}"/>
    <cellStyle name="Hyperlink 18" xfId="23619" hidden="1" xr:uid="{00000000-0005-0000-0000-00007B270000}"/>
    <cellStyle name="Hyperlink 18" xfId="23666" hidden="1" xr:uid="{00000000-0005-0000-0000-00007C270000}"/>
    <cellStyle name="Hyperlink 18" xfId="23715" hidden="1" xr:uid="{00000000-0005-0000-0000-00007D270000}"/>
    <cellStyle name="Hyperlink 18" xfId="23765" hidden="1" xr:uid="{00000000-0005-0000-0000-00007E270000}"/>
    <cellStyle name="Hyperlink 18" xfId="23531" hidden="1" xr:uid="{00000000-0005-0000-0000-00007F270000}"/>
    <cellStyle name="Hyperlink 18" xfId="23851" hidden="1" xr:uid="{00000000-0005-0000-0000-000080270000}"/>
    <cellStyle name="Hyperlink 18" xfId="23898" hidden="1" xr:uid="{00000000-0005-0000-0000-000081270000}"/>
    <cellStyle name="Hyperlink 18" xfId="23947" hidden="1" xr:uid="{00000000-0005-0000-0000-000082270000}"/>
    <cellStyle name="Hyperlink 18" xfId="23997" hidden="1" xr:uid="{00000000-0005-0000-0000-000083270000}"/>
    <cellStyle name="Hyperlink 18" xfId="23425" hidden="1" xr:uid="{00000000-0005-0000-0000-000084270000}"/>
    <cellStyle name="Hyperlink 18" xfId="24055" hidden="1" xr:uid="{00000000-0005-0000-0000-000085270000}"/>
    <cellStyle name="Hyperlink 18" xfId="24102" hidden="1" xr:uid="{00000000-0005-0000-0000-000086270000}"/>
    <cellStyle name="Hyperlink 18" xfId="24151" hidden="1" xr:uid="{00000000-0005-0000-0000-000087270000}"/>
    <cellStyle name="Hyperlink 18" xfId="24201" hidden="1" xr:uid="{00000000-0005-0000-0000-000088270000}"/>
    <cellStyle name="Hyperlink 18" xfId="23562" hidden="1" xr:uid="{00000000-0005-0000-0000-000089270000}"/>
    <cellStyle name="Hyperlink 18" xfId="24259" hidden="1" xr:uid="{00000000-0005-0000-0000-00008A270000}"/>
    <cellStyle name="Hyperlink 18" xfId="24306" hidden="1" xr:uid="{00000000-0005-0000-0000-00008B270000}"/>
    <cellStyle name="Hyperlink 18" xfId="24355" hidden="1" xr:uid="{00000000-0005-0000-0000-00008C270000}"/>
    <cellStyle name="Hyperlink 18" xfId="24405" hidden="1" xr:uid="{00000000-0005-0000-0000-00008D270000}"/>
    <cellStyle name="Hyperlink 18" xfId="23796" hidden="1" xr:uid="{00000000-0005-0000-0000-00008E270000}"/>
    <cellStyle name="Hyperlink 18" xfId="24463" hidden="1" xr:uid="{00000000-0005-0000-0000-00008F270000}"/>
    <cellStyle name="Hyperlink 18" xfId="24510" hidden="1" xr:uid="{00000000-0005-0000-0000-000090270000}"/>
    <cellStyle name="Hyperlink 18" xfId="24559" hidden="1" xr:uid="{00000000-0005-0000-0000-000091270000}"/>
    <cellStyle name="Hyperlink 18" xfId="24609" hidden="1" xr:uid="{00000000-0005-0000-0000-000092270000}"/>
    <cellStyle name="Hyperlink 18" xfId="21568" hidden="1" xr:uid="{00000000-0005-0000-0000-000093270000}"/>
    <cellStyle name="Hyperlink 18" xfId="24667" hidden="1" xr:uid="{00000000-0005-0000-0000-000094270000}"/>
    <cellStyle name="Hyperlink 18" xfId="24714" hidden="1" xr:uid="{00000000-0005-0000-0000-000095270000}"/>
    <cellStyle name="Hyperlink 18" xfId="24763" hidden="1" xr:uid="{00000000-0005-0000-0000-000096270000}"/>
    <cellStyle name="Hyperlink 18" xfId="24813" hidden="1" xr:uid="{00000000-0005-0000-0000-000097270000}"/>
    <cellStyle name="Hyperlink 18" xfId="24925" hidden="1" xr:uid="{00000000-0005-0000-0000-000098270000}"/>
    <cellStyle name="Hyperlink 18" xfId="25098" hidden="1" xr:uid="{00000000-0005-0000-0000-000099270000}"/>
    <cellStyle name="Hyperlink 18" xfId="25145" hidden="1" xr:uid="{00000000-0005-0000-0000-00009A270000}"/>
    <cellStyle name="Hyperlink 18" xfId="25194" hidden="1" xr:uid="{00000000-0005-0000-0000-00009B270000}"/>
    <cellStyle name="Hyperlink 18" xfId="25244" hidden="1" xr:uid="{00000000-0005-0000-0000-00009C270000}"/>
    <cellStyle name="Hyperlink 18" xfId="25010" hidden="1" xr:uid="{00000000-0005-0000-0000-00009D270000}"/>
    <cellStyle name="Hyperlink 18" xfId="25330" hidden="1" xr:uid="{00000000-0005-0000-0000-00009E270000}"/>
    <cellStyle name="Hyperlink 18" xfId="25377" hidden="1" xr:uid="{00000000-0005-0000-0000-00009F270000}"/>
    <cellStyle name="Hyperlink 18" xfId="25426" hidden="1" xr:uid="{00000000-0005-0000-0000-0000A0270000}"/>
    <cellStyle name="Hyperlink 18" xfId="25476" hidden="1" xr:uid="{00000000-0005-0000-0000-0000A1270000}"/>
    <cellStyle name="Hyperlink 18" xfId="24904" hidden="1" xr:uid="{00000000-0005-0000-0000-0000A2270000}"/>
    <cellStyle name="Hyperlink 18" xfId="25534" hidden="1" xr:uid="{00000000-0005-0000-0000-0000A3270000}"/>
    <cellStyle name="Hyperlink 18" xfId="25581" hidden="1" xr:uid="{00000000-0005-0000-0000-0000A4270000}"/>
    <cellStyle name="Hyperlink 18" xfId="25630" hidden="1" xr:uid="{00000000-0005-0000-0000-0000A5270000}"/>
    <cellStyle name="Hyperlink 18" xfId="25680" hidden="1" xr:uid="{00000000-0005-0000-0000-0000A6270000}"/>
    <cellStyle name="Hyperlink 18" xfId="25041" hidden="1" xr:uid="{00000000-0005-0000-0000-0000A7270000}"/>
    <cellStyle name="Hyperlink 18" xfId="25738" hidden="1" xr:uid="{00000000-0005-0000-0000-0000A8270000}"/>
    <cellStyle name="Hyperlink 18" xfId="25785" hidden="1" xr:uid="{00000000-0005-0000-0000-0000A9270000}"/>
    <cellStyle name="Hyperlink 18" xfId="25834" hidden="1" xr:uid="{00000000-0005-0000-0000-0000AA270000}"/>
    <cellStyle name="Hyperlink 18" xfId="25884" hidden="1" xr:uid="{00000000-0005-0000-0000-0000AB270000}"/>
    <cellStyle name="Hyperlink 18" xfId="25275" hidden="1" xr:uid="{00000000-0005-0000-0000-0000AC270000}"/>
    <cellStyle name="Hyperlink 18" xfId="25942" hidden="1" xr:uid="{00000000-0005-0000-0000-0000AD270000}"/>
    <cellStyle name="Hyperlink 18" xfId="25989" hidden="1" xr:uid="{00000000-0005-0000-0000-0000AE270000}"/>
    <cellStyle name="Hyperlink 18" xfId="26038" hidden="1" xr:uid="{00000000-0005-0000-0000-0000AF270000}"/>
    <cellStyle name="Hyperlink 18" xfId="26088" hidden="1" xr:uid="{00000000-0005-0000-0000-0000B0270000}"/>
    <cellStyle name="Hyperlink 18" xfId="5492" hidden="1" xr:uid="{00000000-0005-0000-0000-0000B1270000}"/>
    <cellStyle name="Hyperlink 18" xfId="26171" hidden="1" xr:uid="{00000000-0005-0000-0000-0000B2270000}"/>
    <cellStyle name="Hyperlink 18" xfId="26218" hidden="1" xr:uid="{00000000-0005-0000-0000-0000B3270000}"/>
    <cellStyle name="Hyperlink 18" xfId="26267" hidden="1" xr:uid="{00000000-0005-0000-0000-0000B4270000}"/>
    <cellStyle name="Hyperlink 18" xfId="26317" hidden="1" xr:uid="{00000000-0005-0000-0000-0000B5270000}"/>
    <cellStyle name="Hyperlink 18" xfId="26357" hidden="1" xr:uid="{00000000-0005-0000-0000-0000B6270000}"/>
    <cellStyle name="Hyperlink 18" xfId="26426" hidden="1" xr:uid="{00000000-0005-0000-0000-0000B7270000}"/>
    <cellStyle name="Hyperlink 18" xfId="26473" hidden="1" xr:uid="{00000000-0005-0000-0000-0000B8270000}"/>
    <cellStyle name="Hyperlink 18" xfId="26522" hidden="1" xr:uid="{00000000-0005-0000-0000-0000B9270000}"/>
    <cellStyle name="Hyperlink 18" xfId="26572" hidden="1" xr:uid="{00000000-0005-0000-0000-0000BA270000}"/>
    <cellStyle name="Hyperlink 18" xfId="26664" hidden="1" xr:uid="{00000000-0005-0000-0000-0000BB270000}"/>
    <cellStyle name="Hyperlink 18" xfId="26787" hidden="1" xr:uid="{00000000-0005-0000-0000-0000BC270000}"/>
    <cellStyle name="Hyperlink 18" xfId="26834" hidden="1" xr:uid="{00000000-0005-0000-0000-0000BD270000}"/>
    <cellStyle name="Hyperlink 18" xfId="26883" hidden="1" xr:uid="{00000000-0005-0000-0000-0000BE270000}"/>
    <cellStyle name="Hyperlink 18" xfId="26933" hidden="1" xr:uid="{00000000-0005-0000-0000-0000BF270000}"/>
    <cellStyle name="Hyperlink 18" xfId="27045" hidden="1" xr:uid="{00000000-0005-0000-0000-0000C0270000}"/>
    <cellStyle name="Hyperlink 18" xfId="27218" hidden="1" xr:uid="{00000000-0005-0000-0000-0000C1270000}"/>
    <cellStyle name="Hyperlink 18" xfId="27265" hidden="1" xr:uid="{00000000-0005-0000-0000-0000C2270000}"/>
    <cellStyle name="Hyperlink 18" xfId="27314" hidden="1" xr:uid="{00000000-0005-0000-0000-0000C3270000}"/>
    <cellStyle name="Hyperlink 18" xfId="27364" hidden="1" xr:uid="{00000000-0005-0000-0000-0000C4270000}"/>
    <cellStyle name="Hyperlink 18" xfId="27130" hidden="1" xr:uid="{00000000-0005-0000-0000-0000C5270000}"/>
    <cellStyle name="Hyperlink 18" xfId="27450" hidden="1" xr:uid="{00000000-0005-0000-0000-0000C6270000}"/>
    <cellStyle name="Hyperlink 18" xfId="27497" hidden="1" xr:uid="{00000000-0005-0000-0000-0000C7270000}"/>
    <cellStyle name="Hyperlink 18" xfId="27546" hidden="1" xr:uid="{00000000-0005-0000-0000-0000C8270000}"/>
    <cellStyle name="Hyperlink 18" xfId="27596" hidden="1" xr:uid="{00000000-0005-0000-0000-0000C9270000}"/>
    <cellStyle name="Hyperlink 18" xfId="27024" hidden="1" xr:uid="{00000000-0005-0000-0000-0000CA270000}"/>
    <cellStyle name="Hyperlink 18" xfId="27654" hidden="1" xr:uid="{00000000-0005-0000-0000-0000CB270000}"/>
    <cellStyle name="Hyperlink 18" xfId="27701" hidden="1" xr:uid="{00000000-0005-0000-0000-0000CC270000}"/>
    <cellStyle name="Hyperlink 18" xfId="27750" hidden="1" xr:uid="{00000000-0005-0000-0000-0000CD270000}"/>
    <cellStyle name="Hyperlink 18" xfId="27800" hidden="1" xr:uid="{00000000-0005-0000-0000-0000CE270000}"/>
    <cellStyle name="Hyperlink 18" xfId="27161" hidden="1" xr:uid="{00000000-0005-0000-0000-0000CF270000}"/>
    <cellStyle name="Hyperlink 18" xfId="27858" hidden="1" xr:uid="{00000000-0005-0000-0000-0000D0270000}"/>
    <cellStyle name="Hyperlink 18" xfId="27905" hidden="1" xr:uid="{00000000-0005-0000-0000-0000D1270000}"/>
    <cellStyle name="Hyperlink 18" xfId="27954" hidden="1" xr:uid="{00000000-0005-0000-0000-0000D2270000}"/>
    <cellStyle name="Hyperlink 18" xfId="28004" hidden="1" xr:uid="{00000000-0005-0000-0000-0000D3270000}"/>
    <cellStyle name="Hyperlink 18" xfId="27395" hidden="1" xr:uid="{00000000-0005-0000-0000-0000D4270000}"/>
    <cellStyle name="Hyperlink 18" xfId="28062" hidden="1" xr:uid="{00000000-0005-0000-0000-0000D5270000}"/>
    <cellStyle name="Hyperlink 18" xfId="28109" hidden="1" xr:uid="{00000000-0005-0000-0000-0000D6270000}"/>
    <cellStyle name="Hyperlink 18" xfId="28158" hidden="1" xr:uid="{00000000-0005-0000-0000-0000D7270000}"/>
    <cellStyle name="Hyperlink 18" xfId="28208" hidden="1" xr:uid="{00000000-0005-0000-0000-0000D8270000}"/>
    <cellStyle name="Hyperlink 18" xfId="26750" hidden="1" xr:uid="{00000000-0005-0000-0000-0000D9270000}"/>
    <cellStyle name="Hyperlink 18" xfId="28266" hidden="1" xr:uid="{00000000-0005-0000-0000-0000DA270000}"/>
    <cellStyle name="Hyperlink 18" xfId="28313" hidden="1" xr:uid="{00000000-0005-0000-0000-0000DB270000}"/>
    <cellStyle name="Hyperlink 18" xfId="28362" hidden="1" xr:uid="{00000000-0005-0000-0000-0000DC270000}"/>
    <cellStyle name="Hyperlink 18" xfId="28412" hidden="1" xr:uid="{00000000-0005-0000-0000-0000DD270000}"/>
    <cellStyle name="Hyperlink 18" xfId="28524" hidden="1" xr:uid="{00000000-0005-0000-0000-0000DE270000}"/>
    <cellStyle name="Hyperlink 18" xfId="28697" hidden="1" xr:uid="{00000000-0005-0000-0000-0000DF270000}"/>
    <cellStyle name="Hyperlink 18" xfId="28744" hidden="1" xr:uid="{00000000-0005-0000-0000-0000E0270000}"/>
    <cellStyle name="Hyperlink 18" xfId="28793" hidden="1" xr:uid="{00000000-0005-0000-0000-0000E1270000}"/>
    <cellStyle name="Hyperlink 18" xfId="28843" hidden="1" xr:uid="{00000000-0005-0000-0000-0000E2270000}"/>
    <cellStyle name="Hyperlink 18" xfId="28609" hidden="1" xr:uid="{00000000-0005-0000-0000-0000E3270000}"/>
    <cellStyle name="Hyperlink 18" xfId="28929" hidden="1" xr:uid="{00000000-0005-0000-0000-0000E4270000}"/>
    <cellStyle name="Hyperlink 18" xfId="28976" hidden="1" xr:uid="{00000000-0005-0000-0000-0000E5270000}"/>
    <cellStyle name="Hyperlink 18" xfId="29025" hidden="1" xr:uid="{00000000-0005-0000-0000-0000E6270000}"/>
    <cellStyle name="Hyperlink 18" xfId="29075" hidden="1" xr:uid="{00000000-0005-0000-0000-0000E7270000}"/>
    <cellStyle name="Hyperlink 18" xfId="28503" hidden="1" xr:uid="{00000000-0005-0000-0000-0000E8270000}"/>
    <cellStyle name="Hyperlink 18" xfId="29133" hidden="1" xr:uid="{00000000-0005-0000-0000-0000E9270000}"/>
    <cellStyle name="Hyperlink 18" xfId="29180" hidden="1" xr:uid="{00000000-0005-0000-0000-0000EA270000}"/>
    <cellStyle name="Hyperlink 18" xfId="29229" hidden="1" xr:uid="{00000000-0005-0000-0000-0000EB270000}"/>
    <cellStyle name="Hyperlink 18" xfId="29279" hidden="1" xr:uid="{00000000-0005-0000-0000-0000EC270000}"/>
    <cellStyle name="Hyperlink 18" xfId="28640" hidden="1" xr:uid="{00000000-0005-0000-0000-0000ED270000}"/>
    <cellStyle name="Hyperlink 18" xfId="29337" hidden="1" xr:uid="{00000000-0005-0000-0000-0000EE270000}"/>
    <cellStyle name="Hyperlink 18" xfId="29384" hidden="1" xr:uid="{00000000-0005-0000-0000-0000EF270000}"/>
    <cellStyle name="Hyperlink 18" xfId="29433" hidden="1" xr:uid="{00000000-0005-0000-0000-0000F0270000}"/>
    <cellStyle name="Hyperlink 18" xfId="29483" hidden="1" xr:uid="{00000000-0005-0000-0000-0000F1270000}"/>
    <cellStyle name="Hyperlink 18" xfId="28874" hidden="1" xr:uid="{00000000-0005-0000-0000-0000F2270000}"/>
    <cellStyle name="Hyperlink 18" xfId="29541" hidden="1" xr:uid="{00000000-0005-0000-0000-0000F3270000}"/>
    <cellStyle name="Hyperlink 18" xfId="29588" hidden="1" xr:uid="{00000000-0005-0000-0000-0000F4270000}"/>
    <cellStyle name="Hyperlink 18" xfId="29637" hidden="1" xr:uid="{00000000-0005-0000-0000-0000F5270000}"/>
    <cellStyle name="Hyperlink 18" xfId="29687" hidden="1" xr:uid="{00000000-0005-0000-0000-0000F6270000}"/>
    <cellStyle name="Hyperlink 18" xfId="26646" hidden="1" xr:uid="{00000000-0005-0000-0000-0000F7270000}"/>
    <cellStyle name="Hyperlink 18" xfId="29745" hidden="1" xr:uid="{00000000-0005-0000-0000-0000F8270000}"/>
    <cellStyle name="Hyperlink 18" xfId="29792" hidden="1" xr:uid="{00000000-0005-0000-0000-0000F9270000}"/>
    <cellStyle name="Hyperlink 18" xfId="29841" hidden="1" xr:uid="{00000000-0005-0000-0000-0000FA270000}"/>
    <cellStyle name="Hyperlink 18" xfId="29891" hidden="1" xr:uid="{00000000-0005-0000-0000-0000FB270000}"/>
    <cellStyle name="Hyperlink 18" xfId="30003" hidden="1" xr:uid="{00000000-0005-0000-0000-0000FC270000}"/>
    <cellStyle name="Hyperlink 18" xfId="30176" hidden="1" xr:uid="{00000000-0005-0000-0000-0000FD270000}"/>
    <cellStyle name="Hyperlink 18" xfId="30223" hidden="1" xr:uid="{00000000-0005-0000-0000-0000FE270000}"/>
    <cellStyle name="Hyperlink 18" xfId="30272" hidden="1" xr:uid="{00000000-0005-0000-0000-0000FF270000}"/>
    <cellStyle name="Hyperlink 18" xfId="30322" hidden="1" xr:uid="{00000000-0005-0000-0000-000000280000}"/>
    <cellStyle name="Hyperlink 18" xfId="30088" hidden="1" xr:uid="{00000000-0005-0000-0000-000001280000}"/>
    <cellStyle name="Hyperlink 18" xfId="30408" hidden="1" xr:uid="{00000000-0005-0000-0000-000002280000}"/>
    <cellStyle name="Hyperlink 18" xfId="30455" hidden="1" xr:uid="{00000000-0005-0000-0000-000003280000}"/>
    <cellStyle name="Hyperlink 18" xfId="30504" hidden="1" xr:uid="{00000000-0005-0000-0000-000004280000}"/>
    <cellStyle name="Hyperlink 18" xfId="30554" hidden="1" xr:uid="{00000000-0005-0000-0000-000005280000}"/>
    <cellStyle name="Hyperlink 18" xfId="29982" hidden="1" xr:uid="{00000000-0005-0000-0000-000006280000}"/>
    <cellStyle name="Hyperlink 18" xfId="30612" hidden="1" xr:uid="{00000000-0005-0000-0000-000007280000}"/>
    <cellStyle name="Hyperlink 18" xfId="30659" hidden="1" xr:uid="{00000000-0005-0000-0000-000008280000}"/>
    <cellStyle name="Hyperlink 18" xfId="30708" hidden="1" xr:uid="{00000000-0005-0000-0000-000009280000}"/>
    <cellStyle name="Hyperlink 18" xfId="30758" hidden="1" xr:uid="{00000000-0005-0000-0000-00000A280000}"/>
    <cellStyle name="Hyperlink 18" xfId="30119" hidden="1" xr:uid="{00000000-0005-0000-0000-00000B280000}"/>
    <cellStyle name="Hyperlink 18" xfId="30816" hidden="1" xr:uid="{00000000-0005-0000-0000-00000C280000}"/>
    <cellStyle name="Hyperlink 18" xfId="30863" hidden="1" xr:uid="{00000000-0005-0000-0000-00000D280000}"/>
    <cellStyle name="Hyperlink 18" xfId="30912" hidden="1" xr:uid="{00000000-0005-0000-0000-00000E280000}"/>
    <cellStyle name="Hyperlink 18" xfId="30962" hidden="1" xr:uid="{00000000-0005-0000-0000-00000F280000}"/>
    <cellStyle name="Hyperlink 18" xfId="30353" hidden="1" xr:uid="{00000000-0005-0000-0000-000010280000}"/>
    <cellStyle name="Hyperlink 18" xfId="31020" hidden="1" xr:uid="{00000000-0005-0000-0000-000011280000}"/>
    <cellStyle name="Hyperlink 18" xfId="31067" hidden="1" xr:uid="{00000000-0005-0000-0000-000012280000}"/>
    <cellStyle name="Hyperlink 18" xfId="31116" hidden="1" xr:uid="{00000000-0005-0000-0000-000013280000}"/>
    <cellStyle name="Hyperlink 18" xfId="31166" hidden="1" xr:uid="{00000000-0005-0000-0000-000014280000}"/>
    <cellStyle name="Hyperlink 18" xfId="5613" hidden="1" xr:uid="{00000000-0005-0000-0000-000015280000}"/>
    <cellStyle name="Hyperlink 18" xfId="31243" hidden="1" xr:uid="{00000000-0005-0000-0000-000016280000}"/>
    <cellStyle name="Hyperlink 18" xfId="31290" hidden="1" xr:uid="{00000000-0005-0000-0000-000017280000}"/>
    <cellStyle name="Hyperlink 18" xfId="31339" hidden="1" xr:uid="{00000000-0005-0000-0000-000018280000}"/>
    <cellStyle name="Hyperlink 18" xfId="31389" hidden="1" xr:uid="{00000000-0005-0000-0000-000019280000}"/>
    <cellStyle name="Hyperlink 18" xfId="31429" hidden="1" xr:uid="{00000000-0005-0000-0000-00001A280000}"/>
    <cellStyle name="Hyperlink 18" xfId="31498" hidden="1" xr:uid="{00000000-0005-0000-0000-00001B280000}"/>
    <cellStyle name="Hyperlink 18" xfId="31545" hidden="1" xr:uid="{00000000-0005-0000-0000-00001C280000}"/>
    <cellStyle name="Hyperlink 18" xfId="31594" hidden="1" xr:uid="{00000000-0005-0000-0000-00001D280000}"/>
    <cellStyle name="Hyperlink 18" xfId="31644" hidden="1" xr:uid="{00000000-0005-0000-0000-00001E280000}"/>
    <cellStyle name="Hyperlink 18" xfId="31733" hidden="1" xr:uid="{00000000-0005-0000-0000-00001F280000}"/>
    <cellStyle name="Hyperlink 18" xfId="31855" hidden="1" xr:uid="{00000000-0005-0000-0000-000020280000}"/>
    <cellStyle name="Hyperlink 18" xfId="31902" hidden="1" xr:uid="{00000000-0005-0000-0000-000021280000}"/>
    <cellStyle name="Hyperlink 18" xfId="31951" hidden="1" xr:uid="{00000000-0005-0000-0000-000022280000}"/>
    <cellStyle name="Hyperlink 18" xfId="32001" hidden="1" xr:uid="{00000000-0005-0000-0000-000023280000}"/>
    <cellStyle name="Hyperlink 18" xfId="32113" hidden="1" xr:uid="{00000000-0005-0000-0000-000024280000}"/>
    <cellStyle name="Hyperlink 18" xfId="32286" hidden="1" xr:uid="{00000000-0005-0000-0000-000025280000}"/>
    <cellStyle name="Hyperlink 18" xfId="32333" hidden="1" xr:uid="{00000000-0005-0000-0000-000026280000}"/>
    <cellStyle name="Hyperlink 18" xfId="32382" hidden="1" xr:uid="{00000000-0005-0000-0000-000027280000}"/>
    <cellStyle name="Hyperlink 18" xfId="32432" hidden="1" xr:uid="{00000000-0005-0000-0000-000028280000}"/>
    <cellStyle name="Hyperlink 18" xfId="32198" hidden="1" xr:uid="{00000000-0005-0000-0000-000029280000}"/>
    <cellStyle name="Hyperlink 18" xfId="32518" hidden="1" xr:uid="{00000000-0005-0000-0000-00002A280000}"/>
    <cellStyle name="Hyperlink 18" xfId="32565" hidden="1" xr:uid="{00000000-0005-0000-0000-00002B280000}"/>
    <cellStyle name="Hyperlink 18" xfId="32614" hidden="1" xr:uid="{00000000-0005-0000-0000-00002C280000}"/>
    <cellStyle name="Hyperlink 18" xfId="32664" hidden="1" xr:uid="{00000000-0005-0000-0000-00002D280000}"/>
    <cellStyle name="Hyperlink 18" xfId="32092" hidden="1" xr:uid="{00000000-0005-0000-0000-00002E280000}"/>
    <cellStyle name="Hyperlink 18" xfId="32722" hidden="1" xr:uid="{00000000-0005-0000-0000-00002F280000}"/>
    <cellStyle name="Hyperlink 18" xfId="32769" hidden="1" xr:uid="{00000000-0005-0000-0000-000030280000}"/>
    <cellStyle name="Hyperlink 18" xfId="32818" hidden="1" xr:uid="{00000000-0005-0000-0000-000031280000}"/>
    <cellStyle name="Hyperlink 18" xfId="32868" hidden="1" xr:uid="{00000000-0005-0000-0000-000032280000}"/>
    <cellStyle name="Hyperlink 18" xfId="32229" hidden="1" xr:uid="{00000000-0005-0000-0000-000033280000}"/>
    <cellStyle name="Hyperlink 18" xfId="32926" hidden="1" xr:uid="{00000000-0005-0000-0000-000034280000}"/>
    <cellStyle name="Hyperlink 18" xfId="32973" hidden="1" xr:uid="{00000000-0005-0000-0000-000035280000}"/>
    <cellStyle name="Hyperlink 18" xfId="33022" hidden="1" xr:uid="{00000000-0005-0000-0000-000036280000}"/>
    <cellStyle name="Hyperlink 18" xfId="33072" hidden="1" xr:uid="{00000000-0005-0000-0000-000037280000}"/>
    <cellStyle name="Hyperlink 18" xfId="32463" hidden="1" xr:uid="{00000000-0005-0000-0000-000038280000}"/>
    <cellStyle name="Hyperlink 18" xfId="33130" hidden="1" xr:uid="{00000000-0005-0000-0000-000039280000}"/>
    <cellStyle name="Hyperlink 18" xfId="33177" hidden="1" xr:uid="{00000000-0005-0000-0000-00003A280000}"/>
    <cellStyle name="Hyperlink 18" xfId="33226" hidden="1" xr:uid="{00000000-0005-0000-0000-00003B280000}"/>
    <cellStyle name="Hyperlink 18" xfId="33276" hidden="1" xr:uid="{00000000-0005-0000-0000-00003C280000}"/>
    <cellStyle name="Hyperlink 18" xfId="31818" hidden="1" xr:uid="{00000000-0005-0000-0000-00003D280000}"/>
    <cellStyle name="Hyperlink 18" xfId="33334" hidden="1" xr:uid="{00000000-0005-0000-0000-00003E280000}"/>
    <cellStyle name="Hyperlink 18" xfId="33381" hidden="1" xr:uid="{00000000-0005-0000-0000-00003F280000}"/>
    <cellStyle name="Hyperlink 18" xfId="33430" hidden="1" xr:uid="{00000000-0005-0000-0000-000040280000}"/>
    <cellStyle name="Hyperlink 18" xfId="33480" hidden="1" xr:uid="{00000000-0005-0000-0000-000041280000}"/>
    <cellStyle name="Hyperlink 18" xfId="33592" hidden="1" xr:uid="{00000000-0005-0000-0000-000042280000}"/>
    <cellStyle name="Hyperlink 18" xfId="33765" hidden="1" xr:uid="{00000000-0005-0000-0000-000043280000}"/>
    <cellStyle name="Hyperlink 18" xfId="33812" hidden="1" xr:uid="{00000000-0005-0000-0000-000044280000}"/>
    <cellStyle name="Hyperlink 18" xfId="33861" hidden="1" xr:uid="{00000000-0005-0000-0000-000045280000}"/>
    <cellStyle name="Hyperlink 18" xfId="33911" hidden="1" xr:uid="{00000000-0005-0000-0000-000046280000}"/>
    <cellStyle name="Hyperlink 18" xfId="33677" hidden="1" xr:uid="{00000000-0005-0000-0000-000047280000}"/>
    <cellStyle name="Hyperlink 18" xfId="33997" hidden="1" xr:uid="{00000000-0005-0000-0000-000048280000}"/>
    <cellStyle name="Hyperlink 18" xfId="34044" hidden="1" xr:uid="{00000000-0005-0000-0000-000049280000}"/>
    <cellStyle name="Hyperlink 18" xfId="34093" hidden="1" xr:uid="{00000000-0005-0000-0000-00004A280000}"/>
    <cellStyle name="Hyperlink 18" xfId="34143" hidden="1" xr:uid="{00000000-0005-0000-0000-00004B280000}"/>
    <cellStyle name="Hyperlink 18" xfId="33571" hidden="1" xr:uid="{00000000-0005-0000-0000-00004C280000}"/>
    <cellStyle name="Hyperlink 18" xfId="34201" hidden="1" xr:uid="{00000000-0005-0000-0000-00004D280000}"/>
    <cellStyle name="Hyperlink 18" xfId="34248" hidden="1" xr:uid="{00000000-0005-0000-0000-00004E280000}"/>
    <cellStyle name="Hyperlink 18" xfId="34297" hidden="1" xr:uid="{00000000-0005-0000-0000-00004F280000}"/>
    <cellStyle name="Hyperlink 18" xfId="34347" hidden="1" xr:uid="{00000000-0005-0000-0000-000050280000}"/>
    <cellStyle name="Hyperlink 18" xfId="33708" hidden="1" xr:uid="{00000000-0005-0000-0000-000051280000}"/>
    <cellStyle name="Hyperlink 18" xfId="34405" hidden="1" xr:uid="{00000000-0005-0000-0000-000052280000}"/>
    <cellStyle name="Hyperlink 18" xfId="34452" hidden="1" xr:uid="{00000000-0005-0000-0000-000053280000}"/>
    <cellStyle name="Hyperlink 18" xfId="34501" hidden="1" xr:uid="{00000000-0005-0000-0000-000054280000}"/>
    <cellStyle name="Hyperlink 18" xfId="34551" hidden="1" xr:uid="{00000000-0005-0000-0000-000055280000}"/>
    <cellStyle name="Hyperlink 18" xfId="33942" hidden="1" xr:uid="{00000000-0005-0000-0000-000056280000}"/>
    <cellStyle name="Hyperlink 18" xfId="34609" hidden="1" xr:uid="{00000000-0005-0000-0000-000057280000}"/>
    <cellStyle name="Hyperlink 18" xfId="34656" hidden="1" xr:uid="{00000000-0005-0000-0000-000058280000}"/>
    <cellStyle name="Hyperlink 18" xfId="34705" hidden="1" xr:uid="{00000000-0005-0000-0000-000059280000}"/>
    <cellStyle name="Hyperlink 18" xfId="34755" hidden="1" xr:uid="{00000000-0005-0000-0000-00005A280000}"/>
    <cellStyle name="Hyperlink 18" xfId="31717" hidden="1" xr:uid="{00000000-0005-0000-0000-00005B280000}"/>
    <cellStyle name="Hyperlink 18" xfId="34813" hidden="1" xr:uid="{00000000-0005-0000-0000-00005C280000}"/>
    <cellStyle name="Hyperlink 18" xfId="34860" hidden="1" xr:uid="{00000000-0005-0000-0000-00005D280000}"/>
    <cellStyle name="Hyperlink 18" xfId="34909" hidden="1" xr:uid="{00000000-0005-0000-0000-00005E280000}"/>
    <cellStyle name="Hyperlink 18" xfId="34959" hidden="1" xr:uid="{00000000-0005-0000-0000-00005F280000}"/>
    <cellStyle name="Hyperlink 18" xfId="35071" hidden="1" xr:uid="{00000000-0005-0000-0000-000060280000}"/>
    <cellStyle name="Hyperlink 18" xfId="35244" hidden="1" xr:uid="{00000000-0005-0000-0000-000061280000}"/>
    <cellStyle name="Hyperlink 18" xfId="35291" hidden="1" xr:uid="{00000000-0005-0000-0000-000062280000}"/>
    <cellStyle name="Hyperlink 18" xfId="35340" hidden="1" xr:uid="{00000000-0005-0000-0000-000063280000}"/>
    <cellStyle name="Hyperlink 18" xfId="35390" hidden="1" xr:uid="{00000000-0005-0000-0000-000064280000}"/>
    <cellStyle name="Hyperlink 18" xfId="35156" hidden="1" xr:uid="{00000000-0005-0000-0000-000065280000}"/>
    <cellStyle name="Hyperlink 18" xfId="35476" hidden="1" xr:uid="{00000000-0005-0000-0000-000066280000}"/>
    <cellStyle name="Hyperlink 18" xfId="35523" hidden="1" xr:uid="{00000000-0005-0000-0000-000067280000}"/>
    <cellStyle name="Hyperlink 18" xfId="35572" hidden="1" xr:uid="{00000000-0005-0000-0000-000068280000}"/>
    <cellStyle name="Hyperlink 18" xfId="35622" hidden="1" xr:uid="{00000000-0005-0000-0000-000069280000}"/>
    <cellStyle name="Hyperlink 18" xfId="35050" hidden="1" xr:uid="{00000000-0005-0000-0000-00006A280000}"/>
    <cellStyle name="Hyperlink 18" xfId="35680" hidden="1" xr:uid="{00000000-0005-0000-0000-00006B280000}"/>
    <cellStyle name="Hyperlink 18" xfId="35727" hidden="1" xr:uid="{00000000-0005-0000-0000-00006C280000}"/>
    <cellStyle name="Hyperlink 18" xfId="35776" hidden="1" xr:uid="{00000000-0005-0000-0000-00006D280000}"/>
    <cellStyle name="Hyperlink 18" xfId="35826" hidden="1" xr:uid="{00000000-0005-0000-0000-00006E280000}"/>
    <cellStyle name="Hyperlink 18" xfId="35187" hidden="1" xr:uid="{00000000-0005-0000-0000-00006F280000}"/>
    <cellStyle name="Hyperlink 18" xfId="35884" hidden="1" xr:uid="{00000000-0005-0000-0000-000070280000}"/>
    <cellStyle name="Hyperlink 18" xfId="35931" hidden="1" xr:uid="{00000000-0005-0000-0000-000071280000}"/>
    <cellStyle name="Hyperlink 18" xfId="35980" hidden="1" xr:uid="{00000000-0005-0000-0000-000072280000}"/>
    <cellStyle name="Hyperlink 18" xfId="36030" hidden="1" xr:uid="{00000000-0005-0000-0000-000073280000}"/>
    <cellStyle name="Hyperlink 18" xfId="35421" hidden="1" xr:uid="{00000000-0005-0000-0000-000074280000}"/>
    <cellStyle name="Hyperlink 18" xfId="36088" hidden="1" xr:uid="{00000000-0005-0000-0000-000075280000}"/>
    <cellStyle name="Hyperlink 18" xfId="36135" hidden="1" xr:uid="{00000000-0005-0000-0000-000076280000}"/>
    <cellStyle name="Hyperlink 18" xfId="36184" hidden="1" xr:uid="{00000000-0005-0000-0000-000077280000}"/>
    <cellStyle name="Hyperlink 18" xfId="36234" hidden="1" xr:uid="{00000000-0005-0000-0000-000078280000}"/>
    <cellStyle name="Hyperlink 18" xfId="11406" hidden="1" xr:uid="{00000000-0005-0000-0000-000079280000}"/>
    <cellStyle name="Hyperlink 18" xfId="36312" hidden="1" xr:uid="{00000000-0005-0000-0000-00007A280000}"/>
    <cellStyle name="Hyperlink 18" xfId="36359" hidden="1" xr:uid="{00000000-0005-0000-0000-00007B280000}"/>
    <cellStyle name="Hyperlink 18" xfId="36408" hidden="1" xr:uid="{00000000-0005-0000-0000-00007C280000}"/>
    <cellStyle name="Hyperlink 18" xfId="36458" hidden="1" xr:uid="{00000000-0005-0000-0000-00007D280000}"/>
    <cellStyle name="Hyperlink 18" xfId="36498" hidden="1" xr:uid="{00000000-0005-0000-0000-00007E280000}"/>
    <cellStyle name="Hyperlink 18" xfId="36567" hidden="1" xr:uid="{00000000-0005-0000-0000-00007F280000}"/>
    <cellStyle name="Hyperlink 18" xfId="36614" hidden="1" xr:uid="{00000000-0005-0000-0000-000080280000}"/>
    <cellStyle name="Hyperlink 18" xfId="36663" hidden="1" xr:uid="{00000000-0005-0000-0000-000081280000}"/>
    <cellStyle name="Hyperlink 18" xfId="36713" hidden="1" xr:uid="{00000000-0005-0000-0000-000082280000}"/>
    <cellStyle name="Hyperlink 18" xfId="36802" hidden="1" xr:uid="{00000000-0005-0000-0000-000083280000}"/>
    <cellStyle name="Hyperlink 18" xfId="36924" hidden="1" xr:uid="{00000000-0005-0000-0000-000084280000}"/>
    <cellStyle name="Hyperlink 18" xfId="36971" hidden="1" xr:uid="{00000000-0005-0000-0000-000085280000}"/>
    <cellStyle name="Hyperlink 18" xfId="37020" hidden="1" xr:uid="{00000000-0005-0000-0000-000086280000}"/>
    <cellStyle name="Hyperlink 18" xfId="37070" hidden="1" xr:uid="{00000000-0005-0000-0000-000087280000}"/>
    <cellStyle name="Hyperlink 18" xfId="37182" hidden="1" xr:uid="{00000000-0005-0000-0000-000088280000}"/>
    <cellStyle name="Hyperlink 18" xfId="37355" hidden="1" xr:uid="{00000000-0005-0000-0000-000089280000}"/>
    <cellStyle name="Hyperlink 18" xfId="37402" hidden="1" xr:uid="{00000000-0005-0000-0000-00008A280000}"/>
    <cellStyle name="Hyperlink 18" xfId="37451" hidden="1" xr:uid="{00000000-0005-0000-0000-00008B280000}"/>
    <cellStyle name="Hyperlink 18" xfId="37501" hidden="1" xr:uid="{00000000-0005-0000-0000-00008C280000}"/>
    <cellStyle name="Hyperlink 18" xfId="37267" hidden="1" xr:uid="{00000000-0005-0000-0000-00008D280000}"/>
    <cellStyle name="Hyperlink 18" xfId="37587" hidden="1" xr:uid="{00000000-0005-0000-0000-00008E280000}"/>
    <cellStyle name="Hyperlink 18" xfId="37634" hidden="1" xr:uid="{00000000-0005-0000-0000-00008F280000}"/>
    <cellStyle name="Hyperlink 18" xfId="37683" hidden="1" xr:uid="{00000000-0005-0000-0000-000090280000}"/>
    <cellStyle name="Hyperlink 18" xfId="37733" hidden="1" xr:uid="{00000000-0005-0000-0000-000091280000}"/>
    <cellStyle name="Hyperlink 18" xfId="37161" hidden="1" xr:uid="{00000000-0005-0000-0000-000092280000}"/>
    <cellStyle name="Hyperlink 18" xfId="37791" hidden="1" xr:uid="{00000000-0005-0000-0000-000093280000}"/>
    <cellStyle name="Hyperlink 18" xfId="37838" hidden="1" xr:uid="{00000000-0005-0000-0000-000094280000}"/>
    <cellStyle name="Hyperlink 18" xfId="37887" hidden="1" xr:uid="{00000000-0005-0000-0000-000095280000}"/>
    <cellStyle name="Hyperlink 18" xfId="37937" hidden="1" xr:uid="{00000000-0005-0000-0000-000096280000}"/>
    <cellStyle name="Hyperlink 18" xfId="37298" hidden="1" xr:uid="{00000000-0005-0000-0000-000097280000}"/>
    <cellStyle name="Hyperlink 18" xfId="37995" hidden="1" xr:uid="{00000000-0005-0000-0000-000098280000}"/>
    <cellStyle name="Hyperlink 18" xfId="38042" hidden="1" xr:uid="{00000000-0005-0000-0000-000099280000}"/>
    <cellStyle name="Hyperlink 18" xfId="38091" hidden="1" xr:uid="{00000000-0005-0000-0000-00009A280000}"/>
    <cellStyle name="Hyperlink 18" xfId="38141" hidden="1" xr:uid="{00000000-0005-0000-0000-00009B280000}"/>
    <cellStyle name="Hyperlink 18" xfId="37532" hidden="1" xr:uid="{00000000-0005-0000-0000-00009C280000}"/>
    <cellStyle name="Hyperlink 18" xfId="38199" hidden="1" xr:uid="{00000000-0005-0000-0000-00009D280000}"/>
    <cellStyle name="Hyperlink 18" xfId="38246" hidden="1" xr:uid="{00000000-0005-0000-0000-00009E280000}"/>
    <cellStyle name="Hyperlink 18" xfId="38295" hidden="1" xr:uid="{00000000-0005-0000-0000-00009F280000}"/>
    <cellStyle name="Hyperlink 18" xfId="38345" hidden="1" xr:uid="{00000000-0005-0000-0000-0000A0280000}"/>
    <cellStyle name="Hyperlink 18" xfId="36887" hidden="1" xr:uid="{00000000-0005-0000-0000-0000A1280000}"/>
    <cellStyle name="Hyperlink 18" xfId="38403" hidden="1" xr:uid="{00000000-0005-0000-0000-0000A2280000}"/>
    <cellStyle name="Hyperlink 18" xfId="38450" hidden="1" xr:uid="{00000000-0005-0000-0000-0000A3280000}"/>
    <cellStyle name="Hyperlink 18" xfId="38499" hidden="1" xr:uid="{00000000-0005-0000-0000-0000A4280000}"/>
    <cellStyle name="Hyperlink 18" xfId="38549" hidden="1" xr:uid="{00000000-0005-0000-0000-0000A5280000}"/>
    <cellStyle name="Hyperlink 18" xfId="38661" hidden="1" xr:uid="{00000000-0005-0000-0000-0000A6280000}"/>
    <cellStyle name="Hyperlink 18" xfId="38834" hidden="1" xr:uid="{00000000-0005-0000-0000-0000A7280000}"/>
    <cellStyle name="Hyperlink 18" xfId="38881" hidden="1" xr:uid="{00000000-0005-0000-0000-0000A8280000}"/>
    <cellStyle name="Hyperlink 18" xfId="38930" hidden="1" xr:uid="{00000000-0005-0000-0000-0000A9280000}"/>
    <cellStyle name="Hyperlink 18" xfId="38980" hidden="1" xr:uid="{00000000-0005-0000-0000-0000AA280000}"/>
    <cellStyle name="Hyperlink 18" xfId="38746" hidden="1" xr:uid="{00000000-0005-0000-0000-0000AB280000}"/>
    <cellStyle name="Hyperlink 18" xfId="39066" hidden="1" xr:uid="{00000000-0005-0000-0000-0000AC280000}"/>
    <cellStyle name="Hyperlink 18" xfId="39113" hidden="1" xr:uid="{00000000-0005-0000-0000-0000AD280000}"/>
    <cellStyle name="Hyperlink 18" xfId="39162" hidden="1" xr:uid="{00000000-0005-0000-0000-0000AE280000}"/>
    <cellStyle name="Hyperlink 18" xfId="39212" hidden="1" xr:uid="{00000000-0005-0000-0000-0000AF280000}"/>
    <cellStyle name="Hyperlink 18" xfId="38640" hidden="1" xr:uid="{00000000-0005-0000-0000-0000B0280000}"/>
    <cellStyle name="Hyperlink 18" xfId="39270" hidden="1" xr:uid="{00000000-0005-0000-0000-0000B1280000}"/>
    <cellStyle name="Hyperlink 18" xfId="39317" hidden="1" xr:uid="{00000000-0005-0000-0000-0000B2280000}"/>
    <cellStyle name="Hyperlink 18" xfId="39366" hidden="1" xr:uid="{00000000-0005-0000-0000-0000B3280000}"/>
    <cellStyle name="Hyperlink 18" xfId="39416" hidden="1" xr:uid="{00000000-0005-0000-0000-0000B4280000}"/>
    <cellStyle name="Hyperlink 18" xfId="38777" hidden="1" xr:uid="{00000000-0005-0000-0000-0000B5280000}"/>
    <cellStyle name="Hyperlink 18" xfId="39474" hidden="1" xr:uid="{00000000-0005-0000-0000-0000B6280000}"/>
    <cellStyle name="Hyperlink 18" xfId="39521" hidden="1" xr:uid="{00000000-0005-0000-0000-0000B7280000}"/>
    <cellStyle name="Hyperlink 18" xfId="39570" hidden="1" xr:uid="{00000000-0005-0000-0000-0000B8280000}"/>
    <cellStyle name="Hyperlink 18" xfId="39620" hidden="1" xr:uid="{00000000-0005-0000-0000-0000B9280000}"/>
    <cellStyle name="Hyperlink 18" xfId="39011" hidden="1" xr:uid="{00000000-0005-0000-0000-0000BA280000}"/>
    <cellStyle name="Hyperlink 18" xfId="39678" hidden="1" xr:uid="{00000000-0005-0000-0000-0000BB280000}"/>
    <cellStyle name="Hyperlink 18" xfId="39725" hidden="1" xr:uid="{00000000-0005-0000-0000-0000BC280000}"/>
    <cellStyle name="Hyperlink 18" xfId="39774" hidden="1" xr:uid="{00000000-0005-0000-0000-0000BD280000}"/>
    <cellStyle name="Hyperlink 18" xfId="39824" hidden="1" xr:uid="{00000000-0005-0000-0000-0000BE280000}"/>
    <cellStyle name="Hyperlink 18" xfId="36786" hidden="1" xr:uid="{00000000-0005-0000-0000-0000BF280000}"/>
    <cellStyle name="Hyperlink 18" xfId="39882" hidden="1" xr:uid="{00000000-0005-0000-0000-0000C0280000}"/>
    <cellStyle name="Hyperlink 18" xfId="39929" hidden="1" xr:uid="{00000000-0005-0000-0000-0000C1280000}"/>
    <cellStyle name="Hyperlink 18" xfId="39978" hidden="1" xr:uid="{00000000-0005-0000-0000-0000C2280000}"/>
    <cellStyle name="Hyperlink 18" xfId="40028" hidden="1" xr:uid="{00000000-0005-0000-0000-0000C3280000}"/>
    <cellStyle name="Hyperlink 18" xfId="40140" hidden="1" xr:uid="{00000000-0005-0000-0000-0000C4280000}"/>
    <cellStyle name="Hyperlink 18" xfId="40313" hidden="1" xr:uid="{00000000-0005-0000-0000-0000C5280000}"/>
    <cellStyle name="Hyperlink 18" xfId="40360" hidden="1" xr:uid="{00000000-0005-0000-0000-0000C6280000}"/>
    <cellStyle name="Hyperlink 18" xfId="40409" hidden="1" xr:uid="{00000000-0005-0000-0000-0000C7280000}"/>
    <cellStyle name="Hyperlink 18" xfId="40459" hidden="1" xr:uid="{00000000-0005-0000-0000-0000C8280000}"/>
    <cellStyle name="Hyperlink 18" xfId="40225" hidden="1" xr:uid="{00000000-0005-0000-0000-0000C9280000}"/>
    <cellStyle name="Hyperlink 18" xfId="40545" hidden="1" xr:uid="{00000000-0005-0000-0000-0000CA280000}"/>
    <cellStyle name="Hyperlink 18" xfId="40592" hidden="1" xr:uid="{00000000-0005-0000-0000-0000CB280000}"/>
    <cellStyle name="Hyperlink 18" xfId="40641" hidden="1" xr:uid="{00000000-0005-0000-0000-0000CC280000}"/>
    <cellStyle name="Hyperlink 18" xfId="40691" hidden="1" xr:uid="{00000000-0005-0000-0000-0000CD280000}"/>
    <cellStyle name="Hyperlink 18" xfId="40119" hidden="1" xr:uid="{00000000-0005-0000-0000-0000CE280000}"/>
    <cellStyle name="Hyperlink 18" xfId="40749" hidden="1" xr:uid="{00000000-0005-0000-0000-0000CF280000}"/>
    <cellStyle name="Hyperlink 18" xfId="40796" hidden="1" xr:uid="{00000000-0005-0000-0000-0000D0280000}"/>
    <cellStyle name="Hyperlink 18" xfId="40845" hidden="1" xr:uid="{00000000-0005-0000-0000-0000D1280000}"/>
    <cellStyle name="Hyperlink 18" xfId="40895" hidden="1" xr:uid="{00000000-0005-0000-0000-0000D2280000}"/>
    <cellStyle name="Hyperlink 18" xfId="40256" hidden="1" xr:uid="{00000000-0005-0000-0000-0000D3280000}"/>
    <cellStyle name="Hyperlink 18" xfId="40953" hidden="1" xr:uid="{00000000-0005-0000-0000-0000D4280000}"/>
    <cellStyle name="Hyperlink 18" xfId="41000" hidden="1" xr:uid="{00000000-0005-0000-0000-0000D5280000}"/>
    <cellStyle name="Hyperlink 18" xfId="41049" hidden="1" xr:uid="{00000000-0005-0000-0000-0000D6280000}"/>
    <cellStyle name="Hyperlink 18" xfId="41099" hidden="1" xr:uid="{00000000-0005-0000-0000-0000D7280000}"/>
    <cellStyle name="Hyperlink 18" xfId="40490" hidden="1" xr:uid="{00000000-0005-0000-0000-0000D8280000}"/>
    <cellStyle name="Hyperlink 18" xfId="41157" hidden="1" xr:uid="{00000000-0005-0000-0000-0000D9280000}"/>
    <cellStyle name="Hyperlink 18" xfId="41204" hidden="1" xr:uid="{00000000-0005-0000-0000-0000DA280000}"/>
    <cellStyle name="Hyperlink 18" xfId="41253" hidden="1" xr:uid="{00000000-0005-0000-0000-0000DB280000}"/>
    <cellStyle name="Hyperlink 18" xfId="41303" hidden="1" xr:uid="{00000000-0005-0000-0000-0000DC280000}"/>
    <cellStyle name="Hyperlink 18" xfId="5554" hidden="1" xr:uid="{00000000-0005-0000-0000-0000DD280000}"/>
    <cellStyle name="Hyperlink 18" xfId="41361" hidden="1" xr:uid="{00000000-0005-0000-0000-0000DE280000}"/>
    <cellStyle name="Hyperlink 18" xfId="41408" hidden="1" xr:uid="{00000000-0005-0000-0000-0000DF280000}"/>
    <cellStyle name="Hyperlink 18" xfId="41457" hidden="1" xr:uid="{00000000-0005-0000-0000-0000E0280000}"/>
    <cellStyle name="Hyperlink 18" xfId="41507" hidden="1" xr:uid="{00000000-0005-0000-0000-0000E1280000}"/>
    <cellStyle name="Hyperlink 18" xfId="41547" hidden="1" xr:uid="{00000000-0005-0000-0000-0000E2280000}"/>
    <cellStyle name="Hyperlink 18" xfId="41616" hidden="1" xr:uid="{00000000-0005-0000-0000-0000E3280000}"/>
    <cellStyle name="Hyperlink 18" xfId="41663" hidden="1" xr:uid="{00000000-0005-0000-0000-0000E4280000}"/>
    <cellStyle name="Hyperlink 18" xfId="41712" hidden="1" xr:uid="{00000000-0005-0000-0000-0000E5280000}"/>
    <cellStyle name="Hyperlink 18" xfId="41762" hidden="1" xr:uid="{00000000-0005-0000-0000-0000E6280000}"/>
    <cellStyle name="Hyperlink 18" xfId="41851" hidden="1" xr:uid="{00000000-0005-0000-0000-0000E7280000}"/>
    <cellStyle name="Hyperlink 18" xfId="41973" hidden="1" xr:uid="{00000000-0005-0000-0000-0000E8280000}"/>
    <cellStyle name="Hyperlink 18" xfId="42020" hidden="1" xr:uid="{00000000-0005-0000-0000-0000E9280000}"/>
    <cellStyle name="Hyperlink 18" xfId="42069" hidden="1" xr:uid="{00000000-0005-0000-0000-0000EA280000}"/>
    <cellStyle name="Hyperlink 18" xfId="42119" hidden="1" xr:uid="{00000000-0005-0000-0000-0000EB280000}"/>
    <cellStyle name="Hyperlink 18" xfId="42231" hidden="1" xr:uid="{00000000-0005-0000-0000-0000EC280000}"/>
    <cellStyle name="Hyperlink 18" xfId="42404" hidden="1" xr:uid="{00000000-0005-0000-0000-0000ED280000}"/>
    <cellStyle name="Hyperlink 18" xfId="42451" hidden="1" xr:uid="{00000000-0005-0000-0000-0000EE280000}"/>
    <cellStyle name="Hyperlink 18" xfId="42500" hidden="1" xr:uid="{00000000-0005-0000-0000-0000EF280000}"/>
    <cellStyle name="Hyperlink 18" xfId="42550" hidden="1" xr:uid="{00000000-0005-0000-0000-0000F0280000}"/>
    <cellStyle name="Hyperlink 18" xfId="42316" hidden="1" xr:uid="{00000000-0005-0000-0000-0000F1280000}"/>
    <cellStyle name="Hyperlink 18" xfId="42636" hidden="1" xr:uid="{00000000-0005-0000-0000-0000F2280000}"/>
    <cellStyle name="Hyperlink 18" xfId="42683" hidden="1" xr:uid="{00000000-0005-0000-0000-0000F3280000}"/>
    <cellStyle name="Hyperlink 18" xfId="42732" hidden="1" xr:uid="{00000000-0005-0000-0000-0000F4280000}"/>
    <cellStyle name="Hyperlink 18" xfId="42782" hidden="1" xr:uid="{00000000-0005-0000-0000-0000F5280000}"/>
    <cellStyle name="Hyperlink 18" xfId="42210" hidden="1" xr:uid="{00000000-0005-0000-0000-0000F6280000}"/>
    <cellStyle name="Hyperlink 18" xfId="42840" hidden="1" xr:uid="{00000000-0005-0000-0000-0000F7280000}"/>
    <cellStyle name="Hyperlink 18" xfId="42887" hidden="1" xr:uid="{00000000-0005-0000-0000-0000F8280000}"/>
    <cellStyle name="Hyperlink 18" xfId="42936" hidden="1" xr:uid="{00000000-0005-0000-0000-0000F9280000}"/>
    <cellStyle name="Hyperlink 18" xfId="42986" hidden="1" xr:uid="{00000000-0005-0000-0000-0000FA280000}"/>
    <cellStyle name="Hyperlink 18" xfId="42347" hidden="1" xr:uid="{00000000-0005-0000-0000-0000FB280000}"/>
    <cellStyle name="Hyperlink 18" xfId="43044" hidden="1" xr:uid="{00000000-0005-0000-0000-0000FC280000}"/>
    <cellStyle name="Hyperlink 18" xfId="43091" hidden="1" xr:uid="{00000000-0005-0000-0000-0000FD280000}"/>
    <cellStyle name="Hyperlink 18" xfId="43140" hidden="1" xr:uid="{00000000-0005-0000-0000-0000FE280000}"/>
    <cellStyle name="Hyperlink 18" xfId="43190" hidden="1" xr:uid="{00000000-0005-0000-0000-0000FF280000}"/>
    <cellStyle name="Hyperlink 18" xfId="42581" hidden="1" xr:uid="{00000000-0005-0000-0000-000000290000}"/>
    <cellStyle name="Hyperlink 18" xfId="43248" hidden="1" xr:uid="{00000000-0005-0000-0000-000001290000}"/>
    <cellStyle name="Hyperlink 18" xfId="43295" hidden="1" xr:uid="{00000000-0005-0000-0000-000002290000}"/>
    <cellStyle name="Hyperlink 18" xfId="43344" hidden="1" xr:uid="{00000000-0005-0000-0000-000003290000}"/>
    <cellStyle name="Hyperlink 18" xfId="43394" hidden="1" xr:uid="{00000000-0005-0000-0000-000004290000}"/>
    <cellStyle name="Hyperlink 18" xfId="41936" hidden="1" xr:uid="{00000000-0005-0000-0000-000005290000}"/>
    <cellStyle name="Hyperlink 18" xfId="43452" hidden="1" xr:uid="{00000000-0005-0000-0000-000006290000}"/>
    <cellStyle name="Hyperlink 18" xfId="43499" hidden="1" xr:uid="{00000000-0005-0000-0000-000007290000}"/>
    <cellStyle name="Hyperlink 18" xfId="43548" hidden="1" xr:uid="{00000000-0005-0000-0000-000008290000}"/>
    <cellStyle name="Hyperlink 18" xfId="43598" hidden="1" xr:uid="{00000000-0005-0000-0000-000009290000}"/>
    <cellStyle name="Hyperlink 18" xfId="43710" hidden="1" xr:uid="{00000000-0005-0000-0000-00000A290000}"/>
    <cellStyle name="Hyperlink 18" xfId="43883" hidden="1" xr:uid="{00000000-0005-0000-0000-00000B290000}"/>
    <cellStyle name="Hyperlink 18" xfId="43930" hidden="1" xr:uid="{00000000-0005-0000-0000-00000C290000}"/>
    <cellStyle name="Hyperlink 18" xfId="43979" hidden="1" xr:uid="{00000000-0005-0000-0000-00000D290000}"/>
    <cellStyle name="Hyperlink 18" xfId="44029" hidden="1" xr:uid="{00000000-0005-0000-0000-00000E290000}"/>
    <cellStyle name="Hyperlink 18" xfId="43795" hidden="1" xr:uid="{00000000-0005-0000-0000-00000F290000}"/>
    <cellStyle name="Hyperlink 18" xfId="44115" hidden="1" xr:uid="{00000000-0005-0000-0000-000010290000}"/>
    <cellStyle name="Hyperlink 18" xfId="44162" hidden="1" xr:uid="{00000000-0005-0000-0000-000011290000}"/>
    <cellStyle name="Hyperlink 18" xfId="44211" hidden="1" xr:uid="{00000000-0005-0000-0000-000012290000}"/>
    <cellStyle name="Hyperlink 18" xfId="44261" hidden="1" xr:uid="{00000000-0005-0000-0000-000013290000}"/>
    <cellStyle name="Hyperlink 18" xfId="43689" hidden="1" xr:uid="{00000000-0005-0000-0000-000014290000}"/>
    <cellStyle name="Hyperlink 18" xfId="44319" hidden="1" xr:uid="{00000000-0005-0000-0000-000015290000}"/>
    <cellStyle name="Hyperlink 18" xfId="44366" hidden="1" xr:uid="{00000000-0005-0000-0000-000016290000}"/>
    <cellStyle name="Hyperlink 18" xfId="44415" hidden="1" xr:uid="{00000000-0005-0000-0000-000017290000}"/>
    <cellStyle name="Hyperlink 18" xfId="44465" hidden="1" xr:uid="{00000000-0005-0000-0000-000018290000}"/>
    <cellStyle name="Hyperlink 18" xfId="43826" hidden="1" xr:uid="{00000000-0005-0000-0000-000019290000}"/>
    <cellStyle name="Hyperlink 18" xfId="44523" hidden="1" xr:uid="{00000000-0005-0000-0000-00001A290000}"/>
    <cellStyle name="Hyperlink 18" xfId="44570" hidden="1" xr:uid="{00000000-0005-0000-0000-00001B290000}"/>
    <cellStyle name="Hyperlink 18" xfId="44619" hidden="1" xr:uid="{00000000-0005-0000-0000-00001C290000}"/>
    <cellStyle name="Hyperlink 18" xfId="44669" hidden="1" xr:uid="{00000000-0005-0000-0000-00001D290000}"/>
    <cellStyle name="Hyperlink 18" xfId="44060" hidden="1" xr:uid="{00000000-0005-0000-0000-00001E290000}"/>
    <cellStyle name="Hyperlink 18" xfId="44727" hidden="1" xr:uid="{00000000-0005-0000-0000-00001F290000}"/>
    <cellStyle name="Hyperlink 18" xfId="44774" hidden="1" xr:uid="{00000000-0005-0000-0000-000020290000}"/>
    <cellStyle name="Hyperlink 18" xfId="44823" hidden="1" xr:uid="{00000000-0005-0000-0000-000021290000}"/>
    <cellStyle name="Hyperlink 18" xfId="44873" hidden="1" xr:uid="{00000000-0005-0000-0000-000022290000}"/>
    <cellStyle name="Hyperlink 18" xfId="41835" hidden="1" xr:uid="{00000000-0005-0000-0000-000023290000}"/>
    <cellStyle name="Hyperlink 18" xfId="44931" hidden="1" xr:uid="{00000000-0005-0000-0000-000024290000}"/>
    <cellStyle name="Hyperlink 18" xfId="44978" hidden="1" xr:uid="{00000000-0005-0000-0000-000025290000}"/>
    <cellStyle name="Hyperlink 18" xfId="45027" hidden="1" xr:uid="{00000000-0005-0000-0000-000026290000}"/>
    <cellStyle name="Hyperlink 18" xfId="45077" hidden="1" xr:uid="{00000000-0005-0000-0000-000027290000}"/>
    <cellStyle name="Hyperlink 18" xfId="45189" hidden="1" xr:uid="{00000000-0005-0000-0000-000028290000}"/>
    <cellStyle name="Hyperlink 18" xfId="45362" hidden="1" xr:uid="{00000000-0005-0000-0000-000029290000}"/>
    <cellStyle name="Hyperlink 18" xfId="45409" hidden="1" xr:uid="{00000000-0005-0000-0000-00002A290000}"/>
    <cellStyle name="Hyperlink 18" xfId="45458" hidden="1" xr:uid="{00000000-0005-0000-0000-00002B290000}"/>
    <cellStyle name="Hyperlink 18" xfId="45508" hidden="1" xr:uid="{00000000-0005-0000-0000-00002C290000}"/>
    <cellStyle name="Hyperlink 18" xfId="45274" hidden="1" xr:uid="{00000000-0005-0000-0000-00002D290000}"/>
    <cellStyle name="Hyperlink 18" xfId="45594" hidden="1" xr:uid="{00000000-0005-0000-0000-00002E290000}"/>
    <cellStyle name="Hyperlink 18" xfId="45641" hidden="1" xr:uid="{00000000-0005-0000-0000-00002F290000}"/>
    <cellStyle name="Hyperlink 18" xfId="45690" hidden="1" xr:uid="{00000000-0005-0000-0000-000030290000}"/>
    <cellStyle name="Hyperlink 18" xfId="45740" hidden="1" xr:uid="{00000000-0005-0000-0000-000031290000}"/>
    <cellStyle name="Hyperlink 18" xfId="45168" hidden="1" xr:uid="{00000000-0005-0000-0000-000032290000}"/>
    <cellStyle name="Hyperlink 18" xfId="45798" hidden="1" xr:uid="{00000000-0005-0000-0000-000033290000}"/>
    <cellStyle name="Hyperlink 18" xfId="45845" hidden="1" xr:uid="{00000000-0005-0000-0000-000034290000}"/>
    <cellStyle name="Hyperlink 18" xfId="45894" hidden="1" xr:uid="{00000000-0005-0000-0000-000035290000}"/>
    <cellStyle name="Hyperlink 18" xfId="45944" hidden="1" xr:uid="{00000000-0005-0000-0000-000036290000}"/>
    <cellStyle name="Hyperlink 18" xfId="45305" hidden="1" xr:uid="{00000000-0005-0000-0000-000037290000}"/>
    <cellStyle name="Hyperlink 18" xfId="46002" hidden="1" xr:uid="{00000000-0005-0000-0000-000038290000}"/>
    <cellStyle name="Hyperlink 18" xfId="46049" hidden="1" xr:uid="{00000000-0005-0000-0000-000039290000}"/>
    <cellStyle name="Hyperlink 18" xfId="46098" hidden="1" xr:uid="{00000000-0005-0000-0000-00003A290000}"/>
    <cellStyle name="Hyperlink 18" xfId="46148" hidden="1" xr:uid="{00000000-0005-0000-0000-00003B290000}"/>
    <cellStyle name="Hyperlink 18" xfId="45539" hidden="1" xr:uid="{00000000-0005-0000-0000-00003C290000}"/>
    <cellStyle name="Hyperlink 18" xfId="46206" hidden="1" xr:uid="{00000000-0005-0000-0000-00003D290000}"/>
    <cellStyle name="Hyperlink 18" xfId="46253" hidden="1" xr:uid="{00000000-0005-0000-0000-00003E290000}"/>
    <cellStyle name="Hyperlink 18" xfId="46302" hidden="1" xr:uid="{00000000-0005-0000-0000-00003F290000}"/>
    <cellStyle name="Hyperlink 18" xfId="46352" hidden="1" xr:uid="{00000000-0005-0000-0000-000040290000}"/>
    <cellStyle name="Hyperlink 18" xfId="6428" hidden="1" xr:uid="{00000000-0005-0000-0000-000041290000}"/>
    <cellStyle name="Hyperlink 18" xfId="46410" hidden="1" xr:uid="{00000000-0005-0000-0000-000042290000}"/>
    <cellStyle name="Hyperlink 18" xfId="46457" hidden="1" xr:uid="{00000000-0005-0000-0000-000043290000}"/>
    <cellStyle name="Hyperlink 18" xfId="46506" hidden="1" xr:uid="{00000000-0005-0000-0000-000044290000}"/>
    <cellStyle name="Hyperlink 18" xfId="46556" hidden="1" xr:uid="{00000000-0005-0000-0000-000045290000}"/>
    <cellStyle name="Hyperlink 18" xfId="46596" hidden="1" xr:uid="{00000000-0005-0000-0000-000046290000}"/>
    <cellStyle name="Hyperlink 18" xfId="46665" hidden="1" xr:uid="{00000000-0005-0000-0000-000047290000}"/>
    <cellStyle name="Hyperlink 18" xfId="46712" hidden="1" xr:uid="{00000000-0005-0000-0000-000048290000}"/>
    <cellStyle name="Hyperlink 18" xfId="46761" hidden="1" xr:uid="{00000000-0005-0000-0000-000049290000}"/>
    <cellStyle name="Hyperlink 18" xfId="46811" hidden="1" xr:uid="{00000000-0005-0000-0000-00004A290000}"/>
    <cellStyle name="Hyperlink 18" xfId="46900" hidden="1" xr:uid="{00000000-0005-0000-0000-00004B290000}"/>
    <cellStyle name="Hyperlink 18" xfId="47022" hidden="1" xr:uid="{00000000-0005-0000-0000-00004C290000}"/>
    <cellStyle name="Hyperlink 18" xfId="47069" hidden="1" xr:uid="{00000000-0005-0000-0000-00004D290000}"/>
    <cellStyle name="Hyperlink 18" xfId="47118" hidden="1" xr:uid="{00000000-0005-0000-0000-00004E290000}"/>
    <cellStyle name="Hyperlink 18" xfId="47168" hidden="1" xr:uid="{00000000-0005-0000-0000-00004F290000}"/>
    <cellStyle name="Hyperlink 18" xfId="47280" hidden="1" xr:uid="{00000000-0005-0000-0000-000050290000}"/>
    <cellStyle name="Hyperlink 18" xfId="47453" hidden="1" xr:uid="{00000000-0005-0000-0000-000051290000}"/>
    <cellStyle name="Hyperlink 18" xfId="47500" hidden="1" xr:uid="{00000000-0005-0000-0000-000052290000}"/>
    <cellStyle name="Hyperlink 18" xfId="47549" hidden="1" xr:uid="{00000000-0005-0000-0000-000053290000}"/>
    <cellStyle name="Hyperlink 18" xfId="47599" hidden="1" xr:uid="{00000000-0005-0000-0000-000054290000}"/>
    <cellStyle name="Hyperlink 18" xfId="47365" hidden="1" xr:uid="{00000000-0005-0000-0000-000055290000}"/>
    <cellStyle name="Hyperlink 18" xfId="47685" hidden="1" xr:uid="{00000000-0005-0000-0000-000056290000}"/>
    <cellStyle name="Hyperlink 18" xfId="47732" hidden="1" xr:uid="{00000000-0005-0000-0000-000057290000}"/>
    <cellStyle name="Hyperlink 18" xfId="47781" hidden="1" xr:uid="{00000000-0005-0000-0000-000058290000}"/>
    <cellStyle name="Hyperlink 18" xfId="47831" hidden="1" xr:uid="{00000000-0005-0000-0000-000059290000}"/>
    <cellStyle name="Hyperlink 18" xfId="47259" hidden="1" xr:uid="{00000000-0005-0000-0000-00005A290000}"/>
    <cellStyle name="Hyperlink 18" xfId="47889" hidden="1" xr:uid="{00000000-0005-0000-0000-00005B290000}"/>
    <cellStyle name="Hyperlink 18" xfId="47936" hidden="1" xr:uid="{00000000-0005-0000-0000-00005C290000}"/>
    <cellStyle name="Hyperlink 18" xfId="47985" hidden="1" xr:uid="{00000000-0005-0000-0000-00005D290000}"/>
    <cellStyle name="Hyperlink 18" xfId="48035" hidden="1" xr:uid="{00000000-0005-0000-0000-00005E290000}"/>
    <cellStyle name="Hyperlink 18" xfId="47396" hidden="1" xr:uid="{00000000-0005-0000-0000-00005F290000}"/>
    <cellStyle name="Hyperlink 18" xfId="48093" hidden="1" xr:uid="{00000000-0005-0000-0000-000060290000}"/>
    <cellStyle name="Hyperlink 18" xfId="48140" hidden="1" xr:uid="{00000000-0005-0000-0000-000061290000}"/>
    <cellStyle name="Hyperlink 18" xfId="48189" hidden="1" xr:uid="{00000000-0005-0000-0000-000062290000}"/>
    <cellStyle name="Hyperlink 18" xfId="48239" hidden="1" xr:uid="{00000000-0005-0000-0000-000063290000}"/>
    <cellStyle name="Hyperlink 18" xfId="47630" hidden="1" xr:uid="{00000000-0005-0000-0000-000064290000}"/>
    <cellStyle name="Hyperlink 18" xfId="48297" hidden="1" xr:uid="{00000000-0005-0000-0000-000065290000}"/>
    <cellStyle name="Hyperlink 18" xfId="48344" hidden="1" xr:uid="{00000000-0005-0000-0000-000066290000}"/>
    <cellStyle name="Hyperlink 18" xfId="48393" hidden="1" xr:uid="{00000000-0005-0000-0000-000067290000}"/>
    <cellStyle name="Hyperlink 18" xfId="48443" hidden="1" xr:uid="{00000000-0005-0000-0000-000068290000}"/>
    <cellStyle name="Hyperlink 18" xfId="46985" hidden="1" xr:uid="{00000000-0005-0000-0000-000069290000}"/>
    <cellStyle name="Hyperlink 18" xfId="48501" hidden="1" xr:uid="{00000000-0005-0000-0000-00006A290000}"/>
    <cellStyle name="Hyperlink 18" xfId="48548" hidden="1" xr:uid="{00000000-0005-0000-0000-00006B290000}"/>
    <cellStyle name="Hyperlink 18" xfId="48597" hidden="1" xr:uid="{00000000-0005-0000-0000-00006C290000}"/>
    <cellStyle name="Hyperlink 18" xfId="48647" hidden="1" xr:uid="{00000000-0005-0000-0000-00006D290000}"/>
    <cellStyle name="Hyperlink 18" xfId="48759" hidden="1" xr:uid="{00000000-0005-0000-0000-00006E290000}"/>
    <cellStyle name="Hyperlink 18" xfId="48932" hidden="1" xr:uid="{00000000-0005-0000-0000-00006F290000}"/>
    <cellStyle name="Hyperlink 18" xfId="48979" hidden="1" xr:uid="{00000000-0005-0000-0000-000070290000}"/>
    <cellStyle name="Hyperlink 18" xfId="49028" hidden="1" xr:uid="{00000000-0005-0000-0000-000071290000}"/>
    <cellStyle name="Hyperlink 18" xfId="49078" hidden="1" xr:uid="{00000000-0005-0000-0000-000072290000}"/>
    <cellStyle name="Hyperlink 18" xfId="48844" hidden="1" xr:uid="{00000000-0005-0000-0000-000073290000}"/>
    <cellStyle name="Hyperlink 18" xfId="49164" hidden="1" xr:uid="{00000000-0005-0000-0000-000074290000}"/>
    <cellStyle name="Hyperlink 18" xfId="49211" hidden="1" xr:uid="{00000000-0005-0000-0000-000075290000}"/>
    <cellStyle name="Hyperlink 18" xfId="49260" hidden="1" xr:uid="{00000000-0005-0000-0000-000076290000}"/>
    <cellStyle name="Hyperlink 18" xfId="49310" hidden="1" xr:uid="{00000000-0005-0000-0000-000077290000}"/>
    <cellStyle name="Hyperlink 18" xfId="48738" hidden="1" xr:uid="{00000000-0005-0000-0000-000078290000}"/>
    <cellStyle name="Hyperlink 18" xfId="49368" hidden="1" xr:uid="{00000000-0005-0000-0000-000079290000}"/>
    <cellStyle name="Hyperlink 18" xfId="49415" hidden="1" xr:uid="{00000000-0005-0000-0000-00007A290000}"/>
    <cellStyle name="Hyperlink 18" xfId="49464" hidden="1" xr:uid="{00000000-0005-0000-0000-00007B290000}"/>
    <cellStyle name="Hyperlink 18" xfId="49514" hidden="1" xr:uid="{00000000-0005-0000-0000-00007C290000}"/>
    <cellStyle name="Hyperlink 18" xfId="48875" hidden="1" xr:uid="{00000000-0005-0000-0000-00007D290000}"/>
    <cellStyle name="Hyperlink 18" xfId="49572" hidden="1" xr:uid="{00000000-0005-0000-0000-00007E290000}"/>
    <cellStyle name="Hyperlink 18" xfId="49619" hidden="1" xr:uid="{00000000-0005-0000-0000-00007F290000}"/>
    <cellStyle name="Hyperlink 18" xfId="49668" hidden="1" xr:uid="{00000000-0005-0000-0000-000080290000}"/>
    <cellStyle name="Hyperlink 18" xfId="49718" hidden="1" xr:uid="{00000000-0005-0000-0000-000081290000}"/>
    <cellStyle name="Hyperlink 18" xfId="49109" hidden="1" xr:uid="{00000000-0005-0000-0000-000082290000}"/>
    <cellStyle name="Hyperlink 18" xfId="49776" hidden="1" xr:uid="{00000000-0005-0000-0000-000083290000}"/>
    <cellStyle name="Hyperlink 18" xfId="49823" hidden="1" xr:uid="{00000000-0005-0000-0000-000084290000}"/>
    <cellStyle name="Hyperlink 18" xfId="49872" hidden="1" xr:uid="{00000000-0005-0000-0000-000085290000}"/>
    <cellStyle name="Hyperlink 18" xfId="49922" hidden="1" xr:uid="{00000000-0005-0000-0000-000086290000}"/>
    <cellStyle name="Hyperlink 18" xfId="46884" hidden="1" xr:uid="{00000000-0005-0000-0000-000087290000}"/>
    <cellStyle name="Hyperlink 18" xfId="49980" hidden="1" xr:uid="{00000000-0005-0000-0000-000088290000}"/>
    <cellStyle name="Hyperlink 18" xfId="50027" hidden="1" xr:uid="{00000000-0005-0000-0000-000089290000}"/>
    <cellStyle name="Hyperlink 18" xfId="50076" hidden="1" xr:uid="{00000000-0005-0000-0000-00008A290000}"/>
    <cellStyle name="Hyperlink 18" xfId="50126" hidden="1" xr:uid="{00000000-0005-0000-0000-00008B290000}"/>
    <cellStyle name="Hyperlink 18" xfId="50238" hidden="1" xr:uid="{00000000-0005-0000-0000-00008C290000}"/>
    <cellStyle name="Hyperlink 18" xfId="50411" hidden="1" xr:uid="{00000000-0005-0000-0000-00008D290000}"/>
    <cellStyle name="Hyperlink 18" xfId="50458" hidden="1" xr:uid="{00000000-0005-0000-0000-00008E290000}"/>
    <cellStyle name="Hyperlink 18" xfId="50507" hidden="1" xr:uid="{00000000-0005-0000-0000-00008F290000}"/>
    <cellStyle name="Hyperlink 18" xfId="50557" hidden="1" xr:uid="{00000000-0005-0000-0000-000090290000}"/>
    <cellStyle name="Hyperlink 18" xfId="50323" hidden="1" xr:uid="{00000000-0005-0000-0000-000091290000}"/>
    <cellStyle name="Hyperlink 18" xfId="50643" hidden="1" xr:uid="{00000000-0005-0000-0000-000092290000}"/>
    <cellStyle name="Hyperlink 18" xfId="50690" hidden="1" xr:uid="{00000000-0005-0000-0000-000093290000}"/>
    <cellStyle name="Hyperlink 18" xfId="50739" hidden="1" xr:uid="{00000000-0005-0000-0000-000094290000}"/>
    <cellStyle name="Hyperlink 18" xfId="50789" hidden="1" xr:uid="{00000000-0005-0000-0000-000095290000}"/>
    <cellStyle name="Hyperlink 18" xfId="50217" hidden="1" xr:uid="{00000000-0005-0000-0000-000096290000}"/>
    <cellStyle name="Hyperlink 18" xfId="50847" hidden="1" xr:uid="{00000000-0005-0000-0000-000097290000}"/>
    <cellStyle name="Hyperlink 18" xfId="50894" hidden="1" xr:uid="{00000000-0005-0000-0000-000098290000}"/>
    <cellStyle name="Hyperlink 18" xfId="50943" hidden="1" xr:uid="{00000000-0005-0000-0000-000099290000}"/>
    <cellStyle name="Hyperlink 18" xfId="50993" hidden="1" xr:uid="{00000000-0005-0000-0000-00009A290000}"/>
    <cellStyle name="Hyperlink 18" xfId="50354" hidden="1" xr:uid="{00000000-0005-0000-0000-00009B290000}"/>
    <cellStyle name="Hyperlink 18" xfId="51051" hidden="1" xr:uid="{00000000-0005-0000-0000-00009C290000}"/>
    <cellStyle name="Hyperlink 18" xfId="51098" hidden="1" xr:uid="{00000000-0005-0000-0000-00009D290000}"/>
    <cellStyle name="Hyperlink 18" xfId="51147" hidden="1" xr:uid="{00000000-0005-0000-0000-00009E290000}"/>
    <cellStyle name="Hyperlink 18" xfId="51197" hidden="1" xr:uid="{00000000-0005-0000-0000-00009F290000}"/>
    <cellStyle name="Hyperlink 18" xfId="50588" hidden="1" xr:uid="{00000000-0005-0000-0000-0000A0290000}"/>
    <cellStyle name="Hyperlink 18" xfId="51255" hidden="1" xr:uid="{00000000-0005-0000-0000-0000A1290000}"/>
    <cellStyle name="Hyperlink 18" xfId="51302" hidden="1" xr:uid="{00000000-0005-0000-0000-0000A2290000}"/>
    <cellStyle name="Hyperlink 18" xfId="51351" hidden="1" xr:uid="{00000000-0005-0000-0000-0000A3290000}"/>
    <cellStyle name="Hyperlink 18" xfId="51401" hidden="1" xr:uid="{00000000-0005-0000-0000-0000A4290000}"/>
    <cellStyle name="Hyperlink 18" xfId="26143" hidden="1" xr:uid="{00000000-0005-0000-0000-0000A5290000}"/>
    <cellStyle name="Hyperlink 18" xfId="51459" hidden="1" xr:uid="{00000000-0005-0000-0000-0000A6290000}"/>
    <cellStyle name="Hyperlink 18" xfId="51506" hidden="1" xr:uid="{00000000-0005-0000-0000-0000A7290000}"/>
    <cellStyle name="Hyperlink 18" xfId="51555" hidden="1" xr:uid="{00000000-0005-0000-0000-0000A8290000}"/>
    <cellStyle name="Hyperlink 18" xfId="51605" hidden="1" xr:uid="{00000000-0005-0000-0000-0000A9290000}"/>
    <cellStyle name="Hyperlink 18" xfId="51645" hidden="1" xr:uid="{00000000-0005-0000-0000-0000AA290000}"/>
    <cellStyle name="Hyperlink 18" xfId="51714" hidden="1" xr:uid="{00000000-0005-0000-0000-0000AB290000}"/>
    <cellStyle name="Hyperlink 18" xfId="51761" hidden="1" xr:uid="{00000000-0005-0000-0000-0000AC290000}"/>
    <cellStyle name="Hyperlink 18" xfId="51810" hidden="1" xr:uid="{00000000-0005-0000-0000-0000AD290000}"/>
    <cellStyle name="Hyperlink 18" xfId="51860" hidden="1" xr:uid="{00000000-0005-0000-0000-0000AE290000}"/>
    <cellStyle name="Hyperlink 18" xfId="51949" hidden="1" xr:uid="{00000000-0005-0000-0000-0000AF290000}"/>
    <cellStyle name="Hyperlink 18" xfId="52071" hidden="1" xr:uid="{00000000-0005-0000-0000-0000B0290000}"/>
    <cellStyle name="Hyperlink 18" xfId="52118" hidden="1" xr:uid="{00000000-0005-0000-0000-0000B1290000}"/>
    <cellStyle name="Hyperlink 18" xfId="52167" hidden="1" xr:uid="{00000000-0005-0000-0000-0000B2290000}"/>
    <cellStyle name="Hyperlink 18" xfId="52217" hidden="1" xr:uid="{00000000-0005-0000-0000-0000B3290000}"/>
    <cellStyle name="Hyperlink 18" xfId="52329" hidden="1" xr:uid="{00000000-0005-0000-0000-0000B4290000}"/>
    <cellStyle name="Hyperlink 18" xfId="52502" hidden="1" xr:uid="{00000000-0005-0000-0000-0000B5290000}"/>
    <cellStyle name="Hyperlink 18" xfId="52549" hidden="1" xr:uid="{00000000-0005-0000-0000-0000B6290000}"/>
    <cellStyle name="Hyperlink 18" xfId="52598" hidden="1" xr:uid="{00000000-0005-0000-0000-0000B7290000}"/>
    <cellStyle name="Hyperlink 18" xfId="52648" hidden="1" xr:uid="{00000000-0005-0000-0000-0000B8290000}"/>
    <cellStyle name="Hyperlink 18" xfId="52414" hidden="1" xr:uid="{00000000-0005-0000-0000-0000B9290000}"/>
    <cellStyle name="Hyperlink 18" xfId="52734" hidden="1" xr:uid="{00000000-0005-0000-0000-0000BA290000}"/>
    <cellStyle name="Hyperlink 18" xfId="52781" hidden="1" xr:uid="{00000000-0005-0000-0000-0000BB290000}"/>
    <cellStyle name="Hyperlink 18" xfId="52830" hidden="1" xr:uid="{00000000-0005-0000-0000-0000BC290000}"/>
    <cellStyle name="Hyperlink 18" xfId="52880" hidden="1" xr:uid="{00000000-0005-0000-0000-0000BD290000}"/>
    <cellStyle name="Hyperlink 18" xfId="52308" hidden="1" xr:uid="{00000000-0005-0000-0000-0000BE290000}"/>
    <cellStyle name="Hyperlink 18" xfId="52938" hidden="1" xr:uid="{00000000-0005-0000-0000-0000BF290000}"/>
    <cellStyle name="Hyperlink 18" xfId="52985" hidden="1" xr:uid="{00000000-0005-0000-0000-0000C0290000}"/>
    <cellStyle name="Hyperlink 18" xfId="53034" hidden="1" xr:uid="{00000000-0005-0000-0000-0000C1290000}"/>
    <cellStyle name="Hyperlink 18" xfId="53084" hidden="1" xr:uid="{00000000-0005-0000-0000-0000C2290000}"/>
    <cellStyle name="Hyperlink 18" xfId="52445" hidden="1" xr:uid="{00000000-0005-0000-0000-0000C3290000}"/>
    <cellStyle name="Hyperlink 18" xfId="53142" hidden="1" xr:uid="{00000000-0005-0000-0000-0000C4290000}"/>
    <cellStyle name="Hyperlink 18" xfId="53189" hidden="1" xr:uid="{00000000-0005-0000-0000-0000C5290000}"/>
    <cellStyle name="Hyperlink 18" xfId="53238" hidden="1" xr:uid="{00000000-0005-0000-0000-0000C6290000}"/>
    <cellStyle name="Hyperlink 18" xfId="53288" hidden="1" xr:uid="{00000000-0005-0000-0000-0000C7290000}"/>
    <cellStyle name="Hyperlink 18" xfId="52679" hidden="1" xr:uid="{00000000-0005-0000-0000-0000C8290000}"/>
    <cellStyle name="Hyperlink 18" xfId="53346" hidden="1" xr:uid="{00000000-0005-0000-0000-0000C9290000}"/>
    <cellStyle name="Hyperlink 18" xfId="53393" hidden="1" xr:uid="{00000000-0005-0000-0000-0000CA290000}"/>
    <cellStyle name="Hyperlink 18" xfId="53442" hidden="1" xr:uid="{00000000-0005-0000-0000-0000CB290000}"/>
    <cellStyle name="Hyperlink 18" xfId="53492" hidden="1" xr:uid="{00000000-0005-0000-0000-0000CC290000}"/>
    <cellStyle name="Hyperlink 18" xfId="52034" hidden="1" xr:uid="{00000000-0005-0000-0000-0000CD290000}"/>
    <cellStyle name="Hyperlink 18" xfId="53550" hidden="1" xr:uid="{00000000-0005-0000-0000-0000CE290000}"/>
    <cellStyle name="Hyperlink 18" xfId="53597" hidden="1" xr:uid="{00000000-0005-0000-0000-0000CF290000}"/>
    <cellStyle name="Hyperlink 18" xfId="53646" hidden="1" xr:uid="{00000000-0005-0000-0000-0000D0290000}"/>
    <cellStyle name="Hyperlink 18" xfId="53696" hidden="1" xr:uid="{00000000-0005-0000-0000-0000D1290000}"/>
    <cellStyle name="Hyperlink 18" xfId="53808" hidden="1" xr:uid="{00000000-0005-0000-0000-0000D2290000}"/>
    <cellStyle name="Hyperlink 18" xfId="53981" hidden="1" xr:uid="{00000000-0005-0000-0000-0000D3290000}"/>
    <cellStyle name="Hyperlink 18" xfId="54028" hidden="1" xr:uid="{00000000-0005-0000-0000-0000D4290000}"/>
    <cellStyle name="Hyperlink 18" xfId="54077" hidden="1" xr:uid="{00000000-0005-0000-0000-0000D5290000}"/>
    <cellStyle name="Hyperlink 18" xfId="54127" hidden="1" xr:uid="{00000000-0005-0000-0000-0000D6290000}"/>
    <cellStyle name="Hyperlink 18" xfId="53893" hidden="1" xr:uid="{00000000-0005-0000-0000-0000D7290000}"/>
    <cellStyle name="Hyperlink 18" xfId="54213" hidden="1" xr:uid="{00000000-0005-0000-0000-0000D8290000}"/>
    <cellStyle name="Hyperlink 18" xfId="54260" hidden="1" xr:uid="{00000000-0005-0000-0000-0000D9290000}"/>
    <cellStyle name="Hyperlink 18" xfId="54309" hidden="1" xr:uid="{00000000-0005-0000-0000-0000DA290000}"/>
    <cellStyle name="Hyperlink 18" xfId="54359" hidden="1" xr:uid="{00000000-0005-0000-0000-0000DB290000}"/>
    <cellStyle name="Hyperlink 18" xfId="53787" hidden="1" xr:uid="{00000000-0005-0000-0000-0000DC290000}"/>
    <cellStyle name="Hyperlink 18" xfId="54417" hidden="1" xr:uid="{00000000-0005-0000-0000-0000DD290000}"/>
    <cellStyle name="Hyperlink 18" xfId="54464" hidden="1" xr:uid="{00000000-0005-0000-0000-0000DE290000}"/>
    <cellStyle name="Hyperlink 18" xfId="54513" hidden="1" xr:uid="{00000000-0005-0000-0000-0000DF290000}"/>
    <cellStyle name="Hyperlink 18" xfId="54563" hidden="1" xr:uid="{00000000-0005-0000-0000-0000E0290000}"/>
    <cellStyle name="Hyperlink 18" xfId="53924" hidden="1" xr:uid="{00000000-0005-0000-0000-0000E1290000}"/>
    <cellStyle name="Hyperlink 18" xfId="54621" hidden="1" xr:uid="{00000000-0005-0000-0000-0000E2290000}"/>
    <cellStyle name="Hyperlink 18" xfId="54668" hidden="1" xr:uid="{00000000-0005-0000-0000-0000E3290000}"/>
    <cellStyle name="Hyperlink 18" xfId="54717" hidden="1" xr:uid="{00000000-0005-0000-0000-0000E4290000}"/>
    <cellStyle name="Hyperlink 18" xfId="54767" hidden="1" xr:uid="{00000000-0005-0000-0000-0000E5290000}"/>
    <cellStyle name="Hyperlink 18" xfId="54158" hidden="1" xr:uid="{00000000-0005-0000-0000-0000E6290000}"/>
    <cellStyle name="Hyperlink 18" xfId="54825" hidden="1" xr:uid="{00000000-0005-0000-0000-0000E7290000}"/>
    <cellStyle name="Hyperlink 18" xfId="54872" hidden="1" xr:uid="{00000000-0005-0000-0000-0000E8290000}"/>
    <cellStyle name="Hyperlink 18" xfId="54921" hidden="1" xr:uid="{00000000-0005-0000-0000-0000E9290000}"/>
    <cellStyle name="Hyperlink 18" xfId="54971" hidden="1" xr:uid="{00000000-0005-0000-0000-0000EA290000}"/>
    <cellStyle name="Hyperlink 18" xfId="51933" hidden="1" xr:uid="{00000000-0005-0000-0000-0000EB290000}"/>
    <cellStyle name="Hyperlink 18" xfId="55029" hidden="1" xr:uid="{00000000-0005-0000-0000-0000EC290000}"/>
    <cellStyle name="Hyperlink 18" xfId="55076" hidden="1" xr:uid="{00000000-0005-0000-0000-0000ED290000}"/>
    <cellStyle name="Hyperlink 18" xfId="55125" hidden="1" xr:uid="{00000000-0005-0000-0000-0000EE290000}"/>
    <cellStyle name="Hyperlink 18" xfId="55175" hidden="1" xr:uid="{00000000-0005-0000-0000-0000EF290000}"/>
    <cellStyle name="Hyperlink 18" xfId="55287" hidden="1" xr:uid="{00000000-0005-0000-0000-0000F0290000}"/>
    <cellStyle name="Hyperlink 18" xfId="55460" hidden="1" xr:uid="{00000000-0005-0000-0000-0000F1290000}"/>
    <cellStyle name="Hyperlink 18" xfId="55507" hidden="1" xr:uid="{00000000-0005-0000-0000-0000F2290000}"/>
    <cellStyle name="Hyperlink 18" xfId="55556" hidden="1" xr:uid="{00000000-0005-0000-0000-0000F3290000}"/>
    <cellStyle name="Hyperlink 18" xfId="55606" hidden="1" xr:uid="{00000000-0005-0000-0000-0000F4290000}"/>
    <cellStyle name="Hyperlink 18" xfId="55372" hidden="1" xr:uid="{00000000-0005-0000-0000-0000F5290000}"/>
    <cellStyle name="Hyperlink 18" xfId="55692" hidden="1" xr:uid="{00000000-0005-0000-0000-0000F6290000}"/>
    <cellStyle name="Hyperlink 18" xfId="55739" hidden="1" xr:uid="{00000000-0005-0000-0000-0000F7290000}"/>
    <cellStyle name="Hyperlink 18" xfId="55788" hidden="1" xr:uid="{00000000-0005-0000-0000-0000F8290000}"/>
    <cellStyle name="Hyperlink 18" xfId="55838" hidden="1" xr:uid="{00000000-0005-0000-0000-0000F9290000}"/>
    <cellStyle name="Hyperlink 18" xfId="55266" hidden="1" xr:uid="{00000000-0005-0000-0000-0000FA290000}"/>
    <cellStyle name="Hyperlink 18" xfId="55896" hidden="1" xr:uid="{00000000-0005-0000-0000-0000FB290000}"/>
    <cellStyle name="Hyperlink 18" xfId="55943" hidden="1" xr:uid="{00000000-0005-0000-0000-0000FC290000}"/>
    <cellStyle name="Hyperlink 18" xfId="55992" hidden="1" xr:uid="{00000000-0005-0000-0000-0000FD290000}"/>
    <cellStyle name="Hyperlink 18" xfId="56042" hidden="1" xr:uid="{00000000-0005-0000-0000-0000FE290000}"/>
    <cellStyle name="Hyperlink 18" xfId="55403" hidden="1" xr:uid="{00000000-0005-0000-0000-0000FF290000}"/>
    <cellStyle name="Hyperlink 18" xfId="56100" hidden="1" xr:uid="{00000000-0005-0000-0000-0000002A0000}"/>
    <cellStyle name="Hyperlink 18" xfId="56147" hidden="1" xr:uid="{00000000-0005-0000-0000-0000012A0000}"/>
    <cellStyle name="Hyperlink 18" xfId="56196" hidden="1" xr:uid="{00000000-0005-0000-0000-0000022A0000}"/>
    <cellStyle name="Hyperlink 18" xfId="56246" hidden="1" xr:uid="{00000000-0005-0000-0000-0000032A0000}"/>
    <cellStyle name="Hyperlink 18" xfId="55637" hidden="1" xr:uid="{00000000-0005-0000-0000-0000042A0000}"/>
    <cellStyle name="Hyperlink 18" xfId="56304" hidden="1" xr:uid="{00000000-0005-0000-0000-0000052A0000}"/>
    <cellStyle name="Hyperlink 18" xfId="56351" hidden="1" xr:uid="{00000000-0005-0000-0000-0000062A0000}"/>
    <cellStyle name="Hyperlink 18" xfId="56400" hidden="1" xr:uid="{00000000-0005-0000-0000-0000072A0000}"/>
    <cellStyle name="Hyperlink 18" xfId="56450" hidden="1" xr:uid="{00000000-0005-0000-0000-0000082A0000}"/>
    <cellStyle name="Hyperlink 18" xfId="56501" hidden="1" xr:uid="{00000000-0005-0000-0000-0000092A0000}"/>
    <cellStyle name="Hyperlink 18" xfId="56572" hidden="1" xr:uid="{00000000-0005-0000-0000-00000A2A0000}"/>
    <cellStyle name="Hyperlink 18" xfId="56619" hidden="1" xr:uid="{00000000-0005-0000-0000-00000B2A0000}"/>
    <cellStyle name="Hyperlink 18" xfId="56668" hidden="1" xr:uid="{00000000-0005-0000-0000-00000C2A0000}"/>
    <cellStyle name="Hyperlink 18" xfId="56718" hidden="1" xr:uid="{00000000-0005-0000-0000-00000D2A0000}"/>
    <cellStyle name="Hyperlink 18" xfId="56758" hidden="1" xr:uid="{00000000-0005-0000-0000-00000E2A0000}"/>
    <cellStyle name="Hyperlink 18" xfId="56827" hidden="1" xr:uid="{00000000-0005-0000-0000-00000F2A0000}"/>
    <cellStyle name="Hyperlink 18" xfId="56874" hidden="1" xr:uid="{00000000-0005-0000-0000-0000102A0000}"/>
    <cellStyle name="Hyperlink 18" xfId="56923" hidden="1" xr:uid="{00000000-0005-0000-0000-0000112A0000}"/>
    <cellStyle name="Hyperlink 18" xfId="56973" hidden="1" xr:uid="{00000000-0005-0000-0000-0000122A0000}"/>
    <cellStyle name="Hyperlink 18" xfId="57070" hidden="1" xr:uid="{00000000-0005-0000-0000-0000132A0000}"/>
    <cellStyle name="Hyperlink 18" xfId="57194" hidden="1" xr:uid="{00000000-0005-0000-0000-0000142A0000}"/>
    <cellStyle name="Hyperlink 18" xfId="57241" hidden="1" xr:uid="{00000000-0005-0000-0000-0000152A0000}"/>
    <cellStyle name="Hyperlink 18" xfId="57290" hidden="1" xr:uid="{00000000-0005-0000-0000-0000162A0000}"/>
    <cellStyle name="Hyperlink 18" xfId="57340" hidden="1" xr:uid="{00000000-0005-0000-0000-0000172A0000}"/>
    <cellStyle name="Hyperlink 18" xfId="57452" hidden="1" xr:uid="{00000000-0005-0000-0000-0000182A0000}"/>
    <cellStyle name="Hyperlink 18" xfId="57625" hidden="1" xr:uid="{00000000-0005-0000-0000-0000192A0000}"/>
    <cellStyle name="Hyperlink 18" xfId="57672" hidden="1" xr:uid="{00000000-0005-0000-0000-00001A2A0000}"/>
    <cellStyle name="Hyperlink 18" xfId="57721" hidden="1" xr:uid="{00000000-0005-0000-0000-00001B2A0000}"/>
    <cellStyle name="Hyperlink 18" xfId="57771" hidden="1" xr:uid="{00000000-0005-0000-0000-00001C2A0000}"/>
    <cellStyle name="Hyperlink 18" xfId="57537" hidden="1" xr:uid="{00000000-0005-0000-0000-00001D2A0000}"/>
    <cellStyle name="Hyperlink 18" xfId="57857" hidden="1" xr:uid="{00000000-0005-0000-0000-00001E2A0000}"/>
    <cellStyle name="Hyperlink 18" xfId="57904" hidden="1" xr:uid="{00000000-0005-0000-0000-00001F2A0000}"/>
    <cellStyle name="Hyperlink 18" xfId="57953" hidden="1" xr:uid="{00000000-0005-0000-0000-0000202A0000}"/>
    <cellStyle name="Hyperlink 18" xfId="58003" hidden="1" xr:uid="{00000000-0005-0000-0000-0000212A0000}"/>
    <cellStyle name="Hyperlink 18" xfId="57431" hidden="1" xr:uid="{00000000-0005-0000-0000-0000222A0000}"/>
    <cellStyle name="Hyperlink 18" xfId="58061" hidden="1" xr:uid="{00000000-0005-0000-0000-0000232A0000}"/>
    <cellStyle name="Hyperlink 18" xfId="58108" hidden="1" xr:uid="{00000000-0005-0000-0000-0000242A0000}"/>
    <cellStyle name="Hyperlink 18" xfId="58157" hidden="1" xr:uid="{00000000-0005-0000-0000-0000252A0000}"/>
    <cellStyle name="Hyperlink 18" xfId="58207" hidden="1" xr:uid="{00000000-0005-0000-0000-0000262A0000}"/>
    <cellStyle name="Hyperlink 18" xfId="57568" hidden="1" xr:uid="{00000000-0005-0000-0000-0000272A0000}"/>
    <cellStyle name="Hyperlink 18" xfId="58265" hidden="1" xr:uid="{00000000-0005-0000-0000-0000282A0000}"/>
    <cellStyle name="Hyperlink 18" xfId="58312" hidden="1" xr:uid="{00000000-0005-0000-0000-0000292A0000}"/>
    <cellStyle name="Hyperlink 18" xfId="58361" hidden="1" xr:uid="{00000000-0005-0000-0000-00002A2A0000}"/>
    <cellStyle name="Hyperlink 18" xfId="58411" hidden="1" xr:uid="{00000000-0005-0000-0000-00002B2A0000}"/>
    <cellStyle name="Hyperlink 18" xfId="57802" hidden="1" xr:uid="{00000000-0005-0000-0000-00002C2A0000}"/>
    <cellStyle name="Hyperlink 18" xfId="58469" hidden="1" xr:uid="{00000000-0005-0000-0000-00002D2A0000}"/>
    <cellStyle name="Hyperlink 18" xfId="58516" hidden="1" xr:uid="{00000000-0005-0000-0000-00002E2A0000}"/>
    <cellStyle name="Hyperlink 18" xfId="58565" hidden="1" xr:uid="{00000000-0005-0000-0000-00002F2A0000}"/>
    <cellStyle name="Hyperlink 18" xfId="58615" hidden="1" xr:uid="{00000000-0005-0000-0000-0000302A0000}"/>
    <cellStyle name="Hyperlink 18" xfId="57156" hidden="1" xr:uid="{00000000-0005-0000-0000-0000312A0000}"/>
    <cellStyle name="Hyperlink 18" xfId="58673" hidden="1" xr:uid="{00000000-0005-0000-0000-0000322A0000}"/>
    <cellStyle name="Hyperlink 18" xfId="58720" hidden="1" xr:uid="{00000000-0005-0000-0000-0000332A0000}"/>
    <cellStyle name="Hyperlink 18" xfId="58769" hidden="1" xr:uid="{00000000-0005-0000-0000-0000342A0000}"/>
    <cellStyle name="Hyperlink 18" xfId="58819" hidden="1" xr:uid="{00000000-0005-0000-0000-0000352A0000}"/>
    <cellStyle name="Hyperlink 18" xfId="58931" hidden="1" xr:uid="{00000000-0005-0000-0000-0000362A0000}"/>
    <cellStyle name="Hyperlink 18" xfId="59104" hidden="1" xr:uid="{00000000-0005-0000-0000-0000372A0000}"/>
    <cellStyle name="Hyperlink 18" xfId="59151" hidden="1" xr:uid="{00000000-0005-0000-0000-0000382A0000}"/>
    <cellStyle name="Hyperlink 18" xfId="59200" hidden="1" xr:uid="{00000000-0005-0000-0000-0000392A0000}"/>
    <cellStyle name="Hyperlink 18" xfId="59250" hidden="1" xr:uid="{00000000-0005-0000-0000-00003A2A0000}"/>
    <cellStyle name="Hyperlink 18" xfId="59016" hidden="1" xr:uid="{00000000-0005-0000-0000-00003B2A0000}"/>
    <cellStyle name="Hyperlink 18" xfId="59336" hidden="1" xr:uid="{00000000-0005-0000-0000-00003C2A0000}"/>
    <cellStyle name="Hyperlink 18" xfId="59383" hidden="1" xr:uid="{00000000-0005-0000-0000-00003D2A0000}"/>
    <cellStyle name="Hyperlink 18" xfId="59432" hidden="1" xr:uid="{00000000-0005-0000-0000-00003E2A0000}"/>
    <cellStyle name="Hyperlink 18" xfId="59482" hidden="1" xr:uid="{00000000-0005-0000-0000-00003F2A0000}"/>
    <cellStyle name="Hyperlink 18" xfId="58910" hidden="1" xr:uid="{00000000-0005-0000-0000-0000402A0000}"/>
    <cellStyle name="Hyperlink 18" xfId="59540" hidden="1" xr:uid="{00000000-0005-0000-0000-0000412A0000}"/>
    <cellStyle name="Hyperlink 18" xfId="59587" hidden="1" xr:uid="{00000000-0005-0000-0000-0000422A0000}"/>
    <cellStyle name="Hyperlink 18" xfId="59636" hidden="1" xr:uid="{00000000-0005-0000-0000-0000432A0000}"/>
    <cellStyle name="Hyperlink 18" xfId="59686" hidden="1" xr:uid="{00000000-0005-0000-0000-0000442A0000}"/>
    <cellStyle name="Hyperlink 18" xfId="59047" hidden="1" xr:uid="{00000000-0005-0000-0000-0000452A0000}"/>
    <cellStyle name="Hyperlink 18" xfId="59744" hidden="1" xr:uid="{00000000-0005-0000-0000-0000462A0000}"/>
    <cellStyle name="Hyperlink 18" xfId="59791" hidden="1" xr:uid="{00000000-0005-0000-0000-0000472A0000}"/>
    <cellStyle name="Hyperlink 18" xfId="59840" hidden="1" xr:uid="{00000000-0005-0000-0000-0000482A0000}"/>
    <cellStyle name="Hyperlink 18" xfId="59890" hidden="1" xr:uid="{00000000-0005-0000-0000-0000492A0000}"/>
    <cellStyle name="Hyperlink 18" xfId="59281" hidden="1" xr:uid="{00000000-0005-0000-0000-00004A2A0000}"/>
    <cellStyle name="Hyperlink 18" xfId="59948" hidden="1" xr:uid="{00000000-0005-0000-0000-00004B2A0000}"/>
    <cellStyle name="Hyperlink 18" xfId="59995" hidden="1" xr:uid="{00000000-0005-0000-0000-00004C2A0000}"/>
    <cellStyle name="Hyperlink 18" xfId="60044" hidden="1" xr:uid="{00000000-0005-0000-0000-00004D2A0000}"/>
    <cellStyle name="Hyperlink 18" xfId="60094" hidden="1" xr:uid="{00000000-0005-0000-0000-00004E2A0000}"/>
    <cellStyle name="Hyperlink 18" xfId="57050" hidden="1" xr:uid="{00000000-0005-0000-0000-00004F2A0000}"/>
    <cellStyle name="Hyperlink 18" xfId="60152" hidden="1" xr:uid="{00000000-0005-0000-0000-0000502A0000}"/>
    <cellStyle name="Hyperlink 18" xfId="60199" hidden="1" xr:uid="{00000000-0005-0000-0000-0000512A0000}"/>
    <cellStyle name="Hyperlink 18" xfId="60248" hidden="1" xr:uid="{00000000-0005-0000-0000-0000522A0000}"/>
    <cellStyle name="Hyperlink 18" xfId="60298" hidden="1" xr:uid="{00000000-0005-0000-0000-0000532A0000}"/>
    <cellStyle name="Hyperlink 18" xfId="60410" hidden="1" xr:uid="{00000000-0005-0000-0000-0000542A0000}"/>
    <cellStyle name="Hyperlink 18" xfId="60583" hidden="1" xr:uid="{00000000-0005-0000-0000-0000552A0000}"/>
    <cellStyle name="Hyperlink 18" xfId="60630" hidden="1" xr:uid="{00000000-0005-0000-0000-0000562A0000}"/>
    <cellStyle name="Hyperlink 18" xfId="60679" hidden="1" xr:uid="{00000000-0005-0000-0000-0000572A0000}"/>
    <cellStyle name="Hyperlink 18" xfId="60729" hidden="1" xr:uid="{00000000-0005-0000-0000-0000582A0000}"/>
    <cellStyle name="Hyperlink 18" xfId="60495" hidden="1" xr:uid="{00000000-0005-0000-0000-0000592A0000}"/>
    <cellStyle name="Hyperlink 18" xfId="60815" hidden="1" xr:uid="{00000000-0005-0000-0000-00005A2A0000}"/>
    <cellStyle name="Hyperlink 18" xfId="60862" hidden="1" xr:uid="{00000000-0005-0000-0000-00005B2A0000}"/>
    <cellStyle name="Hyperlink 18" xfId="60911" hidden="1" xr:uid="{00000000-0005-0000-0000-00005C2A0000}"/>
    <cellStyle name="Hyperlink 18" xfId="60961" hidden="1" xr:uid="{00000000-0005-0000-0000-00005D2A0000}"/>
    <cellStyle name="Hyperlink 18" xfId="60389" hidden="1" xr:uid="{00000000-0005-0000-0000-00005E2A0000}"/>
    <cellStyle name="Hyperlink 18" xfId="61019" hidden="1" xr:uid="{00000000-0005-0000-0000-00005F2A0000}"/>
    <cellStyle name="Hyperlink 18" xfId="61066" hidden="1" xr:uid="{00000000-0005-0000-0000-0000602A0000}"/>
    <cellStyle name="Hyperlink 18" xfId="61115" hidden="1" xr:uid="{00000000-0005-0000-0000-0000612A0000}"/>
    <cellStyle name="Hyperlink 18" xfId="61165" hidden="1" xr:uid="{00000000-0005-0000-0000-0000622A0000}"/>
    <cellStyle name="Hyperlink 18" xfId="60526" hidden="1" xr:uid="{00000000-0005-0000-0000-0000632A0000}"/>
    <cellStyle name="Hyperlink 18" xfId="61223" hidden="1" xr:uid="{00000000-0005-0000-0000-0000642A0000}"/>
    <cellStyle name="Hyperlink 18" xfId="61270" hidden="1" xr:uid="{00000000-0005-0000-0000-0000652A0000}"/>
    <cellStyle name="Hyperlink 18" xfId="61319" hidden="1" xr:uid="{00000000-0005-0000-0000-0000662A0000}"/>
    <cellStyle name="Hyperlink 18" xfId="61369" hidden="1" xr:uid="{00000000-0005-0000-0000-0000672A0000}"/>
    <cellStyle name="Hyperlink 18" xfId="60760" hidden="1" xr:uid="{00000000-0005-0000-0000-0000682A0000}"/>
    <cellStyle name="Hyperlink 18" xfId="61427" hidden="1" xr:uid="{00000000-0005-0000-0000-0000692A0000}"/>
    <cellStyle name="Hyperlink 18" xfId="61474" hidden="1" xr:uid="{00000000-0005-0000-0000-00006A2A0000}"/>
    <cellStyle name="Hyperlink 18" xfId="61523" hidden="1" xr:uid="{00000000-0005-0000-0000-00006B2A0000}"/>
    <cellStyle name="Hyperlink 18" xfId="61573" xr:uid="{00000000-0005-0000-0000-00006C2A0000}"/>
    <cellStyle name="Hyperlink 19" xfId="166" hidden="1" xr:uid="{00000000-0005-0000-0000-00006D2A0000}"/>
    <cellStyle name="Hyperlink 19" xfId="208" hidden="1" xr:uid="{00000000-0005-0000-0000-00006E2A0000}"/>
    <cellStyle name="Hyperlink 19" xfId="438" hidden="1" xr:uid="{00000000-0005-0000-0000-00006F2A0000}"/>
    <cellStyle name="Hyperlink 19" xfId="489" hidden="1" xr:uid="{00000000-0005-0000-0000-0000702A0000}"/>
    <cellStyle name="Hyperlink 19" xfId="538" hidden="1" xr:uid="{00000000-0005-0000-0000-0000712A0000}"/>
    <cellStyle name="Hyperlink 19" xfId="588" hidden="1" xr:uid="{00000000-0005-0000-0000-0000722A0000}"/>
    <cellStyle name="Hyperlink 19" xfId="626" hidden="1" xr:uid="{00000000-0005-0000-0000-0000732A0000}"/>
    <cellStyle name="Hyperlink 19" xfId="695" hidden="1" xr:uid="{00000000-0005-0000-0000-0000742A0000}"/>
    <cellStyle name="Hyperlink 19" xfId="744" hidden="1" xr:uid="{00000000-0005-0000-0000-0000752A0000}"/>
    <cellStyle name="Hyperlink 19" xfId="793" hidden="1" xr:uid="{00000000-0005-0000-0000-0000762A0000}"/>
    <cellStyle name="Hyperlink 19" xfId="843" hidden="1" xr:uid="{00000000-0005-0000-0000-0000772A0000}"/>
    <cellStyle name="Hyperlink 19" xfId="940" hidden="1" xr:uid="{00000000-0005-0000-0000-0000782A0000}"/>
    <cellStyle name="Hyperlink 19" xfId="1065" hidden="1" xr:uid="{00000000-0005-0000-0000-0000792A0000}"/>
    <cellStyle name="Hyperlink 19" xfId="1114" hidden="1" xr:uid="{00000000-0005-0000-0000-00007A2A0000}"/>
    <cellStyle name="Hyperlink 19" xfId="1163" hidden="1" xr:uid="{00000000-0005-0000-0000-00007B2A0000}"/>
    <cellStyle name="Hyperlink 19" xfId="1213" hidden="1" xr:uid="{00000000-0005-0000-0000-00007C2A0000}"/>
    <cellStyle name="Hyperlink 19" xfId="1323" hidden="1" xr:uid="{00000000-0005-0000-0000-00007D2A0000}"/>
    <cellStyle name="Hyperlink 19" xfId="1496" hidden="1" xr:uid="{00000000-0005-0000-0000-00007E2A0000}"/>
    <cellStyle name="Hyperlink 19" xfId="1545" hidden="1" xr:uid="{00000000-0005-0000-0000-00007F2A0000}"/>
    <cellStyle name="Hyperlink 19" xfId="1594" hidden="1" xr:uid="{00000000-0005-0000-0000-0000802A0000}"/>
    <cellStyle name="Hyperlink 19" xfId="1644" hidden="1" xr:uid="{00000000-0005-0000-0000-0000812A0000}"/>
    <cellStyle name="Hyperlink 19" xfId="1410" hidden="1" xr:uid="{00000000-0005-0000-0000-0000822A0000}"/>
    <cellStyle name="Hyperlink 19" xfId="1728" hidden="1" xr:uid="{00000000-0005-0000-0000-0000832A0000}"/>
    <cellStyle name="Hyperlink 19" xfId="1777" hidden="1" xr:uid="{00000000-0005-0000-0000-0000842A0000}"/>
    <cellStyle name="Hyperlink 19" xfId="1826" hidden="1" xr:uid="{00000000-0005-0000-0000-0000852A0000}"/>
    <cellStyle name="Hyperlink 19" xfId="1876" hidden="1" xr:uid="{00000000-0005-0000-0000-0000862A0000}"/>
    <cellStyle name="Hyperlink 19" xfId="1304" hidden="1" xr:uid="{00000000-0005-0000-0000-0000872A0000}"/>
    <cellStyle name="Hyperlink 19" xfId="1932" hidden="1" xr:uid="{00000000-0005-0000-0000-0000882A0000}"/>
    <cellStyle name="Hyperlink 19" xfId="1981" hidden="1" xr:uid="{00000000-0005-0000-0000-0000892A0000}"/>
    <cellStyle name="Hyperlink 19" xfId="2030" hidden="1" xr:uid="{00000000-0005-0000-0000-00008A2A0000}"/>
    <cellStyle name="Hyperlink 19" xfId="2080" hidden="1" xr:uid="{00000000-0005-0000-0000-00008B2A0000}"/>
    <cellStyle name="Hyperlink 19" xfId="1439" hidden="1" xr:uid="{00000000-0005-0000-0000-00008C2A0000}"/>
    <cellStyle name="Hyperlink 19" xfId="2136" hidden="1" xr:uid="{00000000-0005-0000-0000-00008D2A0000}"/>
    <cellStyle name="Hyperlink 19" xfId="2185" hidden="1" xr:uid="{00000000-0005-0000-0000-00008E2A0000}"/>
    <cellStyle name="Hyperlink 19" xfId="2234" hidden="1" xr:uid="{00000000-0005-0000-0000-00008F2A0000}"/>
    <cellStyle name="Hyperlink 19" xfId="2284" hidden="1" xr:uid="{00000000-0005-0000-0000-0000902A0000}"/>
    <cellStyle name="Hyperlink 19" xfId="1243" hidden="1" xr:uid="{00000000-0005-0000-0000-0000912A0000}"/>
    <cellStyle name="Hyperlink 19" xfId="2340" hidden="1" xr:uid="{00000000-0005-0000-0000-0000922A0000}"/>
    <cellStyle name="Hyperlink 19" xfId="2389" hidden="1" xr:uid="{00000000-0005-0000-0000-0000932A0000}"/>
    <cellStyle name="Hyperlink 19" xfId="2438" hidden="1" xr:uid="{00000000-0005-0000-0000-0000942A0000}"/>
    <cellStyle name="Hyperlink 19" xfId="2488" hidden="1" xr:uid="{00000000-0005-0000-0000-0000952A0000}"/>
    <cellStyle name="Hyperlink 19" xfId="1028" hidden="1" xr:uid="{00000000-0005-0000-0000-0000962A0000}"/>
    <cellStyle name="Hyperlink 19" xfId="2544" hidden="1" xr:uid="{00000000-0005-0000-0000-0000972A0000}"/>
    <cellStyle name="Hyperlink 19" xfId="2593" hidden="1" xr:uid="{00000000-0005-0000-0000-0000982A0000}"/>
    <cellStyle name="Hyperlink 19" xfId="2642" hidden="1" xr:uid="{00000000-0005-0000-0000-0000992A0000}"/>
    <cellStyle name="Hyperlink 19" xfId="2692" hidden="1" xr:uid="{00000000-0005-0000-0000-00009A2A0000}"/>
    <cellStyle name="Hyperlink 19" xfId="2802" hidden="1" xr:uid="{00000000-0005-0000-0000-00009B2A0000}"/>
    <cellStyle name="Hyperlink 19" xfId="2975" hidden="1" xr:uid="{00000000-0005-0000-0000-00009C2A0000}"/>
    <cellStyle name="Hyperlink 19" xfId="3024" hidden="1" xr:uid="{00000000-0005-0000-0000-00009D2A0000}"/>
    <cellStyle name="Hyperlink 19" xfId="3073" hidden="1" xr:uid="{00000000-0005-0000-0000-00009E2A0000}"/>
    <cellStyle name="Hyperlink 19" xfId="3123" hidden="1" xr:uid="{00000000-0005-0000-0000-00009F2A0000}"/>
    <cellStyle name="Hyperlink 19" xfId="2889" hidden="1" xr:uid="{00000000-0005-0000-0000-0000A02A0000}"/>
    <cellStyle name="Hyperlink 19" xfId="3207" hidden="1" xr:uid="{00000000-0005-0000-0000-0000A12A0000}"/>
    <cellStyle name="Hyperlink 19" xfId="3256" hidden="1" xr:uid="{00000000-0005-0000-0000-0000A22A0000}"/>
    <cellStyle name="Hyperlink 19" xfId="3305" hidden="1" xr:uid="{00000000-0005-0000-0000-0000A32A0000}"/>
    <cellStyle name="Hyperlink 19" xfId="3355" hidden="1" xr:uid="{00000000-0005-0000-0000-0000A42A0000}"/>
    <cellStyle name="Hyperlink 19" xfId="2783" hidden="1" xr:uid="{00000000-0005-0000-0000-0000A52A0000}"/>
    <cellStyle name="Hyperlink 19" xfId="3411" hidden="1" xr:uid="{00000000-0005-0000-0000-0000A62A0000}"/>
    <cellStyle name="Hyperlink 19" xfId="3460" hidden="1" xr:uid="{00000000-0005-0000-0000-0000A72A0000}"/>
    <cellStyle name="Hyperlink 19" xfId="3509" hidden="1" xr:uid="{00000000-0005-0000-0000-0000A82A0000}"/>
    <cellStyle name="Hyperlink 19" xfId="3559" hidden="1" xr:uid="{00000000-0005-0000-0000-0000A92A0000}"/>
    <cellStyle name="Hyperlink 19" xfId="2918" hidden="1" xr:uid="{00000000-0005-0000-0000-0000AA2A0000}"/>
    <cellStyle name="Hyperlink 19" xfId="3615" hidden="1" xr:uid="{00000000-0005-0000-0000-0000AB2A0000}"/>
    <cellStyle name="Hyperlink 19" xfId="3664" hidden="1" xr:uid="{00000000-0005-0000-0000-0000AC2A0000}"/>
    <cellStyle name="Hyperlink 19" xfId="3713" hidden="1" xr:uid="{00000000-0005-0000-0000-0000AD2A0000}"/>
    <cellStyle name="Hyperlink 19" xfId="3763" hidden="1" xr:uid="{00000000-0005-0000-0000-0000AE2A0000}"/>
    <cellStyle name="Hyperlink 19" xfId="2722" hidden="1" xr:uid="{00000000-0005-0000-0000-0000AF2A0000}"/>
    <cellStyle name="Hyperlink 19" xfId="3819" hidden="1" xr:uid="{00000000-0005-0000-0000-0000B02A0000}"/>
    <cellStyle name="Hyperlink 19" xfId="3868" hidden="1" xr:uid="{00000000-0005-0000-0000-0000B12A0000}"/>
    <cellStyle name="Hyperlink 19" xfId="3917" hidden="1" xr:uid="{00000000-0005-0000-0000-0000B22A0000}"/>
    <cellStyle name="Hyperlink 19" xfId="3967" hidden="1" xr:uid="{00000000-0005-0000-0000-0000B32A0000}"/>
    <cellStyle name="Hyperlink 19" xfId="922" hidden="1" xr:uid="{00000000-0005-0000-0000-0000B42A0000}"/>
    <cellStyle name="Hyperlink 19" xfId="4023" hidden="1" xr:uid="{00000000-0005-0000-0000-0000B52A0000}"/>
    <cellStyle name="Hyperlink 19" xfId="4072" hidden="1" xr:uid="{00000000-0005-0000-0000-0000B62A0000}"/>
    <cellStyle name="Hyperlink 19" xfId="4121" hidden="1" xr:uid="{00000000-0005-0000-0000-0000B72A0000}"/>
    <cellStyle name="Hyperlink 19" xfId="4171" hidden="1" xr:uid="{00000000-0005-0000-0000-0000B82A0000}"/>
    <cellStyle name="Hyperlink 19" xfId="4281" hidden="1" xr:uid="{00000000-0005-0000-0000-0000B92A0000}"/>
    <cellStyle name="Hyperlink 19" xfId="4454" hidden="1" xr:uid="{00000000-0005-0000-0000-0000BA2A0000}"/>
    <cellStyle name="Hyperlink 19" xfId="4503" hidden="1" xr:uid="{00000000-0005-0000-0000-0000BB2A0000}"/>
    <cellStyle name="Hyperlink 19" xfId="4552" hidden="1" xr:uid="{00000000-0005-0000-0000-0000BC2A0000}"/>
    <cellStyle name="Hyperlink 19" xfId="4602" hidden="1" xr:uid="{00000000-0005-0000-0000-0000BD2A0000}"/>
    <cellStyle name="Hyperlink 19" xfId="4368" hidden="1" xr:uid="{00000000-0005-0000-0000-0000BE2A0000}"/>
    <cellStyle name="Hyperlink 19" xfId="4686" hidden="1" xr:uid="{00000000-0005-0000-0000-0000BF2A0000}"/>
    <cellStyle name="Hyperlink 19" xfId="4735" hidden="1" xr:uid="{00000000-0005-0000-0000-0000C02A0000}"/>
    <cellStyle name="Hyperlink 19" xfId="4784" hidden="1" xr:uid="{00000000-0005-0000-0000-0000C12A0000}"/>
    <cellStyle name="Hyperlink 19" xfId="4834" hidden="1" xr:uid="{00000000-0005-0000-0000-0000C22A0000}"/>
    <cellStyle name="Hyperlink 19" xfId="4262" hidden="1" xr:uid="{00000000-0005-0000-0000-0000C32A0000}"/>
    <cellStyle name="Hyperlink 19" xfId="4890" hidden="1" xr:uid="{00000000-0005-0000-0000-0000C42A0000}"/>
    <cellStyle name="Hyperlink 19" xfId="4939" hidden="1" xr:uid="{00000000-0005-0000-0000-0000C52A0000}"/>
    <cellStyle name="Hyperlink 19" xfId="4988" hidden="1" xr:uid="{00000000-0005-0000-0000-0000C62A0000}"/>
    <cellStyle name="Hyperlink 19" xfId="5038" hidden="1" xr:uid="{00000000-0005-0000-0000-0000C72A0000}"/>
    <cellStyle name="Hyperlink 19" xfId="4397" hidden="1" xr:uid="{00000000-0005-0000-0000-0000C82A0000}"/>
    <cellStyle name="Hyperlink 19" xfId="5094" hidden="1" xr:uid="{00000000-0005-0000-0000-0000C92A0000}"/>
    <cellStyle name="Hyperlink 19" xfId="5143" hidden="1" xr:uid="{00000000-0005-0000-0000-0000CA2A0000}"/>
    <cellStyle name="Hyperlink 19" xfId="5192" hidden="1" xr:uid="{00000000-0005-0000-0000-0000CB2A0000}"/>
    <cellStyle name="Hyperlink 19" xfId="5242" hidden="1" xr:uid="{00000000-0005-0000-0000-0000CC2A0000}"/>
    <cellStyle name="Hyperlink 19" xfId="4201" hidden="1" xr:uid="{00000000-0005-0000-0000-0000CD2A0000}"/>
    <cellStyle name="Hyperlink 19" xfId="5298" hidden="1" xr:uid="{00000000-0005-0000-0000-0000CE2A0000}"/>
    <cellStyle name="Hyperlink 19" xfId="5347" hidden="1" xr:uid="{00000000-0005-0000-0000-0000CF2A0000}"/>
    <cellStyle name="Hyperlink 19" xfId="5396" hidden="1" xr:uid="{00000000-0005-0000-0000-0000D02A0000}"/>
    <cellStyle name="Hyperlink 19" xfId="5446" hidden="1" xr:uid="{00000000-0005-0000-0000-0000D12A0000}"/>
    <cellStyle name="Hyperlink 19" xfId="5634" hidden="1" xr:uid="{00000000-0005-0000-0000-0000D22A0000}"/>
    <cellStyle name="Hyperlink 19" xfId="5834" hidden="1" xr:uid="{00000000-0005-0000-0000-0000D32A0000}"/>
    <cellStyle name="Hyperlink 19" xfId="5883" hidden="1" xr:uid="{00000000-0005-0000-0000-0000D42A0000}"/>
    <cellStyle name="Hyperlink 19" xfId="5932" hidden="1" xr:uid="{00000000-0005-0000-0000-0000D52A0000}"/>
    <cellStyle name="Hyperlink 19" xfId="5982" hidden="1" xr:uid="{00000000-0005-0000-0000-0000D62A0000}"/>
    <cellStyle name="Hyperlink 19" xfId="6020" hidden="1" xr:uid="{00000000-0005-0000-0000-0000D72A0000}"/>
    <cellStyle name="Hyperlink 19" xfId="6089" hidden="1" xr:uid="{00000000-0005-0000-0000-0000D82A0000}"/>
    <cellStyle name="Hyperlink 19" xfId="6138" hidden="1" xr:uid="{00000000-0005-0000-0000-0000D92A0000}"/>
    <cellStyle name="Hyperlink 19" xfId="6187" hidden="1" xr:uid="{00000000-0005-0000-0000-0000DA2A0000}"/>
    <cellStyle name="Hyperlink 19" xfId="6237" hidden="1" xr:uid="{00000000-0005-0000-0000-0000DB2A0000}"/>
    <cellStyle name="Hyperlink 19" xfId="6331" hidden="1" xr:uid="{00000000-0005-0000-0000-0000DC2A0000}"/>
    <cellStyle name="Hyperlink 19" xfId="6455" hidden="1" xr:uid="{00000000-0005-0000-0000-0000DD2A0000}"/>
    <cellStyle name="Hyperlink 19" xfId="6504" hidden="1" xr:uid="{00000000-0005-0000-0000-0000DE2A0000}"/>
    <cellStyle name="Hyperlink 19" xfId="6553" hidden="1" xr:uid="{00000000-0005-0000-0000-0000DF2A0000}"/>
    <cellStyle name="Hyperlink 19" xfId="6603" hidden="1" xr:uid="{00000000-0005-0000-0000-0000E02A0000}"/>
    <cellStyle name="Hyperlink 19" xfId="6713" hidden="1" xr:uid="{00000000-0005-0000-0000-0000E12A0000}"/>
    <cellStyle name="Hyperlink 19" xfId="6886" hidden="1" xr:uid="{00000000-0005-0000-0000-0000E22A0000}"/>
    <cellStyle name="Hyperlink 19" xfId="6935" hidden="1" xr:uid="{00000000-0005-0000-0000-0000E32A0000}"/>
    <cellStyle name="Hyperlink 19" xfId="6984" hidden="1" xr:uid="{00000000-0005-0000-0000-0000E42A0000}"/>
    <cellStyle name="Hyperlink 19" xfId="7034" hidden="1" xr:uid="{00000000-0005-0000-0000-0000E52A0000}"/>
    <cellStyle name="Hyperlink 19" xfId="6800" hidden="1" xr:uid="{00000000-0005-0000-0000-0000E62A0000}"/>
    <cellStyle name="Hyperlink 19" xfId="7118" hidden="1" xr:uid="{00000000-0005-0000-0000-0000E72A0000}"/>
    <cellStyle name="Hyperlink 19" xfId="7167" hidden="1" xr:uid="{00000000-0005-0000-0000-0000E82A0000}"/>
    <cellStyle name="Hyperlink 19" xfId="7216" hidden="1" xr:uid="{00000000-0005-0000-0000-0000E92A0000}"/>
    <cellStyle name="Hyperlink 19" xfId="7266" hidden="1" xr:uid="{00000000-0005-0000-0000-0000EA2A0000}"/>
    <cellStyle name="Hyperlink 19" xfId="6694" hidden="1" xr:uid="{00000000-0005-0000-0000-0000EB2A0000}"/>
    <cellStyle name="Hyperlink 19" xfId="7322" hidden="1" xr:uid="{00000000-0005-0000-0000-0000EC2A0000}"/>
    <cellStyle name="Hyperlink 19" xfId="7371" hidden="1" xr:uid="{00000000-0005-0000-0000-0000ED2A0000}"/>
    <cellStyle name="Hyperlink 19" xfId="7420" hidden="1" xr:uid="{00000000-0005-0000-0000-0000EE2A0000}"/>
    <cellStyle name="Hyperlink 19" xfId="7470" hidden="1" xr:uid="{00000000-0005-0000-0000-0000EF2A0000}"/>
    <cellStyle name="Hyperlink 19" xfId="6829" hidden="1" xr:uid="{00000000-0005-0000-0000-0000F02A0000}"/>
    <cellStyle name="Hyperlink 19" xfId="7526" hidden="1" xr:uid="{00000000-0005-0000-0000-0000F12A0000}"/>
    <cellStyle name="Hyperlink 19" xfId="7575" hidden="1" xr:uid="{00000000-0005-0000-0000-0000F22A0000}"/>
    <cellStyle name="Hyperlink 19" xfId="7624" hidden="1" xr:uid="{00000000-0005-0000-0000-0000F32A0000}"/>
    <cellStyle name="Hyperlink 19" xfId="7674" hidden="1" xr:uid="{00000000-0005-0000-0000-0000F42A0000}"/>
    <cellStyle name="Hyperlink 19" xfId="6633" hidden="1" xr:uid="{00000000-0005-0000-0000-0000F52A0000}"/>
    <cellStyle name="Hyperlink 19" xfId="7730" hidden="1" xr:uid="{00000000-0005-0000-0000-0000F62A0000}"/>
    <cellStyle name="Hyperlink 19" xfId="7779" hidden="1" xr:uid="{00000000-0005-0000-0000-0000F72A0000}"/>
    <cellStyle name="Hyperlink 19" xfId="7828" hidden="1" xr:uid="{00000000-0005-0000-0000-0000F82A0000}"/>
    <cellStyle name="Hyperlink 19" xfId="7878" hidden="1" xr:uid="{00000000-0005-0000-0000-0000F92A0000}"/>
    <cellStyle name="Hyperlink 19" xfId="6419" hidden="1" xr:uid="{00000000-0005-0000-0000-0000FA2A0000}"/>
    <cellStyle name="Hyperlink 19" xfId="7934" hidden="1" xr:uid="{00000000-0005-0000-0000-0000FB2A0000}"/>
    <cellStyle name="Hyperlink 19" xfId="7983" hidden="1" xr:uid="{00000000-0005-0000-0000-0000FC2A0000}"/>
    <cellStyle name="Hyperlink 19" xfId="8032" hidden="1" xr:uid="{00000000-0005-0000-0000-0000FD2A0000}"/>
    <cellStyle name="Hyperlink 19" xfId="8082" hidden="1" xr:uid="{00000000-0005-0000-0000-0000FE2A0000}"/>
    <cellStyle name="Hyperlink 19" xfId="8192" hidden="1" xr:uid="{00000000-0005-0000-0000-0000FF2A0000}"/>
    <cellStyle name="Hyperlink 19" xfId="8365" hidden="1" xr:uid="{00000000-0005-0000-0000-0000002B0000}"/>
    <cellStyle name="Hyperlink 19" xfId="8414" hidden="1" xr:uid="{00000000-0005-0000-0000-0000012B0000}"/>
    <cellStyle name="Hyperlink 19" xfId="8463" hidden="1" xr:uid="{00000000-0005-0000-0000-0000022B0000}"/>
    <cellStyle name="Hyperlink 19" xfId="8513" hidden="1" xr:uid="{00000000-0005-0000-0000-0000032B0000}"/>
    <cellStyle name="Hyperlink 19" xfId="8279" hidden="1" xr:uid="{00000000-0005-0000-0000-0000042B0000}"/>
    <cellStyle name="Hyperlink 19" xfId="8597" hidden="1" xr:uid="{00000000-0005-0000-0000-0000052B0000}"/>
    <cellStyle name="Hyperlink 19" xfId="8646" hidden="1" xr:uid="{00000000-0005-0000-0000-0000062B0000}"/>
    <cellStyle name="Hyperlink 19" xfId="8695" hidden="1" xr:uid="{00000000-0005-0000-0000-0000072B0000}"/>
    <cellStyle name="Hyperlink 19" xfId="8745" hidden="1" xr:uid="{00000000-0005-0000-0000-0000082B0000}"/>
    <cellStyle name="Hyperlink 19" xfId="8173" hidden="1" xr:uid="{00000000-0005-0000-0000-0000092B0000}"/>
    <cellStyle name="Hyperlink 19" xfId="8801" hidden="1" xr:uid="{00000000-0005-0000-0000-00000A2B0000}"/>
    <cellStyle name="Hyperlink 19" xfId="8850" hidden="1" xr:uid="{00000000-0005-0000-0000-00000B2B0000}"/>
    <cellStyle name="Hyperlink 19" xfId="8899" hidden="1" xr:uid="{00000000-0005-0000-0000-00000C2B0000}"/>
    <cellStyle name="Hyperlink 19" xfId="8949" hidden="1" xr:uid="{00000000-0005-0000-0000-00000D2B0000}"/>
    <cellStyle name="Hyperlink 19" xfId="8308" hidden="1" xr:uid="{00000000-0005-0000-0000-00000E2B0000}"/>
    <cellStyle name="Hyperlink 19" xfId="9005" hidden="1" xr:uid="{00000000-0005-0000-0000-00000F2B0000}"/>
    <cellStyle name="Hyperlink 19" xfId="9054" hidden="1" xr:uid="{00000000-0005-0000-0000-0000102B0000}"/>
    <cellStyle name="Hyperlink 19" xfId="9103" hidden="1" xr:uid="{00000000-0005-0000-0000-0000112B0000}"/>
    <cellStyle name="Hyperlink 19" xfId="9153" hidden="1" xr:uid="{00000000-0005-0000-0000-0000122B0000}"/>
    <cellStyle name="Hyperlink 19" xfId="8112" hidden="1" xr:uid="{00000000-0005-0000-0000-0000132B0000}"/>
    <cellStyle name="Hyperlink 19" xfId="9209" hidden="1" xr:uid="{00000000-0005-0000-0000-0000142B0000}"/>
    <cellStyle name="Hyperlink 19" xfId="9258" hidden="1" xr:uid="{00000000-0005-0000-0000-0000152B0000}"/>
    <cellStyle name="Hyperlink 19" xfId="9307" hidden="1" xr:uid="{00000000-0005-0000-0000-0000162B0000}"/>
    <cellStyle name="Hyperlink 19" xfId="9357" hidden="1" xr:uid="{00000000-0005-0000-0000-0000172B0000}"/>
    <cellStyle name="Hyperlink 19" xfId="6314" hidden="1" xr:uid="{00000000-0005-0000-0000-0000182B0000}"/>
    <cellStyle name="Hyperlink 19" xfId="9413" hidden="1" xr:uid="{00000000-0005-0000-0000-0000192B0000}"/>
    <cellStyle name="Hyperlink 19" xfId="9462" hidden="1" xr:uid="{00000000-0005-0000-0000-00001A2B0000}"/>
    <cellStyle name="Hyperlink 19" xfId="9511" hidden="1" xr:uid="{00000000-0005-0000-0000-00001B2B0000}"/>
    <cellStyle name="Hyperlink 19" xfId="9561" hidden="1" xr:uid="{00000000-0005-0000-0000-00001C2B0000}"/>
    <cellStyle name="Hyperlink 19" xfId="9671" hidden="1" xr:uid="{00000000-0005-0000-0000-00001D2B0000}"/>
    <cellStyle name="Hyperlink 19" xfId="9844" hidden="1" xr:uid="{00000000-0005-0000-0000-00001E2B0000}"/>
    <cellStyle name="Hyperlink 19" xfId="9893" hidden="1" xr:uid="{00000000-0005-0000-0000-00001F2B0000}"/>
    <cellStyle name="Hyperlink 19" xfId="9942" hidden="1" xr:uid="{00000000-0005-0000-0000-0000202B0000}"/>
    <cellStyle name="Hyperlink 19" xfId="9992" hidden="1" xr:uid="{00000000-0005-0000-0000-0000212B0000}"/>
    <cellStyle name="Hyperlink 19" xfId="9758" hidden="1" xr:uid="{00000000-0005-0000-0000-0000222B0000}"/>
    <cellStyle name="Hyperlink 19" xfId="10076" hidden="1" xr:uid="{00000000-0005-0000-0000-0000232B0000}"/>
    <cellStyle name="Hyperlink 19" xfId="10125" hidden="1" xr:uid="{00000000-0005-0000-0000-0000242B0000}"/>
    <cellStyle name="Hyperlink 19" xfId="10174" hidden="1" xr:uid="{00000000-0005-0000-0000-0000252B0000}"/>
    <cellStyle name="Hyperlink 19" xfId="10224" hidden="1" xr:uid="{00000000-0005-0000-0000-0000262B0000}"/>
    <cellStyle name="Hyperlink 19" xfId="9652" hidden="1" xr:uid="{00000000-0005-0000-0000-0000272B0000}"/>
    <cellStyle name="Hyperlink 19" xfId="10280" hidden="1" xr:uid="{00000000-0005-0000-0000-0000282B0000}"/>
    <cellStyle name="Hyperlink 19" xfId="10329" hidden="1" xr:uid="{00000000-0005-0000-0000-0000292B0000}"/>
    <cellStyle name="Hyperlink 19" xfId="10378" hidden="1" xr:uid="{00000000-0005-0000-0000-00002A2B0000}"/>
    <cellStyle name="Hyperlink 19" xfId="10428" hidden="1" xr:uid="{00000000-0005-0000-0000-00002B2B0000}"/>
    <cellStyle name="Hyperlink 19" xfId="9787" hidden="1" xr:uid="{00000000-0005-0000-0000-00002C2B0000}"/>
    <cellStyle name="Hyperlink 19" xfId="10484" hidden="1" xr:uid="{00000000-0005-0000-0000-00002D2B0000}"/>
    <cellStyle name="Hyperlink 19" xfId="10533" hidden="1" xr:uid="{00000000-0005-0000-0000-00002E2B0000}"/>
    <cellStyle name="Hyperlink 19" xfId="10582" hidden="1" xr:uid="{00000000-0005-0000-0000-00002F2B0000}"/>
    <cellStyle name="Hyperlink 19" xfId="10632" hidden="1" xr:uid="{00000000-0005-0000-0000-0000302B0000}"/>
    <cellStyle name="Hyperlink 19" xfId="9591" hidden="1" xr:uid="{00000000-0005-0000-0000-0000312B0000}"/>
    <cellStyle name="Hyperlink 19" xfId="10688" hidden="1" xr:uid="{00000000-0005-0000-0000-0000322B0000}"/>
    <cellStyle name="Hyperlink 19" xfId="10737" hidden="1" xr:uid="{00000000-0005-0000-0000-0000332B0000}"/>
    <cellStyle name="Hyperlink 19" xfId="10786" hidden="1" xr:uid="{00000000-0005-0000-0000-0000342B0000}"/>
    <cellStyle name="Hyperlink 19" xfId="10836" hidden="1" xr:uid="{00000000-0005-0000-0000-0000352B0000}"/>
    <cellStyle name="Hyperlink 19" xfId="5728" hidden="1" xr:uid="{00000000-0005-0000-0000-0000362B0000}"/>
    <cellStyle name="Hyperlink 19" xfId="10921" hidden="1" xr:uid="{00000000-0005-0000-0000-0000372B0000}"/>
    <cellStyle name="Hyperlink 19" xfId="10970" hidden="1" xr:uid="{00000000-0005-0000-0000-0000382B0000}"/>
    <cellStyle name="Hyperlink 19" xfId="11019" hidden="1" xr:uid="{00000000-0005-0000-0000-0000392B0000}"/>
    <cellStyle name="Hyperlink 19" xfId="11069" hidden="1" xr:uid="{00000000-0005-0000-0000-00003A2B0000}"/>
    <cellStyle name="Hyperlink 19" xfId="11107" hidden="1" xr:uid="{00000000-0005-0000-0000-00003B2B0000}"/>
    <cellStyle name="Hyperlink 19" xfId="11176" hidden="1" xr:uid="{00000000-0005-0000-0000-00003C2B0000}"/>
    <cellStyle name="Hyperlink 19" xfId="11225" hidden="1" xr:uid="{00000000-0005-0000-0000-00003D2B0000}"/>
    <cellStyle name="Hyperlink 19" xfId="11274" hidden="1" xr:uid="{00000000-0005-0000-0000-00003E2B0000}"/>
    <cellStyle name="Hyperlink 19" xfId="11324" hidden="1" xr:uid="{00000000-0005-0000-0000-00003F2B0000}"/>
    <cellStyle name="Hyperlink 19" xfId="11419" hidden="1" xr:uid="{00000000-0005-0000-0000-0000402B0000}"/>
    <cellStyle name="Hyperlink 19" xfId="11543" hidden="1" xr:uid="{00000000-0005-0000-0000-0000412B0000}"/>
    <cellStyle name="Hyperlink 19" xfId="11592" hidden="1" xr:uid="{00000000-0005-0000-0000-0000422B0000}"/>
    <cellStyle name="Hyperlink 19" xfId="11641" hidden="1" xr:uid="{00000000-0005-0000-0000-0000432B0000}"/>
    <cellStyle name="Hyperlink 19" xfId="11691" hidden="1" xr:uid="{00000000-0005-0000-0000-0000442B0000}"/>
    <cellStyle name="Hyperlink 19" xfId="11801" hidden="1" xr:uid="{00000000-0005-0000-0000-0000452B0000}"/>
    <cellStyle name="Hyperlink 19" xfId="11974" hidden="1" xr:uid="{00000000-0005-0000-0000-0000462B0000}"/>
    <cellStyle name="Hyperlink 19" xfId="12023" hidden="1" xr:uid="{00000000-0005-0000-0000-0000472B0000}"/>
    <cellStyle name="Hyperlink 19" xfId="12072" hidden="1" xr:uid="{00000000-0005-0000-0000-0000482B0000}"/>
    <cellStyle name="Hyperlink 19" xfId="12122" hidden="1" xr:uid="{00000000-0005-0000-0000-0000492B0000}"/>
    <cellStyle name="Hyperlink 19" xfId="11888" hidden="1" xr:uid="{00000000-0005-0000-0000-00004A2B0000}"/>
    <cellStyle name="Hyperlink 19" xfId="12206" hidden="1" xr:uid="{00000000-0005-0000-0000-00004B2B0000}"/>
    <cellStyle name="Hyperlink 19" xfId="12255" hidden="1" xr:uid="{00000000-0005-0000-0000-00004C2B0000}"/>
    <cellStyle name="Hyperlink 19" xfId="12304" hidden="1" xr:uid="{00000000-0005-0000-0000-00004D2B0000}"/>
    <cellStyle name="Hyperlink 19" xfId="12354" hidden="1" xr:uid="{00000000-0005-0000-0000-00004E2B0000}"/>
    <cellStyle name="Hyperlink 19" xfId="11782" hidden="1" xr:uid="{00000000-0005-0000-0000-00004F2B0000}"/>
    <cellStyle name="Hyperlink 19" xfId="12410" hidden="1" xr:uid="{00000000-0005-0000-0000-0000502B0000}"/>
    <cellStyle name="Hyperlink 19" xfId="12459" hidden="1" xr:uid="{00000000-0005-0000-0000-0000512B0000}"/>
    <cellStyle name="Hyperlink 19" xfId="12508" hidden="1" xr:uid="{00000000-0005-0000-0000-0000522B0000}"/>
    <cellStyle name="Hyperlink 19" xfId="12558" hidden="1" xr:uid="{00000000-0005-0000-0000-0000532B0000}"/>
    <cellStyle name="Hyperlink 19" xfId="11917" hidden="1" xr:uid="{00000000-0005-0000-0000-0000542B0000}"/>
    <cellStyle name="Hyperlink 19" xfId="12614" hidden="1" xr:uid="{00000000-0005-0000-0000-0000552B0000}"/>
    <cellStyle name="Hyperlink 19" xfId="12663" hidden="1" xr:uid="{00000000-0005-0000-0000-0000562B0000}"/>
    <cellStyle name="Hyperlink 19" xfId="12712" hidden="1" xr:uid="{00000000-0005-0000-0000-0000572B0000}"/>
    <cellStyle name="Hyperlink 19" xfId="12762" hidden="1" xr:uid="{00000000-0005-0000-0000-0000582B0000}"/>
    <cellStyle name="Hyperlink 19" xfId="11721" hidden="1" xr:uid="{00000000-0005-0000-0000-0000592B0000}"/>
    <cellStyle name="Hyperlink 19" xfId="12818" hidden="1" xr:uid="{00000000-0005-0000-0000-00005A2B0000}"/>
    <cellStyle name="Hyperlink 19" xfId="12867" hidden="1" xr:uid="{00000000-0005-0000-0000-00005B2B0000}"/>
    <cellStyle name="Hyperlink 19" xfId="12916" hidden="1" xr:uid="{00000000-0005-0000-0000-00005C2B0000}"/>
    <cellStyle name="Hyperlink 19" xfId="12966" hidden="1" xr:uid="{00000000-0005-0000-0000-00005D2B0000}"/>
    <cellStyle name="Hyperlink 19" xfId="11507" hidden="1" xr:uid="{00000000-0005-0000-0000-00005E2B0000}"/>
    <cellStyle name="Hyperlink 19" xfId="13022" hidden="1" xr:uid="{00000000-0005-0000-0000-00005F2B0000}"/>
    <cellStyle name="Hyperlink 19" xfId="13071" hidden="1" xr:uid="{00000000-0005-0000-0000-0000602B0000}"/>
    <cellStyle name="Hyperlink 19" xfId="13120" hidden="1" xr:uid="{00000000-0005-0000-0000-0000612B0000}"/>
    <cellStyle name="Hyperlink 19" xfId="13170" hidden="1" xr:uid="{00000000-0005-0000-0000-0000622B0000}"/>
    <cellStyle name="Hyperlink 19" xfId="13280" hidden="1" xr:uid="{00000000-0005-0000-0000-0000632B0000}"/>
    <cellStyle name="Hyperlink 19" xfId="13453" hidden="1" xr:uid="{00000000-0005-0000-0000-0000642B0000}"/>
    <cellStyle name="Hyperlink 19" xfId="13502" hidden="1" xr:uid="{00000000-0005-0000-0000-0000652B0000}"/>
    <cellStyle name="Hyperlink 19" xfId="13551" hidden="1" xr:uid="{00000000-0005-0000-0000-0000662B0000}"/>
    <cellStyle name="Hyperlink 19" xfId="13601" hidden="1" xr:uid="{00000000-0005-0000-0000-0000672B0000}"/>
    <cellStyle name="Hyperlink 19" xfId="13367" hidden="1" xr:uid="{00000000-0005-0000-0000-0000682B0000}"/>
    <cellStyle name="Hyperlink 19" xfId="13685" hidden="1" xr:uid="{00000000-0005-0000-0000-0000692B0000}"/>
    <cellStyle name="Hyperlink 19" xfId="13734" hidden="1" xr:uid="{00000000-0005-0000-0000-00006A2B0000}"/>
    <cellStyle name="Hyperlink 19" xfId="13783" hidden="1" xr:uid="{00000000-0005-0000-0000-00006B2B0000}"/>
    <cellStyle name="Hyperlink 19" xfId="13833" hidden="1" xr:uid="{00000000-0005-0000-0000-00006C2B0000}"/>
    <cellStyle name="Hyperlink 19" xfId="13261" hidden="1" xr:uid="{00000000-0005-0000-0000-00006D2B0000}"/>
    <cellStyle name="Hyperlink 19" xfId="13889" hidden="1" xr:uid="{00000000-0005-0000-0000-00006E2B0000}"/>
    <cellStyle name="Hyperlink 19" xfId="13938" hidden="1" xr:uid="{00000000-0005-0000-0000-00006F2B0000}"/>
    <cellStyle name="Hyperlink 19" xfId="13987" hidden="1" xr:uid="{00000000-0005-0000-0000-0000702B0000}"/>
    <cellStyle name="Hyperlink 19" xfId="14037" hidden="1" xr:uid="{00000000-0005-0000-0000-0000712B0000}"/>
    <cellStyle name="Hyperlink 19" xfId="13396" hidden="1" xr:uid="{00000000-0005-0000-0000-0000722B0000}"/>
    <cellStyle name="Hyperlink 19" xfId="14093" hidden="1" xr:uid="{00000000-0005-0000-0000-0000732B0000}"/>
    <cellStyle name="Hyperlink 19" xfId="14142" hidden="1" xr:uid="{00000000-0005-0000-0000-0000742B0000}"/>
    <cellStyle name="Hyperlink 19" xfId="14191" hidden="1" xr:uid="{00000000-0005-0000-0000-0000752B0000}"/>
    <cellStyle name="Hyperlink 19" xfId="14241" hidden="1" xr:uid="{00000000-0005-0000-0000-0000762B0000}"/>
    <cellStyle name="Hyperlink 19" xfId="13200" hidden="1" xr:uid="{00000000-0005-0000-0000-0000772B0000}"/>
    <cellStyle name="Hyperlink 19" xfId="14297" hidden="1" xr:uid="{00000000-0005-0000-0000-0000782B0000}"/>
    <cellStyle name="Hyperlink 19" xfId="14346" hidden="1" xr:uid="{00000000-0005-0000-0000-0000792B0000}"/>
    <cellStyle name="Hyperlink 19" xfId="14395" hidden="1" xr:uid="{00000000-0005-0000-0000-00007A2B0000}"/>
    <cellStyle name="Hyperlink 19" xfId="14445" hidden="1" xr:uid="{00000000-0005-0000-0000-00007B2B0000}"/>
    <cellStyle name="Hyperlink 19" xfId="11402" hidden="1" xr:uid="{00000000-0005-0000-0000-00007C2B0000}"/>
    <cellStyle name="Hyperlink 19" xfId="14501" hidden="1" xr:uid="{00000000-0005-0000-0000-00007D2B0000}"/>
    <cellStyle name="Hyperlink 19" xfId="14550" hidden="1" xr:uid="{00000000-0005-0000-0000-00007E2B0000}"/>
    <cellStyle name="Hyperlink 19" xfId="14599" hidden="1" xr:uid="{00000000-0005-0000-0000-00007F2B0000}"/>
    <cellStyle name="Hyperlink 19" xfId="14649" hidden="1" xr:uid="{00000000-0005-0000-0000-0000802B0000}"/>
    <cellStyle name="Hyperlink 19" xfId="14759" hidden="1" xr:uid="{00000000-0005-0000-0000-0000812B0000}"/>
    <cellStyle name="Hyperlink 19" xfId="14932" hidden="1" xr:uid="{00000000-0005-0000-0000-0000822B0000}"/>
    <cellStyle name="Hyperlink 19" xfId="14981" hidden="1" xr:uid="{00000000-0005-0000-0000-0000832B0000}"/>
    <cellStyle name="Hyperlink 19" xfId="15030" hidden="1" xr:uid="{00000000-0005-0000-0000-0000842B0000}"/>
    <cellStyle name="Hyperlink 19" xfId="15080" hidden="1" xr:uid="{00000000-0005-0000-0000-0000852B0000}"/>
    <cellStyle name="Hyperlink 19" xfId="14846" hidden="1" xr:uid="{00000000-0005-0000-0000-0000862B0000}"/>
    <cellStyle name="Hyperlink 19" xfId="15164" hidden="1" xr:uid="{00000000-0005-0000-0000-0000872B0000}"/>
    <cellStyle name="Hyperlink 19" xfId="15213" hidden="1" xr:uid="{00000000-0005-0000-0000-0000882B0000}"/>
    <cellStyle name="Hyperlink 19" xfId="15262" hidden="1" xr:uid="{00000000-0005-0000-0000-0000892B0000}"/>
    <cellStyle name="Hyperlink 19" xfId="15312" hidden="1" xr:uid="{00000000-0005-0000-0000-00008A2B0000}"/>
    <cellStyle name="Hyperlink 19" xfId="14740" hidden="1" xr:uid="{00000000-0005-0000-0000-00008B2B0000}"/>
    <cellStyle name="Hyperlink 19" xfId="15368" hidden="1" xr:uid="{00000000-0005-0000-0000-00008C2B0000}"/>
    <cellStyle name="Hyperlink 19" xfId="15417" hidden="1" xr:uid="{00000000-0005-0000-0000-00008D2B0000}"/>
    <cellStyle name="Hyperlink 19" xfId="15466" hidden="1" xr:uid="{00000000-0005-0000-0000-00008E2B0000}"/>
    <cellStyle name="Hyperlink 19" xfId="15516" hidden="1" xr:uid="{00000000-0005-0000-0000-00008F2B0000}"/>
    <cellStyle name="Hyperlink 19" xfId="14875" hidden="1" xr:uid="{00000000-0005-0000-0000-0000902B0000}"/>
    <cellStyle name="Hyperlink 19" xfId="15572" hidden="1" xr:uid="{00000000-0005-0000-0000-0000912B0000}"/>
    <cellStyle name="Hyperlink 19" xfId="15621" hidden="1" xr:uid="{00000000-0005-0000-0000-0000922B0000}"/>
    <cellStyle name="Hyperlink 19" xfId="15670" hidden="1" xr:uid="{00000000-0005-0000-0000-0000932B0000}"/>
    <cellStyle name="Hyperlink 19" xfId="15720" hidden="1" xr:uid="{00000000-0005-0000-0000-0000942B0000}"/>
    <cellStyle name="Hyperlink 19" xfId="14679" hidden="1" xr:uid="{00000000-0005-0000-0000-0000952B0000}"/>
    <cellStyle name="Hyperlink 19" xfId="15776" hidden="1" xr:uid="{00000000-0005-0000-0000-0000962B0000}"/>
    <cellStyle name="Hyperlink 19" xfId="15825" hidden="1" xr:uid="{00000000-0005-0000-0000-0000972B0000}"/>
    <cellStyle name="Hyperlink 19" xfId="15874" hidden="1" xr:uid="{00000000-0005-0000-0000-0000982B0000}"/>
    <cellStyle name="Hyperlink 19" xfId="15924" hidden="1" xr:uid="{00000000-0005-0000-0000-0000992B0000}"/>
    <cellStyle name="Hyperlink 19" xfId="5594" hidden="1" xr:uid="{00000000-0005-0000-0000-00009A2B0000}"/>
    <cellStyle name="Hyperlink 19" xfId="16005" hidden="1" xr:uid="{00000000-0005-0000-0000-00009B2B0000}"/>
    <cellStyle name="Hyperlink 19" xfId="16054" hidden="1" xr:uid="{00000000-0005-0000-0000-00009C2B0000}"/>
    <cellStyle name="Hyperlink 19" xfId="16103" hidden="1" xr:uid="{00000000-0005-0000-0000-00009D2B0000}"/>
    <cellStyle name="Hyperlink 19" xfId="16153" hidden="1" xr:uid="{00000000-0005-0000-0000-00009E2B0000}"/>
    <cellStyle name="Hyperlink 19" xfId="16191" hidden="1" xr:uid="{00000000-0005-0000-0000-00009F2B0000}"/>
    <cellStyle name="Hyperlink 19" xfId="16260" hidden="1" xr:uid="{00000000-0005-0000-0000-0000A02B0000}"/>
    <cellStyle name="Hyperlink 19" xfId="16309" hidden="1" xr:uid="{00000000-0005-0000-0000-0000A12B0000}"/>
    <cellStyle name="Hyperlink 19" xfId="16358" hidden="1" xr:uid="{00000000-0005-0000-0000-0000A22B0000}"/>
    <cellStyle name="Hyperlink 19" xfId="16408" hidden="1" xr:uid="{00000000-0005-0000-0000-0000A32B0000}"/>
    <cellStyle name="Hyperlink 19" xfId="16500" hidden="1" xr:uid="{00000000-0005-0000-0000-0000A42B0000}"/>
    <cellStyle name="Hyperlink 19" xfId="16623" hidden="1" xr:uid="{00000000-0005-0000-0000-0000A52B0000}"/>
    <cellStyle name="Hyperlink 19" xfId="16672" hidden="1" xr:uid="{00000000-0005-0000-0000-0000A62B0000}"/>
    <cellStyle name="Hyperlink 19" xfId="16721" hidden="1" xr:uid="{00000000-0005-0000-0000-0000A72B0000}"/>
    <cellStyle name="Hyperlink 19" xfId="16771" hidden="1" xr:uid="{00000000-0005-0000-0000-0000A82B0000}"/>
    <cellStyle name="Hyperlink 19" xfId="16881" hidden="1" xr:uid="{00000000-0005-0000-0000-0000A92B0000}"/>
    <cellStyle name="Hyperlink 19" xfId="17054" hidden="1" xr:uid="{00000000-0005-0000-0000-0000AA2B0000}"/>
    <cellStyle name="Hyperlink 19" xfId="17103" hidden="1" xr:uid="{00000000-0005-0000-0000-0000AB2B0000}"/>
    <cellStyle name="Hyperlink 19" xfId="17152" hidden="1" xr:uid="{00000000-0005-0000-0000-0000AC2B0000}"/>
    <cellStyle name="Hyperlink 19" xfId="17202" hidden="1" xr:uid="{00000000-0005-0000-0000-0000AD2B0000}"/>
    <cellStyle name="Hyperlink 19" xfId="16968" hidden="1" xr:uid="{00000000-0005-0000-0000-0000AE2B0000}"/>
    <cellStyle name="Hyperlink 19" xfId="17286" hidden="1" xr:uid="{00000000-0005-0000-0000-0000AF2B0000}"/>
    <cellStyle name="Hyperlink 19" xfId="17335" hidden="1" xr:uid="{00000000-0005-0000-0000-0000B02B0000}"/>
    <cellStyle name="Hyperlink 19" xfId="17384" hidden="1" xr:uid="{00000000-0005-0000-0000-0000B12B0000}"/>
    <cellStyle name="Hyperlink 19" xfId="17434" hidden="1" xr:uid="{00000000-0005-0000-0000-0000B22B0000}"/>
    <cellStyle name="Hyperlink 19" xfId="16862" hidden="1" xr:uid="{00000000-0005-0000-0000-0000B32B0000}"/>
    <cellStyle name="Hyperlink 19" xfId="17490" hidden="1" xr:uid="{00000000-0005-0000-0000-0000B42B0000}"/>
    <cellStyle name="Hyperlink 19" xfId="17539" hidden="1" xr:uid="{00000000-0005-0000-0000-0000B52B0000}"/>
    <cellStyle name="Hyperlink 19" xfId="17588" hidden="1" xr:uid="{00000000-0005-0000-0000-0000B62B0000}"/>
    <cellStyle name="Hyperlink 19" xfId="17638" hidden="1" xr:uid="{00000000-0005-0000-0000-0000B72B0000}"/>
    <cellStyle name="Hyperlink 19" xfId="16997" hidden="1" xr:uid="{00000000-0005-0000-0000-0000B82B0000}"/>
    <cellStyle name="Hyperlink 19" xfId="17694" hidden="1" xr:uid="{00000000-0005-0000-0000-0000B92B0000}"/>
    <cellStyle name="Hyperlink 19" xfId="17743" hidden="1" xr:uid="{00000000-0005-0000-0000-0000BA2B0000}"/>
    <cellStyle name="Hyperlink 19" xfId="17792" hidden="1" xr:uid="{00000000-0005-0000-0000-0000BB2B0000}"/>
    <cellStyle name="Hyperlink 19" xfId="17842" hidden="1" xr:uid="{00000000-0005-0000-0000-0000BC2B0000}"/>
    <cellStyle name="Hyperlink 19" xfId="16801" hidden="1" xr:uid="{00000000-0005-0000-0000-0000BD2B0000}"/>
    <cellStyle name="Hyperlink 19" xfId="17898" hidden="1" xr:uid="{00000000-0005-0000-0000-0000BE2B0000}"/>
    <cellStyle name="Hyperlink 19" xfId="17947" hidden="1" xr:uid="{00000000-0005-0000-0000-0000BF2B0000}"/>
    <cellStyle name="Hyperlink 19" xfId="17996" hidden="1" xr:uid="{00000000-0005-0000-0000-0000C02B0000}"/>
    <cellStyle name="Hyperlink 19" xfId="18046" hidden="1" xr:uid="{00000000-0005-0000-0000-0000C12B0000}"/>
    <cellStyle name="Hyperlink 19" xfId="16588" hidden="1" xr:uid="{00000000-0005-0000-0000-0000C22B0000}"/>
    <cellStyle name="Hyperlink 19" xfId="18102" hidden="1" xr:uid="{00000000-0005-0000-0000-0000C32B0000}"/>
    <cellStyle name="Hyperlink 19" xfId="18151" hidden="1" xr:uid="{00000000-0005-0000-0000-0000C42B0000}"/>
    <cellStyle name="Hyperlink 19" xfId="18200" hidden="1" xr:uid="{00000000-0005-0000-0000-0000C52B0000}"/>
    <cellStyle name="Hyperlink 19" xfId="18250" hidden="1" xr:uid="{00000000-0005-0000-0000-0000C62B0000}"/>
    <cellStyle name="Hyperlink 19" xfId="18360" hidden="1" xr:uid="{00000000-0005-0000-0000-0000C72B0000}"/>
    <cellStyle name="Hyperlink 19" xfId="18533" hidden="1" xr:uid="{00000000-0005-0000-0000-0000C82B0000}"/>
    <cellStyle name="Hyperlink 19" xfId="18582" hidden="1" xr:uid="{00000000-0005-0000-0000-0000C92B0000}"/>
    <cellStyle name="Hyperlink 19" xfId="18631" hidden="1" xr:uid="{00000000-0005-0000-0000-0000CA2B0000}"/>
    <cellStyle name="Hyperlink 19" xfId="18681" hidden="1" xr:uid="{00000000-0005-0000-0000-0000CB2B0000}"/>
    <cellStyle name="Hyperlink 19" xfId="18447" hidden="1" xr:uid="{00000000-0005-0000-0000-0000CC2B0000}"/>
    <cellStyle name="Hyperlink 19" xfId="18765" hidden="1" xr:uid="{00000000-0005-0000-0000-0000CD2B0000}"/>
    <cellStyle name="Hyperlink 19" xfId="18814" hidden="1" xr:uid="{00000000-0005-0000-0000-0000CE2B0000}"/>
    <cellStyle name="Hyperlink 19" xfId="18863" hidden="1" xr:uid="{00000000-0005-0000-0000-0000CF2B0000}"/>
    <cellStyle name="Hyperlink 19" xfId="18913" hidden="1" xr:uid="{00000000-0005-0000-0000-0000D02B0000}"/>
    <cellStyle name="Hyperlink 19" xfId="18341" hidden="1" xr:uid="{00000000-0005-0000-0000-0000D12B0000}"/>
    <cellStyle name="Hyperlink 19" xfId="18969" hidden="1" xr:uid="{00000000-0005-0000-0000-0000D22B0000}"/>
    <cellStyle name="Hyperlink 19" xfId="19018" hidden="1" xr:uid="{00000000-0005-0000-0000-0000D32B0000}"/>
    <cellStyle name="Hyperlink 19" xfId="19067" hidden="1" xr:uid="{00000000-0005-0000-0000-0000D42B0000}"/>
    <cellStyle name="Hyperlink 19" xfId="19117" hidden="1" xr:uid="{00000000-0005-0000-0000-0000D52B0000}"/>
    <cellStyle name="Hyperlink 19" xfId="18476" hidden="1" xr:uid="{00000000-0005-0000-0000-0000D62B0000}"/>
    <cellStyle name="Hyperlink 19" xfId="19173" hidden="1" xr:uid="{00000000-0005-0000-0000-0000D72B0000}"/>
    <cellStyle name="Hyperlink 19" xfId="19222" hidden="1" xr:uid="{00000000-0005-0000-0000-0000D82B0000}"/>
    <cellStyle name="Hyperlink 19" xfId="19271" hidden="1" xr:uid="{00000000-0005-0000-0000-0000D92B0000}"/>
    <cellStyle name="Hyperlink 19" xfId="19321" hidden="1" xr:uid="{00000000-0005-0000-0000-0000DA2B0000}"/>
    <cellStyle name="Hyperlink 19" xfId="18280" hidden="1" xr:uid="{00000000-0005-0000-0000-0000DB2B0000}"/>
    <cellStyle name="Hyperlink 19" xfId="19377" hidden="1" xr:uid="{00000000-0005-0000-0000-0000DC2B0000}"/>
    <cellStyle name="Hyperlink 19" xfId="19426" hidden="1" xr:uid="{00000000-0005-0000-0000-0000DD2B0000}"/>
    <cellStyle name="Hyperlink 19" xfId="19475" hidden="1" xr:uid="{00000000-0005-0000-0000-0000DE2B0000}"/>
    <cellStyle name="Hyperlink 19" xfId="19525" hidden="1" xr:uid="{00000000-0005-0000-0000-0000DF2B0000}"/>
    <cellStyle name="Hyperlink 19" xfId="16484" hidden="1" xr:uid="{00000000-0005-0000-0000-0000E02B0000}"/>
    <cellStyle name="Hyperlink 19" xfId="19581" hidden="1" xr:uid="{00000000-0005-0000-0000-0000E12B0000}"/>
    <cellStyle name="Hyperlink 19" xfId="19630" hidden="1" xr:uid="{00000000-0005-0000-0000-0000E22B0000}"/>
    <cellStyle name="Hyperlink 19" xfId="19679" hidden="1" xr:uid="{00000000-0005-0000-0000-0000E32B0000}"/>
    <cellStyle name="Hyperlink 19" xfId="19729" hidden="1" xr:uid="{00000000-0005-0000-0000-0000E42B0000}"/>
    <cellStyle name="Hyperlink 19" xfId="19839" hidden="1" xr:uid="{00000000-0005-0000-0000-0000E52B0000}"/>
    <cellStyle name="Hyperlink 19" xfId="20012" hidden="1" xr:uid="{00000000-0005-0000-0000-0000E62B0000}"/>
    <cellStyle name="Hyperlink 19" xfId="20061" hidden="1" xr:uid="{00000000-0005-0000-0000-0000E72B0000}"/>
    <cellStyle name="Hyperlink 19" xfId="20110" hidden="1" xr:uid="{00000000-0005-0000-0000-0000E82B0000}"/>
    <cellStyle name="Hyperlink 19" xfId="20160" hidden="1" xr:uid="{00000000-0005-0000-0000-0000E92B0000}"/>
    <cellStyle name="Hyperlink 19" xfId="19926" hidden="1" xr:uid="{00000000-0005-0000-0000-0000EA2B0000}"/>
    <cellStyle name="Hyperlink 19" xfId="20244" hidden="1" xr:uid="{00000000-0005-0000-0000-0000EB2B0000}"/>
    <cellStyle name="Hyperlink 19" xfId="20293" hidden="1" xr:uid="{00000000-0005-0000-0000-0000EC2B0000}"/>
    <cellStyle name="Hyperlink 19" xfId="20342" hidden="1" xr:uid="{00000000-0005-0000-0000-0000ED2B0000}"/>
    <cellStyle name="Hyperlink 19" xfId="20392" hidden="1" xr:uid="{00000000-0005-0000-0000-0000EE2B0000}"/>
    <cellStyle name="Hyperlink 19" xfId="19820" hidden="1" xr:uid="{00000000-0005-0000-0000-0000EF2B0000}"/>
    <cellStyle name="Hyperlink 19" xfId="20448" hidden="1" xr:uid="{00000000-0005-0000-0000-0000F02B0000}"/>
    <cellStyle name="Hyperlink 19" xfId="20497" hidden="1" xr:uid="{00000000-0005-0000-0000-0000F12B0000}"/>
    <cellStyle name="Hyperlink 19" xfId="20546" hidden="1" xr:uid="{00000000-0005-0000-0000-0000F22B0000}"/>
    <cellStyle name="Hyperlink 19" xfId="20596" hidden="1" xr:uid="{00000000-0005-0000-0000-0000F32B0000}"/>
    <cellStyle name="Hyperlink 19" xfId="19955" hidden="1" xr:uid="{00000000-0005-0000-0000-0000F42B0000}"/>
    <cellStyle name="Hyperlink 19" xfId="20652" hidden="1" xr:uid="{00000000-0005-0000-0000-0000F52B0000}"/>
    <cellStyle name="Hyperlink 19" xfId="20701" hidden="1" xr:uid="{00000000-0005-0000-0000-0000F62B0000}"/>
    <cellStyle name="Hyperlink 19" xfId="20750" hidden="1" xr:uid="{00000000-0005-0000-0000-0000F72B0000}"/>
    <cellStyle name="Hyperlink 19" xfId="20800" hidden="1" xr:uid="{00000000-0005-0000-0000-0000F82B0000}"/>
    <cellStyle name="Hyperlink 19" xfId="19759" hidden="1" xr:uid="{00000000-0005-0000-0000-0000F92B0000}"/>
    <cellStyle name="Hyperlink 19" xfId="20856" hidden="1" xr:uid="{00000000-0005-0000-0000-0000FA2B0000}"/>
    <cellStyle name="Hyperlink 19" xfId="20905" hidden="1" xr:uid="{00000000-0005-0000-0000-0000FB2B0000}"/>
    <cellStyle name="Hyperlink 19" xfId="20954" hidden="1" xr:uid="{00000000-0005-0000-0000-0000FC2B0000}"/>
    <cellStyle name="Hyperlink 19" xfId="21004" hidden="1" xr:uid="{00000000-0005-0000-0000-0000FD2B0000}"/>
    <cellStyle name="Hyperlink 19" xfId="5767" hidden="1" xr:uid="{00000000-0005-0000-0000-0000FE2B0000}"/>
    <cellStyle name="Hyperlink 19" xfId="21089" hidden="1" xr:uid="{00000000-0005-0000-0000-0000FF2B0000}"/>
    <cellStyle name="Hyperlink 19" xfId="21138" hidden="1" xr:uid="{00000000-0005-0000-0000-0000002C0000}"/>
    <cellStyle name="Hyperlink 19" xfId="21187" hidden="1" xr:uid="{00000000-0005-0000-0000-0000012C0000}"/>
    <cellStyle name="Hyperlink 19" xfId="21237" hidden="1" xr:uid="{00000000-0005-0000-0000-0000022C0000}"/>
    <cellStyle name="Hyperlink 19" xfId="21275" hidden="1" xr:uid="{00000000-0005-0000-0000-0000032C0000}"/>
    <cellStyle name="Hyperlink 19" xfId="21344" hidden="1" xr:uid="{00000000-0005-0000-0000-0000042C0000}"/>
    <cellStyle name="Hyperlink 19" xfId="21393" hidden="1" xr:uid="{00000000-0005-0000-0000-0000052C0000}"/>
    <cellStyle name="Hyperlink 19" xfId="21442" hidden="1" xr:uid="{00000000-0005-0000-0000-0000062C0000}"/>
    <cellStyle name="Hyperlink 19" xfId="21492" hidden="1" xr:uid="{00000000-0005-0000-0000-0000072C0000}"/>
    <cellStyle name="Hyperlink 19" xfId="21585" hidden="1" xr:uid="{00000000-0005-0000-0000-0000082C0000}"/>
    <cellStyle name="Hyperlink 19" xfId="21708" hidden="1" xr:uid="{00000000-0005-0000-0000-0000092C0000}"/>
    <cellStyle name="Hyperlink 19" xfId="21757" hidden="1" xr:uid="{00000000-0005-0000-0000-00000A2C0000}"/>
    <cellStyle name="Hyperlink 19" xfId="21806" hidden="1" xr:uid="{00000000-0005-0000-0000-00000B2C0000}"/>
    <cellStyle name="Hyperlink 19" xfId="21856" hidden="1" xr:uid="{00000000-0005-0000-0000-00000C2C0000}"/>
    <cellStyle name="Hyperlink 19" xfId="21966" hidden="1" xr:uid="{00000000-0005-0000-0000-00000D2C0000}"/>
    <cellStyle name="Hyperlink 19" xfId="22139" hidden="1" xr:uid="{00000000-0005-0000-0000-00000E2C0000}"/>
    <cellStyle name="Hyperlink 19" xfId="22188" hidden="1" xr:uid="{00000000-0005-0000-0000-00000F2C0000}"/>
    <cellStyle name="Hyperlink 19" xfId="22237" hidden="1" xr:uid="{00000000-0005-0000-0000-0000102C0000}"/>
    <cellStyle name="Hyperlink 19" xfId="22287" hidden="1" xr:uid="{00000000-0005-0000-0000-0000112C0000}"/>
    <cellStyle name="Hyperlink 19" xfId="22053" hidden="1" xr:uid="{00000000-0005-0000-0000-0000122C0000}"/>
    <cellStyle name="Hyperlink 19" xfId="22371" hidden="1" xr:uid="{00000000-0005-0000-0000-0000132C0000}"/>
    <cellStyle name="Hyperlink 19" xfId="22420" hidden="1" xr:uid="{00000000-0005-0000-0000-0000142C0000}"/>
    <cellStyle name="Hyperlink 19" xfId="22469" hidden="1" xr:uid="{00000000-0005-0000-0000-0000152C0000}"/>
    <cellStyle name="Hyperlink 19" xfId="22519" hidden="1" xr:uid="{00000000-0005-0000-0000-0000162C0000}"/>
    <cellStyle name="Hyperlink 19" xfId="21947" hidden="1" xr:uid="{00000000-0005-0000-0000-0000172C0000}"/>
    <cellStyle name="Hyperlink 19" xfId="22575" hidden="1" xr:uid="{00000000-0005-0000-0000-0000182C0000}"/>
    <cellStyle name="Hyperlink 19" xfId="22624" hidden="1" xr:uid="{00000000-0005-0000-0000-0000192C0000}"/>
    <cellStyle name="Hyperlink 19" xfId="22673" hidden="1" xr:uid="{00000000-0005-0000-0000-00001A2C0000}"/>
    <cellStyle name="Hyperlink 19" xfId="22723" hidden="1" xr:uid="{00000000-0005-0000-0000-00001B2C0000}"/>
    <cellStyle name="Hyperlink 19" xfId="22082" hidden="1" xr:uid="{00000000-0005-0000-0000-00001C2C0000}"/>
    <cellStyle name="Hyperlink 19" xfId="22779" hidden="1" xr:uid="{00000000-0005-0000-0000-00001D2C0000}"/>
    <cellStyle name="Hyperlink 19" xfId="22828" hidden="1" xr:uid="{00000000-0005-0000-0000-00001E2C0000}"/>
    <cellStyle name="Hyperlink 19" xfId="22877" hidden="1" xr:uid="{00000000-0005-0000-0000-00001F2C0000}"/>
    <cellStyle name="Hyperlink 19" xfId="22927" hidden="1" xr:uid="{00000000-0005-0000-0000-0000202C0000}"/>
    <cellStyle name="Hyperlink 19" xfId="21886" hidden="1" xr:uid="{00000000-0005-0000-0000-0000212C0000}"/>
    <cellStyle name="Hyperlink 19" xfId="22983" hidden="1" xr:uid="{00000000-0005-0000-0000-0000222C0000}"/>
    <cellStyle name="Hyperlink 19" xfId="23032" hidden="1" xr:uid="{00000000-0005-0000-0000-0000232C0000}"/>
    <cellStyle name="Hyperlink 19" xfId="23081" hidden="1" xr:uid="{00000000-0005-0000-0000-0000242C0000}"/>
    <cellStyle name="Hyperlink 19" xfId="23131" hidden="1" xr:uid="{00000000-0005-0000-0000-0000252C0000}"/>
    <cellStyle name="Hyperlink 19" xfId="21673" hidden="1" xr:uid="{00000000-0005-0000-0000-0000262C0000}"/>
    <cellStyle name="Hyperlink 19" xfId="23187" hidden="1" xr:uid="{00000000-0005-0000-0000-0000272C0000}"/>
    <cellStyle name="Hyperlink 19" xfId="23236" hidden="1" xr:uid="{00000000-0005-0000-0000-0000282C0000}"/>
    <cellStyle name="Hyperlink 19" xfId="23285" hidden="1" xr:uid="{00000000-0005-0000-0000-0000292C0000}"/>
    <cellStyle name="Hyperlink 19" xfId="23335" hidden="1" xr:uid="{00000000-0005-0000-0000-00002A2C0000}"/>
    <cellStyle name="Hyperlink 19" xfId="23445" hidden="1" xr:uid="{00000000-0005-0000-0000-00002B2C0000}"/>
    <cellStyle name="Hyperlink 19" xfId="23618" hidden="1" xr:uid="{00000000-0005-0000-0000-00002C2C0000}"/>
    <cellStyle name="Hyperlink 19" xfId="23667" hidden="1" xr:uid="{00000000-0005-0000-0000-00002D2C0000}"/>
    <cellStyle name="Hyperlink 19" xfId="23716" hidden="1" xr:uid="{00000000-0005-0000-0000-00002E2C0000}"/>
    <cellStyle name="Hyperlink 19" xfId="23766" hidden="1" xr:uid="{00000000-0005-0000-0000-00002F2C0000}"/>
    <cellStyle name="Hyperlink 19" xfId="23532" hidden="1" xr:uid="{00000000-0005-0000-0000-0000302C0000}"/>
    <cellStyle name="Hyperlink 19" xfId="23850" hidden="1" xr:uid="{00000000-0005-0000-0000-0000312C0000}"/>
    <cellStyle name="Hyperlink 19" xfId="23899" hidden="1" xr:uid="{00000000-0005-0000-0000-0000322C0000}"/>
    <cellStyle name="Hyperlink 19" xfId="23948" hidden="1" xr:uid="{00000000-0005-0000-0000-0000332C0000}"/>
    <cellStyle name="Hyperlink 19" xfId="23998" hidden="1" xr:uid="{00000000-0005-0000-0000-0000342C0000}"/>
    <cellStyle name="Hyperlink 19" xfId="23426" hidden="1" xr:uid="{00000000-0005-0000-0000-0000352C0000}"/>
    <cellStyle name="Hyperlink 19" xfId="24054" hidden="1" xr:uid="{00000000-0005-0000-0000-0000362C0000}"/>
    <cellStyle name="Hyperlink 19" xfId="24103" hidden="1" xr:uid="{00000000-0005-0000-0000-0000372C0000}"/>
    <cellStyle name="Hyperlink 19" xfId="24152" hidden="1" xr:uid="{00000000-0005-0000-0000-0000382C0000}"/>
    <cellStyle name="Hyperlink 19" xfId="24202" hidden="1" xr:uid="{00000000-0005-0000-0000-0000392C0000}"/>
    <cellStyle name="Hyperlink 19" xfId="23561" hidden="1" xr:uid="{00000000-0005-0000-0000-00003A2C0000}"/>
    <cellStyle name="Hyperlink 19" xfId="24258" hidden="1" xr:uid="{00000000-0005-0000-0000-00003B2C0000}"/>
    <cellStyle name="Hyperlink 19" xfId="24307" hidden="1" xr:uid="{00000000-0005-0000-0000-00003C2C0000}"/>
    <cellStyle name="Hyperlink 19" xfId="24356" hidden="1" xr:uid="{00000000-0005-0000-0000-00003D2C0000}"/>
    <cellStyle name="Hyperlink 19" xfId="24406" hidden="1" xr:uid="{00000000-0005-0000-0000-00003E2C0000}"/>
    <cellStyle name="Hyperlink 19" xfId="23365" hidden="1" xr:uid="{00000000-0005-0000-0000-00003F2C0000}"/>
    <cellStyle name="Hyperlink 19" xfId="24462" hidden="1" xr:uid="{00000000-0005-0000-0000-0000402C0000}"/>
    <cellStyle name="Hyperlink 19" xfId="24511" hidden="1" xr:uid="{00000000-0005-0000-0000-0000412C0000}"/>
    <cellStyle name="Hyperlink 19" xfId="24560" hidden="1" xr:uid="{00000000-0005-0000-0000-0000422C0000}"/>
    <cellStyle name="Hyperlink 19" xfId="24610" hidden="1" xr:uid="{00000000-0005-0000-0000-0000432C0000}"/>
    <cellStyle name="Hyperlink 19" xfId="21569" hidden="1" xr:uid="{00000000-0005-0000-0000-0000442C0000}"/>
    <cellStyle name="Hyperlink 19" xfId="24666" hidden="1" xr:uid="{00000000-0005-0000-0000-0000452C0000}"/>
    <cellStyle name="Hyperlink 19" xfId="24715" hidden="1" xr:uid="{00000000-0005-0000-0000-0000462C0000}"/>
    <cellStyle name="Hyperlink 19" xfId="24764" hidden="1" xr:uid="{00000000-0005-0000-0000-0000472C0000}"/>
    <cellStyle name="Hyperlink 19" xfId="24814" hidden="1" xr:uid="{00000000-0005-0000-0000-0000482C0000}"/>
    <cellStyle name="Hyperlink 19" xfId="24924" hidden="1" xr:uid="{00000000-0005-0000-0000-0000492C0000}"/>
    <cellStyle name="Hyperlink 19" xfId="25097" hidden="1" xr:uid="{00000000-0005-0000-0000-00004A2C0000}"/>
    <cellStyle name="Hyperlink 19" xfId="25146" hidden="1" xr:uid="{00000000-0005-0000-0000-00004B2C0000}"/>
    <cellStyle name="Hyperlink 19" xfId="25195" hidden="1" xr:uid="{00000000-0005-0000-0000-00004C2C0000}"/>
    <cellStyle name="Hyperlink 19" xfId="25245" hidden="1" xr:uid="{00000000-0005-0000-0000-00004D2C0000}"/>
    <cellStyle name="Hyperlink 19" xfId="25011" hidden="1" xr:uid="{00000000-0005-0000-0000-00004E2C0000}"/>
    <cellStyle name="Hyperlink 19" xfId="25329" hidden="1" xr:uid="{00000000-0005-0000-0000-00004F2C0000}"/>
    <cellStyle name="Hyperlink 19" xfId="25378" hidden="1" xr:uid="{00000000-0005-0000-0000-0000502C0000}"/>
    <cellStyle name="Hyperlink 19" xfId="25427" hidden="1" xr:uid="{00000000-0005-0000-0000-0000512C0000}"/>
    <cellStyle name="Hyperlink 19" xfId="25477" hidden="1" xr:uid="{00000000-0005-0000-0000-0000522C0000}"/>
    <cellStyle name="Hyperlink 19" xfId="24905" hidden="1" xr:uid="{00000000-0005-0000-0000-0000532C0000}"/>
    <cellStyle name="Hyperlink 19" xfId="25533" hidden="1" xr:uid="{00000000-0005-0000-0000-0000542C0000}"/>
    <cellStyle name="Hyperlink 19" xfId="25582" hidden="1" xr:uid="{00000000-0005-0000-0000-0000552C0000}"/>
    <cellStyle name="Hyperlink 19" xfId="25631" hidden="1" xr:uid="{00000000-0005-0000-0000-0000562C0000}"/>
    <cellStyle name="Hyperlink 19" xfId="25681" hidden="1" xr:uid="{00000000-0005-0000-0000-0000572C0000}"/>
    <cellStyle name="Hyperlink 19" xfId="25040" hidden="1" xr:uid="{00000000-0005-0000-0000-0000582C0000}"/>
    <cellStyle name="Hyperlink 19" xfId="25737" hidden="1" xr:uid="{00000000-0005-0000-0000-0000592C0000}"/>
    <cellStyle name="Hyperlink 19" xfId="25786" hidden="1" xr:uid="{00000000-0005-0000-0000-00005A2C0000}"/>
    <cellStyle name="Hyperlink 19" xfId="25835" hidden="1" xr:uid="{00000000-0005-0000-0000-00005B2C0000}"/>
    <cellStyle name="Hyperlink 19" xfId="25885" hidden="1" xr:uid="{00000000-0005-0000-0000-00005C2C0000}"/>
    <cellStyle name="Hyperlink 19" xfId="24844" hidden="1" xr:uid="{00000000-0005-0000-0000-00005D2C0000}"/>
    <cellStyle name="Hyperlink 19" xfId="25941" hidden="1" xr:uid="{00000000-0005-0000-0000-00005E2C0000}"/>
    <cellStyle name="Hyperlink 19" xfId="25990" hidden="1" xr:uid="{00000000-0005-0000-0000-00005F2C0000}"/>
    <cellStyle name="Hyperlink 19" xfId="26039" hidden="1" xr:uid="{00000000-0005-0000-0000-0000602C0000}"/>
    <cellStyle name="Hyperlink 19" xfId="26089" hidden="1" xr:uid="{00000000-0005-0000-0000-0000612C0000}"/>
    <cellStyle name="Hyperlink 19" xfId="5493" hidden="1" xr:uid="{00000000-0005-0000-0000-0000622C0000}"/>
    <cellStyle name="Hyperlink 19" xfId="26170" hidden="1" xr:uid="{00000000-0005-0000-0000-0000632C0000}"/>
    <cellStyle name="Hyperlink 19" xfId="26219" hidden="1" xr:uid="{00000000-0005-0000-0000-0000642C0000}"/>
    <cellStyle name="Hyperlink 19" xfId="26268" hidden="1" xr:uid="{00000000-0005-0000-0000-0000652C0000}"/>
    <cellStyle name="Hyperlink 19" xfId="26318" hidden="1" xr:uid="{00000000-0005-0000-0000-0000662C0000}"/>
    <cellStyle name="Hyperlink 19" xfId="26356" hidden="1" xr:uid="{00000000-0005-0000-0000-0000672C0000}"/>
    <cellStyle name="Hyperlink 19" xfId="26425" hidden="1" xr:uid="{00000000-0005-0000-0000-0000682C0000}"/>
    <cellStyle name="Hyperlink 19" xfId="26474" hidden="1" xr:uid="{00000000-0005-0000-0000-0000692C0000}"/>
    <cellStyle name="Hyperlink 19" xfId="26523" hidden="1" xr:uid="{00000000-0005-0000-0000-00006A2C0000}"/>
    <cellStyle name="Hyperlink 19" xfId="26573" hidden="1" xr:uid="{00000000-0005-0000-0000-00006B2C0000}"/>
    <cellStyle name="Hyperlink 19" xfId="26663" hidden="1" xr:uid="{00000000-0005-0000-0000-00006C2C0000}"/>
    <cellStyle name="Hyperlink 19" xfId="26786" hidden="1" xr:uid="{00000000-0005-0000-0000-00006D2C0000}"/>
    <cellStyle name="Hyperlink 19" xfId="26835" hidden="1" xr:uid="{00000000-0005-0000-0000-00006E2C0000}"/>
    <cellStyle name="Hyperlink 19" xfId="26884" hidden="1" xr:uid="{00000000-0005-0000-0000-00006F2C0000}"/>
    <cellStyle name="Hyperlink 19" xfId="26934" hidden="1" xr:uid="{00000000-0005-0000-0000-0000702C0000}"/>
    <cellStyle name="Hyperlink 19" xfId="27044" hidden="1" xr:uid="{00000000-0005-0000-0000-0000712C0000}"/>
    <cellStyle name="Hyperlink 19" xfId="27217" hidden="1" xr:uid="{00000000-0005-0000-0000-0000722C0000}"/>
    <cellStyle name="Hyperlink 19" xfId="27266" hidden="1" xr:uid="{00000000-0005-0000-0000-0000732C0000}"/>
    <cellStyle name="Hyperlink 19" xfId="27315" hidden="1" xr:uid="{00000000-0005-0000-0000-0000742C0000}"/>
    <cellStyle name="Hyperlink 19" xfId="27365" hidden="1" xr:uid="{00000000-0005-0000-0000-0000752C0000}"/>
    <cellStyle name="Hyperlink 19" xfId="27131" hidden="1" xr:uid="{00000000-0005-0000-0000-0000762C0000}"/>
    <cellStyle name="Hyperlink 19" xfId="27449" hidden="1" xr:uid="{00000000-0005-0000-0000-0000772C0000}"/>
    <cellStyle name="Hyperlink 19" xfId="27498" hidden="1" xr:uid="{00000000-0005-0000-0000-0000782C0000}"/>
    <cellStyle name="Hyperlink 19" xfId="27547" hidden="1" xr:uid="{00000000-0005-0000-0000-0000792C0000}"/>
    <cellStyle name="Hyperlink 19" xfId="27597" hidden="1" xr:uid="{00000000-0005-0000-0000-00007A2C0000}"/>
    <cellStyle name="Hyperlink 19" xfId="27025" hidden="1" xr:uid="{00000000-0005-0000-0000-00007B2C0000}"/>
    <cellStyle name="Hyperlink 19" xfId="27653" hidden="1" xr:uid="{00000000-0005-0000-0000-00007C2C0000}"/>
    <cellStyle name="Hyperlink 19" xfId="27702" hidden="1" xr:uid="{00000000-0005-0000-0000-00007D2C0000}"/>
    <cellStyle name="Hyperlink 19" xfId="27751" hidden="1" xr:uid="{00000000-0005-0000-0000-00007E2C0000}"/>
    <cellStyle name="Hyperlink 19" xfId="27801" hidden="1" xr:uid="{00000000-0005-0000-0000-00007F2C0000}"/>
    <cellStyle name="Hyperlink 19" xfId="27160" hidden="1" xr:uid="{00000000-0005-0000-0000-0000802C0000}"/>
    <cellStyle name="Hyperlink 19" xfId="27857" hidden="1" xr:uid="{00000000-0005-0000-0000-0000812C0000}"/>
    <cellStyle name="Hyperlink 19" xfId="27906" hidden="1" xr:uid="{00000000-0005-0000-0000-0000822C0000}"/>
    <cellStyle name="Hyperlink 19" xfId="27955" hidden="1" xr:uid="{00000000-0005-0000-0000-0000832C0000}"/>
    <cellStyle name="Hyperlink 19" xfId="28005" hidden="1" xr:uid="{00000000-0005-0000-0000-0000842C0000}"/>
    <cellStyle name="Hyperlink 19" xfId="26964" hidden="1" xr:uid="{00000000-0005-0000-0000-0000852C0000}"/>
    <cellStyle name="Hyperlink 19" xfId="28061" hidden="1" xr:uid="{00000000-0005-0000-0000-0000862C0000}"/>
    <cellStyle name="Hyperlink 19" xfId="28110" hidden="1" xr:uid="{00000000-0005-0000-0000-0000872C0000}"/>
    <cellStyle name="Hyperlink 19" xfId="28159" hidden="1" xr:uid="{00000000-0005-0000-0000-0000882C0000}"/>
    <cellStyle name="Hyperlink 19" xfId="28209" hidden="1" xr:uid="{00000000-0005-0000-0000-0000892C0000}"/>
    <cellStyle name="Hyperlink 19" xfId="26751" hidden="1" xr:uid="{00000000-0005-0000-0000-00008A2C0000}"/>
    <cellStyle name="Hyperlink 19" xfId="28265" hidden="1" xr:uid="{00000000-0005-0000-0000-00008B2C0000}"/>
    <cellStyle name="Hyperlink 19" xfId="28314" hidden="1" xr:uid="{00000000-0005-0000-0000-00008C2C0000}"/>
    <cellStyle name="Hyperlink 19" xfId="28363" hidden="1" xr:uid="{00000000-0005-0000-0000-00008D2C0000}"/>
    <cellStyle name="Hyperlink 19" xfId="28413" hidden="1" xr:uid="{00000000-0005-0000-0000-00008E2C0000}"/>
    <cellStyle name="Hyperlink 19" xfId="28523" hidden="1" xr:uid="{00000000-0005-0000-0000-00008F2C0000}"/>
    <cellStyle name="Hyperlink 19" xfId="28696" hidden="1" xr:uid="{00000000-0005-0000-0000-0000902C0000}"/>
    <cellStyle name="Hyperlink 19" xfId="28745" hidden="1" xr:uid="{00000000-0005-0000-0000-0000912C0000}"/>
    <cellStyle name="Hyperlink 19" xfId="28794" hidden="1" xr:uid="{00000000-0005-0000-0000-0000922C0000}"/>
    <cellStyle name="Hyperlink 19" xfId="28844" hidden="1" xr:uid="{00000000-0005-0000-0000-0000932C0000}"/>
    <cellStyle name="Hyperlink 19" xfId="28610" hidden="1" xr:uid="{00000000-0005-0000-0000-0000942C0000}"/>
    <cellStyle name="Hyperlink 19" xfId="28928" hidden="1" xr:uid="{00000000-0005-0000-0000-0000952C0000}"/>
    <cellStyle name="Hyperlink 19" xfId="28977" hidden="1" xr:uid="{00000000-0005-0000-0000-0000962C0000}"/>
    <cellStyle name="Hyperlink 19" xfId="29026" hidden="1" xr:uid="{00000000-0005-0000-0000-0000972C0000}"/>
    <cellStyle name="Hyperlink 19" xfId="29076" hidden="1" xr:uid="{00000000-0005-0000-0000-0000982C0000}"/>
    <cellStyle name="Hyperlink 19" xfId="28504" hidden="1" xr:uid="{00000000-0005-0000-0000-0000992C0000}"/>
    <cellStyle name="Hyperlink 19" xfId="29132" hidden="1" xr:uid="{00000000-0005-0000-0000-00009A2C0000}"/>
    <cellStyle name="Hyperlink 19" xfId="29181" hidden="1" xr:uid="{00000000-0005-0000-0000-00009B2C0000}"/>
    <cellStyle name="Hyperlink 19" xfId="29230" hidden="1" xr:uid="{00000000-0005-0000-0000-00009C2C0000}"/>
    <cellStyle name="Hyperlink 19" xfId="29280" hidden="1" xr:uid="{00000000-0005-0000-0000-00009D2C0000}"/>
    <cellStyle name="Hyperlink 19" xfId="28639" hidden="1" xr:uid="{00000000-0005-0000-0000-00009E2C0000}"/>
    <cellStyle name="Hyperlink 19" xfId="29336" hidden="1" xr:uid="{00000000-0005-0000-0000-00009F2C0000}"/>
    <cellStyle name="Hyperlink 19" xfId="29385" hidden="1" xr:uid="{00000000-0005-0000-0000-0000A02C0000}"/>
    <cellStyle name="Hyperlink 19" xfId="29434" hidden="1" xr:uid="{00000000-0005-0000-0000-0000A12C0000}"/>
    <cellStyle name="Hyperlink 19" xfId="29484" hidden="1" xr:uid="{00000000-0005-0000-0000-0000A22C0000}"/>
    <cellStyle name="Hyperlink 19" xfId="28443" hidden="1" xr:uid="{00000000-0005-0000-0000-0000A32C0000}"/>
    <cellStyle name="Hyperlink 19" xfId="29540" hidden="1" xr:uid="{00000000-0005-0000-0000-0000A42C0000}"/>
    <cellStyle name="Hyperlink 19" xfId="29589" hidden="1" xr:uid="{00000000-0005-0000-0000-0000A52C0000}"/>
    <cellStyle name="Hyperlink 19" xfId="29638" hidden="1" xr:uid="{00000000-0005-0000-0000-0000A62C0000}"/>
    <cellStyle name="Hyperlink 19" xfId="29688" hidden="1" xr:uid="{00000000-0005-0000-0000-0000A72C0000}"/>
    <cellStyle name="Hyperlink 19" xfId="26647" hidden="1" xr:uid="{00000000-0005-0000-0000-0000A82C0000}"/>
    <cellStyle name="Hyperlink 19" xfId="29744" hidden="1" xr:uid="{00000000-0005-0000-0000-0000A92C0000}"/>
    <cellStyle name="Hyperlink 19" xfId="29793" hidden="1" xr:uid="{00000000-0005-0000-0000-0000AA2C0000}"/>
    <cellStyle name="Hyperlink 19" xfId="29842" hidden="1" xr:uid="{00000000-0005-0000-0000-0000AB2C0000}"/>
    <cellStyle name="Hyperlink 19" xfId="29892" hidden="1" xr:uid="{00000000-0005-0000-0000-0000AC2C0000}"/>
    <cellStyle name="Hyperlink 19" xfId="30002" hidden="1" xr:uid="{00000000-0005-0000-0000-0000AD2C0000}"/>
    <cellStyle name="Hyperlink 19" xfId="30175" hidden="1" xr:uid="{00000000-0005-0000-0000-0000AE2C0000}"/>
    <cellStyle name="Hyperlink 19" xfId="30224" hidden="1" xr:uid="{00000000-0005-0000-0000-0000AF2C0000}"/>
    <cellStyle name="Hyperlink 19" xfId="30273" hidden="1" xr:uid="{00000000-0005-0000-0000-0000B02C0000}"/>
    <cellStyle name="Hyperlink 19" xfId="30323" hidden="1" xr:uid="{00000000-0005-0000-0000-0000B12C0000}"/>
    <cellStyle name="Hyperlink 19" xfId="30089" hidden="1" xr:uid="{00000000-0005-0000-0000-0000B22C0000}"/>
    <cellStyle name="Hyperlink 19" xfId="30407" hidden="1" xr:uid="{00000000-0005-0000-0000-0000B32C0000}"/>
    <cellStyle name="Hyperlink 19" xfId="30456" hidden="1" xr:uid="{00000000-0005-0000-0000-0000B42C0000}"/>
    <cellStyle name="Hyperlink 19" xfId="30505" hidden="1" xr:uid="{00000000-0005-0000-0000-0000B52C0000}"/>
    <cellStyle name="Hyperlink 19" xfId="30555" hidden="1" xr:uid="{00000000-0005-0000-0000-0000B62C0000}"/>
    <cellStyle name="Hyperlink 19" xfId="29983" hidden="1" xr:uid="{00000000-0005-0000-0000-0000B72C0000}"/>
    <cellStyle name="Hyperlink 19" xfId="30611" hidden="1" xr:uid="{00000000-0005-0000-0000-0000B82C0000}"/>
    <cellStyle name="Hyperlink 19" xfId="30660" hidden="1" xr:uid="{00000000-0005-0000-0000-0000B92C0000}"/>
    <cellStyle name="Hyperlink 19" xfId="30709" hidden="1" xr:uid="{00000000-0005-0000-0000-0000BA2C0000}"/>
    <cellStyle name="Hyperlink 19" xfId="30759" hidden="1" xr:uid="{00000000-0005-0000-0000-0000BB2C0000}"/>
    <cellStyle name="Hyperlink 19" xfId="30118" hidden="1" xr:uid="{00000000-0005-0000-0000-0000BC2C0000}"/>
    <cellStyle name="Hyperlink 19" xfId="30815" hidden="1" xr:uid="{00000000-0005-0000-0000-0000BD2C0000}"/>
    <cellStyle name="Hyperlink 19" xfId="30864" hidden="1" xr:uid="{00000000-0005-0000-0000-0000BE2C0000}"/>
    <cellStyle name="Hyperlink 19" xfId="30913" hidden="1" xr:uid="{00000000-0005-0000-0000-0000BF2C0000}"/>
    <cellStyle name="Hyperlink 19" xfId="30963" hidden="1" xr:uid="{00000000-0005-0000-0000-0000C02C0000}"/>
    <cellStyle name="Hyperlink 19" xfId="29922" hidden="1" xr:uid="{00000000-0005-0000-0000-0000C12C0000}"/>
    <cellStyle name="Hyperlink 19" xfId="31019" hidden="1" xr:uid="{00000000-0005-0000-0000-0000C22C0000}"/>
    <cellStyle name="Hyperlink 19" xfId="31068" hidden="1" xr:uid="{00000000-0005-0000-0000-0000C32C0000}"/>
    <cellStyle name="Hyperlink 19" xfId="31117" hidden="1" xr:uid="{00000000-0005-0000-0000-0000C42C0000}"/>
    <cellStyle name="Hyperlink 19" xfId="31167" hidden="1" xr:uid="{00000000-0005-0000-0000-0000C52C0000}"/>
    <cellStyle name="Hyperlink 19" xfId="5537" hidden="1" xr:uid="{00000000-0005-0000-0000-0000C62C0000}"/>
    <cellStyle name="Hyperlink 19" xfId="31242" hidden="1" xr:uid="{00000000-0005-0000-0000-0000C72C0000}"/>
    <cellStyle name="Hyperlink 19" xfId="31291" hidden="1" xr:uid="{00000000-0005-0000-0000-0000C82C0000}"/>
    <cellStyle name="Hyperlink 19" xfId="31340" hidden="1" xr:uid="{00000000-0005-0000-0000-0000C92C0000}"/>
    <cellStyle name="Hyperlink 19" xfId="31390" hidden="1" xr:uid="{00000000-0005-0000-0000-0000CA2C0000}"/>
    <cellStyle name="Hyperlink 19" xfId="31428" hidden="1" xr:uid="{00000000-0005-0000-0000-0000CB2C0000}"/>
    <cellStyle name="Hyperlink 19" xfId="31497" hidden="1" xr:uid="{00000000-0005-0000-0000-0000CC2C0000}"/>
    <cellStyle name="Hyperlink 19" xfId="31546" hidden="1" xr:uid="{00000000-0005-0000-0000-0000CD2C0000}"/>
    <cellStyle name="Hyperlink 19" xfId="31595" hidden="1" xr:uid="{00000000-0005-0000-0000-0000CE2C0000}"/>
    <cellStyle name="Hyperlink 19" xfId="31645" hidden="1" xr:uid="{00000000-0005-0000-0000-0000CF2C0000}"/>
    <cellStyle name="Hyperlink 19" xfId="31732" hidden="1" xr:uid="{00000000-0005-0000-0000-0000D02C0000}"/>
    <cellStyle name="Hyperlink 19" xfId="31854" hidden="1" xr:uid="{00000000-0005-0000-0000-0000D12C0000}"/>
    <cellStyle name="Hyperlink 19" xfId="31903" hidden="1" xr:uid="{00000000-0005-0000-0000-0000D22C0000}"/>
    <cellStyle name="Hyperlink 19" xfId="31952" hidden="1" xr:uid="{00000000-0005-0000-0000-0000D32C0000}"/>
    <cellStyle name="Hyperlink 19" xfId="32002" hidden="1" xr:uid="{00000000-0005-0000-0000-0000D42C0000}"/>
    <cellStyle name="Hyperlink 19" xfId="32112" hidden="1" xr:uid="{00000000-0005-0000-0000-0000D52C0000}"/>
    <cellStyle name="Hyperlink 19" xfId="32285" hidden="1" xr:uid="{00000000-0005-0000-0000-0000D62C0000}"/>
    <cellStyle name="Hyperlink 19" xfId="32334" hidden="1" xr:uid="{00000000-0005-0000-0000-0000D72C0000}"/>
    <cellStyle name="Hyperlink 19" xfId="32383" hidden="1" xr:uid="{00000000-0005-0000-0000-0000D82C0000}"/>
    <cellStyle name="Hyperlink 19" xfId="32433" hidden="1" xr:uid="{00000000-0005-0000-0000-0000D92C0000}"/>
    <cellStyle name="Hyperlink 19" xfId="32199" hidden="1" xr:uid="{00000000-0005-0000-0000-0000DA2C0000}"/>
    <cellStyle name="Hyperlink 19" xfId="32517" hidden="1" xr:uid="{00000000-0005-0000-0000-0000DB2C0000}"/>
    <cellStyle name="Hyperlink 19" xfId="32566" hidden="1" xr:uid="{00000000-0005-0000-0000-0000DC2C0000}"/>
    <cellStyle name="Hyperlink 19" xfId="32615" hidden="1" xr:uid="{00000000-0005-0000-0000-0000DD2C0000}"/>
    <cellStyle name="Hyperlink 19" xfId="32665" hidden="1" xr:uid="{00000000-0005-0000-0000-0000DE2C0000}"/>
    <cellStyle name="Hyperlink 19" xfId="32093" hidden="1" xr:uid="{00000000-0005-0000-0000-0000DF2C0000}"/>
    <cellStyle name="Hyperlink 19" xfId="32721" hidden="1" xr:uid="{00000000-0005-0000-0000-0000E02C0000}"/>
    <cellStyle name="Hyperlink 19" xfId="32770" hidden="1" xr:uid="{00000000-0005-0000-0000-0000E12C0000}"/>
    <cellStyle name="Hyperlink 19" xfId="32819" hidden="1" xr:uid="{00000000-0005-0000-0000-0000E22C0000}"/>
    <cellStyle name="Hyperlink 19" xfId="32869" hidden="1" xr:uid="{00000000-0005-0000-0000-0000E32C0000}"/>
    <cellStyle name="Hyperlink 19" xfId="32228" hidden="1" xr:uid="{00000000-0005-0000-0000-0000E42C0000}"/>
    <cellStyle name="Hyperlink 19" xfId="32925" hidden="1" xr:uid="{00000000-0005-0000-0000-0000E52C0000}"/>
    <cellStyle name="Hyperlink 19" xfId="32974" hidden="1" xr:uid="{00000000-0005-0000-0000-0000E62C0000}"/>
    <cellStyle name="Hyperlink 19" xfId="33023" hidden="1" xr:uid="{00000000-0005-0000-0000-0000E72C0000}"/>
    <cellStyle name="Hyperlink 19" xfId="33073" hidden="1" xr:uid="{00000000-0005-0000-0000-0000E82C0000}"/>
    <cellStyle name="Hyperlink 19" xfId="32032" hidden="1" xr:uid="{00000000-0005-0000-0000-0000E92C0000}"/>
    <cellStyle name="Hyperlink 19" xfId="33129" hidden="1" xr:uid="{00000000-0005-0000-0000-0000EA2C0000}"/>
    <cellStyle name="Hyperlink 19" xfId="33178" hidden="1" xr:uid="{00000000-0005-0000-0000-0000EB2C0000}"/>
    <cellStyle name="Hyperlink 19" xfId="33227" hidden="1" xr:uid="{00000000-0005-0000-0000-0000EC2C0000}"/>
    <cellStyle name="Hyperlink 19" xfId="33277" hidden="1" xr:uid="{00000000-0005-0000-0000-0000ED2C0000}"/>
    <cellStyle name="Hyperlink 19" xfId="31819" hidden="1" xr:uid="{00000000-0005-0000-0000-0000EE2C0000}"/>
    <cellStyle name="Hyperlink 19" xfId="33333" hidden="1" xr:uid="{00000000-0005-0000-0000-0000EF2C0000}"/>
    <cellStyle name="Hyperlink 19" xfId="33382" hidden="1" xr:uid="{00000000-0005-0000-0000-0000F02C0000}"/>
    <cellStyle name="Hyperlink 19" xfId="33431" hidden="1" xr:uid="{00000000-0005-0000-0000-0000F12C0000}"/>
    <cellStyle name="Hyperlink 19" xfId="33481" hidden="1" xr:uid="{00000000-0005-0000-0000-0000F22C0000}"/>
    <cellStyle name="Hyperlink 19" xfId="33591" hidden="1" xr:uid="{00000000-0005-0000-0000-0000F32C0000}"/>
    <cellStyle name="Hyperlink 19" xfId="33764" hidden="1" xr:uid="{00000000-0005-0000-0000-0000F42C0000}"/>
    <cellStyle name="Hyperlink 19" xfId="33813" hidden="1" xr:uid="{00000000-0005-0000-0000-0000F52C0000}"/>
    <cellStyle name="Hyperlink 19" xfId="33862" hidden="1" xr:uid="{00000000-0005-0000-0000-0000F62C0000}"/>
    <cellStyle name="Hyperlink 19" xfId="33912" hidden="1" xr:uid="{00000000-0005-0000-0000-0000F72C0000}"/>
    <cellStyle name="Hyperlink 19" xfId="33678" hidden="1" xr:uid="{00000000-0005-0000-0000-0000F82C0000}"/>
    <cellStyle name="Hyperlink 19" xfId="33996" hidden="1" xr:uid="{00000000-0005-0000-0000-0000F92C0000}"/>
    <cellStyle name="Hyperlink 19" xfId="34045" hidden="1" xr:uid="{00000000-0005-0000-0000-0000FA2C0000}"/>
    <cellStyle name="Hyperlink 19" xfId="34094" hidden="1" xr:uid="{00000000-0005-0000-0000-0000FB2C0000}"/>
    <cellStyle name="Hyperlink 19" xfId="34144" hidden="1" xr:uid="{00000000-0005-0000-0000-0000FC2C0000}"/>
    <cellStyle name="Hyperlink 19" xfId="33572" hidden="1" xr:uid="{00000000-0005-0000-0000-0000FD2C0000}"/>
    <cellStyle name="Hyperlink 19" xfId="34200" hidden="1" xr:uid="{00000000-0005-0000-0000-0000FE2C0000}"/>
    <cellStyle name="Hyperlink 19" xfId="34249" hidden="1" xr:uid="{00000000-0005-0000-0000-0000FF2C0000}"/>
    <cellStyle name="Hyperlink 19" xfId="34298" hidden="1" xr:uid="{00000000-0005-0000-0000-0000002D0000}"/>
    <cellStyle name="Hyperlink 19" xfId="34348" hidden="1" xr:uid="{00000000-0005-0000-0000-0000012D0000}"/>
    <cellStyle name="Hyperlink 19" xfId="33707" hidden="1" xr:uid="{00000000-0005-0000-0000-0000022D0000}"/>
    <cellStyle name="Hyperlink 19" xfId="34404" hidden="1" xr:uid="{00000000-0005-0000-0000-0000032D0000}"/>
    <cellStyle name="Hyperlink 19" xfId="34453" hidden="1" xr:uid="{00000000-0005-0000-0000-0000042D0000}"/>
    <cellStyle name="Hyperlink 19" xfId="34502" hidden="1" xr:uid="{00000000-0005-0000-0000-0000052D0000}"/>
    <cellStyle name="Hyperlink 19" xfId="34552" hidden="1" xr:uid="{00000000-0005-0000-0000-0000062D0000}"/>
    <cellStyle name="Hyperlink 19" xfId="33511" hidden="1" xr:uid="{00000000-0005-0000-0000-0000072D0000}"/>
    <cellStyle name="Hyperlink 19" xfId="34608" hidden="1" xr:uid="{00000000-0005-0000-0000-0000082D0000}"/>
    <cellStyle name="Hyperlink 19" xfId="34657" hidden="1" xr:uid="{00000000-0005-0000-0000-0000092D0000}"/>
    <cellStyle name="Hyperlink 19" xfId="34706" hidden="1" xr:uid="{00000000-0005-0000-0000-00000A2D0000}"/>
    <cellStyle name="Hyperlink 19" xfId="34756" hidden="1" xr:uid="{00000000-0005-0000-0000-00000B2D0000}"/>
    <cellStyle name="Hyperlink 19" xfId="31718" hidden="1" xr:uid="{00000000-0005-0000-0000-00000C2D0000}"/>
    <cellStyle name="Hyperlink 19" xfId="34812" hidden="1" xr:uid="{00000000-0005-0000-0000-00000D2D0000}"/>
    <cellStyle name="Hyperlink 19" xfId="34861" hidden="1" xr:uid="{00000000-0005-0000-0000-00000E2D0000}"/>
    <cellStyle name="Hyperlink 19" xfId="34910" hidden="1" xr:uid="{00000000-0005-0000-0000-00000F2D0000}"/>
    <cellStyle name="Hyperlink 19" xfId="34960" hidden="1" xr:uid="{00000000-0005-0000-0000-0000102D0000}"/>
    <cellStyle name="Hyperlink 19" xfId="35070" hidden="1" xr:uid="{00000000-0005-0000-0000-0000112D0000}"/>
    <cellStyle name="Hyperlink 19" xfId="35243" hidden="1" xr:uid="{00000000-0005-0000-0000-0000122D0000}"/>
    <cellStyle name="Hyperlink 19" xfId="35292" hidden="1" xr:uid="{00000000-0005-0000-0000-0000132D0000}"/>
    <cellStyle name="Hyperlink 19" xfId="35341" hidden="1" xr:uid="{00000000-0005-0000-0000-0000142D0000}"/>
    <cellStyle name="Hyperlink 19" xfId="35391" hidden="1" xr:uid="{00000000-0005-0000-0000-0000152D0000}"/>
    <cellStyle name="Hyperlink 19" xfId="35157" hidden="1" xr:uid="{00000000-0005-0000-0000-0000162D0000}"/>
    <cellStyle name="Hyperlink 19" xfId="35475" hidden="1" xr:uid="{00000000-0005-0000-0000-0000172D0000}"/>
    <cellStyle name="Hyperlink 19" xfId="35524" hidden="1" xr:uid="{00000000-0005-0000-0000-0000182D0000}"/>
    <cellStyle name="Hyperlink 19" xfId="35573" hidden="1" xr:uid="{00000000-0005-0000-0000-0000192D0000}"/>
    <cellStyle name="Hyperlink 19" xfId="35623" hidden="1" xr:uid="{00000000-0005-0000-0000-00001A2D0000}"/>
    <cellStyle name="Hyperlink 19" xfId="35051" hidden="1" xr:uid="{00000000-0005-0000-0000-00001B2D0000}"/>
    <cellStyle name="Hyperlink 19" xfId="35679" hidden="1" xr:uid="{00000000-0005-0000-0000-00001C2D0000}"/>
    <cellStyle name="Hyperlink 19" xfId="35728" hidden="1" xr:uid="{00000000-0005-0000-0000-00001D2D0000}"/>
    <cellStyle name="Hyperlink 19" xfId="35777" hidden="1" xr:uid="{00000000-0005-0000-0000-00001E2D0000}"/>
    <cellStyle name="Hyperlink 19" xfId="35827" hidden="1" xr:uid="{00000000-0005-0000-0000-00001F2D0000}"/>
    <cellStyle name="Hyperlink 19" xfId="35186" hidden="1" xr:uid="{00000000-0005-0000-0000-0000202D0000}"/>
    <cellStyle name="Hyperlink 19" xfId="35883" hidden="1" xr:uid="{00000000-0005-0000-0000-0000212D0000}"/>
    <cellStyle name="Hyperlink 19" xfId="35932" hidden="1" xr:uid="{00000000-0005-0000-0000-0000222D0000}"/>
    <cellStyle name="Hyperlink 19" xfId="35981" hidden="1" xr:uid="{00000000-0005-0000-0000-0000232D0000}"/>
    <cellStyle name="Hyperlink 19" xfId="36031" hidden="1" xr:uid="{00000000-0005-0000-0000-0000242D0000}"/>
    <cellStyle name="Hyperlink 19" xfId="34990" hidden="1" xr:uid="{00000000-0005-0000-0000-0000252D0000}"/>
    <cellStyle name="Hyperlink 19" xfId="36087" hidden="1" xr:uid="{00000000-0005-0000-0000-0000262D0000}"/>
    <cellStyle name="Hyperlink 19" xfId="36136" hidden="1" xr:uid="{00000000-0005-0000-0000-0000272D0000}"/>
    <cellStyle name="Hyperlink 19" xfId="36185" hidden="1" xr:uid="{00000000-0005-0000-0000-0000282D0000}"/>
    <cellStyle name="Hyperlink 19" xfId="36235" hidden="1" xr:uid="{00000000-0005-0000-0000-0000292D0000}"/>
    <cellStyle name="Hyperlink 19" xfId="5749" hidden="1" xr:uid="{00000000-0005-0000-0000-00002A2D0000}"/>
    <cellStyle name="Hyperlink 19" xfId="36311" hidden="1" xr:uid="{00000000-0005-0000-0000-00002B2D0000}"/>
    <cellStyle name="Hyperlink 19" xfId="36360" hidden="1" xr:uid="{00000000-0005-0000-0000-00002C2D0000}"/>
    <cellStyle name="Hyperlink 19" xfId="36409" hidden="1" xr:uid="{00000000-0005-0000-0000-00002D2D0000}"/>
    <cellStyle name="Hyperlink 19" xfId="36459" hidden="1" xr:uid="{00000000-0005-0000-0000-00002E2D0000}"/>
    <cellStyle name="Hyperlink 19" xfId="36497" hidden="1" xr:uid="{00000000-0005-0000-0000-00002F2D0000}"/>
    <cellStyle name="Hyperlink 19" xfId="36566" hidden="1" xr:uid="{00000000-0005-0000-0000-0000302D0000}"/>
    <cellStyle name="Hyperlink 19" xfId="36615" hidden="1" xr:uid="{00000000-0005-0000-0000-0000312D0000}"/>
    <cellStyle name="Hyperlink 19" xfId="36664" hidden="1" xr:uid="{00000000-0005-0000-0000-0000322D0000}"/>
    <cellStyle name="Hyperlink 19" xfId="36714" hidden="1" xr:uid="{00000000-0005-0000-0000-0000332D0000}"/>
    <cellStyle name="Hyperlink 19" xfId="36801" hidden="1" xr:uid="{00000000-0005-0000-0000-0000342D0000}"/>
    <cellStyle name="Hyperlink 19" xfId="36923" hidden="1" xr:uid="{00000000-0005-0000-0000-0000352D0000}"/>
    <cellStyle name="Hyperlink 19" xfId="36972" hidden="1" xr:uid="{00000000-0005-0000-0000-0000362D0000}"/>
    <cellStyle name="Hyperlink 19" xfId="37021" hidden="1" xr:uid="{00000000-0005-0000-0000-0000372D0000}"/>
    <cellStyle name="Hyperlink 19" xfId="37071" hidden="1" xr:uid="{00000000-0005-0000-0000-0000382D0000}"/>
    <cellStyle name="Hyperlink 19" xfId="37181" hidden="1" xr:uid="{00000000-0005-0000-0000-0000392D0000}"/>
    <cellStyle name="Hyperlink 19" xfId="37354" hidden="1" xr:uid="{00000000-0005-0000-0000-00003A2D0000}"/>
    <cellStyle name="Hyperlink 19" xfId="37403" hidden="1" xr:uid="{00000000-0005-0000-0000-00003B2D0000}"/>
    <cellStyle name="Hyperlink 19" xfId="37452" hidden="1" xr:uid="{00000000-0005-0000-0000-00003C2D0000}"/>
    <cellStyle name="Hyperlink 19" xfId="37502" hidden="1" xr:uid="{00000000-0005-0000-0000-00003D2D0000}"/>
    <cellStyle name="Hyperlink 19" xfId="37268" hidden="1" xr:uid="{00000000-0005-0000-0000-00003E2D0000}"/>
    <cellStyle name="Hyperlink 19" xfId="37586" hidden="1" xr:uid="{00000000-0005-0000-0000-00003F2D0000}"/>
    <cellStyle name="Hyperlink 19" xfId="37635" hidden="1" xr:uid="{00000000-0005-0000-0000-0000402D0000}"/>
    <cellStyle name="Hyperlink 19" xfId="37684" hidden="1" xr:uid="{00000000-0005-0000-0000-0000412D0000}"/>
    <cellStyle name="Hyperlink 19" xfId="37734" hidden="1" xr:uid="{00000000-0005-0000-0000-0000422D0000}"/>
    <cellStyle name="Hyperlink 19" xfId="37162" hidden="1" xr:uid="{00000000-0005-0000-0000-0000432D0000}"/>
    <cellStyle name="Hyperlink 19" xfId="37790" hidden="1" xr:uid="{00000000-0005-0000-0000-0000442D0000}"/>
    <cellStyle name="Hyperlink 19" xfId="37839" hidden="1" xr:uid="{00000000-0005-0000-0000-0000452D0000}"/>
    <cellStyle name="Hyperlink 19" xfId="37888" hidden="1" xr:uid="{00000000-0005-0000-0000-0000462D0000}"/>
    <cellStyle name="Hyperlink 19" xfId="37938" hidden="1" xr:uid="{00000000-0005-0000-0000-0000472D0000}"/>
    <cellStyle name="Hyperlink 19" xfId="37297" hidden="1" xr:uid="{00000000-0005-0000-0000-0000482D0000}"/>
    <cellStyle name="Hyperlink 19" xfId="37994" hidden="1" xr:uid="{00000000-0005-0000-0000-0000492D0000}"/>
    <cellStyle name="Hyperlink 19" xfId="38043" hidden="1" xr:uid="{00000000-0005-0000-0000-00004A2D0000}"/>
    <cellStyle name="Hyperlink 19" xfId="38092" hidden="1" xr:uid="{00000000-0005-0000-0000-00004B2D0000}"/>
    <cellStyle name="Hyperlink 19" xfId="38142" hidden="1" xr:uid="{00000000-0005-0000-0000-00004C2D0000}"/>
    <cellStyle name="Hyperlink 19" xfId="37101" hidden="1" xr:uid="{00000000-0005-0000-0000-00004D2D0000}"/>
    <cellStyle name="Hyperlink 19" xfId="38198" hidden="1" xr:uid="{00000000-0005-0000-0000-00004E2D0000}"/>
    <cellStyle name="Hyperlink 19" xfId="38247" hidden="1" xr:uid="{00000000-0005-0000-0000-00004F2D0000}"/>
    <cellStyle name="Hyperlink 19" xfId="38296" hidden="1" xr:uid="{00000000-0005-0000-0000-0000502D0000}"/>
    <cellStyle name="Hyperlink 19" xfId="38346" hidden="1" xr:uid="{00000000-0005-0000-0000-0000512D0000}"/>
    <cellStyle name="Hyperlink 19" xfId="36888" hidden="1" xr:uid="{00000000-0005-0000-0000-0000522D0000}"/>
    <cellStyle name="Hyperlink 19" xfId="38402" hidden="1" xr:uid="{00000000-0005-0000-0000-0000532D0000}"/>
    <cellStyle name="Hyperlink 19" xfId="38451" hidden="1" xr:uid="{00000000-0005-0000-0000-0000542D0000}"/>
    <cellStyle name="Hyperlink 19" xfId="38500" hidden="1" xr:uid="{00000000-0005-0000-0000-0000552D0000}"/>
    <cellStyle name="Hyperlink 19" xfId="38550" hidden="1" xr:uid="{00000000-0005-0000-0000-0000562D0000}"/>
    <cellStyle name="Hyperlink 19" xfId="38660" hidden="1" xr:uid="{00000000-0005-0000-0000-0000572D0000}"/>
    <cellStyle name="Hyperlink 19" xfId="38833" hidden="1" xr:uid="{00000000-0005-0000-0000-0000582D0000}"/>
    <cellStyle name="Hyperlink 19" xfId="38882" hidden="1" xr:uid="{00000000-0005-0000-0000-0000592D0000}"/>
    <cellStyle name="Hyperlink 19" xfId="38931" hidden="1" xr:uid="{00000000-0005-0000-0000-00005A2D0000}"/>
    <cellStyle name="Hyperlink 19" xfId="38981" hidden="1" xr:uid="{00000000-0005-0000-0000-00005B2D0000}"/>
    <cellStyle name="Hyperlink 19" xfId="38747" hidden="1" xr:uid="{00000000-0005-0000-0000-00005C2D0000}"/>
    <cellStyle name="Hyperlink 19" xfId="39065" hidden="1" xr:uid="{00000000-0005-0000-0000-00005D2D0000}"/>
    <cellStyle name="Hyperlink 19" xfId="39114" hidden="1" xr:uid="{00000000-0005-0000-0000-00005E2D0000}"/>
    <cellStyle name="Hyperlink 19" xfId="39163" hidden="1" xr:uid="{00000000-0005-0000-0000-00005F2D0000}"/>
    <cellStyle name="Hyperlink 19" xfId="39213" hidden="1" xr:uid="{00000000-0005-0000-0000-0000602D0000}"/>
    <cellStyle name="Hyperlink 19" xfId="38641" hidden="1" xr:uid="{00000000-0005-0000-0000-0000612D0000}"/>
    <cellStyle name="Hyperlink 19" xfId="39269" hidden="1" xr:uid="{00000000-0005-0000-0000-0000622D0000}"/>
    <cellStyle name="Hyperlink 19" xfId="39318" hidden="1" xr:uid="{00000000-0005-0000-0000-0000632D0000}"/>
    <cellStyle name="Hyperlink 19" xfId="39367" hidden="1" xr:uid="{00000000-0005-0000-0000-0000642D0000}"/>
    <cellStyle name="Hyperlink 19" xfId="39417" hidden="1" xr:uid="{00000000-0005-0000-0000-0000652D0000}"/>
    <cellStyle name="Hyperlink 19" xfId="38776" hidden="1" xr:uid="{00000000-0005-0000-0000-0000662D0000}"/>
    <cellStyle name="Hyperlink 19" xfId="39473" hidden="1" xr:uid="{00000000-0005-0000-0000-0000672D0000}"/>
    <cellStyle name="Hyperlink 19" xfId="39522" hidden="1" xr:uid="{00000000-0005-0000-0000-0000682D0000}"/>
    <cellStyle name="Hyperlink 19" xfId="39571" hidden="1" xr:uid="{00000000-0005-0000-0000-0000692D0000}"/>
    <cellStyle name="Hyperlink 19" xfId="39621" hidden="1" xr:uid="{00000000-0005-0000-0000-00006A2D0000}"/>
    <cellStyle name="Hyperlink 19" xfId="38580" hidden="1" xr:uid="{00000000-0005-0000-0000-00006B2D0000}"/>
    <cellStyle name="Hyperlink 19" xfId="39677" hidden="1" xr:uid="{00000000-0005-0000-0000-00006C2D0000}"/>
    <cellStyle name="Hyperlink 19" xfId="39726" hidden="1" xr:uid="{00000000-0005-0000-0000-00006D2D0000}"/>
    <cellStyle name="Hyperlink 19" xfId="39775" hidden="1" xr:uid="{00000000-0005-0000-0000-00006E2D0000}"/>
    <cellStyle name="Hyperlink 19" xfId="39825" hidden="1" xr:uid="{00000000-0005-0000-0000-00006F2D0000}"/>
    <cellStyle name="Hyperlink 19" xfId="36787" hidden="1" xr:uid="{00000000-0005-0000-0000-0000702D0000}"/>
    <cellStyle name="Hyperlink 19" xfId="39881" hidden="1" xr:uid="{00000000-0005-0000-0000-0000712D0000}"/>
    <cellStyle name="Hyperlink 19" xfId="39930" hidden="1" xr:uid="{00000000-0005-0000-0000-0000722D0000}"/>
    <cellStyle name="Hyperlink 19" xfId="39979" hidden="1" xr:uid="{00000000-0005-0000-0000-0000732D0000}"/>
    <cellStyle name="Hyperlink 19" xfId="40029" hidden="1" xr:uid="{00000000-0005-0000-0000-0000742D0000}"/>
    <cellStyle name="Hyperlink 19" xfId="40139" hidden="1" xr:uid="{00000000-0005-0000-0000-0000752D0000}"/>
    <cellStyle name="Hyperlink 19" xfId="40312" hidden="1" xr:uid="{00000000-0005-0000-0000-0000762D0000}"/>
    <cellStyle name="Hyperlink 19" xfId="40361" hidden="1" xr:uid="{00000000-0005-0000-0000-0000772D0000}"/>
    <cellStyle name="Hyperlink 19" xfId="40410" hidden="1" xr:uid="{00000000-0005-0000-0000-0000782D0000}"/>
    <cellStyle name="Hyperlink 19" xfId="40460" hidden="1" xr:uid="{00000000-0005-0000-0000-0000792D0000}"/>
    <cellStyle name="Hyperlink 19" xfId="40226" hidden="1" xr:uid="{00000000-0005-0000-0000-00007A2D0000}"/>
    <cellStyle name="Hyperlink 19" xfId="40544" hidden="1" xr:uid="{00000000-0005-0000-0000-00007B2D0000}"/>
    <cellStyle name="Hyperlink 19" xfId="40593" hidden="1" xr:uid="{00000000-0005-0000-0000-00007C2D0000}"/>
    <cellStyle name="Hyperlink 19" xfId="40642" hidden="1" xr:uid="{00000000-0005-0000-0000-00007D2D0000}"/>
    <cellStyle name="Hyperlink 19" xfId="40692" hidden="1" xr:uid="{00000000-0005-0000-0000-00007E2D0000}"/>
    <cellStyle name="Hyperlink 19" xfId="40120" hidden="1" xr:uid="{00000000-0005-0000-0000-00007F2D0000}"/>
    <cellStyle name="Hyperlink 19" xfId="40748" hidden="1" xr:uid="{00000000-0005-0000-0000-0000802D0000}"/>
    <cellStyle name="Hyperlink 19" xfId="40797" hidden="1" xr:uid="{00000000-0005-0000-0000-0000812D0000}"/>
    <cellStyle name="Hyperlink 19" xfId="40846" hidden="1" xr:uid="{00000000-0005-0000-0000-0000822D0000}"/>
    <cellStyle name="Hyperlink 19" xfId="40896" hidden="1" xr:uid="{00000000-0005-0000-0000-0000832D0000}"/>
    <cellStyle name="Hyperlink 19" xfId="40255" hidden="1" xr:uid="{00000000-0005-0000-0000-0000842D0000}"/>
    <cellStyle name="Hyperlink 19" xfId="40952" hidden="1" xr:uid="{00000000-0005-0000-0000-0000852D0000}"/>
    <cellStyle name="Hyperlink 19" xfId="41001" hidden="1" xr:uid="{00000000-0005-0000-0000-0000862D0000}"/>
    <cellStyle name="Hyperlink 19" xfId="41050" hidden="1" xr:uid="{00000000-0005-0000-0000-0000872D0000}"/>
    <cellStyle name="Hyperlink 19" xfId="41100" hidden="1" xr:uid="{00000000-0005-0000-0000-0000882D0000}"/>
    <cellStyle name="Hyperlink 19" xfId="40059" hidden="1" xr:uid="{00000000-0005-0000-0000-0000892D0000}"/>
    <cellStyle name="Hyperlink 19" xfId="41156" hidden="1" xr:uid="{00000000-0005-0000-0000-00008A2D0000}"/>
    <cellStyle name="Hyperlink 19" xfId="41205" hidden="1" xr:uid="{00000000-0005-0000-0000-00008B2D0000}"/>
    <cellStyle name="Hyperlink 19" xfId="41254" hidden="1" xr:uid="{00000000-0005-0000-0000-00008C2D0000}"/>
    <cellStyle name="Hyperlink 19" xfId="41304" hidden="1" xr:uid="{00000000-0005-0000-0000-00008D2D0000}"/>
    <cellStyle name="Hyperlink 19" xfId="5553" hidden="1" xr:uid="{00000000-0005-0000-0000-00008E2D0000}"/>
    <cellStyle name="Hyperlink 19" xfId="41360" hidden="1" xr:uid="{00000000-0005-0000-0000-00008F2D0000}"/>
    <cellStyle name="Hyperlink 19" xfId="41409" hidden="1" xr:uid="{00000000-0005-0000-0000-0000902D0000}"/>
    <cellStyle name="Hyperlink 19" xfId="41458" hidden="1" xr:uid="{00000000-0005-0000-0000-0000912D0000}"/>
    <cellStyle name="Hyperlink 19" xfId="41508" hidden="1" xr:uid="{00000000-0005-0000-0000-0000922D0000}"/>
    <cellStyle name="Hyperlink 19" xfId="41546" hidden="1" xr:uid="{00000000-0005-0000-0000-0000932D0000}"/>
    <cellStyle name="Hyperlink 19" xfId="41615" hidden="1" xr:uid="{00000000-0005-0000-0000-0000942D0000}"/>
    <cellStyle name="Hyperlink 19" xfId="41664" hidden="1" xr:uid="{00000000-0005-0000-0000-0000952D0000}"/>
    <cellStyle name="Hyperlink 19" xfId="41713" hidden="1" xr:uid="{00000000-0005-0000-0000-0000962D0000}"/>
    <cellStyle name="Hyperlink 19" xfId="41763" hidden="1" xr:uid="{00000000-0005-0000-0000-0000972D0000}"/>
    <cellStyle name="Hyperlink 19" xfId="41850" hidden="1" xr:uid="{00000000-0005-0000-0000-0000982D0000}"/>
    <cellStyle name="Hyperlink 19" xfId="41972" hidden="1" xr:uid="{00000000-0005-0000-0000-0000992D0000}"/>
    <cellStyle name="Hyperlink 19" xfId="42021" hidden="1" xr:uid="{00000000-0005-0000-0000-00009A2D0000}"/>
    <cellStyle name="Hyperlink 19" xfId="42070" hidden="1" xr:uid="{00000000-0005-0000-0000-00009B2D0000}"/>
    <cellStyle name="Hyperlink 19" xfId="42120" hidden="1" xr:uid="{00000000-0005-0000-0000-00009C2D0000}"/>
    <cellStyle name="Hyperlink 19" xfId="42230" hidden="1" xr:uid="{00000000-0005-0000-0000-00009D2D0000}"/>
    <cellStyle name="Hyperlink 19" xfId="42403" hidden="1" xr:uid="{00000000-0005-0000-0000-00009E2D0000}"/>
    <cellStyle name="Hyperlink 19" xfId="42452" hidden="1" xr:uid="{00000000-0005-0000-0000-00009F2D0000}"/>
    <cellStyle name="Hyperlink 19" xfId="42501" hidden="1" xr:uid="{00000000-0005-0000-0000-0000A02D0000}"/>
    <cellStyle name="Hyperlink 19" xfId="42551" hidden="1" xr:uid="{00000000-0005-0000-0000-0000A12D0000}"/>
    <cellStyle name="Hyperlink 19" xfId="42317" hidden="1" xr:uid="{00000000-0005-0000-0000-0000A22D0000}"/>
    <cellStyle name="Hyperlink 19" xfId="42635" hidden="1" xr:uid="{00000000-0005-0000-0000-0000A32D0000}"/>
    <cellStyle name="Hyperlink 19" xfId="42684" hidden="1" xr:uid="{00000000-0005-0000-0000-0000A42D0000}"/>
    <cellStyle name="Hyperlink 19" xfId="42733" hidden="1" xr:uid="{00000000-0005-0000-0000-0000A52D0000}"/>
    <cellStyle name="Hyperlink 19" xfId="42783" hidden="1" xr:uid="{00000000-0005-0000-0000-0000A62D0000}"/>
    <cellStyle name="Hyperlink 19" xfId="42211" hidden="1" xr:uid="{00000000-0005-0000-0000-0000A72D0000}"/>
    <cellStyle name="Hyperlink 19" xfId="42839" hidden="1" xr:uid="{00000000-0005-0000-0000-0000A82D0000}"/>
    <cellStyle name="Hyperlink 19" xfId="42888" hidden="1" xr:uid="{00000000-0005-0000-0000-0000A92D0000}"/>
    <cellStyle name="Hyperlink 19" xfId="42937" hidden="1" xr:uid="{00000000-0005-0000-0000-0000AA2D0000}"/>
    <cellStyle name="Hyperlink 19" xfId="42987" hidden="1" xr:uid="{00000000-0005-0000-0000-0000AB2D0000}"/>
    <cellStyle name="Hyperlink 19" xfId="42346" hidden="1" xr:uid="{00000000-0005-0000-0000-0000AC2D0000}"/>
    <cellStyle name="Hyperlink 19" xfId="43043" hidden="1" xr:uid="{00000000-0005-0000-0000-0000AD2D0000}"/>
    <cellStyle name="Hyperlink 19" xfId="43092" hidden="1" xr:uid="{00000000-0005-0000-0000-0000AE2D0000}"/>
    <cellStyle name="Hyperlink 19" xfId="43141" hidden="1" xr:uid="{00000000-0005-0000-0000-0000AF2D0000}"/>
    <cellStyle name="Hyperlink 19" xfId="43191" hidden="1" xr:uid="{00000000-0005-0000-0000-0000B02D0000}"/>
    <cellStyle name="Hyperlink 19" xfId="42150" hidden="1" xr:uid="{00000000-0005-0000-0000-0000B12D0000}"/>
    <cellStyle name="Hyperlink 19" xfId="43247" hidden="1" xr:uid="{00000000-0005-0000-0000-0000B22D0000}"/>
    <cellStyle name="Hyperlink 19" xfId="43296" hidden="1" xr:uid="{00000000-0005-0000-0000-0000B32D0000}"/>
    <cellStyle name="Hyperlink 19" xfId="43345" hidden="1" xr:uid="{00000000-0005-0000-0000-0000B42D0000}"/>
    <cellStyle name="Hyperlink 19" xfId="43395" hidden="1" xr:uid="{00000000-0005-0000-0000-0000B52D0000}"/>
    <cellStyle name="Hyperlink 19" xfId="41937" hidden="1" xr:uid="{00000000-0005-0000-0000-0000B62D0000}"/>
    <cellStyle name="Hyperlink 19" xfId="43451" hidden="1" xr:uid="{00000000-0005-0000-0000-0000B72D0000}"/>
    <cellStyle name="Hyperlink 19" xfId="43500" hidden="1" xr:uid="{00000000-0005-0000-0000-0000B82D0000}"/>
    <cellStyle name="Hyperlink 19" xfId="43549" hidden="1" xr:uid="{00000000-0005-0000-0000-0000B92D0000}"/>
    <cellStyle name="Hyperlink 19" xfId="43599" hidden="1" xr:uid="{00000000-0005-0000-0000-0000BA2D0000}"/>
    <cellStyle name="Hyperlink 19" xfId="43709" hidden="1" xr:uid="{00000000-0005-0000-0000-0000BB2D0000}"/>
    <cellStyle name="Hyperlink 19" xfId="43882" hidden="1" xr:uid="{00000000-0005-0000-0000-0000BC2D0000}"/>
    <cellStyle name="Hyperlink 19" xfId="43931" hidden="1" xr:uid="{00000000-0005-0000-0000-0000BD2D0000}"/>
    <cellStyle name="Hyperlink 19" xfId="43980" hidden="1" xr:uid="{00000000-0005-0000-0000-0000BE2D0000}"/>
    <cellStyle name="Hyperlink 19" xfId="44030" hidden="1" xr:uid="{00000000-0005-0000-0000-0000BF2D0000}"/>
    <cellStyle name="Hyperlink 19" xfId="43796" hidden="1" xr:uid="{00000000-0005-0000-0000-0000C02D0000}"/>
    <cellStyle name="Hyperlink 19" xfId="44114" hidden="1" xr:uid="{00000000-0005-0000-0000-0000C12D0000}"/>
    <cellStyle name="Hyperlink 19" xfId="44163" hidden="1" xr:uid="{00000000-0005-0000-0000-0000C22D0000}"/>
    <cellStyle name="Hyperlink 19" xfId="44212" hidden="1" xr:uid="{00000000-0005-0000-0000-0000C32D0000}"/>
    <cellStyle name="Hyperlink 19" xfId="44262" hidden="1" xr:uid="{00000000-0005-0000-0000-0000C42D0000}"/>
    <cellStyle name="Hyperlink 19" xfId="43690" hidden="1" xr:uid="{00000000-0005-0000-0000-0000C52D0000}"/>
    <cellStyle name="Hyperlink 19" xfId="44318" hidden="1" xr:uid="{00000000-0005-0000-0000-0000C62D0000}"/>
    <cellStyle name="Hyperlink 19" xfId="44367" hidden="1" xr:uid="{00000000-0005-0000-0000-0000C72D0000}"/>
    <cellStyle name="Hyperlink 19" xfId="44416" hidden="1" xr:uid="{00000000-0005-0000-0000-0000C82D0000}"/>
    <cellStyle name="Hyperlink 19" xfId="44466" hidden="1" xr:uid="{00000000-0005-0000-0000-0000C92D0000}"/>
    <cellStyle name="Hyperlink 19" xfId="43825" hidden="1" xr:uid="{00000000-0005-0000-0000-0000CA2D0000}"/>
    <cellStyle name="Hyperlink 19" xfId="44522" hidden="1" xr:uid="{00000000-0005-0000-0000-0000CB2D0000}"/>
    <cellStyle name="Hyperlink 19" xfId="44571" hidden="1" xr:uid="{00000000-0005-0000-0000-0000CC2D0000}"/>
    <cellStyle name="Hyperlink 19" xfId="44620" hidden="1" xr:uid="{00000000-0005-0000-0000-0000CD2D0000}"/>
    <cellStyle name="Hyperlink 19" xfId="44670" hidden="1" xr:uid="{00000000-0005-0000-0000-0000CE2D0000}"/>
    <cellStyle name="Hyperlink 19" xfId="43629" hidden="1" xr:uid="{00000000-0005-0000-0000-0000CF2D0000}"/>
    <cellStyle name="Hyperlink 19" xfId="44726" hidden="1" xr:uid="{00000000-0005-0000-0000-0000D02D0000}"/>
    <cellStyle name="Hyperlink 19" xfId="44775" hidden="1" xr:uid="{00000000-0005-0000-0000-0000D12D0000}"/>
    <cellStyle name="Hyperlink 19" xfId="44824" hidden="1" xr:uid="{00000000-0005-0000-0000-0000D22D0000}"/>
    <cellStyle name="Hyperlink 19" xfId="44874" hidden="1" xr:uid="{00000000-0005-0000-0000-0000D32D0000}"/>
    <cellStyle name="Hyperlink 19" xfId="41836" hidden="1" xr:uid="{00000000-0005-0000-0000-0000D42D0000}"/>
    <cellStyle name="Hyperlink 19" xfId="44930" hidden="1" xr:uid="{00000000-0005-0000-0000-0000D52D0000}"/>
    <cellStyle name="Hyperlink 19" xfId="44979" hidden="1" xr:uid="{00000000-0005-0000-0000-0000D62D0000}"/>
    <cellStyle name="Hyperlink 19" xfId="45028" hidden="1" xr:uid="{00000000-0005-0000-0000-0000D72D0000}"/>
    <cellStyle name="Hyperlink 19" xfId="45078" hidden="1" xr:uid="{00000000-0005-0000-0000-0000D82D0000}"/>
    <cellStyle name="Hyperlink 19" xfId="45188" hidden="1" xr:uid="{00000000-0005-0000-0000-0000D92D0000}"/>
    <cellStyle name="Hyperlink 19" xfId="45361" hidden="1" xr:uid="{00000000-0005-0000-0000-0000DA2D0000}"/>
    <cellStyle name="Hyperlink 19" xfId="45410" hidden="1" xr:uid="{00000000-0005-0000-0000-0000DB2D0000}"/>
    <cellStyle name="Hyperlink 19" xfId="45459" hidden="1" xr:uid="{00000000-0005-0000-0000-0000DC2D0000}"/>
    <cellStyle name="Hyperlink 19" xfId="45509" hidden="1" xr:uid="{00000000-0005-0000-0000-0000DD2D0000}"/>
    <cellStyle name="Hyperlink 19" xfId="45275" hidden="1" xr:uid="{00000000-0005-0000-0000-0000DE2D0000}"/>
    <cellStyle name="Hyperlink 19" xfId="45593" hidden="1" xr:uid="{00000000-0005-0000-0000-0000DF2D0000}"/>
    <cellStyle name="Hyperlink 19" xfId="45642" hidden="1" xr:uid="{00000000-0005-0000-0000-0000E02D0000}"/>
    <cellStyle name="Hyperlink 19" xfId="45691" hidden="1" xr:uid="{00000000-0005-0000-0000-0000E12D0000}"/>
    <cellStyle name="Hyperlink 19" xfId="45741" hidden="1" xr:uid="{00000000-0005-0000-0000-0000E22D0000}"/>
    <cellStyle name="Hyperlink 19" xfId="45169" hidden="1" xr:uid="{00000000-0005-0000-0000-0000E32D0000}"/>
    <cellStyle name="Hyperlink 19" xfId="45797" hidden="1" xr:uid="{00000000-0005-0000-0000-0000E42D0000}"/>
    <cellStyle name="Hyperlink 19" xfId="45846" hidden="1" xr:uid="{00000000-0005-0000-0000-0000E52D0000}"/>
    <cellStyle name="Hyperlink 19" xfId="45895" hidden="1" xr:uid="{00000000-0005-0000-0000-0000E62D0000}"/>
    <cellStyle name="Hyperlink 19" xfId="45945" hidden="1" xr:uid="{00000000-0005-0000-0000-0000E72D0000}"/>
    <cellStyle name="Hyperlink 19" xfId="45304" hidden="1" xr:uid="{00000000-0005-0000-0000-0000E82D0000}"/>
    <cellStyle name="Hyperlink 19" xfId="46001" hidden="1" xr:uid="{00000000-0005-0000-0000-0000E92D0000}"/>
    <cellStyle name="Hyperlink 19" xfId="46050" hidden="1" xr:uid="{00000000-0005-0000-0000-0000EA2D0000}"/>
    <cellStyle name="Hyperlink 19" xfId="46099" hidden="1" xr:uid="{00000000-0005-0000-0000-0000EB2D0000}"/>
    <cellStyle name="Hyperlink 19" xfId="46149" hidden="1" xr:uid="{00000000-0005-0000-0000-0000EC2D0000}"/>
    <cellStyle name="Hyperlink 19" xfId="45108" hidden="1" xr:uid="{00000000-0005-0000-0000-0000ED2D0000}"/>
    <cellStyle name="Hyperlink 19" xfId="46205" hidden="1" xr:uid="{00000000-0005-0000-0000-0000EE2D0000}"/>
    <cellStyle name="Hyperlink 19" xfId="46254" hidden="1" xr:uid="{00000000-0005-0000-0000-0000EF2D0000}"/>
    <cellStyle name="Hyperlink 19" xfId="46303" hidden="1" xr:uid="{00000000-0005-0000-0000-0000F02D0000}"/>
    <cellStyle name="Hyperlink 19" xfId="46353" hidden="1" xr:uid="{00000000-0005-0000-0000-0000F12D0000}"/>
    <cellStyle name="Hyperlink 19" xfId="5517" hidden="1" xr:uid="{00000000-0005-0000-0000-0000F22D0000}"/>
    <cellStyle name="Hyperlink 19" xfId="46409" hidden="1" xr:uid="{00000000-0005-0000-0000-0000F32D0000}"/>
    <cellStyle name="Hyperlink 19" xfId="46458" hidden="1" xr:uid="{00000000-0005-0000-0000-0000F42D0000}"/>
    <cellStyle name="Hyperlink 19" xfId="46507" hidden="1" xr:uid="{00000000-0005-0000-0000-0000F52D0000}"/>
    <cellStyle name="Hyperlink 19" xfId="46557" hidden="1" xr:uid="{00000000-0005-0000-0000-0000F62D0000}"/>
    <cellStyle name="Hyperlink 19" xfId="46595" hidden="1" xr:uid="{00000000-0005-0000-0000-0000F72D0000}"/>
    <cellStyle name="Hyperlink 19" xfId="46664" hidden="1" xr:uid="{00000000-0005-0000-0000-0000F82D0000}"/>
    <cellStyle name="Hyperlink 19" xfId="46713" hidden="1" xr:uid="{00000000-0005-0000-0000-0000F92D0000}"/>
    <cellStyle name="Hyperlink 19" xfId="46762" hidden="1" xr:uid="{00000000-0005-0000-0000-0000FA2D0000}"/>
    <cellStyle name="Hyperlink 19" xfId="46812" hidden="1" xr:uid="{00000000-0005-0000-0000-0000FB2D0000}"/>
    <cellStyle name="Hyperlink 19" xfId="46899" hidden="1" xr:uid="{00000000-0005-0000-0000-0000FC2D0000}"/>
    <cellStyle name="Hyperlink 19" xfId="47021" hidden="1" xr:uid="{00000000-0005-0000-0000-0000FD2D0000}"/>
    <cellStyle name="Hyperlink 19" xfId="47070" hidden="1" xr:uid="{00000000-0005-0000-0000-0000FE2D0000}"/>
    <cellStyle name="Hyperlink 19" xfId="47119" hidden="1" xr:uid="{00000000-0005-0000-0000-0000FF2D0000}"/>
    <cellStyle name="Hyperlink 19" xfId="47169" hidden="1" xr:uid="{00000000-0005-0000-0000-0000002E0000}"/>
    <cellStyle name="Hyperlink 19" xfId="47279" hidden="1" xr:uid="{00000000-0005-0000-0000-0000012E0000}"/>
    <cellStyle name="Hyperlink 19" xfId="47452" hidden="1" xr:uid="{00000000-0005-0000-0000-0000022E0000}"/>
    <cellStyle name="Hyperlink 19" xfId="47501" hidden="1" xr:uid="{00000000-0005-0000-0000-0000032E0000}"/>
    <cellStyle name="Hyperlink 19" xfId="47550" hidden="1" xr:uid="{00000000-0005-0000-0000-0000042E0000}"/>
    <cellStyle name="Hyperlink 19" xfId="47600" hidden="1" xr:uid="{00000000-0005-0000-0000-0000052E0000}"/>
    <cellStyle name="Hyperlink 19" xfId="47366" hidden="1" xr:uid="{00000000-0005-0000-0000-0000062E0000}"/>
    <cellStyle name="Hyperlink 19" xfId="47684" hidden="1" xr:uid="{00000000-0005-0000-0000-0000072E0000}"/>
    <cellStyle name="Hyperlink 19" xfId="47733" hidden="1" xr:uid="{00000000-0005-0000-0000-0000082E0000}"/>
    <cellStyle name="Hyperlink 19" xfId="47782" hidden="1" xr:uid="{00000000-0005-0000-0000-0000092E0000}"/>
    <cellStyle name="Hyperlink 19" xfId="47832" hidden="1" xr:uid="{00000000-0005-0000-0000-00000A2E0000}"/>
    <cellStyle name="Hyperlink 19" xfId="47260" hidden="1" xr:uid="{00000000-0005-0000-0000-00000B2E0000}"/>
    <cellStyle name="Hyperlink 19" xfId="47888" hidden="1" xr:uid="{00000000-0005-0000-0000-00000C2E0000}"/>
    <cellStyle name="Hyperlink 19" xfId="47937" hidden="1" xr:uid="{00000000-0005-0000-0000-00000D2E0000}"/>
    <cellStyle name="Hyperlink 19" xfId="47986" hidden="1" xr:uid="{00000000-0005-0000-0000-00000E2E0000}"/>
    <cellStyle name="Hyperlink 19" xfId="48036" hidden="1" xr:uid="{00000000-0005-0000-0000-00000F2E0000}"/>
    <cellStyle name="Hyperlink 19" xfId="47395" hidden="1" xr:uid="{00000000-0005-0000-0000-0000102E0000}"/>
    <cellStyle name="Hyperlink 19" xfId="48092" hidden="1" xr:uid="{00000000-0005-0000-0000-0000112E0000}"/>
    <cellStyle name="Hyperlink 19" xfId="48141" hidden="1" xr:uid="{00000000-0005-0000-0000-0000122E0000}"/>
    <cellStyle name="Hyperlink 19" xfId="48190" hidden="1" xr:uid="{00000000-0005-0000-0000-0000132E0000}"/>
    <cellStyle name="Hyperlink 19" xfId="48240" hidden="1" xr:uid="{00000000-0005-0000-0000-0000142E0000}"/>
    <cellStyle name="Hyperlink 19" xfId="47199" hidden="1" xr:uid="{00000000-0005-0000-0000-0000152E0000}"/>
    <cellStyle name="Hyperlink 19" xfId="48296" hidden="1" xr:uid="{00000000-0005-0000-0000-0000162E0000}"/>
    <cellStyle name="Hyperlink 19" xfId="48345" hidden="1" xr:uid="{00000000-0005-0000-0000-0000172E0000}"/>
    <cellStyle name="Hyperlink 19" xfId="48394" hidden="1" xr:uid="{00000000-0005-0000-0000-0000182E0000}"/>
    <cellStyle name="Hyperlink 19" xfId="48444" hidden="1" xr:uid="{00000000-0005-0000-0000-0000192E0000}"/>
    <cellStyle name="Hyperlink 19" xfId="46986" hidden="1" xr:uid="{00000000-0005-0000-0000-00001A2E0000}"/>
    <cellStyle name="Hyperlink 19" xfId="48500" hidden="1" xr:uid="{00000000-0005-0000-0000-00001B2E0000}"/>
    <cellStyle name="Hyperlink 19" xfId="48549" hidden="1" xr:uid="{00000000-0005-0000-0000-00001C2E0000}"/>
    <cellStyle name="Hyperlink 19" xfId="48598" hidden="1" xr:uid="{00000000-0005-0000-0000-00001D2E0000}"/>
    <cellStyle name="Hyperlink 19" xfId="48648" hidden="1" xr:uid="{00000000-0005-0000-0000-00001E2E0000}"/>
    <cellStyle name="Hyperlink 19" xfId="48758" hidden="1" xr:uid="{00000000-0005-0000-0000-00001F2E0000}"/>
    <cellStyle name="Hyperlink 19" xfId="48931" hidden="1" xr:uid="{00000000-0005-0000-0000-0000202E0000}"/>
    <cellStyle name="Hyperlink 19" xfId="48980" hidden="1" xr:uid="{00000000-0005-0000-0000-0000212E0000}"/>
    <cellStyle name="Hyperlink 19" xfId="49029" hidden="1" xr:uid="{00000000-0005-0000-0000-0000222E0000}"/>
    <cellStyle name="Hyperlink 19" xfId="49079" hidden="1" xr:uid="{00000000-0005-0000-0000-0000232E0000}"/>
    <cellStyle name="Hyperlink 19" xfId="48845" hidden="1" xr:uid="{00000000-0005-0000-0000-0000242E0000}"/>
    <cellStyle name="Hyperlink 19" xfId="49163" hidden="1" xr:uid="{00000000-0005-0000-0000-0000252E0000}"/>
    <cellStyle name="Hyperlink 19" xfId="49212" hidden="1" xr:uid="{00000000-0005-0000-0000-0000262E0000}"/>
    <cellStyle name="Hyperlink 19" xfId="49261" hidden="1" xr:uid="{00000000-0005-0000-0000-0000272E0000}"/>
    <cellStyle name="Hyperlink 19" xfId="49311" hidden="1" xr:uid="{00000000-0005-0000-0000-0000282E0000}"/>
    <cellStyle name="Hyperlink 19" xfId="48739" hidden="1" xr:uid="{00000000-0005-0000-0000-0000292E0000}"/>
    <cellStyle name="Hyperlink 19" xfId="49367" hidden="1" xr:uid="{00000000-0005-0000-0000-00002A2E0000}"/>
    <cellStyle name="Hyperlink 19" xfId="49416" hidden="1" xr:uid="{00000000-0005-0000-0000-00002B2E0000}"/>
    <cellStyle name="Hyperlink 19" xfId="49465" hidden="1" xr:uid="{00000000-0005-0000-0000-00002C2E0000}"/>
    <cellStyle name="Hyperlink 19" xfId="49515" hidden="1" xr:uid="{00000000-0005-0000-0000-00002D2E0000}"/>
    <cellStyle name="Hyperlink 19" xfId="48874" hidden="1" xr:uid="{00000000-0005-0000-0000-00002E2E0000}"/>
    <cellStyle name="Hyperlink 19" xfId="49571" hidden="1" xr:uid="{00000000-0005-0000-0000-00002F2E0000}"/>
    <cellStyle name="Hyperlink 19" xfId="49620" hidden="1" xr:uid="{00000000-0005-0000-0000-0000302E0000}"/>
    <cellStyle name="Hyperlink 19" xfId="49669" hidden="1" xr:uid="{00000000-0005-0000-0000-0000312E0000}"/>
    <cellStyle name="Hyperlink 19" xfId="49719" hidden="1" xr:uid="{00000000-0005-0000-0000-0000322E0000}"/>
    <cellStyle name="Hyperlink 19" xfId="48678" hidden="1" xr:uid="{00000000-0005-0000-0000-0000332E0000}"/>
    <cellStyle name="Hyperlink 19" xfId="49775" hidden="1" xr:uid="{00000000-0005-0000-0000-0000342E0000}"/>
    <cellStyle name="Hyperlink 19" xfId="49824" hidden="1" xr:uid="{00000000-0005-0000-0000-0000352E0000}"/>
    <cellStyle name="Hyperlink 19" xfId="49873" hidden="1" xr:uid="{00000000-0005-0000-0000-0000362E0000}"/>
    <cellStyle name="Hyperlink 19" xfId="49923" hidden="1" xr:uid="{00000000-0005-0000-0000-0000372E0000}"/>
    <cellStyle name="Hyperlink 19" xfId="46885" hidden="1" xr:uid="{00000000-0005-0000-0000-0000382E0000}"/>
    <cellStyle name="Hyperlink 19" xfId="49979" hidden="1" xr:uid="{00000000-0005-0000-0000-0000392E0000}"/>
    <cellStyle name="Hyperlink 19" xfId="50028" hidden="1" xr:uid="{00000000-0005-0000-0000-00003A2E0000}"/>
    <cellStyle name="Hyperlink 19" xfId="50077" hidden="1" xr:uid="{00000000-0005-0000-0000-00003B2E0000}"/>
    <cellStyle name="Hyperlink 19" xfId="50127" hidden="1" xr:uid="{00000000-0005-0000-0000-00003C2E0000}"/>
    <cellStyle name="Hyperlink 19" xfId="50237" hidden="1" xr:uid="{00000000-0005-0000-0000-00003D2E0000}"/>
    <cellStyle name="Hyperlink 19" xfId="50410" hidden="1" xr:uid="{00000000-0005-0000-0000-00003E2E0000}"/>
    <cellStyle name="Hyperlink 19" xfId="50459" hidden="1" xr:uid="{00000000-0005-0000-0000-00003F2E0000}"/>
    <cellStyle name="Hyperlink 19" xfId="50508" hidden="1" xr:uid="{00000000-0005-0000-0000-0000402E0000}"/>
    <cellStyle name="Hyperlink 19" xfId="50558" hidden="1" xr:uid="{00000000-0005-0000-0000-0000412E0000}"/>
    <cellStyle name="Hyperlink 19" xfId="50324" hidden="1" xr:uid="{00000000-0005-0000-0000-0000422E0000}"/>
    <cellStyle name="Hyperlink 19" xfId="50642" hidden="1" xr:uid="{00000000-0005-0000-0000-0000432E0000}"/>
    <cellStyle name="Hyperlink 19" xfId="50691" hidden="1" xr:uid="{00000000-0005-0000-0000-0000442E0000}"/>
    <cellStyle name="Hyperlink 19" xfId="50740" hidden="1" xr:uid="{00000000-0005-0000-0000-0000452E0000}"/>
    <cellStyle name="Hyperlink 19" xfId="50790" hidden="1" xr:uid="{00000000-0005-0000-0000-0000462E0000}"/>
    <cellStyle name="Hyperlink 19" xfId="50218" hidden="1" xr:uid="{00000000-0005-0000-0000-0000472E0000}"/>
    <cellStyle name="Hyperlink 19" xfId="50846" hidden="1" xr:uid="{00000000-0005-0000-0000-0000482E0000}"/>
    <cellStyle name="Hyperlink 19" xfId="50895" hidden="1" xr:uid="{00000000-0005-0000-0000-0000492E0000}"/>
    <cellStyle name="Hyperlink 19" xfId="50944" hidden="1" xr:uid="{00000000-0005-0000-0000-00004A2E0000}"/>
    <cellStyle name="Hyperlink 19" xfId="50994" hidden="1" xr:uid="{00000000-0005-0000-0000-00004B2E0000}"/>
    <cellStyle name="Hyperlink 19" xfId="50353" hidden="1" xr:uid="{00000000-0005-0000-0000-00004C2E0000}"/>
    <cellStyle name="Hyperlink 19" xfId="51050" hidden="1" xr:uid="{00000000-0005-0000-0000-00004D2E0000}"/>
    <cellStyle name="Hyperlink 19" xfId="51099" hidden="1" xr:uid="{00000000-0005-0000-0000-00004E2E0000}"/>
    <cellStyle name="Hyperlink 19" xfId="51148" hidden="1" xr:uid="{00000000-0005-0000-0000-00004F2E0000}"/>
    <cellStyle name="Hyperlink 19" xfId="51198" hidden="1" xr:uid="{00000000-0005-0000-0000-0000502E0000}"/>
    <cellStyle name="Hyperlink 19" xfId="50157" hidden="1" xr:uid="{00000000-0005-0000-0000-0000512E0000}"/>
    <cellStyle name="Hyperlink 19" xfId="51254" hidden="1" xr:uid="{00000000-0005-0000-0000-0000522E0000}"/>
    <cellStyle name="Hyperlink 19" xfId="51303" hidden="1" xr:uid="{00000000-0005-0000-0000-0000532E0000}"/>
    <cellStyle name="Hyperlink 19" xfId="51352" hidden="1" xr:uid="{00000000-0005-0000-0000-0000542E0000}"/>
    <cellStyle name="Hyperlink 19" xfId="51402" hidden="1" xr:uid="{00000000-0005-0000-0000-0000552E0000}"/>
    <cellStyle name="Hyperlink 19" xfId="5752" hidden="1" xr:uid="{00000000-0005-0000-0000-0000562E0000}"/>
    <cellStyle name="Hyperlink 19" xfId="51458" hidden="1" xr:uid="{00000000-0005-0000-0000-0000572E0000}"/>
    <cellStyle name="Hyperlink 19" xfId="51507" hidden="1" xr:uid="{00000000-0005-0000-0000-0000582E0000}"/>
    <cellStyle name="Hyperlink 19" xfId="51556" hidden="1" xr:uid="{00000000-0005-0000-0000-0000592E0000}"/>
    <cellStyle name="Hyperlink 19" xfId="51606" hidden="1" xr:uid="{00000000-0005-0000-0000-00005A2E0000}"/>
    <cellStyle name="Hyperlink 19" xfId="51644" hidden="1" xr:uid="{00000000-0005-0000-0000-00005B2E0000}"/>
    <cellStyle name="Hyperlink 19" xfId="51713" hidden="1" xr:uid="{00000000-0005-0000-0000-00005C2E0000}"/>
    <cellStyle name="Hyperlink 19" xfId="51762" hidden="1" xr:uid="{00000000-0005-0000-0000-00005D2E0000}"/>
    <cellStyle name="Hyperlink 19" xfId="51811" hidden="1" xr:uid="{00000000-0005-0000-0000-00005E2E0000}"/>
    <cellStyle name="Hyperlink 19" xfId="51861" hidden="1" xr:uid="{00000000-0005-0000-0000-00005F2E0000}"/>
    <cellStyle name="Hyperlink 19" xfId="51948" hidden="1" xr:uid="{00000000-0005-0000-0000-0000602E0000}"/>
    <cellStyle name="Hyperlink 19" xfId="52070" hidden="1" xr:uid="{00000000-0005-0000-0000-0000612E0000}"/>
    <cellStyle name="Hyperlink 19" xfId="52119" hidden="1" xr:uid="{00000000-0005-0000-0000-0000622E0000}"/>
    <cellStyle name="Hyperlink 19" xfId="52168" hidden="1" xr:uid="{00000000-0005-0000-0000-0000632E0000}"/>
    <cellStyle name="Hyperlink 19" xfId="52218" hidden="1" xr:uid="{00000000-0005-0000-0000-0000642E0000}"/>
    <cellStyle name="Hyperlink 19" xfId="52328" hidden="1" xr:uid="{00000000-0005-0000-0000-0000652E0000}"/>
    <cellStyle name="Hyperlink 19" xfId="52501" hidden="1" xr:uid="{00000000-0005-0000-0000-0000662E0000}"/>
    <cellStyle name="Hyperlink 19" xfId="52550" hidden="1" xr:uid="{00000000-0005-0000-0000-0000672E0000}"/>
    <cellStyle name="Hyperlink 19" xfId="52599" hidden="1" xr:uid="{00000000-0005-0000-0000-0000682E0000}"/>
    <cellStyle name="Hyperlink 19" xfId="52649" hidden="1" xr:uid="{00000000-0005-0000-0000-0000692E0000}"/>
    <cellStyle name="Hyperlink 19" xfId="52415" hidden="1" xr:uid="{00000000-0005-0000-0000-00006A2E0000}"/>
    <cellStyle name="Hyperlink 19" xfId="52733" hidden="1" xr:uid="{00000000-0005-0000-0000-00006B2E0000}"/>
    <cellStyle name="Hyperlink 19" xfId="52782" hidden="1" xr:uid="{00000000-0005-0000-0000-00006C2E0000}"/>
    <cellStyle name="Hyperlink 19" xfId="52831" hidden="1" xr:uid="{00000000-0005-0000-0000-00006D2E0000}"/>
    <cellStyle name="Hyperlink 19" xfId="52881" hidden="1" xr:uid="{00000000-0005-0000-0000-00006E2E0000}"/>
    <cellStyle name="Hyperlink 19" xfId="52309" hidden="1" xr:uid="{00000000-0005-0000-0000-00006F2E0000}"/>
    <cellStyle name="Hyperlink 19" xfId="52937" hidden="1" xr:uid="{00000000-0005-0000-0000-0000702E0000}"/>
    <cellStyle name="Hyperlink 19" xfId="52986" hidden="1" xr:uid="{00000000-0005-0000-0000-0000712E0000}"/>
    <cellStyle name="Hyperlink 19" xfId="53035" hidden="1" xr:uid="{00000000-0005-0000-0000-0000722E0000}"/>
    <cellStyle name="Hyperlink 19" xfId="53085" hidden="1" xr:uid="{00000000-0005-0000-0000-0000732E0000}"/>
    <cellStyle name="Hyperlink 19" xfId="52444" hidden="1" xr:uid="{00000000-0005-0000-0000-0000742E0000}"/>
    <cellStyle name="Hyperlink 19" xfId="53141" hidden="1" xr:uid="{00000000-0005-0000-0000-0000752E0000}"/>
    <cellStyle name="Hyperlink 19" xfId="53190" hidden="1" xr:uid="{00000000-0005-0000-0000-0000762E0000}"/>
    <cellStyle name="Hyperlink 19" xfId="53239" hidden="1" xr:uid="{00000000-0005-0000-0000-0000772E0000}"/>
    <cellStyle name="Hyperlink 19" xfId="53289" hidden="1" xr:uid="{00000000-0005-0000-0000-0000782E0000}"/>
    <cellStyle name="Hyperlink 19" xfId="52248" hidden="1" xr:uid="{00000000-0005-0000-0000-0000792E0000}"/>
    <cellStyle name="Hyperlink 19" xfId="53345" hidden="1" xr:uid="{00000000-0005-0000-0000-00007A2E0000}"/>
    <cellStyle name="Hyperlink 19" xfId="53394" hidden="1" xr:uid="{00000000-0005-0000-0000-00007B2E0000}"/>
    <cellStyle name="Hyperlink 19" xfId="53443" hidden="1" xr:uid="{00000000-0005-0000-0000-00007C2E0000}"/>
    <cellStyle name="Hyperlink 19" xfId="53493" hidden="1" xr:uid="{00000000-0005-0000-0000-00007D2E0000}"/>
    <cellStyle name="Hyperlink 19" xfId="52035" hidden="1" xr:uid="{00000000-0005-0000-0000-00007E2E0000}"/>
    <cellStyle name="Hyperlink 19" xfId="53549" hidden="1" xr:uid="{00000000-0005-0000-0000-00007F2E0000}"/>
    <cellStyle name="Hyperlink 19" xfId="53598" hidden="1" xr:uid="{00000000-0005-0000-0000-0000802E0000}"/>
    <cellStyle name="Hyperlink 19" xfId="53647" hidden="1" xr:uid="{00000000-0005-0000-0000-0000812E0000}"/>
    <cellStyle name="Hyperlink 19" xfId="53697" hidden="1" xr:uid="{00000000-0005-0000-0000-0000822E0000}"/>
    <cellStyle name="Hyperlink 19" xfId="53807" hidden="1" xr:uid="{00000000-0005-0000-0000-0000832E0000}"/>
    <cellStyle name="Hyperlink 19" xfId="53980" hidden="1" xr:uid="{00000000-0005-0000-0000-0000842E0000}"/>
    <cellStyle name="Hyperlink 19" xfId="54029" hidden="1" xr:uid="{00000000-0005-0000-0000-0000852E0000}"/>
    <cellStyle name="Hyperlink 19" xfId="54078" hidden="1" xr:uid="{00000000-0005-0000-0000-0000862E0000}"/>
    <cellStyle name="Hyperlink 19" xfId="54128" hidden="1" xr:uid="{00000000-0005-0000-0000-0000872E0000}"/>
    <cellStyle name="Hyperlink 19" xfId="53894" hidden="1" xr:uid="{00000000-0005-0000-0000-0000882E0000}"/>
    <cellStyle name="Hyperlink 19" xfId="54212" hidden="1" xr:uid="{00000000-0005-0000-0000-0000892E0000}"/>
    <cellStyle name="Hyperlink 19" xfId="54261" hidden="1" xr:uid="{00000000-0005-0000-0000-00008A2E0000}"/>
    <cellStyle name="Hyperlink 19" xfId="54310" hidden="1" xr:uid="{00000000-0005-0000-0000-00008B2E0000}"/>
    <cellStyle name="Hyperlink 19" xfId="54360" hidden="1" xr:uid="{00000000-0005-0000-0000-00008C2E0000}"/>
    <cellStyle name="Hyperlink 19" xfId="53788" hidden="1" xr:uid="{00000000-0005-0000-0000-00008D2E0000}"/>
    <cellStyle name="Hyperlink 19" xfId="54416" hidden="1" xr:uid="{00000000-0005-0000-0000-00008E2E0000}"/>
    <cellStyle name="Hyperlink 19" xfId="54465" hidden="1" xr:uid="{00000000-0005-0000-0000-00008F2E0000}"/>
    <cellStyle name="Hyperlink 19" xfId="54514" hidden="1" xr:uid="{00000000-0005-0000-0000-0000902E0000}"/>
    <cellStyle name="Hyperlink 19" xfId="54564" hidden="1" xr:uid="{00000000-0005-0000-0000-0000912E0000}"/>
    <cellStyle name="Hyperlink 19" xfId="53923" hidden="1" xr:uid="{00000000-0005-0000-0000-0000922E0000}"/>
    <cellStyle name="Hyperlink 19" xfId="54620" hidden="1" xr:uid="{00000000-0005-0000-0000-0000932E0000}"/>
    <cellStyle name="Hyperlink 19" xfId="54669" hidden="1" xr:uid="{00000000-0005-0000-0000-0000942E0000}"/>
    <cellStyle name="Hyperlink 19" xfId="54718" hidden="1" xr:uid="{00000000-0005-0000-0000-0000952E0000}"/>
    <cellStyle name="Hyperlink 19" xfId="54768" hidden="1" xr:uid="{00000000-0005-0000-0000-0000962E0000}"/>
    <cellStyle name="Hyperlink 19" xfId="53727" hidden="1" xr:uid="{00000000-0005-0000-0000-0000972E0000}"/>
    <cellStyle name="Hyperlink 19" xfId="54824" hidden="1" xr:uid="{00000000-0005-0000-0000-0000982E0000}"/>
    <cellStyle name="Hyperlink 19" xfId="54873" hidden="1" xr:uid="{00000000-0005-0000-0000-0000992E0000}"/>
    <cellStyle name="Hyperlink 19" xfId="54922" hidden="1" xr:uid="{00000000-0005-0000-0000-00009A2E0000}"/>
    <cellStyle name="Hyperlink 19" xfId="54972" hidden="1" xr:uid="{00000000-0005-0000-0000-00009B2E0000}"/>
    <cellStyle name="Hyperlink 19" xfId="51934" hidden="1" xr:uid="{00000000-0005-0000-0000-00009C2E0000}"/>
    <cellStyle name="Hyperlink 19" xfId="55028" hidden="1" xr:uid="{00000000-0005-0000-0000-00009D2E0000}"/>
    <cellStyle name="Hyperlink 19" xfId="55077" hidden="1" xr:uid="{00000000-0005-0000-0000-00009E2E0000}"/>
    <cellStyle name="Hyperlink 19" xfId="55126" hidden="1" xr:uid="{00000000-0005-0000-0000-00009F2E0000}"/>
    <cellStyle name="Hyperlink 19" xfId="55176" hidden="1" xr:uid="{00000000-0005-0000-0000-0000A02E0000}"/>
    <cellStyle name="Hyperlink 19" xfId="55286" hidden="1" xr:uid="{00000000-0005-0000-0000-0000A12E0000}"/>
    <cellStyle name="Hyperlink 19" xfId="55459" hidden="1" xr:uid="{00000000-0005-0000-0000-0000A22E0000}"/>
    <cellStyle name="Hyperlink 19" xfId="55508" hidden="1" xr:uid="{00000000-0005-0000-0000-0000A32E0000}"/>
    <cellStyle name="Hyperlink 19" xfId="55557" hidden="1" xr:uid="{00000000-0005-0000-0000-0000A42E0000}"/>
    <cellStyle name="Hyperlink 19" xfId="55607" hidden="1" xr:uid="{00000000-0005-0000-0000-0000A52E0000}"/>
    <cellStyle name="Hyperlink 19" xfId="55373" hidden="1" xr:uid="{00000000-0005-0000-0000-0000A62E0000}"/>
    <cellStyle name="Hyperlink 19" xfId="55691" hidden="1" xr:uid="{00000000-0005-0000-0000-0000A72E0000}"/>
    <cellStyle name="Hyperlink 19" xfId="55740" hidden="1" xr:uid="{00000000-0005-0000-0000-0000A82E0000}"/>
    <cellStyle name="Hyperlink 19" xfId="55789" hidden="1" xr:uid="{00000000-0005-0000-0000-0000A92E0000}"/>
    <cellStyle name="Hyperlink 19" xfId="55839" hidden="1" xr:uid="{00000000-0005-0000-0000-0000AA2E0000}"/>
    <cellStyle name="Hyperlink 19" xfId="55267" hidden="1" xr:uid="{00000000-0005-0000-0000-0000AB2E0000}"/>
    <cellStyle name="Hyperlink 19" xfId="55895" hidden="1" xr:uid="{00000000-0005-0000-0000-0000AC2E0000}"/>
    <cellStyle name="Hyperlink 19" xfId="55944" hidden="1" xr:uid="{00000000-0005-0000-0000-0000AD2E0000}"/>
    <cellStyle name="Hyperlink 19" xfId="55993" hidden="1" xr:uid="{00000000-0005-0000-0000-0000AE2E0000}"/>
    <cellStyle name="Hyperlink 19" xfId="56043" hidden="1" xr:uid="{00000000-0005-0000-0000-0000AF2E0000}"/>
    <cellStyle name="Hyperlink 19" xfId="55402" hidden="1" xr:uid="{00000000-0005-0000-0000-0000B02E0000}"/>
    <cellStyle name="Hyperlink 19" xfId="56099" hidden="1" xr:uid="{00000000-0005-0000-0000-0000B12E0000}"/>
    <cellStyle name="Hyperlink 19" xfId="56148" hidden="1" xr:uid="{00000000-0005-0000-0000-0000B22E0000}"/>
    <cellStyle name="Hyperlink 19" xfId="56197" hidden="1" xr:uid="{00000000-0005-0000-0000-0000B32E0000}"/>
    <cellStyle name="Hyperlink 19" xfId="56247" hidden="1" xr:uid="{00000000-0005-0000-0000-0000B42E0000}"/>
    <cellStyle name="Hyperlink 19" xfId="55206" hidden="1" xr:uid="{00000000-0005-0000-0000-0000B52E0000}"/>
    <cellStyle name="Hyperlink 19" xfId="56303" hidden="1" xr:uid="{00000000-0005-0000-0000-0000B62E0000}"/>
    <cellStyle name="Hyperlink 19" xfId="56352" hidden="1" xr:uid="{00000000-0005-0000-0000-0000B72E0000}"/>
    <cellStyle name="Hyperlink 19" xfId="56401" hidden="1" xr:uid="{00000000-0005-0000-0000-0000B82E0000}"/>
    <cellStyle name="Hyperlink 19" xfId="56451" hidden="1" xr:uid="{00000000-0005-0000-0000-0000B92E0000}"/>
    <cellStyle name="Hyperlink 19" xfId="56500" hidden="1" xr:uid="{00000000-0005-0000-0000-0000BA2E0000}"/>
    <cellStyle name="Hyperlink 19" xfId="56571" hidden="1" xr:uid="{00000000-0005-0000-0000-0000BB2E0000}"/>
    <cellStyle name="Hyperlink 19" xfId="56620" hidden="1" xr:uid="{00000000-0005-0000-0000-0000BC2E0000}"/>
    <cellStyle name="Hyperlink 19" xfId="56669" hidden="1" xr:uid="{00000000-0005-0000-0000-0000BD2E0000}"/>
    <cellStyle name="Hyperlink 19" xfId="56719" hidden="1" xr:uid="{00000000-0005-0000-0000-0000BE2E0000}"/>
    <cellStyle name="Hyperlink 19" xfId="56757" hidden="1" xr:uid="{00000000-0005-0000-0000-0000BF2E0000}"/>
    <cellStyle name="Hyperlink 19" xfId="56826" hidden="1" xr:uid="{00000000-0005-0000-0000-0000C02E0000}"/>
    <cellStyle name="Hyperlink 19" xfId="56875" hidden="1" xr:uid="{00000000-0005-0000-0000-0000C12E0000}"/>
    <cellStyle name="Hyperlink 19" xfId="56924" hidden="1" xr:uid="{00000000-0005-0000-0000-0000C22E0000}"/>
    <cellStyle name="Hyperlink 19" xfId="56974" hidden="1" xr:uid="{00000000-0005-0000-0000-0000C32E0000}"/>
    <cellStyle name="Hyperlink 19" xfId="57069" hidden="1" xr:uid="{00000000-0005-0000-0000-0000C42E0000}"/>
    <cellStyle name="Hyperlink 19" xfId="57193" hidden="1" xr:uid="{00000000-0005-0000-0000-0000C52E0000}"/>
    <cellStyle name="Hyperlink 19" xfId="57242" hidden="1" xr:uid="{00000000-0005-0000-0000-0000C62E0000}"/>
    <cellStyle name="Hyperlink 19" xfId="57291" hidden="1" xr:uid="{00000000-0005-0000-0000-0000C72E0000}"/>
    <cellStyle name="Hyperlink 19" xfId="57341" hidden="1" xr:uid="{00000000-0005-0000-0000-0000C82E0000}"/>
    <cellStyle name="Hyperlink 19" xfId="57451" hidden="1" xr:uid="{00000000-0005-0000-0000-0000C92E0000}"/>
    <cellStyle name="Hyperlink 19" xfId="57624" hidden="1" xr:uid="{00000000-0005-0000-0000-0000CA2E0000}"/>
    <cellStyle name="Hyperlink 19" xfId="57673" hidden="1" xr:uid="{00000000-0005-0000-0000-0000CB2E0000}"/>
    <cellStyle name="Hyperlink 19" xfId="57722" hidden="1" xr:uid="{00000000-0005-0000-0000-0000CC2E0000}"/>
    <cellStyle name="Hyperlink 19" xfId="57772" hidden="1" xr:uid="{00000000-0005-0000-0000-0000CD2E0000}"/>
    <cellStyle name="Hyperlink 19" xfId="57538" hidden="1" xr:uid="{00000000-0005-0000-0000-0000CE2E0000}"/>
    <cellStyle name="Hyperlink 19" xfId="57856" hidden="1" xr:uid="{00000000-0005-0000-0000-0000CF2E0000}"/>
    <cellStyle name="Hyperlink 19" xfId="57905" hidden="1" xr:uid="{00000000-0005-0000-0000-0000D02E0000}"/>
    <cellStyle name="Hyperlink 19" xfId="57954" hidden="1" xr:uid="{00000000-0005-0000-0000-0000D12E0000}"/>
    <cellStyle name="Hyperlink 19" xfId="58004" hidden="1" xr:uid="{00000000-0005-0000-0000-0000D22E0000}"/>
    <cellStyle name="Hyperlink 19" xfId="57432" hidden="1" xr:uid="{00000000-0005-0000-0000-0000D32E0000}"/>
    <cellStyle name="Hyperlink 19" xfId="58060" hidden="1" xr:uid="{00000000-0005-0000-0000-0000D42E0000}"/>
    <cellStyle name="Hyperlink 19" xfId="58109" hidden="1" xr:uid="{00000000-0005-0000-0000-0000D52E0000}"/>
    <cellStyle name="Hyperlink 19" xfId="58158" hidden="1" xr:uid="{00000000-0005-0000-0000-0000D62E0000}"/>
    <cellStyle name="Hyperlink 19" xfId="58208" hidden="1" xr:uid="{00000000-0005-0000-0000-0000D72E0000}"/>
    <cellStyle name="Hyperlink 19" xfId="57567" hidden="1" xr:uid="{00000000-0005-0000-0000-0000D82E0000}"/>
    <cellStyle name="Hyperlink 19" xfId="58264" hidden="1" xr:uid="{00000000-0005-0000-0000-0000D92E0000}"/>
    <cellStyle name="Hyperlink 19" xfId="58313" hidden="1" xr:uid="{00000000-0005-0000-0000-0000DA2E0000}"/>
    <cellStyle name="Hyperlink 19" xfId="58362" hidden="1" xr:uid="{00000000-0005-0000-0000-0000DB2E0000}"/>
    <cellStyle name="Hyperlink 19" xfId="58412" hidden="1" xr:uid="{00000000-0005-0000-0000-0000DC2E0000}"/>
    <cellStyle name="Hyperlink 19" xfId="57371" hidden="1" xr:uid="{00000000-0005-0000-0000-0000DD2E0000}"/>
    <cellStyle name="Hyperlink 19" xfId="58468" hidden="1" xr:uid="{00000000-0005-0000-0000-0000DE2E0000}"/>
    <cellStyle name="Hyperlink 19" xfId="58517" hidden="1" xr:uid="{00000000-0005-0000-0000-0000DF2E0000}"/>
    <cellStyle name="Hyperlink 19" xfId="58566" hidden="1" xr:uid="{00000000-0005-0000-0000-0000E02E0000}"/>
    <cellStyle name="Hyperlink 19" xfId="58616" hidden="1" xr:uid="{00000000-0005-0000-0000-0000E12E0000}"/>
    <cellStyle name="Hyperlink 19" xfId="57157" hidden="1" xr:uid="{00000000-0005-0000-0000-0000E22E0000}"/>
    <cellStyle name="Hyperlink 19" xfId="58672" hidden="1" xr:uid="{00000000-0005-0000-0000-0000E32E0000}"/>
    <cellStyle name="Hyperlink 19" xfId="58721" hidden="1" xr:uid="{00000000-0005-0000-0000-0000E42E0000}"/>
    <cellStyle name="Hyperlink 19" xfId="58770" hidden="1" xr:uid="{00000000-0005-0000-0000-0000E52E0000}"/>
    <cellStyle name="Hyperlink 19" xfId="58820" hidden="1" xr:uid="{00000000-0005-0000-0000-0000E62E0000}"/>
    <cellStyle name="Hyperlink 19" xfId="58930" hidden="1" xr:uid="{00000000-0005-0000-0000-0000E72E0000}"/>
    <cellStyle name="Hyperlink 19" xfId="59103" hidden="1" xr:uid="{00000000-0005-0000-0000-0000E82E0000}"/>
    <cellStyle name="Hyperlink 19" xfId="59152" hidden="1" xr:uid="{00000000-0005-0000-0000-0000E92E0000}"/>
    <cellStyle name="Hyperlink 19" xfId="59201" hidden="1" xr:uid="{00000000-0005-0000-0000-0000EA2E0000}"/>
    <cellStyle name="Hyperlink 19" xfId="59251" hidden="1" xr:uid="{00000000-0005-0000-0000-0000EB2E0000}"/>
    <cellStyle name="Hyperlink 19" xfId="59017" hidden="1" xr:uid="{00000000-0005-0000-0000-0000EC2E0000}"/>
    <cellStyle name="Hyperlink 19" xfId="59335" hidden="1" xr:uid="{00000000-0005-0000-0000-0000ED2E0000}"/>
    <cellStyle name="Hyperlink 19" xfId="59384" hidden="1" xr:uid="{00000000-0005-0000-0000-0000EE2E0000}"/>
    <cellStyle name="Hyperlink 19" xfId="59433" hidden="1" xr:uid="{00000000-0005-0000-0000-0000EF2E0000}"/>
    <cellStyle name="Hyperlink 19" xfId="59483" hidden="1" xr:uid="{00000000-0005-0000-0000-0000F02E0000}"/>
    <cellStyle name="Hyperlink 19" xfId="58911" hidden="1" xr:uid="{00000000-0005-0000-0000-0000F12E0000}"/>
    <cellStyle name="Hyperlink 19" xfId="59539" hidden="1" xr:uid="{00000000-0005-0000-0000-0000F22E0000}"/>
    <cellStyle name="Hyperlink 19" xfId="59588" hidden="1" xr:uid="{00000000-0005-0000-0000-0000F32E0000}"/>
    <cellStyle name="Hyperlink 19" xfId="59637" hidden="1" xr:uid="{00000000-0005-0000-0000-0000F42E0000}"/>
    <cellStyle name="Hyperlink 19" xfId="59687" hidden="1" xr:uid="{00000000-0005-0000-0000-0000F52E0000}"/>
    <cellStyle name="Hyperlink 19" xfId="59046" hidden="1" xr:uid="{00000000-0005-0000-0000-0000F62E0000}"/>
    <cellStyle name="Hyperlink 19" xfId="59743" hidden="1" xr:uid="{00000000-0005-0000-0000-0000F72E0000}"/>
    <cellStyle name="Hyperlink 19" xfId="59792" hidden="1" xr:uid="{00000000-0005-0000-0000-0000F82E0000}"/>
    <cellStyle name="Hyperlink 19" xfId="59841" hidden="1" xr:uid="{00000000-0005-0000-0000-0000F92E0000}"/>
    <cellStyle name="Hyperlink 19" xfId="59891" hidden="1" xr:uid="{00000000-0005-0000-0000-0000FA2E0000}"/>
    <cellStyle name="Hyperlink 19" xfId="58850" hidden="1" xr:uid="{00000000-0005-0000-0000-0000FB2E0000}"/>
    <cellStyle name="Hyperlink 19" xfId="59947" hidden="1" xr:uid="{00000000-0005-0000-0000-0000FC2E0000}"/>
    <cellStyle name="Hyperlink 19" xfId="59996" hidden="1" xr:uid="{00000000-0005-0000-0000-0000FD2E0000}"/>
    <cellStyle name="Hyperlink 19" xfId="60045" hidden="1" xr:uid="{00000000-0005-0000-0000-0000FE2E0000}"/>
    <cellStyle name="Hyperlink 19" xfId="60095" hidden="1" xr:uid="{00000000-0005-0000-0000-0000FF2E0000}"/>
    <cellStyle name="Hyperlink 19" xfId="57051" hidden="1" xr:uid="{00000000-0005-0000-0000-0000002F0000}"/>
    <cellStyle name="Hyperlink 19" xfId="60151" hidden="1" xr:uid="{00000000-0005-0000-0000-0000012F0000}"/>
    <cellStyle name="Hyperlink 19" xfId="60200" hidden="1" xr:uid="{00000000-0005-0000-0000-0000022F0000}"/>
    <cellStyle name="Hyperlink 19" xfId="60249" hidden="1" xr:uid="{00000000-0005-0000-0000-0000032F0000}"/>
    <cellStyle name="Hyperlink 19" xfId="60299" hidden="1" xr:uid="{00000000-0005-0000-0000-0000042F0000}"/>
    <cellStyle name="Hyperlink 19" xfId="60409" hidden="1" xr:uid="{00000000-0005-0000-0000-0000052F0000}"/>
    <cellStyle name="Hyperlink 19" xfId="60582" hidden="1" xr:uid="{00000000-0005-0000-0000-0000062F0000}"/>
    <cellStyle name="Hyperlink 19" xfId="60631" hidden="1" xr:uid="{00000000-0005-0000-0000-0000072F0000}"/>
    <cellStyle name="Hyperlink 19" xfId="60680" hidden="1" xr:uid="{00000000-0005-0000-0000-0000082F0000}"/>
    <cellStyle name="Hyperlink 19" xfId="60730" hidden="1" xr:uid="{00000000-0005-0000-0000-0000092F0000}"/>
    <cellStyle name="Hyperlink 19" xfId="60496" hidden="1" xr:uid="{00000000-0005-0000-0000-00000A2F0000}"/>
    <cellStyle name="Hyperlink 19" xfId="60814" hidden="1" xr:uid="{00000000-0005-0000-0000-00000B2F0000}"/>
    <cellStyle name="Hyperlink 19" xfId="60863" hidden="1" xr:uid="{00000000-0005-0000-0000-00000C2F0000}"/>
    <cellStyle name="Hyperlink 19" xfId="60912" hidden="1" xr:uid="{00000000-0005-0000-0000-00000D2F0000}"/>
    <cellStyle name="Hyperlink 19" xfId="60962" hidden="1" xr:uid="{00000000-0005-0000-0000-00000E2F0000}"/>
    <cellStyle name="Hyperlink 19" xfId="60390" hidden="1" xr:uid="{00000000-0005-0000-0000-00000F2F0000}"/>
    <cellStyle name="Hyperlink 19" xfId="61018" hidden="1" xr:uid="{00000000-0005-0000-0000-0000102F0000}"/>
    <cellStyle name="Hyperlink 19" xfId="61067" hidden="1" xr:uid="{00000000-0005-0000-0000-0000112F0000}"/>
    <cellStyle name="Hyperlink 19" xfId="61116" hidden="1" xr:uid="{00000000-0005-0000-0000-0000122F0000}"/>
    <cellStyle name="Hyperlink 19" xfId="61166" hidden="1" xr:uid="{00000000-0005-0000-0000-0000132F0000}"/>
    <cellStyle name="Hyperlink 19" xfId="60525" hidden="1" xr:uid="{00000000-0005-0000-0000-0000142F0000}"/>
    <cellStyle name="Hyperlink 19" xfId="61222" hidden="1" xr:uid="{00000000-0005-0000-0000-0000152F0000}"/>
    <cellStyle name="Hyperlink 19" xfId="61271" hidden="1" xr:uid="{00000000-0005-0000-0000-0000162F0000}"/>
    <cellStyle name="Hyperlink 19" xfId="61320" hidden="1" xr:uid="{00000000-0005-0000-0000-0000172F0000}"/>
    <cellStyle name="Hyperlink 19" xfId="61370" hidden="1" xr:uid="{00000000-0005-0000-0000-0000182F0000}"/>
    <cellStyle name="Hyperlink 19" xfId="60329" hidden="1" xr:uid="{00000000-0005-0000-0000-0000192F0000}"/>
    <cellStyle name="Hyperlink 19" xfId="61426" hidden="1" xr:uid="{00000000-0005-0000-0000-00001A2F0000}"/>
    <cellStyle name="Hyperlink 19" xfId="61475" hidden="1" xr:uid="{00000000-0005-0000-0000-00001B2F0000}"/>
    <cellStyle name="Hyperlink 19" xfId="61524" hidden="1" xr:uid="{00000000-0005-0000-0000-00001C2F0000}"/>
    <cellStyle name="Hyperlink 19" xfId="61574" xr:uid="{00000000-0005-0000-0000-00001D2F0000}"/>
    <cellStyle name="Hyperlink 2" xfId="179" hidden="1" xr:uid="{00000000-0005-0000-0000-00001E2F0000}"/>
    <cellStyle name="Hyperlink 2" xfId="225" hidden="1" xr:uid="{00000000-0005-0000-0000-00001F2F0000}"/>
    <cellStyle name="Hyperlink 2" xfId="455" hidden="1" xr:uid="{00000000-0005-0000-0000-0000202F0000}"/>
    <cellStyle name="Hyperlink 2" xfId="420" hidden="1" xr:uid="{00000000-0005-0000-0000-0000212F0000}"/>
    <cellStyle name="Hyperlink 2" xfId="507" hidden="1" xr:uid="{00000000-0005-0000-0000-0000222F0000}"/>
    <cellStyle name="Hyperlink 2" xfId="556" hidden="1" xr:uid="{00000000-0005-0000-0000-0000232F0000}"/>
    <cellStyle name="Hyperlink 2" xfId="643" hidden="1" xr:uid="{00000000-0005-0000-0000-0000242F0000}"/>
    <cellStyle name="Hyperlink 2" xfId="712" hidden="1" xr:uid="{00000000-0005-0000-0000-0000252F0000}"/>
    <cellStyle name="Hyperlink 2" xfId="677" hidden="1" xr:uid="{00000000-0005-0000-0000-0000262F0000}"/>
    <cellStyle name="Hyperlink 2" xfId="762" hidden="1" xr:uid="{00000000-0005-0000-0000-0000272F0000}"/>
    <cellStyle name="Hyperlink 2" xfId="811" hidden="1" xr:uid="{00000000-0005-0000-0000-0000282F0000}"/>
    <cellStyle name="Hyperlink 2" xfId="957" hidden="1" xr:uid="{00000000-0005-0000-0000-0000292F0000}"/>
    <cellStyle name="Hyperlink 2" xfId="1082" hidden="1" xr:uid="{00000000-0005-0000-0000-00002A2F0000}"/>
    <cellStyle name="Hyperlink 2" xfId="1047" hidden="1" xr:uid="{00000000-0005-0000-0000-00002B2F0000}"/>
    <cellStyle name="Hyperlink 2" xfId="1132" hidden="1" xr:uid="{00000000-0005-0000-0000-00002C2F0000}"/>
    <cellStyle name="Hyperlink 2" xfId="1181" hidden="1" xr:uid="{00000000-0005-0000-0000-00002D2F0000}"/>
    <cellStyle name="Hyperlink 2" xfId="1340" hidden="1" xr:uid="{00000000-0005-0000-0000-00002E2F0000}"/>
    <cellStyle name="Hyperlink 2" xfId="1513" hidden="1" xr:uid="{00000000-0005-0000-0000-00002F2F0000}"/>
    <cellStyle name="Hyperlink 2" xfId="1478" hidden="1" xr:uid="{00000000-0005-0000-0000-0000302F0000}"/>
    <cellStyle name="Hyperlink 2" xfId="1563" hidden="1" xr:uid="{00000000-0005-0000-0000-0000312F0000}"/>
    <cellStyle name="Hyperlink 2" xfId="1612" hidden="1" xr:uid="{00000000-0005-0000-0000-0000322F0000}"/>
    <cellStyle name="Hyperlink 2" xfId="1393" hidden="1" xr:uid="{00000000-0005-0000-0000-0000332F0000}"/>
    <cellStyle name="Hyperlink 2" xfId="1745" hidden="1" xr:uid="{00000000-0005-0000-0000-0000342F0000}"/>
    <cellStyle name="Hyperlink 2" xfId="1710" hidden="1" xr:uid="{00000000-0005-0000-0000-0000352F0000}"/>
    <cellStyle name="Hyperlink 2" xfId="1795" hidden="1" xr:uid="{00000000-0005-0000-0000-0000362F0000}"/>
    <cellStyle name="Hyperlink 2" xfId="1844" hidden="1" xr:uid="{00000000-0005-0000-0000-0000372F0000}"/>
    <cellStyle name="Hyperlink 2" xfId="1268" hidden="1" xr:uid="{00000000-0005-0000-0000-0000382F0000}"/>
    <cellStyle name="Hyperlink 2" xfId="1949" hidden="1" xr:uid="{00000000-0005-0000-0000-0000392F0000}"/>
    <cellStyle name="Hyperlink 2" xfId="1914" hidden="1" xr:uid="{00000000-0005-0000-0000-00003A2F0000}"/>
    <cellStyle name="Hyperlink 2" xfId="1999" hidden="1" xr:uid="{00000000-0005-0000-0000-00003B2F0000}"/>
    <cellStyle name="Hyperlink 2" xfId="2048" hidden="1" xr:uid="{00000000-0005-0000-0000-00003C2F0000}"/>
    <cellStyle name="Hyperlink 2" xfId="1426" hidden="1" xr:uid="{00000000-0005-0000-0000-00003D2F0000}"/>
    <cellStyle name="Hyperlink 2" xfId="2153" hidden="1" xr:uid="{00000000-0005-0000-0000-00003E2F0000}"/>
    <cellStyle name="Hyperlink 2" xfId="2118" hidden="1" xr:uid="{00000000-0005-0000-0000-00003F2F0000}"/>
    <cellStyle name="Hyperlink 2" xfId="2203" hidden="1" xr:uid="{00000000-0005-0000-0000-0000402F0000}"/>
    <cellStyle name="Hyperlink 2" xfId="2252" hidden="1" xr:uid="{00000000-0005-0000-0000-0000412F0000}"/>
    <cellStyle name="Hyperlink 2" xfId="1686" hidden="1" xr:uid="{00000000-0005-0000-0000-0000422F0000}"/>
    <cellStyle name="Hyperlink 2" xfId="2357" hidden="1" xr:uid="{00000000-0005-0000-0000-0000432F0000}"/>
    <cellStyle name="Hyperlink 2" xfId="2322" hidden="1" xr:uid="{00000000-0005-0000-0000-0000442F0000}"/>
    <cellStyle name="Hyperlink 2" xfId="2407" hidden="1" xr:uid="{00000000-0005-0000-0000-0000452F0000}"/>
    <cellStyle name="Hyperlink 2" xfId="2456" hidden="1" xr:uid="{00000000-0005-0000-0000-0000462F0000}"/>
    <cellStyle name="Hyperlink 2" xfId="1011" hidden="1" xr:uid="{00000000-0005-0000-0000-0000472F0000}"/>
    <cellStyle name="Hyperlink 2" xfId="2561" hidden="1" xr:uid="{00000000-0005-0000-0000-0000482F0000}"/>
    <cellStyle name="Hyperlink 2" xfId="2526" hidden="1" xr:uid="{00000000-0005-0000-0000-0000492F0000}"/>
    <cellStyle name="Hyperlink 2" xfId="2611" hidden="1" xr:uid="{00000000-0005-0000-0000-00004A2F0000}"/>
    <cellStyle name="Hyperlink 2" xfId="2660" hidden="1" xr:uid="{00000000-0005-0000-0000-00004B2F0000}"/>
    <cellStyle name="Hyperlink 2" xfId="2819" hidden="1" xr:uid="{00000000-0005-0000-0000-00004C2F0000}"/>
    <cellStyle name="Hyperlink 2" xfId="2992" hidden="1" xr:uid="{00000000-0005-0000-0000-00004D2F0000}"/>
    <cellStyle name="Hyperlink 2" xfId="2957" hidden="1" xr:uid="{00000000-0005-0000-0000-00004E2F0000}"/>
    <cellStyle name="Hyperlink 2" xfId="3042" hidden="1" xr:uid="{00000000-0005-0000-0000-00004F2F0000}"/>
    <cellStyle name="Hyperlink 2" xfId="3091" hidden="1" xr:uid="{00000000-0005-0000-0000-0000502F0000}"/>
    <cellStyle name="Hyperlink 2" xfId="2872" hidden="1" xr:uid="{00000000-0005-0000-0000-0000512F0000}"/>
    <cellStyle name="Hyperlink 2" xfId="3224" hidden="1" xr:uid="{00000000-0005-0000-0000-0000522F0000}"/>
    <cellStyle name="Hyperlink 2" xfId="3189" hidden="1" xr:uid="{00000000-0005-0000-0000-0000532F0000}"/>
    <cellStyle name="Hyperlink 2" xfId="3274" hidden="1" xr:uid="{00000000-0005-0000-0000-0000542F0000}"/>
    <cellStyle name="Hyperlink 2" xfId="3323" hidden="1" xr:uid="{00000000-0005-0000-0000-0000552F0000}"/>
    <cellStyle name="Hyperlink 2" xfId="2747" hidden="1" xr:uid="{00000000-0005-0000-0000-0000562F0000}"/>
    <cellStyle name="Hyperlink 2" xfId="3428" hidden="1" xr:uid="{00000000-0005-0000-0000-0000572F0000}"/>
    <cellStyle name="Hyperlink 2" xfId="3393" hidden="1" xr:uid="{00000000-0005-0000-0000-0000582F0000}"/>
    <cellStyle name="Hyperlink 2" xfId="3478" hidden="1" xr:uid="{00000000-0005-0000-0000-0000592F0000}"/>
    <cellStyle name="Hyperlink 2" xfId="3527" hidden="1" xr:uid="{00000000-0005-0000-0000-00005A2F0000}"/>
    <cellStyle name="Hyperlink 2" xfId="2905" hidden="1" xr:uid="{00000000-0005-0000-0000-00005B2F0000}"/>
    <cellStyle name="Hyperlink 2" xfId="3632" hidden="1" xr:uid="{00000000-0005-0000-0000-00005C2F0000}"/>
    <cellStyle name="Hyperlink 2" xfId="3597" hidden="1" xr:uid="{00000000-0005-0000-0000-00005D2F0000}"/>
    <cellStyle name="Hyperlink 2" xfId="3682" hidden="1" xr:uid="{00000000-0005-0000-0000-00005E2F0000}"/>
    <cellStyle name="Hyperlink 2" xfId="3731" hidden="1" xr:uid="{00000000-0005-0000-0000-00005F2F0000}"/>
    <cellStyle name="Hyperlink 2" xfId="3165" hidden="1" xr:uid="{00000000-0005-0000-0000-0000602F0000}"/>
    <cellStyle name="Hyperlink 2" xfId="3836" hidden="1" xr:uid="{00000000-0005-0000-0000-0000612F0000}"/>
    <cellStyle name="Hyperlink 2" xfId="3801" hidden="1" xr:uid="{00000000-0005-0000-0000-0000622F0000}"/>
    <cellStyle name="Hyperlink 2" xfId="3886" hidden="1" xr:uid="{00000000-0005-0000-0000-0000632F0000}"/>
    <cellStyle name="Hyperlink 2" xfId="3935" hidden="1" xr:uid="{00000000-0005-0000-0000-0000642F0000}"/>
    <cellStyle name="Hyperlink 2" xfId="906" hidden="1" xr:uid="{00000000-0005-0000-0000-0000652F0000}"/>
    <cellStyle name="Hyperlink 2" xfId="4040" hidden="1" xr:uid="{00000000-0005-0000-0000-0000662F0000}"/>
    <cellStyle name="Hyperlink 2" xfId="4005" hidden="1" xr:uid="{00000000-0005-0000-0000-0000672F0000}"/>
    <cellStyle name="Hyperlink 2" xfId="4090" hidden="1" xr:uid="{00000000-0005-0000-0000-0000682F0000}"/>
    <cellStyle name="Hyperlink 2" xfId="4139" hidden="1" xr:uid="{00000000-0005-0000-0000-0000692F0000}"/>
    <cellStyle name="Hyperlink 2" xfId="4298" hidden="1" xr:uid="{00000000-0005-0000-0000-00006A2F0000}"/>
    <cellStyle name="Hyperlink 2" xfId="4471" hidden="1" xr:uid="{00000000-0005-0000-0000-00006B2F0000}"/>
    <cellStyle name="Hyperlink 2" xfId="4436" hidden="1" xr:uid="{00000000-0005-0000-0000-00006C2F0000}"/>
    <cellStyle name="Hyperlink 2" xfId="4521" hidden="1" xr:uid="{00000000-0005-0000-0000-00006D2F0000}"/>
    <cellStyle name="Hyperlink 2" xfId="4570" hidden="1" xr:uid="{00000000-0005-0000-0000-00006E2F0000}"/>
    <cellStyle name="Hyperlink 2" xfId="4351" hidden="1" xr:uid="{00000000-0005-0000-0000-00006F2F0000}"/>
    <cellStyle name="Hyperlink 2" xfId="4703" hidden="1" xr:uid="{00000000-0005-0000-0000-0000702F0000}"/>
    <cellStyle name="Hyperlink 2" xfId="4668" hidden="1" xr:uid="{00000000-0005-0000-0000-0000712F0000}"/>
    <cellStyle name="Hyperlink 2" xfId="4753" hidden="1" xr:uid="{00000000-0005-0000-0000-0000722F0000}"/>
    <cellStyle name="Hyperlink 2" xfId="4802" hidden="1" xr:uid="{00000000-0005-0000-0000-0000732F0000}"/>
    <cellStyle name="Hyperlink 2" xfId="4226" hidden="1" xr:uid="{00000000-0005-0000-0000-0000742F0000}"/>
    <cellStyle name="Hyperlink 2" xfId="4907" hidden="1" xr:uid="{00000000-0005-0000-0000-0000752F0000}"/>
    <cellStyle name="Hyperlink 2" xfId="4872" hidden="1" xr:uid="{00000000-0005-0000-0000-0000762F0000}"/>
    <cellStyle name="Hyperlink 2" xfId="4957" hidden="1" xr:uid="{00000000-0005-0000-0000-0000772F0000}"/>
    <cellStyle name="Hyperlink 2" xfId="5006" hidden="1" xr:uid="{00000000-0005-0000-0000-0000782F0000}"/>
    <cellStyle name="Hyperlink 2" xfId="4384" hidden="1" xr:uid="{00000000-0005-0000-0000-0000792F0000}"/>
    <cellStyle name="Hyperlink 2" xfId="5111" hidden="1" xr:uid="{00000000-0005-0000-0000-00007A2F0000}"/>
    <cellStyle name="Hyperlink 2" xfId="5076" hidden="1" xr:uid="{00000000-0005-0000-0000-00007B2F0000}"/>
    <cellStyle name="Hyperlink 2" xfId="5161" hidden="1" xr:uid="{00000000-0005-0000-0000-00007C2F0000}"/>
    <cellStyle name="Hyperlink 2" xfId="5210" hidden="1" xr:uid="{00000000-0005-0000-0000-00007D2F0000}"/>
    <cellStyle name="Hyperlink 2" xfId="4644" hidden="1" xr:uid="{00000000-0005-0000-0000-00007E2F0000}"/>
    <cellStyle name="Hyperlink 2" xfId="5315" hidden="1" xr:uid="{00000000-0005-0000-0000-00007F2F0000}"/>
    <cellStyle name="Hyperlink 2" xfId="5280" hidden="1" xr:uid="{00000000-0005-0000-0000-0000802F0000}"/>
    <cellStyle name="Hyperlink 2" xfId="5365" hidden="1" xr:uid="{00000000-0005-0000-0000-0000812F0000}"/>
    <cellStyle name="Hyperlink 2" xfId="5414" hidden="1" xr:uid="{00000000-0005-0000-0000-0000822F0000}"/>
    <cellStyle name="Hyperlink 2" xfId="5651" hidden="1" xr:uid="{00000000-0005-0000-0000-0000832F0000}"/>
    <cellStyle name="Hyperlink 2" xfId="5851" hidden="1" xr:uid="{00000000-0005-0000-0000-0000842F0000}"/>
    <cellStyle name="Hyperlink 2" xfId="5816" hidden="1" xr:uid="{00000000-0005-0000-0000-0000852F0000}"/>
    <cellStyle name="Hyperlink 2" xfId="5901" hidden="1" xr:uid="{00000000-0005-0000-0000-0000862F0000}"/>
    <cellStyle name="Hyperlink 2" xfId="5950" hidden="1" xr:uid="{00000000-0005-0000-0000-0000872F0000}"/>
    <cellStyle name="Hyperlink 2" xfId="6037" hidden="1" xr:uid="{00000000-0005-0000-0000-0000882F0000}"/>
    <cellStyle name="Hyperlink 2" xfId="6106" hidden="1" xr:uid="{00000000-0005-0000-0000-0000892F0000}"/>
    <cellStyle name="Hyperlink 2" xfId="6071" hidden="1" xr:uid="{00000000-0005-0000-0000-00008A2F0000}"/>
    <cellStyle name="Hyperlink 2" xfId="6156" hidden="1" xr:uid="{00000000-0005-0000-0000-00008B2F0000}"/>
    <cellStyle name="Hyperlink 2" xfId="6205" hidden="1" xr:uid="{00000000-0005-0000-0000-00008C2F0000}"/>
    <cellStyle name="Hyperlink 2" xfId="6348" hidden="1" xr:uid="{00000000-0005-0000-0000-00008D2F0000}"/>
    <cellStyle name="Hyperlink 2" xfId="6472" hidden="1" xr:uid="{00000000-0005-0000-0000-00008E2F0000}"/>
    <cellStyle name="Hyperlink 2" xfId="6437" hidden="1" xr:uid="{00000000-0005-0000-0000-00008F2F0000}"/>
    <cellStyle name="Hyperlink 2" xfId="6522" hidden="1" xr:uid="{00000000-0005-0000-0000-0000902F0000}"/>
    <cellStyle name="Hyperlink 2" xfId="6571" hidden="1" xr:uid="{00000000-0005-0000-0000-0000912F0000}"/>
    <cellStyle name="Hyperlink 2" xfId="6730" hidden="1" xr:uid="{00000000-0005-0000-0000-0000922F0000}"/>
    <cellStyle name="Hyperlink 2" xfId="6903" hidden="1" xr:uid="{00000000-0005-0000-0000-0000932F0000}"/>
    <cellStyle name="Hyperlink 2" xfId="6868" hidden="1" xr:uid="{00000000-0005-0000-0000-0000942F0000}"/>
    <cellStyle name="Hyperlink 2" xfId="6953" hidden="1" xr:uid="{00000000-0005-0000-0000-0000952F0000}"/>
    <cellStyle name="Hyperlink 2" xfId="7002" hidden="1" xr:uid="{00000000-0005-0000-0000-0000962F0000}"/>
    <cellStyle name="Hyperlink 2" xfId="6783" hidden="1" xr:uid="{00000000-0005-0000-0000-0000972F0000}"/>
    <cellStyle name="Hyperlink 2" xfId="7135" hidden="1" xr:uid="{00000000-0005-0000-0000-0000982F0000}"/>
    <cellStyle name="Hyperlink 2" xfId="7100" hidden="1" xr:uid="{00000000-0005-0000-0000-0000992F0000}"/>
    <cellStyle name="Hyperlink 2" xfId="7185" hidden="1" xr:uid="{00000000-0005-0000-0000-00009A2F0000}"/>
    <cellStyle name="Hyperlink 2" xfId="7234" hidden="1" xr:uid="{00000000-0005-0000-0000-00009B2F0000}"/>
    <cellStyle name="Hyperlink 2" xfId="6658" hidden="1" xr:uid="{00000000-0005-0000-0000-00009C2F0000}"/>
    <cellStyle name="Hyperlink 2" xfId="7339" hidden="1" xr:uid="{00000000-0005-0000-0000-00009D2F0000}"/>
    <cellStyle name="Hyperlink 2" xfId="7304" hidden="1" xr:uid="{00000000-0005-0000-0000-00009E2F0000}"/>
    <cellStyle name="Hyperlink 2" xfId="7389" hidden="1" xr:uid="{00000000-0005-0000-0000-00009F2F0000}"/>
    <cellStyle name="Hyperlink 2" xfId="7438" hidden="1" xr:uid="{00000000-0005-0000-0000-0000A02F0000}"/>
    <cellStyle name="Hyperlink 2" xfId="6816" hidden="1" xr:uid="{00000000-0005-0000-0000-0000A12F0000}"/>
    <cellStyle name="Hyperlink 2" xfId="7543" hidden="1" xr:uid="{00000000-0005-0000-0000-0000A22F0000}"/>
    <cellStyle name="Hyperlink 2" xfId="7508" hidden="1" xr:uid="{00000000-0005-0000-0000-0000A32F0000}"/>
    <cellStyle name="Hyperlink 2" xfId="7593" hidden="1" xr:uid="{00000000-0005-0000-0000-0000A42F0000}"/>
    <cellStyle name="Hyperlink 2" xfId="7642" hidden="1" xr:uid="{00000000-0005-0000-0000-0000A52F0000}"/>
    <cellStyle name="Hyperlink 2" xfId="7076" hidden="1" xr:uid="{00000000-0005-0000-0000-0000A62F0000}"/>
    <cellStyle name="Hyperlink 2" xfId="7747" hidden="1" xr:uid="{00000000-0005-0000-0000-0000A72F0000}"/>
    <cellStyle name="Hyperlink 2" xfId="7712" hidden="1" xr:uid="{00000000-0005-0000-0000-0000A82F0000}"/>
    <cellStyle name="Hyperlink 2" xfId="7797" hidden="1" xr:uid="{00000000-0005-0000-0000-0000A92F0000}"/>
    <cellStyle name="Hyperlink 2" xfId="7846" hidden="1" xr:uid="{00000000-0005-0000-0000-0000AA2F0000}"/>
    <cellStyle name="Hyperlink 2" xfId="6402" hidden="1" xr:uid="{00000000-0005-0000-0000-0000AB2F0000}"/>
    <cellStyle name="Hyperlink 2" xfId="7951" hidden="1" xr:uid="{00000000-0005-0000-0000-0000AC2F0000}"/>
    <cellStyle name="Hyperlink 2" xfId="7916" hidden="1" xr:uid="{00000000-0005-0000-0000-0000AD2F0000}"/>
    <cellStyle name="Hyperlink 2" xfId="8001" hidden="1" xr:uid="{00000000-0005-0000-0000-0000AE2F0000}"/>
    <cellStyle name="Hyperlink 2" xfId="8050" hidden="1" xr:uid="{00000000-0005-0000-0000-0000AF2F0000}"/>
    <cellStyle name="Hyperlink 2" xfId="8209" hidden="1" xr:uid="{00000000-0005-0000-0000-0000B02F0000}"/>
    <cellStyle name="Hyperlink 2" xfId="8382" hidden="1" xr:uid="{00000000-0005-0000-0000-0000B12F0000}"/>
    <cellStyle name="Hyperlink 2" xfId="8347" hidden="1" xr:uid="{00000000-0005-0000-0000-0000B22F0000}"/>
    <cellStyle name="Hyperlink 2" xfId="8432" hidden="1" xr:uid="{00000000-0005-0000-0000-0000B32F0000}"/>
    <cellStyle name="Hyperlink 2" xfId="8481" hidden="1" xr:uid="{00000000-0005-0000-0000-0000B42F0000}"/>
    <cellStyle name="Hyperlink 2" xfId="8262" hidden="1" xr:uid="{00000000-0005-0000-0000-0000B52F0000}"/>
    <cellStyle name="Hyperlink 2" xfId="8614" hidden="1" xr:uid="{00000000-0005-0000-0000-0000B62F0000}"/>
    <cellStyle name="Hyperlink 2" xfId="8579" hidden="1" xr:uid="{00000000-0005-0000-0000-0000B72F0000}"/>
    <cellStyle name="Hyperlink 2" xfId="8664" hidden="1" xr:uid="{00000000-0005-0000-0000-0000B82F0000}"/>
    <cellStyle name="Hyperlink 2" xfId="8713" hidden="1" xr:uid="{00000000-0005-0000-0000-0000B92F0000}"/>
    <cellStyle name="Hyperlink 2" xfId="8137" hidden="1" xr:uid="{00000000-0005-0000-0000-0000BA2F0000}"/>
    <cellStyle name="Hyperlink 2" xfId="8818" hidden="1" xr:uid="{00000000-0005-0000-0000-0000BB2F0000}"/>
    <cellStyle name="Hyperlink 2" xfId="8783" hidden="1" xr:uid="{00000000-0005-0000-0000-0000BC2F0000}"/>
    <cellStyle name="Hyperlink 2" xfId="8868" hidden="1" xr:uid="{00000000-0005-0000-0000-0000BD2F0000}"/>
    <cellStyle name="Hyperlink 2" xfId="8917" hidden="1" xr:uid="{00000000-0005-0000-0000-0000BE2F0000}"/>
    <cellStyle name="Hyperlink 2" xfId="8295" hidden="1" xr:uid="{00000000-0005-0000-0000-0000BF2F0000}"/>
    <cellStyle name="Hyperlink 2" xfId="9022" hidden="1" xr:uid="{00000000-0005-0000-0000-0000C02F0000}"/>
    <cellStyle name="Hyperlink 2" xfId="8987" hidden="1" xr:uid="{00000000-0005-0000-0000-0000C12F0000}"/>
    <cellStyle name="Hyperlink 2" xfId="9072" hidden="1" xr:uid="{00000000-0005-0000-0000-0000C22F0000}"/>
    <cellStyle name="Hyperlink 2" xfId="9121" hidden="1" xr:uid="{00000000-0005-0000-0000-0000C32F0000}"/>
    <cellStyle name="Hyperlink 2" xfId="8555" hidden="1" xr:uid="{00000000-0005-0000-0000-0000C42F0000}"/>
    <cellStyle name="Hyperlink 2" xfId="9226" hidden="1" xr:uid="{00000000-0005-0000-0000-0000C52F0000}"/>
    <cellStyle name="Hyperlink 2" xfId="9191" hidden="1" xr:uid="{00000000-0005-0000-0000-0000C62F0000}"/>
    <cellStyle name="Hyperlink 2" xfId="9276" hidden="1" xr:uid="{00000000-0005-0000-0000-0000C72F0000}"/>
    <cellStyle name="Hyperlink 2" xfId="9325" hidden="1" xr:uid="{00000000-0005-0000-0000-0000C82F0000}"/>
    <cellStyle name="Hyperlink 2" xfId="6298" hidden="1" xr:uid="{00000000-0005-0000-0000-0000C92F0000}"/>
    <cellStyle name="Hyperlink 2" xfId="9430" hidden="1" xr:uid="{00000000-0005-0000-0000-0000CA2F0000}"/>
    <cellStyle name="Hyperlink 2" xfId="9395" hidden="1" xr:uid="{00000000-0005-0000-0000-0000CB2F0000}"/>
    <cellStyle name="Hyperlink 2" xfId="9480" hidden="1" xr:uid="{00000000-0005-0000-0000-0000CC2F0000}"/>
    <cellStyle name="Hyperlink 2" xfId="9529" hidden="1" xr:uid="{00000000-0005-0000-0000-0000CD2F0000}"/>
    <cellStyle name="Hyperlink 2" xfId="9688" hidden="1" xr:uid="{00000000-0005-0000-0000-0000CE2F0000}"/>
    <cellStyle name="Hyperlink 2" xfId="9861" hidden="1" xr:uid="{00000000-0005-0000-0000-0000CF2F0000}"/>
    <cellStyle name="Hyperlink 2" xfId="9826" hidden="1" xr:uid="{00000000-0005-0000-0000-0000D02F0000}"/>
    <cellStyle name="Hyperlink 2" xfId="9911" hidden="1" xr:uid="{00000000-0005-0000-0000-0000D12F0000}"/>
    <cellStyle name="Hyperlink 2" xfId="9960" hidden="1" xr:uid="{00000000-0005-0000-0000-0000D22F0000}"/>
    <cellStyle name="Hyperlink 2" xfId="9741" hidden="1" xr:uid="{00000000-0005-0000-0000-0000D32F0000}"/>
    <cellStyle name="Hyperlink 2" xfId="10093" hidden="1" xr:uid="{00000000-0005-0000-0000-0000D42F0000}"/>
    <cellStyle name="Hyperlink 2" xfId="10058" hidden="1" xr:uid="{00000000-0005-0000-0000-0000D52F0000}"/>
    <cellStyle name="Hyperlink 2" xfId="10143" hidden="1" xr:uid="{00000000-0005-0000-0000-0000D62F0000}"/>
    <cellStyle name="Hyperlink 2" xfId="10192" hidden="1" xr:uid="{00000000-0005-0000-0000-0000D72F0000}"/>
    <cellStyle name="Hyperlink 2" xfId="9616" hidden="1" xr:uid="{00000000-0005-0000-0000-0000D82F0000}"/>
    <cellStyle name="Hyperlink 2" xfId="10297" hidden="1" xr:uid="{00000000-0005-0000-0000-0000D92F0000}"/>
    <cellStyle name="Hyperlink 2" xfId="10262" hidden="1" xr:uid="{00000000-0005-0000-0000-0000DA2F0000}"/>
    <cellStyle name="Hyperlink 2" xfId="10347" hidden="1" xr:uid="{00000000-0005-0000-0000-0000DB2F0000}"/>
    <cellStyle name="Hyperlink 2" xfId="10396" hidden="1" xr:uid="{00000000-0005-0000-0000-0000DC2F0000}"/>
    <cellStyle name="Hyperlink 2" xfId="9774" hidden="1" xr:uid="{00000000-0005-0000-0000-0000DD2F0000}"/>
    <cellStyle name="Hyperlink 2" xfId="10501" hidden="1" xr:uid="{00000000-0005-0000-0000-0000DE2F0000}"/>
    <cellStyle name="Hyperlink 2" xfId="10466" hidden="1" xr:uid="{00000000-0005-0000-0000-0000DF2F0000}"/>
    <cellStyle name="Hyperlink 2" xfId="10551" hidden="1" xr:uid="{00000000-0005-0000-0000-0000E02F0000}"/>
    <cellStyle name="Hyperlink 2" xfId="10600" hidden="1" xr:uid="{00000000-0005-0000-0000-0000E12F0000}"/>
    <cellStyle name="Hyperlink 2" xfId="10034" hidden="1" xr:uid="{00000000-0005-0000-0000-0000E22F0000}"/>
    <cellStyle name="Hyperlink 2" xfId="10705" hidden="1" xr:uid="{00000000-0005-0000-0000-0000E32F0000}"/>
    <cellStyle name="Hyperlink 2" xfId="10670" hidden="1" xr:uid="{00000000-0005-0000-0000-0000E42F0000}"/>
    <cellStyle name="Hyperlink 2" xfId="10755" hidden="1" xr:uid="{00000000-0005-0000-0000-0000E52F0000}"/>
    <cellStyle name="Hyperlink 2" xfId="10804" hidden="1" xr:uid="{00000000-0005-0000-0000-0000E62F0000}"/>
    <cellStyle name="Hyperlink 2" xfId="5711" hidden="1" xr:uid="{00000000-0005-0000-0000-0000E72F0000}"/>
    <cellStyle name="Hyperlink 2" xfId="10938" hidden="1" xr:uid="{00000000-0005-0000-0000-0000E82F0000}"/>
    <cellStyle name="Hyperlink 2" xfId="10903" hidden="1" xr:uid="{00000000-0005-0000-0000-0000E92F0000}"/>
    <cellStyle name="Hyperlink 2" xfId="10988" hidden="1" xr:uid="{00000000-0005-0000-0000-0000EA2F0000}"/>
    <cellStyle name="Hyperlink 2" xfId="11037" hidden="1" xr:uid="{00000000-0005-0000-0000-0000EB2F0000}"/>
    <cellStyle name="Hyperlink 2" xfId="11124" hidden="1" xr:uid="{00000000-0005-0000-0000-0000EC2F0000}"/>
    <cellStyle name="Hyperlink 2" xfId="11193" hidden="1" xr:uid="{00000000-0005-0000-0000-0000ED2F0000}"/>
    <cellStyle name="Hyperlink 2" xfId="11158" hidden="1" xr:uid="{00000000-0005-0000-0000-0000EE2F0000}"/>
    <cellStyle name="Hyperlink 2" xfId="11243" hidden="1" xr:uid="{00000000-0005-0000-0000-0000EF2F0000}"/>
    <cellStyle name="Hyperlink 2" xfId="11292" hidden="1" xr:uid="{00000000-0005-0000-0000-0000F02F0000}"/>
    <cellStyle name="Hyperlink 2" xfId="11436" hidden="1" xr:uid="{00000000-0005-0000-0000-0000F12F0000}"/>
    <cellStyle name="Hyperlink 2" xfId="11560" hidden="1" xr:uid="{00000000-0005-0000-0000-0000F22F0000}"/>
    <cellStyle name="Hyperlink 2" xfId="11525" hidden="1" xr:uid="{00000000-0005-0000-0000-0000F32F0000}"/>
    <cellStyle name="Hyperlink 2" xfId="11610" hidden="1" xr:uid="{00000000-0005-0000-0000-0000F42F0000}"/>
    <cellStyle name="Hyperlink 2" xfId="11659" hidden="1" xr:uid="{00000000-0005-0000-0000-0000F52F0000}"/>
    <cellStyle name="Hyperlink 2" xfId="11818" hidden="1" xr:uid="{00000000-0005-0000-0000-0000F62F0000}"/>
    <cellStyle name="Hyperlink 2" xfId="11991" hidden="1" xr:uid="{00000000-0005-0000-0000-0000F72F0000}"/>
    <cellStyle name="Hyperlink 2" xfId="11956" hidden="1" xr:uid="{00000000-0005-0000-0000-0000F82F0000}"/>
    <cellStyle name="Hyperlink 2" xfId="12041" hidden="1" xr:uid="{00000000-0005-0000-0000-0000F92F0000}"/>
    <cellStyle name="Hyperlink 2" xfId="12090" hidden="1" xr:uid="{00000000-0005-0000-0000-0000FA2F0000}"/>
    <cellStyle name="Hyperlink 2" xfId="11871" hidden="1" xr:uid="{00000000-0005-0000-0000-0000FB2F0000}"/>
    <cellStyle name="Hyperlink 2" xfId="12223" hidden="1" xr:uid="{00000000-0005-0000-0000-0000FC2F0000}"/>
    <cellStyle name="Hyperlink 2" xfId="12188" hidden="1" xr:uid="{00000000-0005-0000-0000-0000FD2F0000}"/>
    <cellStyle name="Hyperlink 2" xfId="12273" hidden="1" xr:uid="{00000000-0005-0000-0000-0000FE2F0000}"/>
    <cellStyle name="Hyperlink 2" xfId="12322" hidden="1" xr:uid="{00000000-0005-0000-0000-0000FF2F0000}"/>
    <cellStyle name="Hyperlink 2" xfId="11746" hidden="1" xr:uid="{00000000-0005-0000-0000-000000300000}"/>
    <cellStyle name="Hyperlink 2" xfId="12427" hidden="1" xr:uid="{00000000-0005-0000-0000-000001300000}"/>
    <cellStyle name="Hyperlink 2" xfId="12392" hidden="1" xr:uid="{00000000-0005-0000-0000-000002300000}"/>
    <cellStyle name="Hyperlink 2" xfId="12477" hidden="1" xr:uid="{00000000-0005-0000-0000-000003300000}"/>
    <cellStyle name="Hyperlink 2" xfId="12526" hidden="1" xr:uid="{00000000-0005-0000-0000-000004300000}"/>
    <cellStyle name="Hyperlink 2" xfId="11904" hidden="1" xr:uid="{00000000-0005-0000-0000-000005300000}"/>
    <cellStyle name="Hyperlink 2" xfId="12631" hidden="1" xr:uid="{00000000-0005-0000-0000-000006300000}"/>
    <cellStyle name="Hyperlink 2" xfId="12596" hidden="1" xr:uid="{00000000-0005-0000-0000-000007300000}"/>
    <cellStyle name="Hyperlink 2" xfId="12681" hidden="1" xr:uid="{00000000-0005-0000-0000-000008300000}"/>
    <cellStyle name="Hyperlink 2" xfId="12730" hidden="1" xr:uid="{00000000-0005-0000-0000-000009300000}"/>
    <cellStyle name="Hyperlink 2" xfId="12164" hidden="1" xr:uid="{00000000-0005-0000-0000-00000A300000}"/>
    <cellStyle name="Hyperlink 2" xfId="12835" hidden="1" xr:uid="{00000000-0005-0000-0000-00000B300000}"/>
    <cellStyle name="Hyperlink 2" xfId="12800" hidden="1" xr:uid="{00000000-0005-0000-0000-00000C300000}"/>
    <cellStyle name="Hyperlink 2" xfId="12885" hidden="1" xr:uid="{00000000-0005-0000-0000-00000D300000}"/>
    <cellStyle name="Hyperlink 2" xfId="12934" hidden="1" xr:uid="{00000000-0005-0000-0000-00000E300000}"/>
    <cellStyle name="Hyperlink 2" xfId="11490" hidden="1" xr:uid="{00000000-0005-0000-0000-00000F300000}"/>
    <cellStyle name="Hyperlink 2" xfId="13039" hidden="1" xr:uid="{00000000-0005-0000-0000-000010300000}"/>
    <cellStyle name="Hyperlink 2" xfId="13004" hidden="1" xr:uid="{00000000-0005-0000-0000-000011300000}"/>
    <cellStyle name="Hyperlink 2" xfId="13089" hidden="1" xr:uid="{00000000-0005-0000-0000-000012300000}"/>
    <cellStyle name="Hyperlink 2" xfId="13138" hidden="1" xr:uid="{00000000-0005-0000-0000-000013300000}"/>
    <cellStyle name="Hyperlink 2" xfId="13297" hidden="1" xr:uid="{00000000-0005-0000-0000-000014300000}"/>
    <cellStyle name="Hyperlink 2" xfId="13470" hidden="1" xr:uid="{00000000-0005-0000-0000-000015300000}"/>
    <cellStyle name="Hyperlink 2" xfId="13435" hidden="1" xr:uid="{00000000-0005-0000-0000-000016300000}"/>
    <cellStyle name="Hyperlink 2" xfId="13520" hidden="1" xr:uid="{00000000-0005-0000-0000-000017300000}"/>
    <cellStyle name="Hyperlink 2" xfId="13569" hidden="1" xr:uid="{00000000-0005-0000-0000-000018300000}"/>
    <cellStyle name="Hyperlink 2" xfId="13350" hidden="1" xr:uid="{00000000-0005-0000-0000-000019300000}"/>
    <cellStyle name="Hyperlink 2" xfId="13702" hidden="1" xr:uid="{00000000-0005-0000-0000-00001A300000}"/>
    <cellStyle name="Hyperlink 2" xfId="13667" hidden="1" xr:uid="{00000000-0005-0000-0000-00001B300000}"/>
    <cellStyle name="Hyperlink 2" xfId="13752" hidden="1" xr:uid="{00000000-0005-0000-0000-00001C300000}"/>
    <cellStyle name="Hyperlink 2" xfId="13801" hidden="1" xr:uid="{00000000-0005-0000-0000-00001D300000}"/>
    <cellStyle name="Hyperlink 2" xfId="13225" hidden="1" xr:uid="{00000000-0005-0000-0000-00001E300000}"/>
    <cellStyle name="Hyperlink 2" xfId="13906" hidden="1" xr:uid="{00000000-0005-0000-0000-00001F300000}"/>
    <cellStyle name="Hyperlink 2" xfId="13871" hidden="1" xr:uid="{00000000-0005-0000-0000-000020300000}"/>
    <cellStyle name="Hyperlink 2" xfId="13956" hidden="1" xr:uid="{00000000-0005-0000-0000-000021300000}"/>
    <cellStyle name="Hyperlink 2" xfId="14005" hidden="1" xr:uid="{00000000-0005-0000-0000-000022300000}"/>
    <cellStyle name="Hyperlink 2" xfId="13383" hidden="1" xr:uid="{00000000-0005-0000-0000-000023300000}"/>
    <cellStyle name="Hyperlink 2" xfId="14110" hidden="1" xr:uid="{00000000-0005-0000-0000-000024300000}"/>
    <cellStyle name="Hyperlink 2" xfId="14075" hidden="1" xr:uid="{00000000-0005-0000-0000-000025300000}"/>
    <cellStyle name="Hyperlink 2" xfId="14160" hidden="1" xr:uid="{00000000-0005-0000-0000-000026300000}"/>
    <cellStyle name="Hyperlink 2" xfId="14209" hidden="1" xr:uid="{00000000-0005-0000-0000-000027300000}"/>
    <cellStyle name="Hyperlink 2" xfId="13643" hidden="1" xr:uid="{00000000-0005-0000-0000-000028300000}"/>
    <cellStyle name="Hyperlink 2" xfId="14314" hidden="1" xr:uid="{00000000-0005-0000-0000-000029300000}"/>
    <cellStyle name="Hyperlink 2" xfId="14279" hidden="1" xr:uid="{00000000-0005-0000-0000-00002A300000}"/>
    <cellStyle name="Hyperlink 2" xfId="14364" hidden="1" xr:uid="{00000000-0005-0000-0000-00002B300000}"/>
    <cellStyle name="Hyperlink 2" xfId="14413" hidden="1" xr:uid="{00000000-0005-0000-0000-00002C300000}"/>
    <cellStyle name="Hyperlink 2" xfId="11386" hidden="1" xr:uid="{00000000-0005-0000-0000-00002D300000}"/>
    <cellStyle name="Hyperlink 2" xfId="14518" hidden="1" xr:uid="{00000000-0005-0000-0000-00002E300000}"/>
    <cellStyle name="Hyperlink 2" xfId="14483" hidden="1" xr:uid="{00000000-0005-0000-0000-00002F300000}"/>
    <cellStyle name="Hyperlink 2" xfId="14568" hidden="1" xr:uid="{00000000-0005-0000-0000-000030300000}"/>
    <cellStyle name="Hyperlink 2" xfId="14617" hidden="1" xr:uid="{00000000-0005-0000-0000-000031300000}"/>
    <cellStyle name="Hyperlink 2" xfId="14776" hidden="1" xr:uid="{00000000-0005-0000-0000-000032300000}"/>
    <cellStyle name="Hyperlink 2" xfId="14949" hidden="1" xr:uid="{00000000-0005-0000-0000-000033300000}"/>
    <cellStyle name="Hyperlink 2" xfId="14914" hidden="1" xr:uid="{00000000-0005-0000-0000-000034300000}"/>
    <cellStyle name="Hyperlink 2" xfId="14999" hidden="1" xr:uid="{00000000-0005-0000-0000-000035300000}"/>
    <cellStyle name="Hyperlink 2" xfId="15048" hidden="1" xr:uid="{00000000-0005-0000-0000-000036300000}"/>
    <cellStyle name="Hyperlink 2" xfId="14829" hidden="1" xr:uid="{00000000-0005-0000-0000-000037300000}"/>
    <cellStyle name="Hyperlink 2" xfId="15181" hidden="1" xr:uid="{00000000-0005-0000-0000-000038300000}"/>
    <cellStyle name="Hyperlink 2" xfId="15146" hidden="1" xr:uid="{00000000-0005-0000-0000-000039300000}"/>
    <cellStyle name="Hyperlink 2" xfId="15231" hidden="1" xr:uid="{00000000-0005-0000-0000-00003A300000}"/>
    <cellStyle name="Hyperlink 2" xfId="15280" hidden="1" xr:uid="{00000000-0005-0000-0000-00003B300000}"/>
    <cellStyle name="Hyperlink 2" xfId="14704" hidden="1" xr:uid="{00000000-0005-0000-0000-00003C300000}"/>
    <cellStyle name="Hyperlink 2" xfId="15385" hidden="1" xr:uid="{00000000-0005-0000-0000-00003D300000}"/>
    <cellStyle name="Hyperlink 2" xfId="15350" hidden="1" xr:uid="{00000000-0005-0000-0000-00003E300000}"/>
    <cellStyle name="Hyperlink 2" xfId="15435" hidden="1" xr:uid="{00000000-0005-0000-0000-00003F300000}"/>
    <cellStyle name="Hyperlink 2" xfId="15484" hidden="1" xr:uid="{00000000-0005-0000-0000-000040300000}"/>
    <cellStyle name="Hyperlink 2" xfId="14862" hidden="1" xr:uid="{00000000-0005-0000-0000-000041300000}"/>
    <cellStyle name="Hyperlink 2" xfId="15589" hidden="1" xr:uid="{00000000-0005-0000-0000-000042300000}"/>
    <cellStyle name="Hyperlink 2" xfId="15554" hidden="1" xr:uid="{00000000-0005-0000-0000-000043300000}"/>
    <cellStyle name="Hyperlink 2" xfId="15639" hidden="1" xr:uid="{00000000-0005-0000-0000-000044300000}"/>
    <cellStyle name="Hyperlink 2" xfId="15688" hidden="1" xr:uid="{00000000-0005-0000-0000-000045300000}"/>
    <cellStyle name="Hyperlink 2" xfId="15122" hidden="1" xr:uid="{00000000-0005-0000-0000-000046300000}"/>
    <cellStyle name="Hyperlink 2" xfId="15793" hidden="1" xr:uid="{00000000-0005-0000-0000-000047300000}"/>
    <cellStyle name="Hyperlink 2" xfId="15758" hidden="1" xr:uid="{00000000-0005-0000-0000-000048300000}"/>
    <cellStyle name="Hyperlink 2" xfId="15843" hidden="1" xr:uid="{00000000-0005-0000-0000-000049300000}"/>
    <cellStyle name="Hyperlink 2" xfId="15892" hidden="1" xr:uid="{00000000-0005-0000-0000-00004A300000}"/>
    <cellStyle name="Hyperlink 2" xfId="5581" hidden="1" xr:uid="{00000000-0005-0000-0000-00004B300000}"/>
    <cellStyle name="Hyperlink 2" xfId="16022" hidden="1" xr:uid="{00000000-0005-0000-0000-00004C300000}"/>
    <cellStyle name="Hyperlink 2" xfId="15987" hidden="1" xr:uid="{00000000-0005-0000-0000-00004D300000}"/>
    <cellStyle name="Hyperlink 2" xfId="16072" hidden="1" xr:uid="{00000000-0005-0000-0000-00004E300000}"/>
    <cellStyle name="Hyperlink 2" xfId="16121" hidden="1" xr:uid="{00000000-0005-0000-0000-00004F300000}"/>
    <cellStyle name="Hyperlink 2" xfId="16208" hidden="1" xr:uid="{00000000-0005-0000-0000-000050300000}"/>
    <cellStyle name="Hyperlink 2" xfId="16277" hidden="1" xr:uid="{00000000-0005-0000-0000-000051300000}"/>
    <cellStyle name="Hyperlink 2" xfId="16242" hidden="1" xr:uid="{00000000-0005-0000-0000-000052300000}"/>
    <cellStyle name="Hyperlink 2" xfId="16327" hidden="1" xr:uid="{00000000-0005-0000-0000-000053300000}"/>
    <cellStyle name="Hyperlink 2" xfId="16376" hidden="1" xr:uid="{00000000-0005-0000-0000-000054300000}"/>
    <cellStyle name="Hyperlink 2" xfId="16517" hidden="1" xr:uid="{00000000-0005-0000-0000-000055300000}"/>
    <cellStyle name="Hyperlink 2" xfId="16640" hidden="1" xr:uid="{00000000-0005-0000-0000-000056300000}"/>
    <cellStyle name="Hyperlink 2" xfId="16605" hidden="1" xr:uid="{00000000-0005-0000-0000-000057300000}"/>
    <cellStyle name="Hyperlink 2" xfId="16690" hidden="1" xr:uid="{00000000-0005-0000-0000-000058300000}"/>
    <cellStyle name="Hyperlink 2" xfId="16739" hidden="1" xr:uid="{00000000-0005-0000-0000-000059300000}"/>
    <cellStyle name="Hyperlink 2" xfId="16898" hidden="1" xr:uid="{00000000-0005-0000-0000-00005A300000}"/>
    <cellStyle name="Hyperlink 2" xfId="17071" hidden="1" xr:uid="{00000000-0005-0000-0000-00005B300000}"/>
    <cellStyle name="Hyperlink 2" xfId="17036" hidden="1" xr:uid="{00000000-0005-0000-0000-00005C300000}"/>
    <cellStyle name="Hyperlink 2" xfId="17121" hidden="1" xr:uid="{00000000-0005-0000-0000-00005D300000}"/>
    <cellStyle name="Hyperlink 2" xfId="17170" hidden="1" xr:uid="{00000000-0005-0000-0000-00005E300000}"/>
    <cellStyle name="Hyperlink 2" xfId="16951" hidden="1" xr:uid="{00000000-0005-0000-0000-00005F300000}"/>
    <cellStyle name="Hyperlink 2" xfId="17303" hidden="1" xr:uid="{00000000-0005-0000-0000-000060300000}"/>
    <cellStyle name="Hyperlink 2" xfId="17268" hidden="1" xr:uid="{00000000-0005-0000-0000-000061300000}"/>
    <cellStyle name="Hyperlink 2" xfId="17353" hidden="1" xr:uid="{00000000-0005-0000-0000-000062300000}"/>
    <cellStyle name="Hyperlink 2" xfId="17402" hidden="1" xr:uid="{00000000-0005-0000-0000-000063300000}"/>
    <cellStyle name="Hyperlink 2" xfId="16826" hidden="1" xr:uid="{00000000-0005-0000-0000-000064300000}"/>
    <cellStyle name="Hyperlink 2" xfId="17507" hidden="1" xr:uid="{00000000-0005-0000-0000-000065300000}"/>
    <cellStyle name="Hyperlink 2" xfId="17472" hidden="1" xr:uid="{00000000-0005-0000-0000-000066300000}"/>
    <cellStyle name="Hyperlink 2" xfId="17557" hidden="1" xr:uid="{00000000-0005-0000-0000-000067300000}"/>
    <cellStyle name="Hyperlink 2" xfId="17606" hidden="1" xr:uid="{00000000-0005-0000-0000-000068300000}"/>
    <cellStyle name="Hyperlink 2" xfId="16984" hidden="1" xr:uid="{00000000-0005-0000-0000-000069300000}"/>
    <cellStyle name="Hyperlink 2" xfId="17711" hidden="1" xr:uid="{00000000-0005-0000-0000-00006A300000}"/>
    <cellStyle name="Hyperlink 2" xfId="17676" hidden="1" xr:uid="{00000000-0005-0000-0000-00006B300000}"/>
    <cellStyle name="Hyperlink 2" xfId="17761" hidden="1" xr:uid="{00000000-0005-0000-0000-00006C300000}"/>
    <cellStyle name="Hyperlink 2" xfId="17810" hidden="1" xr:uid="{00000000-0005-0000-0000-00006D300000}"/>
    <cellStyle name="Hyperlink 2" xfId="17244" hidden="1" xr:uid="{00000000-0005-0000-0000-00006E300000}"/>
    <cellStyle name="Hyperlink 2" xfId="17915" hidden="1" xr:uid="{00000000-0005-0000-0000-00006F300000}"/>
    <cellStyle name="Hyperlink 2" xfId="17880" hidden="1" xr:uid="{00000000-0005-0000-0000-000070300000}"/>
    <cellStyle name="Hyperlink 2" xfId="17965" hidden="1" xr:uid="{00000000-0005-0000-0000-000071300000}"/>
    <cellStyle name="Hyperlink 2" xfId="18014" hidden="1" xr:uid="{00000000-0005-0000-0000-000072300000}"/>
    <cellStyle name="Hyperlink 2" xfId="16571" hidden="1" xr:uid="{00000000-0005-0000-0000-000073300000}"/>
    <cellStyle name="Hyperlink 2" xfId="18119" hidden="1" xr:uid="{00000000-0005-0000-0000-000074300000}"/>
    <cellStyle name="Hyperlink 2" xfId="18084" hidden="1" xr:uid="{00000000-0005-0000-0000-000075300000}"/>
    <cellStyle name="Hyperlink 2" xfId="18169" hidden="1" xr:uid="{00000000-0005-0000-0000-000076300000}"/>
    <cellStyle name="Hyperlink 2" xfId="18218" hidden="1" xr:uid="{00000000-0005-0000-0000-000077300000}"/>
    <cellStyle name="Hyperlink 2" xfId="18377" hidden="1" xr:uid="{00000000-0005-0000-0000-000078300000}"/>
    <cellStyle name="Hyperlink 2" xfId="18550" hidden="1" xr:uid="{00000000-0005-0000-0000-000079300000}"/>
    <cellStyle name="Hyperlink 2" xfId="18515" hidden="1" xr:uid="{00000000-0005-0000-0000-00007A300000}"/>
    <cellStyle name="Hyperlink 2" xfId="18600" hidden="1" xr:uid="{00000000-0005-0000-0000-00007B300000}"/>
    <cellStyle name="Hyperlink 2" xfId="18649" hidden="1" xr:uid="{00000000-0005-0000-0000-00007C300000}"/>
    <cellStyle name="Hyperlink 2" xfId="18430" hidden="1" xr:uid="{00000000-0005-0000-0000-00007D300000}"/>
    <cellStyle name="Hyperlink 2" xfId="18782" hidden="1" xr:uid="{00000000-0005-0000-0000-00007E300000}"/>
    <cellStyle name="Hyperlink 2" xfId="18747" hidden="1" xr:uid="{00000000-0005-0000-0000-00007F300000}"/>
    <cellStyle name="Hyperlink 2" xfId="18832" hidden="1" xr:uid="{00000000-0005-0000-0000-000080300000}"/>
    <cellStyle name="Hyperlink 2" xfId="18881" hidden="1" xr:uid="{00000000-0005-0000-0000-000081300000}"/>
    <cellStyle name="Hyperlink 2" xfId="18305" hidden="1" xr:uid="{00000000-0005-0000-0000-000082300000}"/>
    <cellStyle name="Hyperlink 2" xfId="18986" hidden="1" xr:uid="{00000000-0005-0000-0000-000083300000}"/>
    <cellStyle name="Hyperlink 2" xfId="18951" hidden="1" xr:uid="{00000000-0005-0000-0000-000084300000}"/>
    <cellStyle name="Hyperlink 2" xfId="19036" hidden="1" xr:uid="{00000000-0005-0000-0000-000085300000}"/>
    <cellStyle name="Hyperlink 2" xfId="19085" hidden="1" xr:uid="{00000000-0005-0000-0000-000086300000}"/>
    <cellStyle name="Hyperlink 2" xfId="18463" hidden="1" xr:uid="{00000000-0005-0000-0000-000087300000}"/>
    <cellStyle name="Hyperlink 2" xfId="19190" hidden="1" xr:uid="{00000000-0005-0000-0000-000088300000}"/>
    <cellStyle name="Hyperlink 2" xfId="19155" hidden="1" xr:uid="{00000000-0005-0000-0000-000089300000}"/>
    <cellStyle name="Hyperlink 2" xfId="19240" hidden="1" xr:uid="{00000000-0005-0000-0000-00008A300000}"/>
    <cellStyle name="Hyperlink 2" xfId="19289" hidden="1" xr:uid="{00000000-0005-0000-0000-00008B300000}"/>
    <cellStyle name="Hyperlink 2" xfId="18723" hidden="1" xr:uid="{00000000-0005-0000-0000-00008C300000}"/>
    <cellStyle name="Hyperlink 2" xfId="19394" hidden="1" xr:uid="{00000000-0005-0000-0000-00008D300000}"/>
    <cellStyle name="Hyperlink 2" xfId="19359" hidden="1" xr:uid="{00000000-0005-0000-0000-00008E300000}"/>
    <cellStyle name="Hyperlink 2" xfId="19444" hidden="1" xr:uid="{00000000-0005-0000-0000-00008F300000}"/>
    <cellStyle name="Hyperlink 2" xfId="19493" hidden="1" xr:uid="{00000000-0005-0000-0000-000090300000}"/>
    <cellStyle name="Hyperlink 2" xfId="16468" hidden="1" xr:uid="{00000000-0005-0000-0000-000091300000}"/>
    <cellStyle name="Hyperlink 2" xfId="19598" hidden="1" xr:uid="{00000000-0005-0000-0000-000092300000}"/>
    <cellStyle name="Hyperlink 2" xfId="19563" hidden="1" xr:uid="{00000000-0005-0000-0000-000093300000}"/>
    <cellStyle name="Hyperlink 2" xfId="19648" hidden="1" xr:uid="{00000000-0005-0000-0000-000094300000}"/>
    <cellStyle name="Hyperlink 2" xfId="19697" hidden="1" xr:uid="{00000000-0005-0000-0000-000095300000}"/>
    <cellStyle name="Hyperlink 2" xfId="19856" hidden="1" xr:uid="{00000000-0005-0000-0000-000096300000}"/>
    <cellStyle name="Hyperlink 2" xfId="20029" hidden="1" xr:uid="{00000000-0005-0000-0000-000097300000}"/>
    <cellStyle name="Hyperlink 2" xfId="19994" hidden="1" xr:uid="{00000000-0005-0000-0000-000098300000}"/>
    <cellStyle name="Hyperlink 2" xfId="20079" hidden="1" xr:uid="{00000000-0005-0000-0000-000099300000}"/>
    <cellStyle name="Hyperlink 2" xfId="20128" hidden="1" xr:uid="{00000000-0005-0000-0000-00009A300000}"/>
    <cellStyle name="Hyperlink 2" xfId="19909" hidden="1" xr:uid="{00000000-0005-0000-0000-00009B300000}"/>
    <cellStyle name="Hyperlink 2" xfId="20261" hidden="1" xr:uid="{00000000-0005-0000-0000-00009C300000}"/>
    <cellStyle name="Hyperlink 2" xfId="20226" hidden="1" xr:uid="{00000000-0005-0000-0000-00009D300000}"/>
    <cellStyle name="Hyperlink 2" xfId="20311" hidden="1" xr:uid="{00000000-0005-0000-0000-00009E300000}"/>
    <cellStyle name="Hyperlink 2" xfId="20360" hidden="1" xr:uid="{00000000-0005-0000-0000-00009F300000}"/>
    <cellStyle name="Hyperlink 2" xfId="19784" hidden="1" xr:uid="{00000000-0005-0000-0000-0000A0300000}"/>
    <cellStyle name="Hyperlink 2" xfId="20465" hidden="1" xr:uid="{00000000-0005-0000-0000-0000A1300000}"/>
    <cellStyle name="Hyperlink 2" xfId="20430" hidden="1" xr:uid="{00000000-0005-0000-0000-0000A2300000}"/>
    <cellStyle name="Hyperlink 2" xfId="20515" hidden="1" xr:uid="{00000000-0005-0000-0000-0000A3300000}"/>
    <cellStyle name="Hyperlink 2" xfId="20564" hidden="1" xr:uid="{00000000-0005-0000-0000-0000A4300000}"/>
    <cellStyle name="Hyperlink 2" xfId="19942" hidden="1" xr:uid="{00000000-0005-0000-0000-0000A5300000}"/>
    <cellStyle name="Hyperlink 2" xfId="20669" hidden="1" xr:uid="{00000000-0005-0000-0000-0000A6300000}"/>
    <cellStyle name="Hyperlink 2" xfId="20634" hidden="1" xr:uid="{00000000-0005-0000-0000-0000A7300000}"/>
    <cellStyle name="Hyperlink 2" xfId="20719" hidden="1" xr:uid="{00000000-0005-0000-0000-0000A8300000}"/>
    <cellStyle name="Hyperlink 2" xfId="20768" hidden="1" xr:uid="{00000000-0005-0000-0000-0000A9300000}"/>
    <cellStyle name="Hyperlink 2" xfId="20202" hidden="1" xr:uid="{00000000-0005-0000-0000-0000AA300000}"/>
    <cellStyle name="Hyperlink 2" xfId="20873" hidden="1" xr:uid="{00000000-0005-0000-0000-0000AB300000}"/>
    <cellStyle name="Hyperlink 2" xfId="20838" hidden="1" xr:uid="{00000000-0005-0000-0000-0000AC300000}"/>
    <cellStyle name="Hyperlink 2" xfId="20923" hidden="1" xr:uid="{00000000-0005-0000-0000-0000AD300000}"/>
    <cellStyle name="Hyperlink 2" xfId="20972" hidden="1" xr:uid="{00000000-0005-0000-0000-0000AE300000}"/>
    <cellStyle name="Hyperlink 2" xfId="5780" hidden="1" xr:uid="{00000000-0005-0000-0000-0000AF300000}"/>
    <cellStyle name="Hyperlink 2" xfId="21106" hidden="1" xr:uid="{00000000-0005-0000-0000-0000B0300000}"/>
    <cellStyle name="Hyperlink 2" xfId="21071" hidden="1" xr:uid="{00000000-0005-0000-0000-0000B1300000}"/>
    <cellStyle name="Hyperlink 2" xfId="21156" hidden="1" xr:uid="{00000000-0005-0000-0000-0000B2300000}"/>
    <cellStyle name="Hyperlink 2" xfId="21205" hidden="1" xr:uid="{00000000-0005-0000-0000-0000B3300000}"/>
    <cellStyle name="Hyperlink 2" xfId="21292" hidden="1" xr:uid="{00000000-0005-0000-0000-0000B4300000}"/>
    <cellStyle name="Hyperlink 2" xfId="21361" hidden="1" xr:uid="{00000000-0005-0000-0000-0000B5300000}"/>
    <cellStyle name="Hyperlink 2" xfId="21326" hidden="1" xr:uid="{00000000-0005-0000-0000-0000B6300000}"/>
    <cellStyle name="Hyperlink 2" xfId="21411" hidden="1" xr:uid="{00000000-0005-0000-0000-0000B7300000}"/>
    <cellStyle name="Hyperlink 2" xfId="21460" hidden="1" xr:uid="{00000000-0005-0000-0000-0000B8300000}"/>
    <cellStyle name="Hyperlink 2" xfId="21602" hidden="1" xr:uid="{00000000-0005-0000-0000-0000B9300000}"/>
    <cellStyle name="Hyperlink 2" xfId="21725" hidden="1" xr:uid="{00000000-0005-0000-0000-0000BA300000}"/>
    <cellStyle name="Hyperlink 2" xfId="21690" hidden="1" xr:uid="{00000000-0005-0000-0000-0000BB300000}"/>
    <cellStyle name="Hyperlink 2" xfId="21775" hidden="1" xr:uid="{00000000-0005-0000-0000-0000BC300000}"/>
    <cellStyle name="Hyperlink 2" xfId="21824" hidden="1" xr:uid="{00000000-0005-0000-0000-0000BD300000}"/>
    <cellStyle name="Hyperlink 2" xfId="21983" hidden="1" xr:uid="{00000000-0005-0000-0000-0000BE300000}"/>
    <cellStyle name="Hyperlink 2" xfId="22156" hidden="1" xr:uid="{00000000-0005-0000-0000-0000BF300000}"/>
    <cellStyle name="Hyperlink 2" xfId="22121" hidden="1" xr:uid="{00000000-0005-0000-0000-0000C0300000}"/>
    <cellStyle name="Hyperlink 2" xfId="22206" hidden="1" xr:uid="{00000000-0005-0000-0000-0000C1300000}"/>
    <cellStyle name="Hyperlink 2" xfId="22255" hidden="1" xr:uid="{00000000-0005-0000-0000-0000C2300000}"/>
    <cellStyle name="Hyperlink 2" xfId="22036" hidden="1" xr:uid="{00000000-0005-0000-0000-0000C3300000}"/>
    <cellStyle name="Hyperlink 2" xfId="22388" hidden="1" xr:uid="{00000000-0005-0000-0000-0000C4300000}"/>
    <cellStyle name="Hyperlink 2" xfId="22353" hidden="1" xr:uid="{00000000-0005-0000-0000-0000C5300000}"/>
    <cellStyle name="Hyperlink 2" xfId="22438" hidden="1" xr:uid="{00000000-0005-0000-0000-0000C6300000}"/>
    <cellStyle name="Hyperlink 2" xfId="22487" hidden="1" xr:uid="{00000000-0005-0000-0000-0000C7300000}"/>
    <cellStyle name="Hyperlink 2" xfId="21911" hidden="1" xr:uid="{00000000-0005-0000-0000-0000C8300000}"/>
    <cellStyle name="Hyperlink 2" xfId="22592" hidden="1" xr:uid="{00000000-0005-0000-0000-0000C9300000}"/>
    <cellStyle name="Hyperlink 2" xfId="22557" hidden="1" xr:uid="{00000000-0005-0000-0000-0000CA300000}"/>
    <cellStyle name="Hyperlink 2" xfId="22642" hidden="1" xr:uid="{00000000-0005-0000-0000-0000CB300000}"/>
    <cellStyle name="Hyperlink 2" xfId="22691" hidden="1" xr:uid="{00000000-0005-0000-0000-0000CC300000}"/>
    <cellStyle name="Hyperlink 2" xfId="22069" hidden="1" xr:uid="{00000000-0005-0000-0000-0000CD300000}"/>
    <cellStyle name="Hyperlink 2" xfId="22796" hidden="1" xr:uid="{00000000-0005-0000-0000-0000CE300000}"/>
    <cellStyle name="Hyperlink 2" xfId="22761" hidden="1" xr:uid="{00000000-0005-0000-0000-0000CF300000}"/>
    <cellStyle name="Hyperlink 2" xfId="22846" hidden="1" xr:uid="{00000000-0005-0000-0000-0000D0300000}"/>
    <cellStyle name="Hyperlink 2" xfId="22895" hidden="1" xr:uid="{00000000-0005-0000-0000-0000D1300000}"/>
    <cellStyle name="Hyperlink 2" xfId="22329" hidden="1" xr:uid="{00000000-0005-0000-0000-0000D2300000}"/>
    <cellStyle name="Hyperlink 2" xfId="23000" hidden="1" xr:uid="{00000000-0005-0000-0000-0000D3300000}"/>
    <cellStyle name="Hyperlink 2" xfId="22965" hidden="1" xr:uid="{00000000-0005-0000-0000-0000D4300000}"/>
    <cellStyle name="Hyperlink 2" xfId="23050" hidden="1" xr:uid="{00000000-0005-0000-0000-0000D5300000}"/>
    <cellStyle name="Hyperlink 2" xfId="23099" hidden="1" xr:uid="{00000000-0005-0000-0000-0000D6300000}"/>
    <cellStyle name="Hyperlink 2" xfId="21656" hidden="1" xr:uid="{00000000-0005-0000-0000-0000D7300000}"/>
    <cellStyle name="Hyperlink 2" xfId="23204" hidden="1" xr:uid="{00000000-0005-0000-0000-0000D8300000}"/>
    <cellStyle name="Hyperlink 2" xfId="23169" hidden="1" xr:uid="{00000000-0005-0000-0000-0000D9300000}"/>
    <cellStyle name="Hyperlink 2" xfId="23254" hidden="1" xr:uid="{00000000-0005-0000-0000-0000DA300000}"/>
    <cellStyle name="Hyperlink 2" xfId="23303" hidden="1" xr:uid="{00000000-0005-0000-0000-0000DB300000}"/>
    <cellStyle name="Hyperlink 2" xfId="23462" hidden="1" xr:uid="{00000000-0005-0000-0000-0000DC300000}"/>
    <cellStyle name="Hyperlink 2" xfId="23635" hidden="1" xr:uid="{00000000-0005-0000-0000-0000DD300000}"/>
    <cellStyle name="Hyperlink 2" xfId="23600" hidden="1" xr:uid="{00000000-0005-0000-0000-0000DE300000}"/>
    <cellStyle name="Hyperlink 2" xfId="23685" hidden="1" xr:uid="{00000000-0005-0000-0000-0000DF300000}"/>
    <cellStyle name="Hyperlink 2" xfId="23734" hidden="1" xr:uid="{00000000-0005-0000-0000-0000E0300000}"/>
    <cellStyle name="Hyperlink 2" xfId="23515" hidden="1" xr:uid="{00000000-0005-0000-0000-0000E1300000}"/>
    <cellStyle name="Hyperlink 2" xfId="23867" hidden="1" xr:uid="{00000000-0005-0000-0000-0000E2300000}"/>
    <cellStyle name="Hyperlink 2" xfId="23832" hidden="1" xr:uid="{00000000-0005-0000-0000-0000E3300000}"/>
    <cellStyle name="Hyperlink 2" xfId="23917" hidden="1" xr:uid="{00000000-0005-0000-0000-0000E4300000}"/>
    <cellStyle name="Hyperlink 2" xfId="23966" hidden="1" xr:uid="{00000000-0005-0000-0000-0000E5300000}"/>
    <cellStyle name="Hyperlink 2" xfId="23390" hidden="1" xr:uid="{00000000-0005-0000-0000-0000E6300000}"/>
    <cellStyle name="Hyperlink 2" xfId="24071" hidden="1" xr:uid="{00000000-0005-0000-0000-0000E7300000}"/>
    <cellStyle name="Hyperlink 2" xfId="24036" hidden="1" xr:uid="{00000000-0005-0000-0000-0000E8300000}"/>
    <cellStyle name="Hyperlink 2" xfId="24121" hidden="1" xr:uid="{00000000-0005-0000-0000-0000E9300000}"/>
    <cellStyle name="Hyperlink 2" xfId="24170" hidden="1" xr:uid="{00000000-0005-0000-0000-0000EA300000}"/>
    <cellStyle name="Hyperlink 2" xfId="23548" hidden="1" xr:uid="{00000000-0005-0000-0000-0000EB300000}"/>
    <cellStyle name="Hyperlink 2" xfId="24275" hidden="1" xr:uid="{00000000-0005-0000-0000-0000EC300000}"/>
    <cellStyle name="Hyperlink 2" xfId="24240" hidden="1" xr:uid="{00000000-0005-0000-0000-0000ED300000}"/>
    <cellStyle name="Hyperlink 2" xfId="24325" hidden="1" xr:uid="{00000000-0005-0000-0000-0000EE300000}"/>
    <cellStyle name="Hyperlink 2" xfId="24374" hidden="1" xr:uid="{00000000-0005-0000-0000-0000EF300000}"/>
    <cellStyle name="Hyperlink 2" xfId="23808" hidden="1" xr:uid="{00000000-0005-0000-0000-0000F0300000}"/>
    <cellStyle name="Hyperlink 2" xfId="24479" hidden="1" xr:uid="{00000000-0005-0000-0000-0000F1300000}"/>
    <cellStyle name="Hyperlink 2" xfId="24444" hidden="1" xr:uid="{00000000-0005-0000-0000-0000F2300000}"/>
    <cellStyle name="Hyperlink 2" xfId="24529" hidden="1" xr:uid="{00000000-0005-0000-0000-0000F3300000}"/>
    <cellStyle name="Hyperlink 2" xfId="24578" hidden="1" xr:uid="{00000000-0005-0000-0000-0000F4300000}"/>
    <cellStyle name="Hyperlink 2" xfId="21553" hidden="1" xr:uid="{00000000-0005-0000-0000-0000F5300000}"/>
    <cellStyle name="Hyperlink 2" xfId="24683" hidden="1" xr:uid="{00000000-0005-0000-0000-0000F6300000}"/>
    <cellStyle name="Hyperlink 2" xfId="24648" hidden="1" xr:uid="{00000000-0005-0000-0000-0000F7300000}"/>
    <cellStyle name="Hyperlink 2" xfId="24733" hidden="1" xr:uid="{00000000-0005-0000-0000-0000F8300000}"/>
    <cellStyle name="Hyperlink 2" xfId="24782" hidden="1" xr:uid="{00000000-0005-0000-0000-0000F9300000}"/>
    <cellStyle name="Hyperlink 2" xfId="24941" hidden="1" xr:uid="{00000000-0005-0000-0000-0000FA300000}"/>
    <cellStyle name="Hyperlink 2" xfId="25114" hidden="1" xr:uid="{00000000-0005-0000-0000-0000FB300000}"/>
    <cellStyle name="Hyperlink 2" xfId="25079" hidden="1" xr:uid="{00000000-0005-0000-0000-0000FC300000}"/>
    <cellStyle name="Hyperlink 2" xfId="25164" hidden="1" xr:uid="{00000000-0005-0000-0000-0000FD300000}"/>
    <cellStyle name="Hyperlink 2" xfId="25213" hidden="1" xr:uid="{00000000-0005-0000-0000-0000FE300000}"/>
    <cellStyle name="Hyperlink 2" xfId="24994" hidden="1" xr:uid="{00000000-0005-0000-0000-0000FF300000}"/>
    <cellStyle name="Hyperlink 2" xfId="25346" hidden="1" xr:uid="{00000000-0005-0000-0000-000000310000}"/>
    <cellStyle name="Hyperlink 2" xfId="25311" hidden="1" xr:uid="{00000000-0005-0000-0000-000001310000}"/>
    <cellStyle name="Hyperlink 2" xfId="25396" hidden="1" xr:uid="{00000000-0005-0000-0000-000002310000}"/>
    <cellStyle name="Hyperlink 2" xfId="25445" hidden="1" xr:uid="{00000000-0005-0000-0000-000003310000}"/>
    <cellStyle name="Hyperlink 2" xfId="24869" hidden="1" xr:uid="{00000000-0005-0000-0000-000004310000}"/>
    <cellStyle name="Hyperlink 2" xfId="25550" hidden="1" xr:uid="{00000000-0005-0000-0000-000005310000}"/>
    <cellStyle name="Hyperlink 2" xfId="25515" hidden="1" xr:uid="{00000000-0005-0000-0000-000006310000}"/>
    <cellStyle name="Hyperlink 2" xfId="25600" hidden="1" xr:uid="{00000000-0005-0000-0000-000007310000}"/>
    <cellStyle name="Hyperlink 2" xfId="25649" hidden="1" xr:uid="{00000000-0005-0000-0000-000008310000}"/>
    <cellStyle name="Hyperlink 2" xfId="25027" hidden="1" xr:uid="{00000000-0005-0000-0000-000009310000}"/>
    <cellStyle name="Hyperlink 2" xfId="25754" hidden="1" xr:uid="{00000000-0005-0000-0000-00000A310000}"/>
    <cellStyle name="Hyperlink 2" xfId="25719" hidden="1" xr:uid="{00000000-0005-0000-0000-00000B310000}"/>
    <cellStyle name="Hyperlink 2" xfId="25804" hidden="1" xr:uid="{00000000-0005-0000-0000-00000C310000}"/>
    <cellStyle name="Hyperlink 2" xfId="25853" hidden="1" xr:uid="{00000000-0005-0000-0000-00000D310000}"/>
    <cellStyle name="Hyperlink 2" xfId="25287" hidden="1" xr:uid="{00000000-0005-0000-0000-00000E310000}"/>
    <cellStyle name="Hyperlink 2" xfId="25958" hidden="1" xr:uid="{00000000-0005-0000-0000-00000F310000}"/>
    <cellStyle name="Hyperlink 2" xfId="25923" hidden="1" xr:uid="{00000000-0005-0000-0000-000010310000}"/>
    <cellStyle name="Hyperlink 2" xfId="26008" hidden="1" xr:uid="{00000000-0005-0000-0000-000011310000}"/>
    <cellStyle name="Hyperlink 2" xfId="26057" hidden="1" xr:uid="{00000000-0005-0000-0000-000012310000}"/>
    <cellStyle name="Hyperlink 2" xfId="10871" hidden="1" xr:uid="{00000000-0005-0000-0000-000013310000}"/>
    <cellStyle name="Hyperlink 2" xfId="26187" hidden="1" xr:uid="{00000000-0005-0000-0000-000014310000}"/>
    <cellStyle name="Hyperlink 2" xfId="26152" hidden="1" xr:uid="{00000000-0005-0000-0000-000015310000}"/>
    <cellStyle name="Hyperlink 2" xfId="26237" hidden="1" xr:uid="{00000000-0005-0000-0000-000016310000}"/>
    <cellStyle name="Hyperlink 2" xfId="26286" hidden="1" xr:uid="{00000000-0005-0000-0000-000017310000}"/>
    <cellStyle name="Hyperlink 2" xfId="26373" hidden="1" xr:uid="{00000000-0005-0000-0000-000018310000}"/>
    <cellStyle name="Hyperlink 2" xfId="26442" hidden="1" xr:uid="{00000000-0005-0000-0000-000019310000}"/>
    <cellStyle name="Hyperlink 2" xfId="26407" hidden="1" xr:uid="{00000000-0005-0000-0000-00001A310000}"/>
    <cellStyle name="Hyperlink 2" xfId="26492" hidden="1" xr:uid="{00000000-0005-0000-0000-00001B310000}"/>
    <cellStyle name="Hyperlink 2" xfId="26541" hidden="1" xr:uid="{00000000-0005-0000-0000-00001C310000}"/>
    <cellStyle name="Hyperlink 2" xfId="26680" hidden="1" xr:uid="{00000000-0005-0000-0000-00001D310000}"/>
    <cellStyle name="Hyperlink 2" xfId="26803" hidden="1" xr:uid="{00000000-0005-0000-0000-00001E310000}"/>
    <cellStyle name="Hyperlink 2" xfId="26768" hidden="1" xr:uid="{00000000-0005-0000-0000-00001F310000}"/>
    <cellStyle name="Hyperlink 2" xfId="26853" hidden="1" xr:uid="{00000000-0005-0000-0000-000020310000}"/>
    <cellStyle name="Hyperlink 2" xfId="26902" hidden="1" xr:uid="{00000000-0005-0000-0000-000021310000}"/>
    <cellStyle name="Hyperlink 2" xfId="27061" hidden="1" xr:uid="{00000000-0005-0000-0000-000022310000}"/>
    <cellStyle name="Hyperlink 2" xfId="27234" hidden="1" xr:uid="{00000000-0005-0000-0000-000023310000}"/>
    <cellStyle name="Hyperlink 2" xfId="27199" hidden="1" xr:uid="{00000000-0005-0000-0000-000024310000}"/>
    <cellStyle name="Hyperlink 2" xfId="27284" hidden="1" xr:uid="{00000000-0005-0000-0000-000025310000}"/>
    <cellStyle name="Hyperlink 2" xfId="27333" hidden="1" xr:uid="{00000000-0005-0000-0000-000026310000}"/>
    <cellStyle name="Hyperlink 2" xfId="27114" hidden="1" xr:uid="{00000000-0005-0000-0000-000027310000}"/>
    <cellStyle name="Hyperlink 2" xfId="27466" hidden="1" xr:uid="{00000000-0005-0000-0000-000028310000}"/>
    <cellStyle name="Hyperlink 2" xfId="27431" hidden="1" xr:uid="{00000000-0005-0000-0000-000029310000}"/>
    <cellStyle name="Hyperlink 2" xfId="27516" hidden="1" xr:uid="{00000000-0005-0000-0000-00002A310000}"/>
    <cellStyle name="Hyperlink 2" xfId="27565" hidden="1" xr:uid="{00000000-0005-0000-0000-00002B310000}"/>
    <cellStyle name="Hyperlink 2" xfId="26989" hidden="1" xr:uid="{00000000-0005-0000-0000-00002C310000}"/>
    <cellStyle name="Hyperlink 2" xfId="27670" hidden="1" xr:uid="{00000000-0005-0000-0000-00002D310000}"/>
    <cellStyle name="Hyperlink 2" xfId="27635" hidden="1" xr:uid="{00000000-0005-0000-0000-00002E310000}"/>
    <cellStyle name="Hyperlink 2" xfId="27720" hidden="1" xr:uid="{00000000-0005-0000-0000-00002F310000}"/>
    <cellStyle name="Hyperlink 2" xfId="27769" hidden="1" xr:uid="{00000000-0005-0000-0000-000030310000}"/>
    <cellStyle name="Hyperlink 2" xfId="27147" hidden="1" xr:uid="{00000000-0005-0000-0000-000031310000}"/>
    <cellStyle name="Hyperlink 2" xfId="27874" hidden="1" xr:uid="{00000000-0005-0000-0000-000032310000}"/>
    <cellStyle name="Hyperlink 2" xfId="27839" hidden="1" xr:uid="{00000000-0005-0000-0000-000033310000}"/>
    <cellStyle name="Hyperlink 2" xfId="27924" hidden="1" xr:uid="{00000000-0005-0000-0000-000034310000}"/>
    <cellStyle name="Hyperlink 2" xfId="27973" hidden="1" xr:uid="{00000000-0005-0000-0000-000035310000}"/>
    <cellStyle name="Hyperlink 2" xfId="27407" hidden="1" xr:uid="{00000000-0005-0000-0000-000036310000}"/>
    <cellStyle name="Hyperlink 2" xfId="28078" hidden="1" xr:uid="{00000000-0005-0000-0000-000037310000}"/>
    <cellStyle name="Hyperlink 2" xfId="28043" hidden="1" xr:uid="{00000000-0005-0000-0000-000038310000}"/>
    <cellStyle name="Hyperlink 2" xfId="28128" hidden="1" xr:uid="{00000000-0005-0000-0000-000039310000}"/>
    <cellStyle name="Hyperlink 2" xfId="28177" hidden="1" xr:uid="{00000000-0005-0000-0000-00003A310000}"/>
    <cellStyle name="Hyperlink 2" xfId="26734" hidden="1" xr:uid="{00000000-0005-0000-0000-00003B310000}"/>
    <cellStyle name="Hyperlink 2" xfId="28282" hidden="1" xr:uid="{00000000-0005-0000-0000-00003C310000}"/>
    <cellStyle name="Hyperlink 2" xfId="28247" hidden="1" xr:uid="{00000000-0005-0000-0000-00003D310000}"/>
    <cellStyle name="Hyperlink 2" xfId="28332" hidden="1" xr:uid="{00000000-0005-0000-0000-00003E310000}"/>
    <cellStyle name="Hyperlink 2" xfId="28381" hidden="1" xr:uid="{00000000-0005-0000-0000-00003F310000}"/>
    <cellStyle name="Hyperlink 2" xfId="28540" hidden="1" xr:uid="{00000000-0005-0000-0000-000040310000}"/>
    <cellStyle name="Hyperlink 2" xfId="28713" hidden="1" xr:uid="{00000000-0005-0000-0000-000041310000}"/>
    <cellStyle name="Hyperlink 2" xfId="28678" hidden="1" xr:uid="{00000000-0005-0000-0000-000042310000}"/>
    <cellStyle name="Hyperlink 2" xfId="28763" hidden="1" xr:uid="{00000000-0005-0000-0000-000043310000}"/>
    <cellStyle name="Hyperlink 2" xfId="28812" hidden="1" xr:uid="{00000000-0005-0000-0000-000044310000}"/>
    <cellStyle name="Hyperlink 2" xfId="28593" hidden="1" xr:uid="{00000000-0005-0000-0000-000045310000}"/>
    <cellStyle name="Hyperlink 2" xfId="28945" hidden="1" xr:uid="{00000000-0005-0000-0000-000046310000}"/>
    <cellStyle name="Hyperlink 2" xfId="28910" hidden="1" xr:uid="{00000000-0005-0000-0000-000047310000}"/>
    <cellStyle name="Hyperlink 2" xfId="28995" hidden="1" xr:uid="{00000000-0005-0000-0000-000048310000}"/>
    <cellStyle name="Hyperlink 2" xfId="29044" hidden="1" xr:uid="{00000000-0005-0000-0000-000049310000}"/>
    <cellStyle name="Hyperlink 2" xfId="28468" hidden="1" xr:uid="{00000000-0005-0000-0000-00004A310000}"/>
    <cellStyle name="Hyperlink 2" xfId="29149" hidden="1" xr:uid="{00000000-0005-0000-0000-00004B310000}"/>
    <cellStyle name="Hyperlink 2" xfId="29114" hidden="1" xr:uid="{00000000-0005-0000-0000-00004C310000}"/>
    <cellStyle name="Hyperlink 2" xfId="29199" hidden="1" xr:uid="{00000000-0005-0000-0000-00004D310000}"/>
    <cellStyle name="Hyperlink 2" xfId="29248" hidden="1" xr:uid="{00000000-0005-0000-0000-00004E310000}"/>
    <cellStyle name="Hyperlink 2" xfId="28626" hidden="1" xr:uid="{00000000-0005-0000-0000-00004F310000}"/>
    <cellStyle name="Hyperlink 2" xfId="29353" hidden="1" xr:uid="{00000000-0005-0000-0000-000050310000}"/>
    <cellStyle name="Hyperlink 2" xfId="29318" hidden="1" xr:uid="{00000000-0005-0000-0000-000051310000}"/>
    <cellStyle name="Hyperlink 2" xfId="29403" hidden="1" xr:uid="{00000000-0005-0000-0000-000052310000}"/>
    <cellStyle name="Hyperlink 2" xfId="29452" hidden="1" xr:uid="{00000000-0005-0000-0000-000053310000}"/>
    <cellStyle name="Hyperlink 2" xfId="28886" hidden="1" xr:uid="{00000000-0005-0000-0000-000054310000}"/>
    <cellStyle name="Hyperlink 2" xfId="29557" hidden="1" xr:uid="{00000000-0005-0000-0000-000055310000}"/>
    <cellStyle name="Hyperlink 2" xfId="29522" hidden="1" xr:uid="{00000000-0005-0000-0000-000056310000}"/>
    <cellStyle name="Hyperlink 2" xfId="29607" hidden="1" xr:uid="{00000000-0005-0000-0000-000057310000}"/>
    <cellStyle name="Hyperlink 2" xfId="29656" hidden="1" xr:uid="{00000000-0005-0000-0000-000058310000}"/>
    <cellStyle name="Hyperlink 2" xfId="26631" hidden="1" xr:uid="{00000000-0005-0000-0000-000059310000}"/>
    <cellStyle name="Hyperlink 2" xfId="29761" hidden="1" xr:uid="{00000000-0005-0000-0000-00005A310000}"/>
    <cellStyle name="Hyperlink 2" xfId="29726" hidden="1" xr:uid="{00000000-0005-0000-0000-00005B310000}"/>
    <cellStyle name="Hyperlink 2" xfId="29811" hidden="1" xr:uid="{00000000-0005-0000-0000-00005C310000}"/>
    <cellStyle name="Hyperlink 2" xfId="29860" hidden="1" xr:uid="{00000000-0005-0000-0000-00005D310000}"/>
    <cellStyle name="Hyperlink 2" xfId="30019" hidden="1" xr:uid="{00000000-0005-0000-0000-00005E310000}"/>
    <cellStyle name="Hyperlink 2" xfId="30192" hidden="1" xr:uid="{00000000-0005-0000-0000-00005F310000}"/>
    <cellStyle name="Hyperlink 2" xfId="30157" hidden="1" xr:uid="{00000000-0005-0000-0000-000060310000}"/>
    <cellStyle name="Hyperlink 2" xfId="30242" hidden="1" xr:uid="{00000000-0005-0000-0000-000061310000}"/>
    <cellStyle name="Hyperlink 2" xfId="30291" hidden="1" xr:uid="{00000000-0005-0000-0000-000062310000}"/>
    <cellStyle name="Hyperlink 2" xfId="30072" hidden="1" xr:uid="{00000000-0005-0000-0000-000063310000}"/>
    <cellStyle name="Hyperlink 2" xfId="30424" hidden="1" xr:uid="{00000000-0005-0000-0000-000064310000}"/>
    <cellStyle name="Hyperlink 2" xfId="30389" hidden="1" xr:uid="{00000000-0005-0000-0000-000065310000}"/>
    <cellStyle name="Hyperlink 2" xfId="30474" hidden="1" xr:uid="{00000000-0005-0000-0000-000066310000}"/>
    <cellStyle name="Hyperlink 2" xfId="30523" hidden="1" xr:uid="{00000000-0005-0000-0000-000067310000}"/>
    <cellStyle name="Hyperlink 2" xfId="29947" hidden="1" xr:uid="{00000000-0005-0000-0000-000068310000}"/>
    <cellStyle name="Hyperlink 2" xfId="30628" hidden="1" xr:uid="{00000000-0005-0000-0000-000069310000}"/>
    <cellStyle name="Hyperlink 2" xfId="30593" hidden="1" xr:uid="{00000000-0005-0000-0000-00006A310000}"/>
    <cellStyle name="Hyperlink 2" xfId="30678" hidden="1" xr:uid="{00000000-0005-0000-0000-00006B310000}"/>
    <cellStyle name="Hyperlink 2" xfId="30727" hidden="1" xr:uid="{00000000-0005-0000-0000-00006C310000}"/>
    <cellStyle name="Hyperlink 2" xfId="30105" hidden="1" xr:uid="{00000000-0005-0000-0000-00006D310000}"/>
    <cellStyle name="Hyperlink 2" xfId="30832" hidden="1" xr:uid="{00000000-0005-0000-0000-00006E310000}"/>
    <cellStyle name="Hyperlink 2" xfId="30797" hidden="1" xr:uid="{00000000-0005-0000-0000-00006F310000}"/>
    <cellStyle name="Hyperlink 2" xfId="30882" hidden="1" xr:uid="{00000000-0005-0000-0000-000070310000}"/>
    <cellStyle name="Hyperlink 2" xfId="30931" hidden="1" xr:uid="{00000000-0005-0000-0000-000071310000}"/>
    <cellStyle name="Hyperlink 2" xfId="30365" hidden="1" xr:uid="{00000000-0005-0000-0000-000072310000}"/>
    <cellStyle name="Hyperlink 2" xfId="31036" hidden="1" xr:uid="{00000000-0005-0000-0000-000073310000}"/>
    <cellStyle name="Hyperlink 2" xfId="31001" hidden="1" xr:uid="{00000000-0005-0000-0000-000074310000}"/>
    <cellStyle name="Hyperlink 2" xfId="31086" hidden="1" xr:uid="{00000000-0005-0000-0000-000075310000}"/>
    <cellStyle name="Hyperlink 2" xfId="31135" hidden="1" xr:uid="{00000000-0005-0000-0000-000076310000}"/>
    <cellStyle name="Hyperlink 2" xfId="15959" hidden="1" xr:uid="{00000000-0005-0000-0000-000077310000}"/>
    <cellStyle name="Hyperlink 2" xfId="31259" hidden="1" xr:uid="{00000000-0005-0000-0000-000078310000}"/>
    <cellStyle name="Hyperlink 2" xfId="31224" hidden="1" xr:uid="{00000000-0005-0000-0000-000079310000}"/>
    <cellStyle name="Hyperlink 2" xfId="31309" hidden="1" xr:uid="{00000000-0005-0000-0000-00007A310000}"/>
    <cellStyle name="Hyperlink 2" xfId="31358" hidden="1" xr:uid="{00000000-0005-0000-0000-00007B310000}"/>
    <cellStyle name="Hyperlink 2" xfId="31445" hidden="1" xr:uid="{00000000-0005-0000-0000-00007C310000}"/>
    <cellStyle name="Hyperlink 2" xfId="31514" hidden="1" xr:uid="{00000000-0005-0000-0000-00007D310000}"/>
    <cellStyle name="Hyperlink 2" xfId="31479" hidden="1" xr:uid="{00000000-0005-0000-0000-00007E310000}"/>
    <cellStyle name="Hyperlink 2" xfId="31564" hidden="1" xr:uid="{00000000-0005-0000-0000-00007F310000}"/>
    <cellStyle name="Hyperlink 2" xfId="31613" hidden="1" xr:uid="{00000000-0005-0000-0000-000080310000}"/>
    <cellStyle name="Hyperlink 2" xfId="31749" hidden="1" xr:uid="{00000000-0005-0000-0000-000081310000}"/>
    <cellStyle name="Hyperlink 2" xfId="31871" hidden="1" xr:uid="{00000000-0005-0000-0000-000082310000}"/>
    <cellStyle name="Hyperlink 2" xfId="31836" hidden="1" xr:uid="{00000000-0005-0000-0000-000083310000}"/>
    <cellStyle name="Hyperlink 2" xfId="31921" hidden="1" xr:uid="{00000000-0005-0000-0000-000084310000}"/>
    <cellStyle name="Hyperlink 2" xfId="31970" hidden="1" xr:uid="{00000000-0005-0000-0000-000085310000}"/>
    <cellStyle name="Hyperlink 2" xfId="32129" hidden="1" xr:uid="{00000000-0005-0000-0000-000086310000}"/>
    <cellStyle name="Hyperlink 2" xfId="32302" hidden="1" xr:uid="{00000000-0005-0000-0000-000087310000}"/>
    <cellStyle name="Hyperlink 2" xfId="32267" hidden="1" xr:uid="{00000000-0005-0000-0000-000088310000}"/>
    <cellStyle name="Hyperlink 2" xfId="32352" hidden="1" xr:uid="{00000000-0005-0000-0000-000089310000}"/>
    <cellStyle name="Hyperlink 2" xfId="32401" hidden="1" xr:uid="{00000000-0005-0000-0000-00008A310000}"/>
    <cellStyle name="Hyperlink 2" xfId="32182" hidden="1" xr:uid="{00000000-0005-0000-0000-00008B310000}"/>
    <cellStyle name="Hyperlink 2" xfId="32534" hidden="1" xr:uid="{00000000-0005-0000-0000-00008C310000}"/>
    <cellStyle name="Hyperlink 2" xfId="32499" hidden="1" xr:uid="{00000000-0005-0000-0000-00008D310000}"/>
    <cellStyle name="Hyperlink 2" xfId="32584" hidden="1" xr:uid="{00000000-0005-0000-0000-00008E310000}"/>
    <cellStyle name="Hyperlink 2" xfId="32633" hidden="1" xr:uid="{00000000-0005-0000-0000-00008F310000}"/>
    <cellStyle name="Hyperlink 2" xfId="32057" hidden="1" xr:uid="{00000000-0005-0000-0000-000090310000}"/>
    <cellStyle name="Hyperlink 2" xfId="32738" hidden="1" xr:uid="{00000000-0005-0000-0000-000091310000}"/>
    <cellStyle name="Hyperlink 2" xfId="32703" hidden="1" xr:uid="{00000000-0005-0000-0000-000092310000}"/>
    <cellStyle name="Hyperlink 2" xfId="32788" hidden="1" xr:uid="{00000000-0005-0000-0000-000093310000}"/>
    <cellStyle name="Hyperlink 2" xfId="32837" hidden="1" xr:uid="{00000000-0005-0000-0000-000094310000}"/>
    <cellStyle name="Hyperlink 2" xfId="32215" hidden="1" xr:uid="{00000000-0005-0000-0000-000095310000}"/>
    <cellStyle name="Hyperlink 2" xfId="32942" hidden="1" xr:uid="{00000000-0005-0000-0000-000096310000}"/>
    <cellStyle name="Hyperlink 2" xfId="32907" hidden="1" xr:uid="{00000000-0005-0000-0000-000097310000}"/>
    <cellStyle name="Hyperlink 2" xfId="32992" hidden="1" xr:uid="{00000000-0005-0000-0000-000098310000}"/>
    <cellStyle name="Hyperlink 2" xfId="33041" hidden="1" xr:uid="{00000000-0005-0000-0000-000099310000}"/>
    <cellStyle name="Hyperlink 2" xfId="32475" hidden="1" xr:uid="{00000000-0005-0000-0000-00009A310000}"/>
    <cellStyle name="Hyperlink 2" xfId="33146" hidden="1" xr:uid="{00000000-0005-0000-0000-00009B310000}"/>
    <cellStyle name="Hyperlink 2" xfId="33111" hidden="1" xr:uid="{00000000-0005-0000-0000-00009C310000}"/>
    <cellStyle name="Hyperlink 2" xfId="33196" hidden="1" xr:uid="{00000000-0005-0000-0000-00009D310000}"/>
    <cellStyle name="Hyperlink 2" xfId="33245" hidden="1" xr:uid="{00000000-0005-0000-0000-00009E310000}"/>
    <cellStyle name="Hyperlink 2" xfId="31802" hidden="1" xr:uid="{00000000-0005-0000-0000-00009F310000}"/>
    <cellStyle name="Hyperlink 2" xfId="33350" hidden="1" xr:uid="{00000000-0005-0000-0000-0000A0310000}"/>
    <cellStyle name="Hyperlink 2" xfId="33315" hidden="1" xr:uid="{00000000-0005-0000-0000-0000A1310000}"/>
    <cellStyle name="Hyperlink 2" xfId="33400" hidden="1" xr:uid="{00000000-0005-0000-0000-0000A2310000}"/>
    <cellStyle name="Hyperlink 2" xfId="33449" hidden="1" xr:uid="{00000000-0005-0000-0000-0000A3310000}"/>
    <cellStyle name="Hyperlink 2" xfId="33608" hidden="1" xr:uid="{00000000-0005-0000-0000-0000A4310000}"/>
    <cellStyle name="Hyperlink 2" xfId="33781" hidden="1" xr:uid="{00000000-0005-0000-0000-0000A5310000}"/>
    <cellStyle name="Hyperlink 2" xfId="33746" hidden="1" xr:uid="{00000000-0005-0000-0000-0000A6310000}"/>
    <cellStyle name="Hyperlink 2" xfId="33831" hidden="1" xr:uid="{00000000-0005-0000-0000-0000A7310000}"/>
    <cellStyle name="Hyperlink 2" xfId="33880" hidden="1" xr:uid="{00000000-0005-0000-0000-0000A8310000}"/>
    <cellStyle name="Hyperlink 2" xfId="33661" hidden="1" xr:uid="{00000000-0005-0000-0000-0000A9310000}"/>
    <cellStyle name="Hyperlink 2" xfId="34013" hidden="1" xr:uid="{00000000-0005-0000-0000-0000AA310000}"/>
    <cellStyle name="Hyperlink 2" xfId="33978" hidden="1" xr:uid="{00000000-0005-0000-0000-0000AB310000}"/>
    <cellStyle name="Hyperlink 2" xfId="34063" hidden="1" xr:uid="{00000000-0005-0000-0000-0000AC310000}"/>
    <cellStyle name="Hyperlink 2" xfId="34112" hidden="1" xr:uid="{00000000-0005-0000-0000-0000AD310000}"/>
    <cellStyle name="Hyperlink 2" xfId="33536" hidden="1" xr:uid="{00000000-0005-0000-0000-0000AE310000}"/>
    <cellStyle name="Hyperlink 2" xfId="34217" hidden="1" xr:uid="{00000000-0005-0000-0000-0000AF310000}"/>
    <cellStyle name="Hyperlink 2" xfId="34182" hidden="1" xr:uid="{00000000-0005-0000-0000-0000B0310000}"/>
    <cellStyle name="Hyperlink 2" xfId="34267" hidden="1" xr:uid="{00000000-0005-0000-0000-0000B1310000}"/>
    <cellStyle name="Hyperlink 2" xfId="34316" hidden="1" xr:uid="{00000000-0005-0000-0000-0000B2310000}"/>
    <cellStyle name="Hyperlink 2" xfId="33694" hidden="1" xr:uid="{00000000-0005-0000-0000-0000B3310000}"/>
    <cellStyle name="Hyperlink 2" xfId="34421" hidden="1" xr:uid="{00000000-0005-0000-0000-0000B4310000}"/>
    <cellStyle name="Hyperlink 2" xfId="34386" hidden="1" xr:uid="{00000000-0005-0000-0000-0000B5310000}"/>
    <cellStyle name="Hyperlink 2" xfId="34471" hidden="1" xr:uid="{00000000-0005-0000-0000-0000B6310000}"/>
    <cellStyle name="Hyperlink 2" xfId="34520" hidden="1" xr:uid="{00000000-0005-0000-0000-0000B7310000}"/>
    <cellStyle name="Hyperlink 2" xfId="33954" hidden="1" xr:uid="{00000000-0005-0000-0000-0000B8310000}"/>
    <cellStyle name="Hyperlink 2" xfId="34625" hidden="1" xr:uid="{00000000-0005-0000-0000-0000B9310000}"/>
    <cellStyle name="Hyperlink 2" xfId="34590" hidden="1" xr:uid="{00000000-0005-0000-0000-0000BA310000}"/>
    <cellStyle name="Hyperlink 2" xfId="34675" hidden="1" xr:uid="{00000000-0005-0000-0000-0000BB310000}"/>
    <cellStyle name="Hyperlink 2" xfId="34724" hidden="1" xr:uid="{00000000-0005-0000-0000-0000BC310000}"/>
    <cellStyle name="Hyperlink 2" xfId="31702" hidden="1" xr:uid="{00000000-0005-0000-0000-0000BD310000}"/>
    <cellStyle name="Hyperlink 2" xfId="34829" hidden="1" xr:uid="{00000000-0005-0000-0000-0000BE310000}"/>
    <cellStyle name="Hyperlink 2" xfId="34794" hidden="1" xr:uid="{00000000-0005-0000-0000-0000BF310000}"/>
    <cellStyle name="Hyperlink 2" xfId="34879" hidden="1" xr:uid="{00000000-0005-0000-0000-0000C0310000}"/>
    <cellStyle name="Hyperlink 2" xfId="34928" hidden="1" xr:uid="{00000000-0005-0000-0000-0000C1310000}"/>
    <cellStyle name="Hyperlink 2" xfId="35087" hidden="1" xr:uid="{00000000-0005-0000-0000-0000C2310000}"/>
    <cellStyle name="Hyperlink 2" xfId="35260" hidden="1" xr:uid="{00000000-0005-0000-0000-0000C3310000}"/>
    <cellStyle name="Hyperlink 2" xfId="35225" hidden="1" xr:uid="{00000000-0005-0000-0000-0000C4310000}"/>
    <cellStyle name="Hyperlink 2" xfId="35310" hidden="1" xr:uid="{00000000-0005-0000-0000-0000C5310000}"/>
    <cellStyle name="Hyperlink 2" xfId="35359" hidden="1" xr:uid="{00000000-0005-0000-0000-0000C6310000}"/>
    <cellStyle name="Hyperlink 2" xfId="35140" hidden="1" xr:uid="{00000000-0005-0000-0000-0000C7310000}"/>
    <cellStyle name="Hyperlink 2" xfId="35492" hidden="1" xr:uid="{00000000-0005-0000-0000-0000C8310000}"/>
    <cellStyle name="Hyperlink 2" xfId="35457" hidden="1" xr:uid="{00000000-0005-0000-0000-0000C9310000}"/>
    <cellStyle name="Hyperlink 2" xfId="35542" hidden="1" xr:uid="{00000000-0005-0000-0000-0000CA310000}"/>
    <cellStyle name="Hyperlink 2" xfId="35591" hidden="1" xr:uid="{00000000-0005-0000-0000-0000CB310000}"/>
    <cellStyle name="Hyperlink 2" xfId="35015" hidden="1" xr:uid="{00000000-0005-0000-0000-0000CC310000}"/>
    <cellStyle name="Hyperlink 2" xfId="35696" hidden="1" xr:uid="{00000000-0005-0000-0000-0000CD310000}"/>
    <cellStyle name="Hyperlink 2" xfId="35661" hidden="1" xr:uid="{00000000-0005-0000-0000-0000CE310000}"/>
    <cellStyle name="Hyperlink 2" xfId="35746" hidden="1" xr:uid="{00000000-0005-0000-0000-0000CF310000}"/>
    <cellStyle name="Hyperlink 2" xfId="35795" hidden="1" xr:uid="{00000000-0005-0000-0000-0000D0310000}"/>
    <cellStyle name="Hyperlink 2" xfId="35173" hidden="1" xr:uid="{00000000-0005-0000-0000-0000D1310000}"/>
    <cellStyle name="Hyperlink 2" xfId="35900" hidden="1" xr:uid="{00000000-0005-0000-0000-0000D2310000}"/>
    <cellStyle name="Hyperlink 2" xfId="35865" hidden="1" xr:uid="{00000000-0005-0000-0000-0000D3310000}"/>
    <cellStyle name="Hyperlink 2" xfId="35950" hidden="1" xr:uid="{00000000-0005-0000-0000-0000D4310000}"/>
    <cellStyle name="Hyperlink 2" xfId="35999" hidden="1" xr:uid="{00000000-0005-0000-0000-0000D5310000}"/>
    <cellStyle name="Hyperlink 2" xfId="35433" hidden="1" xr:uid="{00000000-0005-0000-0000-0000D6310000}"/>
    <cellStyle name="Hyperlink 2" xfId="36104" hidden="1" xr:uid="{00000000-0005-0000-0000-0000D7310000}"/>
    <cellStyle name="Hyperlink 2" xfId="36069" hidden="1" xr:uid="{00000000-0005-0000-0000-0000D8310000}"/>
    <cellStyle name="Hyperlink 2" xfId="36154" hidden="1" xr:uid="{00000000-0005-0000-0000-0000D9310000}"/>
    <cellStyle name="Hyperlink 2" xfId="36203" hidden="1" xr:uid="{00000000-0005-0000-0000-0000DA310000}"/>
    <cellStyle name="Hyperlink 2" xfId="5802" hidden="1" xr:uid="{00000000-0005-0000-0000-0000DB310000}"/>
    <cellStyle name="Hyperlink 2" xfId="36328" hidden="1" xr:uid="{00000000-0005-0000-0000-0000DC310000}"/>
    <cellStyle name="Hyperlink 2" xfId="36293" hidden="1" xr:uid="{00000000-0005-0000-0000-0000DD310000}"/>
    <cellStyle name="Hyperlink 2" xfId="36378" hidden="1" xr:uid="{00000000-0005-0000-0000-0000DE310000}"/>
    <cellStyle name="Hyperlink 2" xfId="36427" hidden="1" xr:uid="{00000000-0005-0000-0000-0000DF310000}"/>
    <cellStyle name="Hyperlink 2" xfId="36514" hidden="1" xr:uid="{00000000-0005-0000-0000-0000E0310000}"/>
    <cellStyle name="Hyperlink 2" xfId="36583" hidden="1" xr:uid="{00000000-0005-0000-0000-0000E1310000}"/>
    <cellStyle name="Hyperlink 2" xfId="36548" hidden="1" xr:uid="{00000000-0005-0000-0000-0000E2310000}"/>
    <cellStyle name="Hyperlink 2" xfId="36633" hidden="1" xr:uid="{00000000-0005-0000-0000-0000E3310000}"/>
    <cellStyle name="Hyperlink 2" xfId="36682" hidden="1" xr:uid="{00000000-0005-0000-0000-0000E4310000}"/>
    <cellStyle name="Hyperlink 2" xfId="36818" hidden="1" xr:uid="{00000000-0005-0000-0000-0000E5310000}"/>
    <cellStyle name="Hyperlink 2" xfId="36940" hidden="1" xr:uid="{00000000-0005-0000-0000-0000E6310000}"/>
    <cellStyle name="Hyperlink 2" xfId="36905" hidden="1" xr:uid="{00000000-0005-0000-0000-0000E7310000}"/>
    <cellStyle name="Hyperlink 2" xfId="36990" hidden="1" xr:uid="{00000000-0005-0000-0000-0000E8310000}"/>
    <cellStyle name="Hyperlink 2" xfId="37039" hidden="1" xr:uid="{00000000-0005-0000-0000-0000E9310000}"/>
    <cellStyle name="Hyperlink 2" xfId="37198" hidden="1" xr:uid="{00000000-0005-0000-0000-0000EA310000}"/>
    <cellStyle name="Hyperlink 2" xfId="37371" hidden="1" xr:uid="{00000000-0005-0000-0000-0000EB310000}"/>
    <cellStyle name="Hyperlink 2" xfId="37336" hidden="1" xr:uid="{00000000-0005-0000-0000-0000EC310000}"/>
    <cellStyle name="Hyperlink 2" xfId="37421" hidden="1" xr:uid="{00000000-0005-0000-0000-0000ED310000}"/>
    <cellStyle name="Hyperlink 2" xfId="37470" hidden="1" xr:uid="{00000000-0005-0000-0000-0000EE310000}"/>
    <cellStyle name="Hyperlink 2" xfId="37251" hidden="1" xr:uid="{00000000-0005-0000-0000-0000EF310000}"/>
    <cellStyle name="Hyperlink 2" xfId="37603" hidden="1" xr:uid="{00000000-0005-0000-0000-0000F0310000}"/>
    <cellStyle name="Hyperlink 2" xfId="37568" hidden="1" xr:uid="{00000000-0005-0000-0000-0000F1310000}"/>
    <cellStyle name="Hyperlink 2" xfId="37653" hidden="1" xr:uid="{00000000-0005-0000-0000-0000F2310000}"/>
    <cellStyle name="Hyperlink 2" xfId="37702" hidden="1" xr:uid="{00000000-0005-0000-0000-0000F3310000}"/>
    <cellStyle name="Hyperlink 2" xfId="37126" hidden="1" xr:uid="{00000000-0005-0000-0000-0000F4310000}"/>
    <cellStyle name="Hyperlink 2" xfId="37807" hidden="1" xr:uid="{00000000-0005-0000-0000-0000F5310000}"/>
    <cellStyle name="Hyperlink 2" xfId="37772" hidden="1" xr:uid="{00000000-0005-0000-0000-0000F6310000}"/>
    <cellStyle name="Hyperlink 2" xfId="37857" hidden="1" xr:uid="{00000000-0005-0000-0000-0000F7310000}"/>
    <cellStyle name="Hyperlink 2" xfId="37906" hidden="1" xr:uid="{00000000-0005-0000-0000-0000F8310000}"/>
    <cellStyle name="Hyperlink 2" xfId="37284" hidden="1" xr:uid="{00000000-0005-0000-0000-0000F9310000}"/>
    <cellStyle name="Hyperlink 2" xfId="38011" hidden="1" xr:uid="{00000000-0005-0000-0000-0000FA310000}"/>
    <cellStyle name="Hyperlink 2" xfId="37976" hidden="1" xr:uid="{00000000-0005-0000-0000-0000FB310000}"/>
    <cellStyle name="Hyperlink 2" xfId="38061" hidden="1" xr:uid="{00000000-0005-0000-0000-0000FC310000}"/>
    <cellStyle name="Hyperlink 2" xfId="38110" hidden="1" xr:uid="{00000000-0005-0000-0000-0000FD310000}"/>
    <cellStyle name="Hyperlink 2" xfId="37544" hidden="1" xr:uid="{00000000-0005-0000-0000-0000FE310000}"/>
    <cellStyle name="Hyperlink 2" xfId="38215" hidden="1" xr:uid="{00000000-0005-0000-0000-0000FF310000}"/>
    <cellStyle name="Hyperlink 2" xfId="38180" hidden="1" xr:uid="{00000000-0005-0000-0000-000000320000}"/>
    <cellStyle name="Hyperlink 2" xfId="38265" hidden="1" xr:uid="{00000000-0005-0000-0000-000001320000}"/>
    <cellStyle name="Hyperlink 2" xfId="38314" hidden="1" xr:uid="{00000000-0005-0000-0000-000002320000}"/>
    <cellStyle name="Hyperlink 2" xfId="36871" hidden="1" xr:uid="{00000000-0005-0000-0000-000003320000}"/>
    <cellStyle name="Hyperlink 2" xfId="38419" hidden="1" xr:uid="{00000000-0005-0000-0000-000004320000}"/>
    <cellStyle name="Hyperlink 2" xfId="38384" hidden="1" xr:uid="{00000000-0005-0000-0000-000005320000}"/>
    <cellStyle name="Hyperlink 2" xfId="38469" hidden="1" xr:uid="{00000000-0005-0000-0000-000006320000}"/>
    <cellStyle name="Hyperlink 2" xfId="38518" hidden="1" xr:uid="{00000000-0005-0000-0000-000007320000}"/>
    <cellStyle name="Hyperlink 2" xfId="38677" hidden="1" xr:uid="{00000000-0005-0000-0000-000008320000}"/>
    <cellStyle name="Hyperlink 2" xfId="38850" hidden="1" xr:uid="{00000000-0005-0000-0000-000009320000}"/>
    <cellStyle name="Hyperlink 2" xfId="38815" hidden="1" xr:uid="{00000000-0005-0000-0000-00000A320000}"/>
    <cellStyle name="Hyperlink 2" xfId="38900" hidden="1" xr:uid="{00000000-0005-0000-0000-00000B320000}"/>
    <cellStyle name="Hyperlink 2" xfId="38949" hidden="1" xr:uid="{00000000-0005-0000-0000-00000C320000}"/>
    <cellStyle name="Hyperlink 2" xfId="38730" hidden="1" xr:uid="{00000000-0005-0000-0000-00000D320000}"/>
    <cellStyle name="Hyperlink 2" xfId="39082" hidden="1" xr:uid="{00000000-0005-0000-0000-00000E320000}"/>
    <cellStyle name="Hyperlink 2" xfId="39047" hidden="1" xr:uid="{00000000-0005-0000-0000-00000F320000}"/>
    <cellStyle name="Hyperlink 2" xfId="39132" hidden="1" xr:uid="{00000000-0005-0000-0000-000010320000}"/>
    <cellStyle name="Hyperlink 2" xfId="39181" hidden="1" xr:uid="{00000000-0005-0000-0000-000011320000}"/>
    <cellStyle name="Hyperlink 2" xfId="38605" hidden="1" xr:uid="{00000000-0005-0000-0000-000012320000}"/>
    <cellStyle name="Hyperlink 2" xfId="39286" hidden="1" xr:uid="{00000000-0005-0000-0000-000013320000}"/>
    <cellStyle name="Hyperlink 2" xfId="39251" hidden="1" xr:uid="{00000000-0005-0000-0000-000014320000}"/>
    <cellStyle name="Hyperlink 2" xfId="39336" hidden="1" xr:uid="{00000000-0005-0000-0000-000015320000}"/>
    <cellStyle name="Hyperlink 2" xfId="39385" hidden="1" xr:uid="{00000000-0005-0000-0000-000016320000}"/>
    <cellStyle name="Hyperlink 2" xfId="38763" hidden="1" xr:uid="{00000000-0005-0000-0000-000017320000}"/>
    <cellStyle name="Hyperlink 2" xfId="39490" hidden="1" xr:uid="{00000000-0005-0000-0000-000018320000}"/>
    <cellStyle name="Hyperlink 2" xfId="39455" hidden="1" xr:uid="{00000000-0005-0000-0000-000019320000}"/>
    <cellStyle name="Hyperlink 2" xfId="39540" hidden="1" xr:uid="{00000000-0005-0000-0000-00001A320000}"/>
    <cellStyle name="Hyperlink 2" xfId="39589" hidden="1" xr:uid="{00000000-0005-0000-0000-00001B320000}"/>
    <cellStyle name="Hyperlink 2" xfId="39023" hidden="1" xr:uid="{00000000-0005-0000-0000-00001C320000}"/>
    <cellStyle name="Hyperlink 2" xfId="39694" hidden="1" xr:uid="{00000000-0005-0000-0000-00001D320000}"/>
    <cellStyle name="Hyperlink 2" xfId="39659" hidden="1" xr:uid="{00000000-0005-0000-0000-00001E320000}"/>
    <cellStyle name="Hyperlink 2" xfId="39744" hidden="1" xr:uid="{00000000-0005-0000-0000-00001F320000}"/>
    <cellStyle name="Hyperlink 2" xfId="39793" hidden="1" xr:uid="{00000000-0005-0000-0000-000020320000}"/>
    <cellStyle name="Hyperlink 2" xfId="36771" hidden="1" xr:uid="{00000000-0005-0000-0000-000021320000}"/>
    <cellStyle name="Hyperlink 2" xfId="39898" hidden="1" xr:uid="{00000000-0005-0000-0000-000022320000}"/>
    <cellStyle name="Hyperlink 2" xfId="39863" hidden="1" xr:uid="{00000000-0005-0000-0000-000023320000}"/>
    <cellStyle name="Hyperlink 2" xfId="39948" hidden="1" xr:uid="{00000000-0005-0000-0000-000024320000}"/>
    <cellStyle name="Hyperlink 2" xfId="39997" hidden="1" xr:uid="{00000000-0005-0000-0000-000025320000}"/>
    <cellStyle name="Hyperlink 2" xfId="40156" hidden="1" xr:uid="{00000000-0005-0000-0000-000026320000}"/>
    <cellStyle name="Hyperlink 2" xfId="40329" hidden="1" xr:uid="{00000000-0005-0000-0000-000027320000}"/>
    <cellStyle name="Hyperlink 2" xfId="40294" hidden="1" xr:uid="{00000000-0005-0000-0000-000028320000}"/>
    <cellStyle name="Hyperlink 2" xfId="40379" hidden="1" xr:uid="{00000000-0005-0000-0000-000029320000}"/>
    <cellStyle name="Hyperlink 2" xfId="40428" hidden="1" xr:uid="{00000000-0005-0000-0000-00002A320000}"/>
    <cellStyle name="Hyperlink 2" xfId="40209" hidden="1" xr:uid="{00000000-0005-0000-0000-00002B320000}"/>
    <cellStyle name="Hyperlink 2" xfId="40561" hidden="1" xr:uid="{00000000-0005-0000-0000-00002C320000}"/>
    <cellStyle name="Hyperlink 2" xfId="40526" hidden="1" xr:uid="{00000000-0005-0000-0000-00002D320000}"/>
    <cellStyle name="Hyperlink 2" xfId="40611" hidden="1" xr:uid="{00000000-0005-0000-0000-00002E320000}"/>
    <cellStyle name="Hyperlink 2" xfId="40660" hidden="1" xr:uid="{00000000-0005-0000-0000-00002F320000}"/>
    <cellStyle name="Hyperlink 2" xfId="40084" hidden="1" xr:uid="{00000000-0005-0000-0000-000030320000}"/>
    <cellStyle name="Hyperlink 2" xfId="40765" hidden="1" xr:uid="{00000000-0005-0000-0000-000031320000}"/>
    <cellStyle name="Hyperlink 2" xfId="40730" hidden="1" xr:uid="{00000000-0005-0000-0000-000032320000}"/>
    <cellStyle name="Hyperlink 2" xfId="40815" hidden="1" xr:uid="{00000000-0005-0000-0000-000033320000}"/>
    <cellStyle name="Hyperlink 2" xfId="40864" hidden="1" xr:uid="{00000000-0005-0000-0000-000034320000}"/>
    <cellStyle name="Hyperlink 2" xfId="40242" hidden="1" xr:uid="{00000000-0005-0000-0000-000035320000}"/>
    <cellStyle name="Hyperlink 2" xfId="40969" hidden="1" xr:uid="{00000000-0005-0000-0000-000036320000}"/>
    <cellStyle name="Hyperlink 2" xfId="40934" hidden="1" xr:uid="{00000000-0005-0000-0000-000037320000}"/>
    <cellStyle name="Hyperlink 2" xfId="41019" hidden="1" xr:uid="{00000000-0005-0000-0000-000038320000}"/>
    <cellStyle name="Hyperlink 2" xfId="41068" hidden="1" xr:uid="{00000000-0005-0000-0000-000039320000}"/>
    <cellStyle name="Hyperlink 2" xfId="40502" hidden="1" xr:uid="{00000000-0005-0000-0000-00003A320000}"/>
    <cellStyle name="Hyperlink 2" xfId="41173" hidden="1" xr:uid="{00000000-0005-0000-0000-00003B320000}"/>
    <cellStyle name="Hyperlink 2" xfId="41138" hidden="1" xr:uid="{00000000-0005-0000-0000-00003C320000}"/>
    <cellStyle name="Hyperlink 2" xfId="41223" hidden="1" xr:uid="{00000000-0005-0000-0000-00003D320000}"/>
    <cellStyle name="Hyperlink 2" xfId="41272" hidden="1" xr:uid="{00000000-0005-0000-0000-00003E320000}"/>
    <cellStyle name="Hyperlink 2" xfId="11354" hidden="1" xr:uid="{00000000-0005-0000-0000-00003F320000}"/>
    <cellStyle name="Hyperlink 2" xfId="41377" hidden="1" xr:uid="{00000000-0005-0000-0000-000040320000}"/>
    <cellStyle name="Hyperlink 2" xfId="41342" hidden="1" xr:uid="{00000000-0005-0000-0000-000041320000}"/>
    <cellStyle name="Hyperlink 2" xfId="41427" hidden="1" xr:uid="{00000000-0005-0000-0000-000042320000}"/>
    <cellStyle name="Hyperlink 2" xfId="41476" hidden="1" xr:uid="{00000000-0005-0000-0000-000043320000}"/>
    <cellStyle name="Hyperlink 2" xfId="41563" hidden="1" xr:uid="{00000000-0005-0000-0000-000044320000}"/>
    <cellStyle name="Hyperlink 2" xfId="41632" hidden="1" xr:uid="{00000000-0005-0000-0000-000045320000}"/>
    <cellStyle name="Hyperlink 2" xfId="41597" hidden="1" xr:uid="{00000000-0005-0000-0000-000046320000}"/>
    <cellStyle name="Hyperlink 2" xfId="41682" hidden="1" xr:uid="{00000000-0005-0000-0000-000047320000}"/>
    <cellStyle name="Hyperlink 2" xfId="41731" hidden="1" xr:uid="{00000000-0005-0000-0000-000048320000}"/>
    <cellStyle name="Hyperlink 2" xfId="41867" hidden="1" xr:uid="{00000000-0005-0000-0000-000049320000}"/>
    <cellStyle name="Hyperlink 2" xfId="41989" hidden="1" xr:uid="{00000000-0005-0000-0000-00004A320000}"/>
    <cellStyle name="Hyperlink 2" xfId="41954" hidden="1" xr:uid="{00000000-0005-0000-0000-00004B320000}"/>
    <cellStyle name="Hyperlink 2" xfId="42039" hidden="1" xr:uid="{00000000-0005-0000-0000-00004C320000}"/>
    <cellStyle name="Hyperlink 2" xfId="42088" hidden="1" xr:uid="{00000000-0005-0000-0000-00004D320000}"/>
    <cellStyle name="Hyperlink 2" xfId="42247" hidden="1" xr:uid="{00000000-0005-0000-0000-00004E320000}"/>
    <cellStyle name="Hyperlink 2" xfId="42420" hidden="1" xr:uid="{00000000-0005-0000-0000-00004F320000}"/>
    <cellStyle name="Hyperlink 2" xfId="42385" hidden="1" xr:uid="{00000000-0005-0000-0000-000050320000}"/>
    <cellStyle name="Hyperlink 2" xfId="42470" hidden="1" xr:uid="{00000000-0005-0000-0000-000051320000}"/>
    <cellStyle name="Hyperlink 2" xfId="42519" hidden="1" xr:uid="{00000000-0005-0000-0000-000052320000}"/>
    <cellStyle name="Hyperlink 2" xfId="42300" hidden="1" xr:uid="{00000000-0005-0000-0000-000053320000}"/>
    <cellStyle name="Hyperlink 2" xfId="42652" hidden="1" xr:uid="{00000000-0005-0000-0000-000054320000}"/>
    <cellStyle name="Hyperlink 2" xfId="42617" hidden="1" xr:uid="{00000000-0005-0000-0000-000055320000}"/>
    <cellStyle name="Hyperlink 2" xfId="42702" hidden="1" xr:uid="{00000000-0005-0000-0000-000056320000}"/>
    <cellStyle name="Hyperlink 2" xfId="42751" hidden="1" xr:uid="{00000000-0005-0000-0000-000057320000}"/>
    <cellStyle name="Hyperlink 2" xfId="42175" hidden="1" xr:uid="{00000000-0005-0000-0000-000058320000}"/>
    <cellStyle name="Hyperlink 2" xfId="42856" hidden="1" xr:uid="{00000000-0005-0000-0000-000059320000}"/>
    <cellStyle name="Hyperlink 2" xfId="42821" hidden="1" xr:uid="{00000000-0005-0000-0000-00005A320000}"/>
    <cellStyle name="Hyperlink 2" xfId="42906" hidden="1" xr:uid="{00000000-0005-0000-0000-00005B320000}"/>
    <cellStyle name="Hyperlink 2" xfId="42955" hidden="1" xr:uid="{00000000-0005-0000-0000-00005C320000}"/>
    <cellStyle name="Hyperlink 2" xfId="42333" hidden="1" xr:uid="{00000000-0005-0000-0000-00005D320000}"/>
    <cellStyle name="Hyperlink 2" xfId="43060" hidden="1" xr:uid="{00000000-0005-0000-0000-00005E320000}"/>
    <cellStyle name="Hyperlink 2" xfId="43025" hidden="1" xr:uid="{00000000-0005-0000-0000-00005F320000}"/>
    <cellStyle name="Hyperlink 2" xfId="43110" hidden="1" xr:uid="{00000000-0005-0000-0000-000060320000}"/>
    <cellStyle name="Hyperlink 2" xfId="43159" hidden="1" xr:uid="{00000000-0005-0000-0000-000061320000}"/>
    <cellStyle name="Hyperlink 2" xfId="42593" hidden="1" xr:uid="{00000000-0005-0000-0000-000062320000}"/>
    <cellStyle name="Hyperlink 2" xfId="43264" hidden="1" xr:uid="{00000000-0005-0000-0000-000063320000}"/>
    <cellStyle name="Hyperlink 2" xfId="43229" hidden="1" xr:uid="{00000000-0005-0000-0000-000064320000}"/>
    <cellStyle name="Hyperlink 2" xfId="43314" hidden="1" xr:uid="{00000000-0005-0000-0000-000065320000}"/>
    <cellStyle name="Hyperlink 2" xfId="43363" hidden="1" xr:uid="{00000000-0005-0000-0000-000066320000}"/>
    <cellStyle name="Hyperlink 2" xfId="41920" hidden="1" xr:uid="{00000000-0005-0000-0000-000067320000}"/>
    <cellStyle name="Hyperlink 2" xfId="43468" hidden="1" xr:uid="{00000000-0005-0000-0000-000068320000}"/>
    <cellStyle name="Hyperlink 2" xfId="43433" hidden="1" xr:uid="{00000000-0005-0000-0000-000069320000}"/>
    <cellStyle name="Hyperlink 2" xfId="43518" hidden="1" xr:uid="{00000000-0005-0000-0000-00006A320000}"/>
    <cellStyle name="Hyperlink 2" xfId="43567" hidden="1" xr:uid="{00000000-0005-0000-0000-00006B320000}"/>
    <cellStyle name="Hyperlink 2" xfId="43726" hidden="1" xr:uid="{00000000-0005-0000-0000-00006C320000}"/>
    <cellStyle name="Hyperlink 2" xfId="43899" hidden="1" xr:uid="{00000000-0005-0000-0000-00006D320000}"/>
    <cellStyle name="Hyperlink 2" xfId="43864" hidden="1" xr:uid="{00000000-0005-0000-0000-00006E320000}"/>
    <cellStyle name="Hyperlink 2" xfId="43949" hidden="1" xr:uid="{00000000-0005-0000-0000-00006F320000}"/>
    <cellStyle name="Hyperlink 2" xfId="43998" hidden="1" xr:uid="{00000000-0005-0000-0000-000070320000}"/>
    <cellStyle name="Hyperlink 2" xfId="43779" hidden="1" xr:uid="{00000000-0005-0000-0000-000071320000}"/>
    <cellStyle name="Hyperlink 2" xfId="44131" hidden="1" xr:uid="{00000000-0005-0000-0000-000072320000}"/>
    <cellStyle name="Hyperlink 2" xfId="44096" hidden="1" xr:uid="{00000000-0005-0000-0000-000073320000}"/>
    <cellStyle name="Hyperlink 2" xfId="44181" hidden="1" xr:uid="{00000000-0005-0000-0000-000074320000}"/>
    <cellStyle name="Hyperlink 2" xfId="44230" hidden="1" xr:uid="{00000000-0005-0000-0000-000075320000}"/>
    <cellStyle name="Hyperlink 2" xfId="43654" hidden="1" xr:uid="{00000000-0005-0000-0000-000076320000}"/>
    <cellStyle name="Hyperlink 2" xfId="44335" hidden="1" xr:uid="{00000000-0005-0000-0000-000077320000}"/>
    <cellStyle name="Hyperlink 2" xfId="44300" hidden="1" xr:uid="{00000000-0005-0000-0000-000078320000}"/>
    <cellStyle name="Hyperlink 2" xfId="44385" hidden="1" xr:uid="{00000000-0005-0000-0000-000079320000}"/>
    <cellStyle name="Hyperlink 2" xfId="44434" hidden="1" xr:uid="{00000000-0005-0000-0000-00007A320000}"/>
    <cellStyle name="Hyperlink 2" xfId="43812" hidden="1" xr:uid="{00000000-0005-0000-0000-00007B320000}"/>
    <cellStyle name="Hyperlink 2" xfId="44539" hidden="1" xr:uid="{00000000-0005-0000-0000-00007C320000}"/>
    <cellStyle name="Hyperlink 2" xfId="44504" hidden="1" xr:uid="{00000000-0005-0000-0000-00007D320000}"/>
    <cellStyle name="Hyperlink 2" xfId="44589" hidden="1" xr:uid="{00000000-0005-0000-0000-00007E320000}"/>
    <cellStyle name="Hyperlink 2" xfId="44638" hidden="1" xr:uid="{00000000-0005-0000-0000-00007F320000}"/>
    <cellStyle name="Hyperlink 2" xfId="44072" hidden="1" xr:uid="{00000000-0005-0000-0000-000080320000}"/>
    <cellStyle name="Hyperlink 2" xfId="44743" hidden="1" xr:uid="{00000000-0005-0000-0000-000081320000}"/>
    <cellStyle name="Hyperlink 2" xfId="44708" hidden="1" xr:uid="{00000000-0005-0000-0000-000082320000}"/>
    <cellStyle name="Hyperlink 2" xfId="44793" hidden="1" xr:uid="{00000000-0005-0000-0000-000083320000}"/>
    <cellStyle name="Hyperlink 2" xfId="44842" hidden="1" xr:uid="{00000000-0005-0000-0000-000084320000}"/>
    <cellStyle name="Hyperlink 2" xfId="41820" hidden="1" xr:uid="{00000000-0005-0000-0000-000085320000}"/>
    <cellStyle name="Hyperlink 2" xfId="44947" hidden="1" xr:uid="{00000000-0005-0000-0000-000086320000}"/>
    <cellStyle name="Hyperlink 2" xfId="44912" hidden="1" xr:uid="{00000000-0005-0000-0000-000087320000}"/>
    <cellStyle name="Hyperlink 2" xfId="44997" hidden="1" xr:uid="{00000000-0005-0000-0000-000088320000}"/>
    <cellStyle name="Hyperlink 2" xfId="45046" hidden="1" xr:uid="{00000000-0005-0000-0000-000089320000}"/>
    <cellStyle name="Hyperlink 2" xfId="45205" hidden="1" xr:uid="{00000000-0005-0000-0000-00008A320000}"/>
    <cellStyle name="Hyperlink 2" xfId="45378" hidden="1" xr:uid="{00000000-0005-0000-0000-00008B320000}"/>
    <cellStyle name="Hyperlink 2" xfId="45343" hidden="1" xr:uid="{00000000-0005-0000-0000-00008C320000}"/>
    <cellStyle name="Hyperlink 2" xfId="45428" hidden="1" xr:uid="{00000000-0005-0000-0000-00008D320000}"/>
    <cellStyle name="Hyperlink 2" xfId="45477" hidden="1" xr:uid="{00000000-0005-0000-0000-00008E320000}"/>
    <cellStyle name="Hyperlink 2" xfId="45258" hidden="1" xr:uid="{00000000-0005-0000-0000-00008F320000}"/>
    <cellStyle name="Hyperlink 2" xfId="45610" hidden="1" xr:uid="{00000000-0005-0000-0000-000090320000}"/>
    <cellStyle name="Hyperlink 2" xfId="45575" hidden="1" xr:uid="{00000000-0005-0000-0000-000091320000}"/>
    <cellStyle name="Hyperlink 2" xfId="45660" hidden="1" xr:uid="{00000000-0005-0000-0000-000092320000}"/>
    <cellStyle name="Hyperlink 2" xfId="45709" hidden="1" xr:uid="{00000000-0005-0000-0000-000093320000}"/>
    <cellStyle name="Hyperlink 2" xfId="45133" hidden="1" xr:uid="{00000000-0005-0000-0000-000094320000}"/>
    <cellStyle name="Hyperlink 2" xfId="45814" hidden="1" xr:uid="{00000000-0005-0000-0000-000095320000}"/>
    <cellStyle name="Hyperlink 2" xfId="45779" hidden="1" xr:uid="{00000000-0005-0000-0000-000096320000}"/>
    <cellStyle name="Hyperlink 2" xfId="45864" hidden="1" xr:uid="{00000000-0005-0000-0000-000097320000}"/>
    <cellStyle name="Hyperlink 2" xfId="45913" hidden="1" xr:uid="{00000000-0005-0000-0000-000098320000}"/>
    <cellStyle name="Hyperlink 2" xfId="45291" hidden="1" xr:uid="{00000000-0005-0000-0000-000099320000}"/>
    <cellStyle name="Hyperlink 2" xfId="46018" hidden="1" xr:uid="{00000000-0005-0000-0000-00009A320000}"/>
    <cellStyle name="Hyperlink 2" xfId="45983" hidden="1" xr:uid="{00000000-0005-0000-0000-00009B320000}"/>
    <cellStyle name="Hyperlink 2" xfId="46068" hidden="1" xr:uid="{00000000-0005-0000-0000-00009C320000}"/>
    <cellStyle name="Hyperlink 2" xfId="46117" hidden="1" xr:uid="{00000000-0005-0000-0000-00009D320000}"/>
    <cellStyle name="Hyperlink 2" xfId="45551" hidden="1" xr:uid="{00000000-0005-0000-0000-00009E320000}"/>
    <cellStyle name="Hyperlink 2" xfId="46222" hidden="1" xr:uid="{00000000-0005-0000-0000-00009F320000}"/>
    <cellStyle name="Hyperlink 2" xfId="46187" hidden="1" xr:uid="{00000000-0005-0000-0000-0000A0320000}"/>
    <cellStyle name="Hyperlink 2" xfId="46272" hidden="1" xr:uid="{00000000-0005-0000-0000-0000A1320000}"/>
    <cellStyle name="Hyperlink 2" xfId="46321" hidden="1" xr:uid="{00000000-0005-0000-0000-0000A2320000}"/>
    <cellStyle name="Hyperlink 2" xfId="16438" hidden="1" xr:uid="{00000000-0005-0000-0000-0000A3320000}"/>
    <cellStyle name="Hyperlink 2" xfId="46426" hidden="1" xr:uid="{00000000-0005-0000-0000-0000A4320000}"/>
    <cellStyle name="Hyperlink 2" xfId="46391" hidden="1" xr:uid="{00000000-0005-0000-0000-0000A5320000}"/>
    <cellStyle name="Hyperlink 2" xfId="46476" hidden="1" xr:uid="{00000000-0005-0000-0000-0000A6320000}"/>
    <cellStyle name="Hyperlink 2" xfId="46525" hidden="1" xr:uid="{00000000-0005-0000-0000-0000A7320000}"/>
    <cellStyle name="Hyperlink 2" xfId="46612" hidden="1" xr:uid="{00000000-0005-0000-0000-0000A8320000}"/>
    <cellStyle name="Hyperlink 2" xfId="46681" hidden="1" xr:uid="{00000000-0005-0000-0000-0000A9320000}"/>
    <cellStyle name="Hyperlink 2" xfId="46646" hidden="1" xr:uid="{00000000-0005-0000-0000-0000AA320000}"/>
    <cellStyle name="Hyperlink 2" xfId="46731" hidden="1" xr:uid="{00000000-0005-0000-0000-0000AB320000}"/>
    <cellStyle name="Hyperlink 2" xfId="46780" hidden="1" xr:uid="{00000000-0005-0000-0000-0000AC320000}"/>
    <cellStyle name="Hyperlink 2" xfId="46916" hidden="1" xr:uid="{00000000-0005-0000-0000-0000AD320000}"/>
    <cellStyle name="Hyperlink 2" xfId="47038" hidden="1" xr:uid="{00000000-0005-0000-0000-0000AE320000}"/>
    <cellStyle name="Hyperlink 2" xfId="47003" hidden="1" xr:uid="{00000000-0005-0000-0000-0000AF320000}"/>
    <cellStyle name="Hyperlink 2" xfId="47088" hidden="1" xr:uid="{00000000-0005-0000-0000-0000B0320000}"/>
    <cellStyle name="Hyperlink 2" xfId="47137" hidden="1" xr:uid="{00000000-0005-0000-0000-0000B1320000}"/>
    <cellStyle name="Hyperlink 2" xfId="47296" hidden="1" xr:uid="{00000000-0005-0000-0000-0000B2320000}"/>
    <cellStyle name="Hyperlink 2" xfId="47469" hidden="1" xr:uid="{00000000-0005-0000-0000-0000B3320000}"/>
    <cellStyle name="Hyperlink 2" xfId="47434" hidden="1" xr:uid="{00000000-0005-0000-0000-0000B4320000}"/>
    <cellStyle name="Hyperlink 2" xfId="47519" hidden="1" xr:uid="{00000000-0005-0000-0000-0000B5320000}"/>
    <cellStyle name="Hyperlink 2" xfId="47568" hidden="1" xr:uid="{00000000-0005-0000-0000-0000B6320000}"/>
    <cellStyle name="Hyperlink 2" xfId="47349" hidden="1" xr:uid="{00000000-0005-0000-0000-0000B7320000}"/>
    <cellStyle name="Hyperlink 2" xfId="47701" hidden="1" xr:uid="{00000000-0005-0000-0000-0000B8320000}"/>
    <cellStyle name="Hyperlink 2" xfId="47666" hidden="1" xr:uid="{00000000-0005-0000-0000-0000B9320000}"/>
    <cellStyle name="Hyperlink 2" xfId="47751" hidden="1" xr:uid="{00000000-0005-0000-0000-0000BA320000}"/>
    <cellStyle name="Hyperlink 2" xfId="47800" hidden="1" xr:uid="{00000000-0005-0000-0000-0000BB320000}"/>
    <cellStyle name="Hyperlink 2" xfId="47224" hidden="1" xr:uid="{00000000-0005-0000-0000-0000BC320000}"/>
    <cellStyle name="Hyperlink 2" xfId="47905" hidden="1" xr:uid="{00000000-0005-0000-0000-0000BD320000}"/>
    <cellStyle name="Hyperlink 2" xfId="47870" hidden="1" xr:uid="{00000000-0005-0000-0000-0000BE320000}"/>
    <cellStyle name="Hyperlink 2" xfId="47955" hidden="1" xr:uid="{00000000-0005-0000-0000-0000BF320000}"/>
    <cellStyle name="Hyperlink 2" xfId="48004" hidden="1" xr:uid="{00000000-0005-0000-0000-0000C0320000}"/>
    <cellStyle name="Hyperlink 2" xfId="47382" hidden="1" xr:uid="{00000000-0005-0000-0000-0000C1320000}"/>
    <cellStyle name="Hyperlink 2" xfId="48109" hidden="1" xr:uid="{00000000-0005-0000-0000-0000C2320000}"/>
    <cellStyle name="Hyperlink 2" xfId="48074" hidden="1" xr:uid="{00000000-0005-0000-0000-0000C3320000}"/>
    <cellStyle name="Hyperlink 2" xfId="48159" hidden="1" xr:uid="{00000000-0005-0000-0000-0000C4320000}"/>
    <cellStyle name="Hyperlink 2" xfId="48208" hidden="1" xr:uid="{00000000-0005-0000-0000-0000C5320000}"/>
    <cellStyle name="Hyperlink 2" xfId="47642" hidden="1" xr:uid="{00000000-0005-0000-0000-0000C6320000}"/>
    <cellStyle name="Hyperlink 2" xfId="48313" hidden="1" xr:uid="{00000000-0005-0000-0000-0000C7320000}"/>
    <cellStyle name="Hyperlink 2" xfId="48278" hidden="1" xr:uid="{00000000-0005-0000-0000-0000C8320000}"/>
    <cellStyle name="Hyperlink 2" xfId="48363" hidden="1" xr:uid="{00000000-0005-0000-0000-0000C9320000}"/>
    <cellStyle name="Hyperlink 2" xfId="48412" hidden="1" xr:uid="{00000000-0005-0000-0000-0000CA320000}"/>
    <cellStyle name="Hyperlink 2" xfId="46969" hidden="1" xr:uid="{00000000-0005-0000-0000-0000CB320000}"/>
    <cellStyle name="Hyperlink 2" xfId="48517" hidden="1" xr:uid="{00000000-0005-0000-0000-0000CC320000}"/>
    <cellStyle name="Hyperlink 2" xfId="48482" hidden="1" xr:uid="{00000000-0005-0000-0000-0000CD320000}"/>
    <cellStyle name="Hyperlink 2" xfId="48567" hidden="1" xr:uid="{00000000-0005-0000-0000-0000CE320000}"/>
    <cellStyle name="Hyperlink 2" xfId="48616" hidden="1" xr:uid="{00000000-0005-0000-0000-0000CF320000}"/>
    <cellStyle name="Hyperlink 2" xfId="48775" hidden="1" xr:uid="{00000000-0005-0000-0000-0000D0320000}"/>
    <cellStyle name="Hyperlink 2" xfId="48948" hidden="1" xr:uid="{00000000-0005-0000-0000-0000D1320000}"/>
    <cellStyle name="Hyperlink 2" xfId="48913" hidden="1" xr:uid="{00000000-0005-0000-0000-0000D2320000}"/>
    <cellStyle name="Hyperlink 2" xfId="48998" hidden="1" xr:uid="{00000000-0005-0000-0000-0000D3320000}"/>
    <cellStyle name="Hyperlink 2" xfId="49047" hidden="1" xr:uid="{00000000-0005-0000-0000-0000D4320000}"/>
    <cellStyle name="Hyperlink 2" xfId="48828" hidden="1" xr:uid="{00000000-0005-0000-0000-0000D5320000}"/>
    <cellStyle name="Hyperlink 2" xfId="49180" hidden="1" xr:uid="{00000000-0005-0000-0000-0000D6320000}"/>
    <cellStyle name="Hyperlink 2" xfId="49145" hidden="1" xr:uid="{00000000-0005-0000-0000-0000D7320000}"/>
    <cellStyle name="Hyperlink 2" xfId="49230" hidden="1" xr:uid="{00000000-0005-0000-0000-0000D8320000}"/>
    <cellStyle name="Hyperlink 2" xfId="49279" hidden="1" xr:uid="{00000000-0005-0000-0000-0000D9320000}"/>
    <cellStyle name="Hyperlink 2" xfId="48703" hidden="1" xr:uid="{00000000-0005-0000-0000-0000DA320000}"/>
    <cellStyle name="Hyperlink 2" xfId="49384" hidden="1" xr:uid="{00000000-0005-0000-0000-0000DB320000}"/>
    <cellStyle name="Hyperlink 2" xfId="49349" hidden="1" xr:uid="{00000000-0005-0000-0000-0000DC320000}"/>
    <cellStyle name="Hyperlink 2" xfId="49434" hidden="1" xr:uid="{00000000-0005-0000-0000-0000DD320000}"/>
    <cellStyle name="Hyperlink 2" xfId="49483" hidden="1" xr:uid="{00000000-0005-0000-0000-0000DE320000}"/>
    <cellStyle name="Hyperlink 2" xfId="48861" hidden="1" xr:uid="{00000000-0005-0000-0000-0000DF320000}"/>
    <cellStyle name="Hyperlink 2" xfId="49588" hidden="1" xr:uid="{00000000-0005-0000-0000-0000E0320000}"/>
    <cellStyle name="Hyperlink 2" xfId="49553" hidden="1" xr:uid="{00000000-0005-0000-0000-0000E1320000}"/>
    <cellStyle name="Hyperlink 2" xfId="49638" hidden="1" xr:uid="{00000000-0005-0000-0000-0000E2320000}"/>
    <cellStyle name="Hyperlink 2" xfId="49687" hidden="1" xr:uid="{00000000-0005-0000-0000-0000E3320000}"/>
    <cellStyle name="Hyperlink 2" xfId="49121" hidden="1" xr:uid="{00000000-0005-0000-0000-0000E4320000}"/>
    <cellStyle name="Hyperlink 2" xfId="49792" hidden="1" xr:uid="{00000000-0005-0000-0000-0000E5320000}"/>
    <cellStyle name="Hyperlink 2" xfId="49757" hidden="1" xr:uid="{00000000-0005-0000-0000-0000E6320000}"/>
    <cellStyle name="Hyperlink 2" xfId="49842" hidden="1" xr:uid="{00000000-0005-0000-0000-0000E7320000}"/>
    <cellStyle name="Hyperlink 2" xfId="49891" hidden="1" xr:uid="{00000000-0005-0000-0000-0000E8320000}"/>
    <cellStyle name="Hyperlink 2" xfId="46869" hidden="1" xr:uid="{00000000-0005-0000-0000-0000E9320000}"/>
    <cellStyle name="Hyperlink 2" xfId="49996" hidden="1" xr:uid="{00000000-0005-0000-0000-0000EA320000}"/>
    <cellStyle name="Hyperlink 2" xfId="49961" hidden="1" xr:uid="{00000000-0005-0000-0000-0000EB320000}"/>
    <cellStyle name="Hyperlink 2" xfId="50046" hidden="1" xr:uid="{00000000-0005-0000-0000-0000EC320000}"/>
    <cellStyle name="Hyperlink 2" xfId="50095" hidden="1" xr:uid="{00000000-0005-0000-0000-0000ED320000}"/>
    <cellStyle name="Hyperlink 2" xfId="50254" hidden="1" xr:uid="{00000000-0005-0000-0000-0000EE320000}"/>
    <cellStyle name="Hyperlink 2" xfId="50427" hidden="1" xr:uid="{00000000-0005-0000-0000-0000EF320000}"/>
    <cellStyle name="Hyperlink 2" xfId="50392" hidden="1" xr:uid="{00000000-0005-0000-0000-0000F0320000}"/>
    <cellStyle name="Hyperlink 2" xfId="50477" hidden="1" xr:uid="{00000000-0005-0000-0000-0000F1320000}"/>
    <cellStyle name="Hyperlink 2" xfId="50526" hidden="1" xr:uid="{00000000-0005-0000-0000-0000F2320000}"/>
    <cellStyle name="Hyperlink 2" xfId="50307" hidden="1" xr:uid="{00000000-0005-0000-0000-0000F3320000}"/>
    <cellStyle name="Hyperlink 2" xfId="50659" hidden="1" xr:uid="{00000000-0005-0000-0000-0000F4320000}"/>
    <cellStyle name="Hyperlink 2" xfId="50624" hidden="1" xr:uid="{00000000-0005-0000-0000-0000F5320000}"/>
    <cellStyle name="Hyperlink 2" xfId="50709" hidden="1" xr:uid="{00000000-0005-0000-0000-0000F6320000}"/>
    <cellStyle name="Hyperlink 2" xfId="50758" hidden="1" xr:uid="{00000000-0005-0000-0000-0000F7320000}"/>
    <cellStyle name="Hyperlink 2" xfId="50182" hidden="1" xr:uid="{00000000-0005-0000-0000-0000F8320000}"/>
    <cellStyle name="Hyperlink 2" xfId="50863" hidden="1" xr:uid="{00000000-0005-0000-0000-0000F9320000}"/>
    <cellStyle name="Hyperlink 2" xfId="50828" hidden="1" xr:uid="{00000000-0005-0000-0000-0000FA320000}"/>
    <cellStyle name="Hyperlink 2" xfId="50913" hidden="1" xr:uid="{00000000-0005-0000-0000-0000FB320000}"/>
    <cellStyle name="Hyperlink 2" xfId="50962" hidden="1" xr:uid="{00000000-0005-0000-0000-0000FC320000}"/>
    <cellStyle name="Hyperlink 2" xfId="50340" hidden="1" xr:uid="{00000000-0005-0000-0000-0000FD320000}"/>
    <cellStyle name="Hyperlink 2" xfId="51067" hidden="1" xr:uid="{00000000-0005-0000-0000-0000FE320000}"/>
    <cellStyle name="Hyperlink 2" xfId="51032" hidden="1" xr:uid="{00000000-0005-0000-0000-0000FF320000}"/>
    <cellStyle name="Hyperlink 2" xfId="51117" hidden="1" xr:uid="{00000000-0005-0000-0000-000000330000}"/>
    <cellStyle name="Hyperlink 2" xfId="51166" hidden="1" xr:uid="{00000000-0005-0000-0000-000001330000}"/>
    <cellStyle name="Hyperlink 2" xfId="50600" hidden="1" xr:uid="{00000000-0005-0000-0000-000002330000}"/>
    <cellStyle name="Hyperlink 2" xfId="51271" hidden="1" xr:uid="{00000000-0005-0000-0000-000003330000}"/>
    <cellStyle name="Hyperlink 2" xfId="51236" hidden="1" xr:uid="{00000000-0005-0000-0000-000004330000}"/>
    <cellStyle name="Hyperlink 2" xfId="51321" hidden="1" xr:uid="{00000000-0005-0000-0000-000005330000}"/>
    <cellStyle name="Hyperlink 2" xfId="51370" hidden="1" xr:uid="{00000000-0005-0000-0000-000006330000}"/>
    <cellStyle name="Hyperlink 2" xfId="36268" hidden="1" xr:uid="{00000000-0005-0000-0000-000007330000}"/>
    <cellStyle name="Hyperlink 2" xfId="51475" hidden="1" xr:uid="{00000000-0005-0000-0000-000008330000}"/>
    <cellStyle name="Hyperlink 2" xfId="51440" hidden="1" xr:uid="{00000000-0005-0000-0000-000009330000}"/>
    <cellStyle name="Hyperlink 2" xfId="51525" hidden="1" xr:uid="{00000000-0005-0000-0000-00000A330000}"/>
    <cellStyle name="Hyperlink 2" xfId="51574" hidden="1" xr:uid="{00000000-0005-0000-0000-00000B330000}"/>
    <cellStyle name="Hyperlink 2" xfId="51661" hidden="1" xr:uid="{00000000-0005-0000-0000-00000C330000}"/>
    <cellStyle name="Hyperlink 2" xfId="51730" hidden="1" xr:uid="{00000000-0005-0000-0000-00000D330000}"/>
    <cellStyle name="Hyperlink 2" xfId="51695" hidden="1" xr:uid="{00000000-0005-0000-0000-00000E330000}"/>
    <cellStyle name="Hyperlink 2" xfId="51780" hidden="1" xr:uid="{00000000-0005-0000-0000-00000F330000}"/>
    <cellStyle name="Hyperlink 2" xfId="51829" hidden="1" xr:uid="{00000000-0005-0000-0000-000010330000}"/>
    <cellStyle name="Hyperlink 2" xfId="51965" hidden="1" xr:uid="{00000000-0005-0000-0000-000011330000}"/>
    <cellStyle name="Hyperlink 2" xfId="52087" hidden="1" xr:uid="{00000000-0005-0000-0000-000012330000}"/>
    <cellStyle name="Hyperlink 2" xfId="52052" hidden="1" xr:uid="{00000000-0005-0000-0000-000013330000}"/>
    <cellStyle name="Hyperlink 2" xfId="52137" hidden="1" xr:uid="{00000000-0005-0000-0000-000014330000}"/>
    <cellStyle name="Hyperlink 2" xfId="52186" hidden="1" xr:uid="{00000000-0005-0000-0000-000015330000}"/>
    <cellStyle name="Hyperlink 2" xfId="52345" hidden="1" xr:uid="{00000000-0005-0000-0000-000016330000}"/>
    <cellStyle name="Hyperlink 2" xfId="52518" hidden="1" xr:uid="{00000000-0005-0000-0000-000017330000}"/>
    <cellStyle name="Hyperlink 2" xfId="52483" hidden="1" xr:uid="{00000000-0005-0000-0000-000018330000}"/>
    <cellStyle name="Hyperlink 2" xfId="52568" hidden="1" xr:uid="{00000000-0005-0000-0000-000019330000}"/>
    <cellStyle name="Hyperlink 2" xfId="52617" hidden="1" xr:uid="{00000000-0005-0000-0000-00001A330000}"/>
    <cellStyle name="Hyperlink 2" xfId="52398" hidden="1" xr:uid="{00000000-0005-0000-0000-00001B330000}"/>
    <cellStyle name="Hyperlink 2" xfId="52750" hidden="1" xr:uid="{00000000-0005-0000-0000-00001C330000}"/>
    <cellStyle name="Hyperlink 2" xfId="52715" hidden="1" xr:uid="{00000000-0005-0000-0000-00001D330000}"/>
    <cellStyle name="Hyperlink 2" xfId="52800" hidden="1" xr:uid="{00000000-0005-0000-0000-00001E330000}"/>
    <cellStyle name="Hyperlink 2" xfId="52849" hidden="1" xr:uid="{00000000-0005-0000-0000-00001F330000}"/>
    <cellStyle name="Hyperlink 2" xfId="52273" hidden="1" xr:uid="{00000000-0005-0000-0000-000020330000}"/>
    <cellStyle name="Hyperlink 2" xfId="52954" hidden="1" xr:uid="{00000000-0005-0000-0000-000021330000}"/>
    <cellStyle name="Hyperlink 2" xfId="52919" hidden="1" xr:uid="{00000000-0005-0000-0000-000022330000}"/>
    <cellStyle name="Hyperlink 2" xfId="53004" hidden="1" xr:uid="{00000000-0005-0000-0000-000023330000}"/>
    <cellStyle name="Hyperlink 2" xfId="53053" hidden="1" xr:uid="{00000000-0005-0000-0000-000024330000}"/>
    <cellStyle name="Hyperlink 2" xfId="52431" hidden="1" xr:uid="{00000000-0005-0000-0000-000025330000}"/>
    <cellStyle name="Hyperlink 2" xfId="53158" hidden="1" xr:uid="{00000000-0005-0000-0000-000026330000}"/>
    <cellStyle name="Hyperlink 2" xfId="53123" hidden="1" xr:uid="{00000000-0005-0000-0000-000027330000}"/>
    <cellStyle name="Hyperlink 2" xfId="53208" hidden="1" xr:uid="{00000000-0005-0000-0000-000028330000}"/>
    <cellStyle name="Hyperlink 2" xfId="53257" hidden="1" xr:uid="{00000000-0005-0000-0000-000029330000}"/>
    <cellStyle name="Hyperlink 2" xfId="52691" hidden="1" xr:uid="{00000000-0005-0000-0000-00002A330000}"/>
    <cellStyle name="Hyperlink 2" xfId="53362" hidden="1" xr:uid="{00000000-0005-0000-0000-00002B330000}"/>
    <cellStyle name="Hyperlink 2" xfId="53327" hidden="1" xr:uid="{00000000-0005-0000-0000-00002C330000}"/>
    <cellStyle name="Hyperlink 2" xfId="53412" hidden="1" xr:uid="{00000000-0005-0000-0000-00002D330000}"/>
    <cellStyle name="Hyperlink 2" xfId="53461" hidden="1" xr:uid="{00000000-0005-0000-0000-00002E330000}"/>
    <cellStyle name="Hyperlink 2" xfId="52018" hidden="1" xr:uid="{00000000-0005-0000-0000-00002F330000}"/>
    <cellStyle name="Hyperlink 2" xfId="53566" hidden="1" xr:uid="{00000000-0005-0000-0000-000030330000}"/>
    <cellStyle name="Hyperlink 2" xfId="53531" hidden="1" xr:uid="{00000000-0005-0000-0000-000031330000}"/>
    <cellStyle name="Hyperlink 2" xfId="53616" hidden="1" xr:uid="{00000000-0005-0000-0000-000032330000}"/>
    <cellStyle name="Hyperlink 2" xfId="53665" hidden="1" xr:uid="{00000000-0005-0000-0000-000033330000}"/>
    <cellStyle name="Hyperlink 2" xfId="53824" hidden="1" xr:uid="{00000000-0005-0000-0000-000034330000}"/>
    <cellStyle name="Hyperlink 2" xfId="53997" hidden="1" xr:uid="{00000000-0005-0000-0000-000035330000}"/>
    <cellStyle name="Hyperlink 2" xfId="53962" hidden="1" xr:uid="{00000000-0005-0000-0000-000036330000}"/>
    <cellStyle name="Hyperlink 2" xfId="54047" hidden="1" xr:uid="{00000000-0005-0000-0000-000037330000}"/>
    <cellStyle name="Hyperlink 2" xfId="54096" hidden="1" xr:uid="{00000000-0005-0000-0000-000038330000}"/>
    <cellStyle name="Hyperlink 2" xfId="53877" hidden="1" xr:uid="{00000000-0005-0000-0000-000039330000}"/>
    <cellStyle name="Hyperlink 2" xfId="54229" hidden="1" xr:uid="{00000000-0005-0000-0000-00003A330000}"/>
    <cellStyle name="Hyperlink 2" xfId="54194" hidden="1" xr:uid="{00000000-0005-0000-0000-00003B330000}"/>
    <cellStyle name="Hyperlink 2" xfId="54279" hidden="1" xr:uid="{00000000-0005-0000-0000-00003C330000}"/>
    <cellStyle name="Hyperlink 2" xfId="54328" hidden="1" xr:uid="{00000000-0005-0000-0000-00003D330000}"/>
    <cellStyle name="Hyperlink 2" xfId="53752" hidden="1" xr:uid="{00000000-0005-0000-0000-00003E330000}"/>
    <cellStyle name="Hyperlink 2" xfId="54433" hidden="1" xr:uid="{00000000-0005-0000-0000-00003F330000}"/>
    <cellStyle name="Hyperlink 2" xfId="54398" hidden="1" xr:uid="{00000000-0005-0000-0000-000040330000}"/>
    <cellStyle name="Hyperlink 2" xfId="54483" hidden="1" xr:uid="{00000000-0005-0000-0000-000041330000}"/>
    <cellStyle name="Hyperlink 2" xfId="54532" hidden="1" xr:uid="{00000000-0005-0000-0000-000042330000}"/>
    <cellStyle name="Hyperlink 2" xfId="53910" hidden="1" xr:uid="{00000000-0005-0000-0000-000043330000}"/>
    <cellStyle name="Hyperlink 2" xfId="54637" hidden="1" xr:uid="{00000000-0005-0000-0000-000044330000}"/>
    <cellStyle name="Hyperlink 2" xfId="54602" hidden="1" xr:uid="{00000000-0005-0000-0000-000045330000}"/>
    <cellStyle name="Hyperlink 2" xfId="54687" hidden="1" xr:uid="{00000000-0005-0000-0000-000046330000}"/>
    <cellStyle name="Hyperlink 2" xfId="54736" hidden="1" xr:uid="{00000000-0005-0000-0000-000047330000}"/>
    <cellStyle name="Hyperlink 2" xfId="54170" hidden="1" xr:uid="{00000000-0005-0000-0000-000048330000}"/>
    <cellStyle name="Hyperlink 2" xfId="54841" hidden="1" xr:uid="{00000000-0005-0000-0000-000049330000}"/>
    <cellStyle name="Hyperlink 2" xfId="54806" hidden="1" xr:uid="{00000000-0005-0000-0000-00004A330000}"/>
    <cellStyle name="Hyperlink 2" xfId="54891" hidden="1" xr:uid="{00000000-0005-0000-0000-00004B330000}"/>
    <cellStyle name="Hyperlink 2" xfId="54940" hidden="1" xr:uid="{00000000-0005-0000-0000-00004C330000}"/>
    <cellStyle name="Hyperlink 2" xfId="51918" hidden="1" xr:uid="{00000000-0005-0000-0000-00004D330000}"/>
    <cellStyle name="Hyperlink 2" xfId="55045" hidden="1" xr:uid="{00000000-0005-0000-0000-00004E330000}"/>
    <cellStyle name="Hyperlink 2" xfId="55010" hidden="1" xr:uid="{00000000-0005-0000-0000-00004F330000}"/>
    <cellStyle name="Hyperlink 2" xfId="55095" hidden="1" xr:uid="{00000000-0005-0000-0000-000050330000}"/>
    <cellStyle name="Hyperlink 2" xfId="55144" hidden="1" xr:uid="{00000000-0005-0000-0000-000051330000}"/>
    <cellStyle name="Hyperlink 2" xfId="55303" hidden="1" xr:uid="{00000000-0005-0000-0000-000052330000}"/>
    <cellStyle name="Hyperlink 2" xfId="55476" hidden="1" xr:uid="{00000000-0005-0000-0000-000053330000}"/>
    <cellStyle name="Hyperlink 2" xfId="55441" hidden="1" xr:uid="{00000000-0005-0000-0000-000054330000}"/>
    <cellStyle name="Hyperlink 2" xfId="55526" hidden="1" xr:uid="{00000000-0005-0000-0000-000055330000}"/>
    <cellStyle name="Hyperlink 2" xfId="55575" hidden="1" xr:uid="{00000000-0005-0000-0000-000056330000}"/>
    <cellStyle name="Hyperlink 2" xfId="55356" hidden="1" xr:uid="{00000000-0005-0000-0000-000057330000}"/>
    <cellStyle name="Hyperlink 2" xfId="55708" hidden="1" xr:uid="{00000000-0005-0000-0000-000058330000}"/>
    <cellStyle name="Hyperlink 2" xfId="55673" hidden="1" xr:uid="{00000000-0005-0000-0000-000059330000}"/>
    <cellStyle name="Hyperlink 2" xfId="55758" hidden="1" xr:uid="{00000000-0005-0000-0000-00005A330000}"/>
    <cellStyle name="Hyperlink 2" xfId="55807" hidden="1" xr:uid="{00000000-0005-0000-0000-00005B330000}"/>
    <cellStyle name="Hyperlink 2" xfId="55231" hidden="1" xr:uid="{00000000-0005-0000-0000-00005C330000}"/>
    <cellStyle name="Hyperlink 2" xfId="55912" hidden="1" xr:uid="{00000000-0005-0000-0000-00005D330000}"/>
    <cellStyle name="Hyperlink 2" xfId="55877" hidden="1" xr:uid="{00000000-0005-0000-0000-00005E330000}"/>
    <cellStyle name="Hyperlink 2" xfId="55962" hidden="1" xr:uid="{00000000-0005-0000-0000-00005F330000}"/>
    <cellStyle name="Hyperlink 2" xfId="56011" hidden="1" xr:uid="{00000000-0005-0000-0000-000060330000}"/>
    <cellStyle name="Hyperlink 2" xfId="55389" hidden="1" xr:uid="{00000000-0005-0000-0000-000061330000}"/>
    <cellStyle name="Hyperlink 2" xfId="56116" hidden="1" xr:uid="{00000000-0005-0000-0000-000062330000}"/>
    <cellStyle name="Hyperlink 2" xfId="56081" hidden="1" xr:uid="{00000000-0005-0000-0000-000063330000}"/>
    <cellStyle name="Hyperlink 2" xfId="56166" hidden="1" xr:uid="{00000000-0005-0000-0000-000064330000}"/>
    <cellStyle name="Hyperlink 2" xfId="56215" hidden="1" xr:uid="{00000000-0005-0000-0000-000065330000}"/>
    <cellStyle name="Hyperlink 2" xfId="55649" hidden="1" xr:uid="{00000000-0005-0000-0000-000066330000}"/>
    <cellStyle name="Hyperlink 2" xfId="56320" hidden="1" xr:uid="{00000000-0005-0000-0000-000067330000}"/>
    <cellStyle name="Hyperlink 2" xfId="56285" hidden="1" xr:uid="{00000000-0005-0000-0000-000068330000}"/>
    <cellStyle name="Hyperlink 2" xfId="56370" hidden="1" xr:uid="{00000000-0005-0000-0000-000069330000}"/>
    <cellStyle name="Hyperlink 2" xfId="56419" hidden="1" xr:uid="{00000000-0005-0000-0000-00006A330000}"/>
    <cellStyle name="Hyperlink 2" xfId="56517" hidden="1" xr:uid="{00000000-0005-0000-0000-00006B330000}"/>
    <cellStyle name="Hyperlink 2" xfId="56588" hidden="1" xr:uid="{00000000-0005-0000-0000-00006C330000}"/>
    <cellStyle name="Hyperlink 2" xfId="56553" hidden="1" xr:uid="{00000000-0005-0000-0000-00006D330000}"/>
    <cellStyle name="Hyperlink 2" xfId="56638" hidden="1" xr:uid="{00000000-0005-0000-0000-00006E330000}"/>
    <cellStyle name="Hyperlink 2" xfId="56687" hidden="1" xr:uid="{00000000-0005-0000-0000-00006F330000}"/>
    <cellStyle name="Hyperlink 2" xfId="56774" hidden="1" xr:uid="{00000000-0005-0000-0000-000070330000}"/>
    <cellStyle name="Hyperlink 2" xfId="56843" hidden="1" xr:uid="{00000000-0005-0000-0000-000071330000}"/>
    <cellStyle name="Hyperlink 2" xfId="56808" hidden="1" xr:uid="{00000000-0005-0000-0000-000072330000}"/>
    <cellStyle name="Hyperlink 2" xfId="56893" hidden="1" xr:uid="{00000000-0005-0000-0000-000073330000}"/>
    <cellStyle name="Hyperlink 2" xfId="56942" hidden="1" xr:uid="{00000000-0005-0000-0000-000074330000}"/>
    <cellStyle name="Hyperlink 2" xfId="57086" hidden="1" xr:uid="{00000000-0005-0000-0000-000075330000}"/>
    <cellStyle name="Hyperlink 2" xfId="57210" hidden="1" xr:uid="{00000000-0005-0000-0000-000076330000}"/>
    <cellStyle name="Hyperlink 2" xfId="57175" hidden="1" xr:uid="{00000000-0005-0000-0000-000077330000}"/>
    <cellStyle name="Hyperlink 2" xfId="57260" hidden="1" xr:uid="{00000000-0005-0000-0000-000078330000}"/>
    <cellStyle name="Hyperlink 2" xfId="57309" hidden="1" xr:uid="{00000000-0005-0000-0000-000079330000}"/>
    <cellStyle name="Hyperlink 2" xfId="57468" hidden="1" xr:uid="{00000000-0005-0000-0000-00007A330000}"/>
    <cellStyle name="Hyperlink 2" xfId="57641" hidden="1" xr:uid="{00000000-0005-0000-0000-00007B330000}"/>
    <cellStyle name="Hyperlink 2" xfId="57606" hidden="1" xr:uid="{00000000-0005-0000-0000-00007C330000}"/>
    <cellStyle name="Hyperlink 2" xfId="57691" hidden="1" xr:uid="{00000000-0005-0000-0000-00007D330000}"/>
    <cellStyle name="Hyperlink 2" xfId="57740" hidden="1" xr:uid="{00000000-0005-0000-0000-00007E330000}"/>
    <cellStyle name="Hyperlink 2" xfId="57521" hidden="1" xr:uid="{00000000-0005-0000-0000-00007F330000}"/>
    <cellStyle name="Hyperlink 2" xfId="57873" hidden="1" xr:uid="{00000000-0005-0000-0000-000080330000}"/>
    <cellStyle name="Hyperlink 2" xfId="57838" hidden="1" xr:uid="{00000000-0005-0000-0000-000081330000}"/>
    <cellStyle name="Hyperlink 2" xfId="57923" hidden="1" xr:uid="{00000000-0005-0000-0000-000082330000}"/>
    <cellStyle name="Hyperlink 2" xfId="57972" hidden="1" xr:uid="{00000000-0005-0000-0000-000083330000}"/>
    <cellStyle name="Hyperlink 2" xfId="57396" hidden="1" xr:uid="{00000000-0005-0000-0000-000084330000}"/>
    <cellStyle name="Hyperlink 2" xfId="58077" hidden="1" xr:uid="{00000000-0005-0000-0000-000085330000}"/>
    <cellStyle name="Hyperlink 2" xfId="58042" hidden="1" xr:uid="{00000000-0005-0000-0000-000086330000}"/>
    <cellStyle name="Hyperlink 2" xfId="58127" hidden="1" xr:uid="{00000000-0005-0000-0000-000087330000}"/>
    <cellStyle name="Hyperlink 2" xfId="58176" hidden="1" xr:uid="{00000000-0005-0000-0000-000088330000}"/>
    <cellStyle name="Hyperlink 2" xfId="57554" hidden="1" xr:uid="{00000000-0005-0000-0000-000089330000}"/>
    <cellStyle name="Hyperlink 2" xfId="58281" hidden="1" xr:uid="{00000000-0005-0000-0000-00008A330000}"/>
    <cellStyle name="Hyperlink 2" xfId="58246" hidden="1" xr:uid="{00000000-0005-0000-0000-00008B330000}"/>
    <cellStyle name="Hyperlink 2" xfId="58331" hidden="1" xr:uid="{00000000-0005-0000-0000-00008C330000}"/>
    <cellStyle name="Hyperlink 2" xfId="58380" hidden="1" xr:uid="{00000000-0005-0000-0000-00008D330000}"/>
    <cellStyle name="Hyperlink 2" xfId="57814" hidden="1" xr:uid="{00000000-0005-0000-0000-00008E330000}"/>
    <cellStyle name="Hyperlink 2" xfId="58485" hidden="1" xr:uid="{00000000-0005-0000-0000-00008F330000}"/>
    <cellStyle name="Hyperlink 2" xfId="58450" hidden="1" xr:uid="{00000000-0005-0000-0000-000090330000}"/>
    <cellStyle name="Hyperlink 2" xfId="58535" hidden="1" xr:uid="{00000000-0005-0000-0000-000091330000}"/>
    <cellStyle name="Hyperlink 2" xfId="58584" hidden="1" xr:uid="{00000000-0005-0000-0000-000092330000}"/>
    <cellStyle name="Hyperlink 2" xfId="57140" hidden="1" xr:uid="{00000000-0005-0000-0000-000093330000}"/>
    <cellStyle name="Hyperlink 2" xfId="58689" hidden="1" xr:uid="{00000000-0005-0000-0000-000094330000}"/>
    <cellStyle name="Hyperlink 2" xfId="58654" hidden="1" xr:uid="{00000000-0005-0000-0000-000095330000}"/>
    <cellStyle name="Hyperlink 2" xfId="58739" hidden="1" xr:uid="{00000000-0005-0000-0000-000096330000}"/>
    <cellStyle name="Hyperlink 2" xfId="58788" hidden="1" xr:uid="{00000000-0005-0000-0000-000097330000}"/>
    <cellStyle name="Hyperlink 2" xfId="58947" hidden="1" xr:uid="{00000000-0005-0000-0000-000098330000}"/>
    <cellStyle name="Hyperlink 2" xfId="59120" hidden="1" xr:uid="{00000000-0005-0000-0000-000099330000}"/>
    <cellStyle name="Hyperlink 2" xfId="59085" hidden="1" xr:uid="{00000000-0005-0000-0000-00009A330000}"/>
    <cellStyle name="Hyperlink 2" xfId="59170" hidden="1" xr:uid="{00000000-0005-0000-0000-00009B330000}"/>
    <cellStyle name="Hyperlink 2" xfId="59219" hidden="1" xr:uid="{00000000-0005-0000-0000-00009C330000}"/>
    <cellStyle name="Hyperlink 2" xfId="59000" hidden="1" xr:uid="{00000000-0005-0000-0000-00009D330000}"/>
    <cellStyle name="Hyperlink 2" xfId="59352" hidden="1" xr:uid="{00000000-0005-0000-0000-00009E330000}"/>
    <cellStyle name="Hyperlink 2" xfId="59317" hidden="1" xr:uid="{00000000-0005-0000-0000-00009F330000}"/>
    <cellStyle name="Hyperlink 2" xfId="59402" hidden="1" xr:uid="{00000000-0005-0000-0000-0000A0330000}"/>
    <cellStyle name="Hyperlink 2" xfId="59451" hidden="1" xr:uid="{00000000-0005-0000-0000-0000A1330000}"/>
    <cellStyle name="Hyperlink 2" xfId="58875" hidden="1" xr:uid="{00000000-0005-0000-0000-0000A2330000}"/>
    <cellStyle name="Hyperlink 2" xfId="59556" hidden="1" xr:uid="{00000000-0005-0000-0000-0000A3330000}"/>
    <cellStyle name="Hyperlink 2" xfId="59521" hidden="1" xr:uid="{00000000-0005-0000-0000-0000A4330000}"/>
    <cellStyle name="Hyperlink 2" xfId="59606" hidden="1" xr:uid="{00000000-0005-0000-0000-0000A5330000}"/>
    <cellStyle name="Hyperlink 2" xfId="59655" hidden="1" xr:uid="{00000000-0005-0000-0000-0000A6330000}"/>
    <cellStyle name="Hyperlink 2" xfId="59033" hidden="1" xr:uid="{00000000-0005-0000-0000-0000A7330000}"/>
    <cellStyle name="Hyperlink 2" xfId="59760" hidden="1" xr:uid="{00000000-0005-0000-0000-0000A8330000}"/>
    <cellStyle name="Hyperlink 2" xfId="59725" hidden="1" xr:uid="{00000000-0005-0000-0000-0000A9330000}"/>
    <cellStyle name="Hyperlink 2" xfId="59810" hidden="1" xr:uid="{00000000-0005-0000-0000-0000AA330000}"/>
    <cellStyle name="Hyperlink 2" xfId="59859" hidden="1" xr:uid="{00000000-0005-0000-0000-0000AB330000}"/>
    <cellStyle name="Hyperlink 2" xfId="59293" hidden="1" xr:uid="{00000000-0005-0000-0000-0000AC330000}"/>
    <cellStyle name="Hyperlink 2" xfId="59964" hidden="1" xr:uid="{00000000-0005-0000-0000-0000AD330000}"/>
    <cellStyle name="Hyperlink 2" xfId="59929" hidden="1" xr:uid="{00000000-0005-0000-0000-0000AE330000}"/>
    <cellStyle name="Hyperlink 2" xfId="60014" hidden="1" xr:uid="{00000000-0005-0000-0000-0000AF330000}"/>
    <cellStyle name="Hyperlink 2" xfId="60063" hidden="1" xr:uid="{00000000-0005-0000-0000-0000B0330000}"/>
    <cellStyle name="Hyperlink 2" xfId="57035" hidden="1" xr:uid="{00000000-0005-0000-0000-0000B1330000}"/>
    <cellStyle name="Hyperlink 2" xfId="60168" hidden="1" xr:uid="{00000000-0005-0000-0000-0000B2330000}"/>
    <cellStyle name="Hyperlink 2" xfId="60133" hidden="1" xr:uid="{00000000-0005-0000-0000-0000B3330000}"/>
    <cellStyle name="Hyperlink 2" xfId="60218" hidden="1" xr:uid="{00000000-0005-0000-0000-0000B4330000}"/>
    <cellStyle name="Hyperlink 2" xfId="60267" hidden="1" xr:uid="{00000000-0005-0000-0000-0000B5330000}"/>
    <cellStyle name="Hyperlink 2" xfId="60426" hidden="1" xr:uid="{00000000-0005-0000-0000-0000B6330000}"/>
    <cellStyle name="Hyperlink 2" xfId="60599" hidden="1" xr:uid="{00000000-0005-0000-0000-0000B7330000}"/>
    <cellStyle name="Hyperlink 2" xfId="60564" hidden="1" xr:uid="{00000000-0005-0000-0000-0000B8330000}"/>
    <cellStyle name="Hyperlink 2" xfId="60649" hidden="1" xr:uid="{00000000-0005-0000-0000-0000B9330000}"/>
    <cellStyle name="Hyperlink 2" xfId="60698" hidden="1" xr:uid="{00000000-0005-0000-0000-0000BA330000}"/>
    <cellStyle name="Hyperlink 2" xfId="60479" hidden="1" xr:uid="{00000000-0005-0000-0000-0000BB330000}"/>
    <cellStyle name="Hyperlink 2" xfId="60831" hidden="1" xr:uid="{00000000-0005-0000-0000-0000BC330000}"/>
    <cellStyle name="Hyperlink 2" xfId="60796" hidden="1" xr:uid="{00000000-0005-0000-0000-0000BD330000}"/>
    <cellStyle name="Hyperlink 2" xfId="60881" hidden="1" xr:uid="{00000000-0005-0000-0000-0000BE330000}"/>
    <cellStyle name="Hyperlink 2" xfId="60930" hidden="1" xr:uid="{00000000-0005-0000-0000-0000BF330000}"/>
    <cellStyle name="Hyperlink 2" xfId="60354" hidden="1" xr:uid="{00000000-0005-0000-0000-0000C0330000}"/>
    <cellStyle name="Hyperlink 2" xfId="61035" hidden="1" xr:uid="{00000000-0005-0000-0000-0000C1330000}"/>
    <cellStyle name="Hyperlink 2" xfId="61000" hidden="1" xr:uid="{00000000-0005-0000-0000-0000C2330000}"/>
    <cellStyle name="Hyperlink 2" xfId="61085" hidden="1" xr:uid="{00000000-0005-0000-0000-0000C3330000}"/>
    <cellStyle name="Hyperlink 2" xfId="61134" hidden="1" xr:uid="{00000000-0005-0000-0000-0000C4330000}"/>
    <cellStyle name="Hyperlink 2" xfId="60512" hidden="1" xr:uid="{00000000-0005-0000-0000-0000C5330000}"/>
    <cellStyle name="Hyperlink 2" xfId="61239" hidden="1" xr:uid="{00000000-0005-0000-0000-0000C6330000}"/>
    <cellStyle name="Hyperlink 2" xfId="61204" hidden="1" xr:uid="{00000000-0005-0000-0000-0000C7330000}"/>
    <cellStyle name="Hyperlink 2" xfId="61289" hidden="1" xr:uid="{00000000-0005-0000-0000-0000C8330000}"/>
    <cellStyle name="Hyperlink 2" xfId="61338" hidden="1" xr:uid="{00000000-0005-0000-0000-0000C9330000}"/>
    <cellStyle name="Hyperlink 2" xfId="60772" hidden="1" xr:uid="{00000000-0005-0000-0000-0000CA330000}"/>
    <cellStyle name="Hyperlink 2" xfId="61443" hidden="1" xr:uid="{00000000-0005-0000-0000-0000CB330000}"/>
    <cellStyle name="Hyperlink 2" xfId="61408" hidden="1" xr:uid="{00000000-0005-0000-0000-0000CC330000}"/>
    <cellStyle name="Hyperlink 2" xfId="61493" hidden="1" xr:uid="{00000000-0005-0000-0000-0000CD330000}"/>
    <cellStyle name="Hyperlink 2" xfId="61542" xr:uid="{00000000-0005-0000-0000-0000CE330000}"/>
    <cellStyle name="Hyperlink 20" xfId="165" hidden="1" xr:uid="{00000000-0005-0000-0000-0000CF330000}"/>
    <cellStyle name="Hyperlink 20" xfId="207" hidden="1" xr:uid="{00000000-0005-0000-0000-0000D0330000}"/>
    <cellStyle name="Hyperlink 20" xfId="437" hidden="1" xr:uid="{00000000-0005-0000-0000-0000D1330000}"/>
    <cellStyle name="Hyperlink 20" xfId="490" hidden="1" xr:uid="{00000000-0005-0000-0000-0000D2330000}"/>
    <cellStyle name="Hyperlink 20" xfId="539" hidden="1" xr:uid="{00000000-0005-0000-0000-0000D3330000}"/>
    <cellStyle name="Hyperlink 20" xfId="589" hidden="1" xr:uid="{00000000-0005-0000-0000-0000D4330000}"/>
    <cellStyle name="Hyperlink 20" xfId="625" hidden="1" xr:uid="{00000000-0005-0000-0000-0000D5330000}"/>
    <cellStyle name="Hyperlink 20" xfId="694" hidden="1" xr:uid="{00000000-0005-0000-0000-0000D6330000}"/>
    <cellStyle name="Hyperlink 20" xfId="745" hidden="1" xr:uid="{00000000-0005-0000-0000-0000D7330000}"/>
    <cellStyle name="Hyperlink 20" xfId="794" hidden="1" xr:uid="{00000000-0005-0000-0000-0000D8330000}"/>
    <cellStyle name="Hyperlink 20" xfId="844" hidden="1" xr:uid="{00000000-0005-0000-0000-0000D9330000}"/>
    <cellStyle name="Hyperlink 20" xfId="939" hidden="1" xr:uid="{00000000-0005-0000-0000-0000DA330000}"/>
    <cellStyle name="Hyperlink 20" xfId="1064" hidden="1" xr:uid="{00000000-0005-0000-0000-0000DB330000}"/>
    <cellStyle name="Hyperlink 20" xfId="1115" hidden="1" xr:uid="{00000000-0005-0000-0000-0000DC330000}"/>
    <cellStyle name="Hyperlink 20" xfId="1164" hidden="1" xr:uid="{00000000-0005-0000-0000-0000DD330000}"/>
    <cellStyle name="Hyperlink 20" xfId="1214" hidden="1" xr:uid="{00000000-0005-0000-0000-0000DE330000}"/>
    <cellStyle name="Hyperlink 20" xfId="1322" hidden="1" xr:uid="{00000000-0005-0000-0000-0000DF330000}"/>
    <cellStyle name="Hyperlink 20" xfId="1495" hidden="1" xr:uid="{00000000-0005-0000-0000-0000E0330000}"/>
    <cellStyle name="Hyperlink 20" xfId="1546" hidden="1" xr:uid="{00000000-0005-0000-0000-0000E1330000}"/>
    <cellStyle name="Hyperlink 20" xfId="1595" hidden="1" xr:uid="{00000000-0005-0000-0000-0000E2330000}"/>
    <cellStyle name="Hyperlink 20" xfId="1645" hidden="1" xr:uid="{00000000-0005-0000-0000-0000E3330000}"/>
    <cellStyle name="Hyperlink 20" xfId="1411" hidden="1" xr:uid="{00000000-0005-0000-0000-0000E4330000}"/>
    <cellStyle name="Hyperlink 20" xfId="1727" hidden="1" xr:uid="{00000000-0005-0000-0000-0000E5330000}"/>
    <cellStyle name="Hyperlink 20" xfId="1778" hidden="1" xr:uid="{00000000-0005-0000-0000-0000E6330000}"/>
    <cellStyle name="Hyperlink 20" xfId="1827" hidden="1" xr:uid="{00000000-0005-0000-0000-0000E7330000}"/>
    <cellStyle name="Hyperlink 20" xfId="1877" hidden="1" xr:uid="{00000000-0005-0000-0000-0000E8330000}"/>
    <cellStyle name="Hyperlink 20" xfId="1305" hidden="1" xr:uid="{00000000-0005-0000-0000-0000E9330000}"/>
    <cellStyle name="Hyperlink 20" xfId="1931" hidden="1" xr:uid="{00000000-0005-0000-0000-0000EA330000}"/>
    <cellStyle name="Hyperlink 20" xfId="1982" hidden="1" xr:uid="{00000000-0005-0000-0000-0000EB330000}"/>
    <cellStyle name="Hyperlink 20" xfId="2031" hidden="1" xr:uid="{00000000-0005-0000-0000-0000EC330000}"/>
    <cellStyle name="Hyperlink 20" xfId="2081" hidden="1" xr:uid="{00000000-0005-0000-0000-0000ED330000}"/>
    <cellStyle name="Hyperlink 20" xfId="1438" hidden="1" xr:uid="{00000000-0005-0000-0000-0000EE330000}"/>
    <cellStyle name="Hyperlink 20" xfId="2135" hidden="1" xr:uid="{00000000-0005-0000-0000-0000EF330000}"/>
    <cellStyle name="Hyperlink 20" xfId="2186" hidden="1" xr:uid="{00000000-0005-0000-0000-0000F0330000}"/>
    <cellStyle name="Hyperlink 20" xfId="2235" hidden="1" xr:uid="{00000000-0005-0000-0000-0000F1330000}"/>
    <cellStyle name="Hyperlink 20" xfId="2285" hidden="1" xr:uid="{00000000-0005-0000-0000-0000F2330000}"/>
    <cellStyle name="Hyperlink 20" xfId="1254" hidden="1" xr:uid="{00000000-0005-0000-0000-0000F3330000}"/>
    <cellStyle name="Hyperlink 20" xfId="2339" hidden="1" xr:uid="{00000000-0005-0000-0000-0000F4330000}"/>
    <cellStyle name="Hyperlink 20" xfId="2390" hidden="1" xr:uid="{00000000-0005-0000-0000-0000F5330000}"/>
    <cellStyle name="Hyperlink 20" xfId="2439" hidden="1" xr:uid="{00000000-0005-0000-0000-0000F6330000}"/>
    <cellStyle name="Hyperlink 20" xfId="2489" hidden="1" xr:uid="{00000000-0005-0000-0000-0000F7330000}"/>
    <cellStyle name="Hyperlink 20" xfId="1029" hidden="1" xr:uid="{00000000-0005-0000-0000-0000F8330000}"/>
    <cellStyle name="Hyperlink 20" xfId="2543" hidden="1" xr:uid="{00000000-0005-0000-0000-0000F9330000}"/>
    <cellStyle name="Hyperlink 20" xfId="2594" hidden="1" xr:uid="{00000000-0005-0000-0000-0000FA330000}"/>
    <cellStyle name="Hyperlink 20" xfId="2643" hidden="1" xr:uid="{00000000-0005-0000-0000-0000FB330000}"/>
    <cellStyle name="Hyperlink 20" xfId="2693" hidden="1" xr:uid="{00000000-0005-0000-0000-0000FC330000}"/>
    <cellStyle name="Hyperlink 20" xfId="2801" hidden="1" xr:uid="{00000000-0005-0000-0000-0000FD330000}"/>
    <cellStyle name="Hyperlink 20" xfId="2974" hidden="1" xr:uid="{00000000-0005-0000-0000-0000FE330000}"/>
    <cellStyle name="Hyperlink 20" xfId="3025" hidden="1" xr:uid="{00000000-0005-0000-0000-0000FF330000}"/>
    <cellStyle name="Hyperlink 20" xfId="3074" hidden="1" xr:uid="{00000000-0005-0000-0000-000000340000}"/>
    <cellStyle name="Hyperlink 20" xfId="3124" hidden="1" xr:uid="{00000000-0005-0000-0000-000001340000}"/>
    <cellStyle name="Hyperlink 20" xfId="2890" hidden="1" xr:uid="{00000000-0005-0000-0000-000002340000}"/>
    <cellStyle name="Hyperlink 20" xfId="3206" hidden="1" xr:uid="{00000000-0005-0000-0000-000003340000}"/>
    <cellStyle name="Hyperlink 20" xfId="3257" hidden="1" xr:uid="{00000000-0005-0000-0000-000004340000}"/>
    <cellStyle name="Hyperlink 20" xfId="3306" hidden="1" xr:uid="{00000000-0005-0000-0000-000005340000}"/>
    <cellStyle name="Hyperlink 20" xfId="3356" hidden="1" xr:uid="{00000000-0005-0000-0000-000006340000}"/>
    <cellStyle name="Hyperlink 20" xfId="2784" hidden="1" xr:uid="{00000000-0005-0000-0000-000007340000}"/>
    <cellStyle name="Hyperlink 20" xfId="3410" hidden="1" xr:uid="{00000000-0005-0000-0000-000008340000}"/>
    <cellStyle name="Hyperlink 20" xfId="3461" hidden="1" xr:uid="{00000000-0005-0000-0000-000009340000}"/>
    <cellStyle name="Hyperlink 20" xfId="3510" hidden="1" xr:uid="{00000000-0005-0000-0000-00000A340000}"/>
    <cellStyle name="Hyperlink 20" xfId="3560" hidden="1" xr:uid="{00000000-0005-0000-0000-00000B340000}"/>
    <cellStyle name="Hyperlink 20" xfId="2917" hidden="1" xr:uid="{00000000-0005-0000-0000-00000C340000}"/>
    <cellStyle name="Hyperlink 20" xfId="3614" hidden="1" xr:uid="{00000000-0005-0000-0000-00000D340000}"/>
    <cellStyle name="Hyperlink 20" xfId="3665" hidden="1" xr:uid="{00000000-0005-0000-0000-00000E340000}"/>
    <cellStyle name="Hyperlink 20" xfId="3714" hidden="1" xr:uid="{00000000-0005-0000-0000-00000F340000}"/>
    <cellStyle name="Hyperlink 20" xfId="3764" hidden="1" xr:uid="{00000000-0005-0000-0000-000010340000}"/>
    <cellStyle name="Hyperlink 20" xfId="2733" hidden="1" xr:uid="{00000000-0005-0000-0000-000011340000}"/>
    <cellStyle name="Hyperlink 20" xfId="3818" hidden="1" xr:uid="{00000000-0005-0000-0000-000012340000}"/>
    <cellStyle name="Hyperlink 20" xfId="3869" hidden="1" xr:uid="{00000000-0005-0000-0000-000013340000}"/>
    <cellStyle name="Hyperlink 20" xfId="3918" hidden="1" xr:uid="{00000000-0005-0000-0000-000014340000}"/>
    <cellStyle name="Hyperlink 20" xfId="3968" hidden="1" xr:uid="{00000000-0005-0000-0000-000015340000}"/>
    <cellStyle name="Hyperlink 20" xfId="984" hidden="1" xr:uid="{00000000-0005-0000-0000-000016340000}"/>
    <cellStyle name="Hyperlink 20" xfId="4022" hidden="1" xr:uid="{00000000-0005-0000-0000-000017340000}"/>
    <cellStyle name="Hyperlink 20" xfId="4073" hidden="1" xr:uid="{00000000-0005-0000-0000-000018340000}"/>
    <cellStyle name="Hyperlink 20" xfId="4122" hidden="1" xr:uid="{00000000-0005-0000-0000-000019340000}"/>
    <cellStyle name="Hyperlink 20" xfId="4172" hidden="1" xr:uid="{00000000-0005-0000-0000-00001A340000}"/>
    <cellStyle name="Hyperlink 20" xfId="4280" hidden="1" xr:uid="{00000000-0005-0000-0000-00001B340000}"/>
    <cellStyle name="Hyperlink 20" xfId="4453" hidden="1" xr:uid="{00000000-0005-0000-0000-00001C340000}"/>
    <cellStyle name="Hyperlink 20" xfId="4504" hidden="1" xr:uid="{00000000-0005-0000-0000-00001D340000}"/>
    <cellStyle name="Hyperlink 20" xfId="4553" hidden="1" xr:uid="{00000000-0005-0000-0000-00001E340000}"/>
    <cellStyle name="Hyperlink 20" xfId="4603" hidden="1" xr:uid="{00000000-0005-0000-0000-00001F340000}"/>
    <cellStyle name="Hyperlink 20" xfId="4369" hidden="1" xr:uid="{00000000-0005-0000-0000-000020340000}"/>
    <cellStyle name="Hyperlink 20" xfId="4685" hidden="1" xr:uid="{00000000-0005-0000-0000-000021340000}"/>
    <cellStyle name="Hyperlink 20" xfId="4736" hidden="1" xr:uid="{00000000-0005-0000-0000-000022340000}"/>
    <cellStyle name="Hyperlink 20" xfId="4785" hidden="1" xr:uid="{00000000-0005-0000-0000-000023340000}"/>
    <cellStyle name="Hyperlink 20" xfId="4835" hidden="1" xr:uid="{00000000-0005-0000-0000-000024340000}"/>
    <cellStyle name="Hyperlink 20" xfId="4263" hidden="1" xr:uid="{00000000-0005-0000-0000-000025340000}"/>
    <cellStyle name="Hyperlink 20" xfId="4889" hidden="1" xr:uid="{00000000-0005-0000-0000-000026340000}"/>
    <cellStyle name="Hyperlink 20" xfId="4940" hidden="1" xr:uid="{00000000-0005-0000-0000-000027340000}"/>
    <cellStyle name="Hyperlink 20" xfId="4989" hidden="1" xr:uid="{00000000-0005-0000-0000-000028340000}"/>
    <cellStyle name="Hyperlink 20" xfId="5039" hidden="1" xr:uid="{00000000-0005-0000-0000-000029340000}"/>
    <cellStyle name="Hyperlink 20" xfId="4396" hidden="1" xr:uid="{00000000-0005-0000-0000-00002A340000}"/>
    <cellStyle name="Hyperlink 20" xfId="5093" hidden="1" xr:uid="{00000000-0005-0000-0000-00002B340000}"/>
    <cellStyle name="Hyperlink 20" xfId="5144" hidden="1" xr:uid="{00000000-0005-0000-0000-00002C340000}"/>
    <cellStyle name="Hyperlink 20" xfId="5193" hidden="1" xr:uid="{00000000-0005-0000-0000-00002D340000}"/>
    <cellStyle name="Hyperlink 20" xfId="5243" hidden="1" xr:uid="{00000000-0005-0000-0000-00002E340000}"/>
    <cellStyle name="Hyperlink 20" xfId="4212" hidden="1" xr:uid="{00000000-0005-0000-0000-00002F340000}"/>
    <cellStyle name="Hyperlink 20" xfId="5297" hidden="1" xr:uid="{00000000-0005-0000-0000-000030340000}"/>
    <cellStyle name="Hyperlink 20" xfId="5348" hidden="1" xr:uid="{00000000-0005-0000-0000-000031340000}"/>
    <cellStyle name="Hyperlink 20" xfId="5397" hidden="1" xr:uid="{00000000-0005-0000-0000-000032340000}"/>
    <cellStyle name="Hyperlink 20" xfId="5447" hidden="1" xr:uid="{00000000-0005-0000-0000-000033340000}"/>
    <cellStyle name="Hyperlink 20" xfId="5633" hidden="1" xr:uid="{00000000-0005-0000-0000-000034340000}"/>
    <cellStyle name="Hyperlink 20" xfId="5833" hidden="1" xr:uid="{00000000-0005-0000-0000-000035340000}"/>
    <cellStyle name="Hyperlink 20" xfId="5884" hidden="1" xr:uid="{00000000-0005-0000-0000-000036340000}"/>
    <cellStyle name="Hyperlink 20" xfId="5933" hidden="1" xr:uid="{00000000-0005-0000-0000-000037340000}"/>
    <cellStyle name="Hyperlink 20" xfId="5983" hidden="1" xr:uid="{00000000-0005-0000-0000-000038340000}"/>
    <cellStyle name="Hyperlink 20" xfId="6019" hidden="1" xr:uid="{00000000-0005-0000-0000-000039340000}"/>
    <cellStyle name="Hyperlink 20" xfId="6088" hidden="1" xr:uid="{00000000-0005-0000-0000-00003A340000}"/>
    <cellStyle name="Hyperlink 20" xfId="6139" hidden="1" xr:uid="{00000000-0005-0000-0000-00003B340000}"/>
    <cellStyle name="Hyperlink 20" xfId="6188" hidden="1" xr:uid="{00000000-0005-0000-0000-00003C340000}"/>
    <cellStyle name="Hyperlink 20" xfId="6238" hidden="1" xr:uid="{00000000-0005-0000-0000-00003D340000}"/>
    <cellStyle name="Hyperlink 20" xfId="6330" hidden="1" xr:uid="{00000000-0005-0000-0000-00003E340000}"/>
    <cellStyle name="Hyperlink 20" xfId="6454" hidden="1" xr:uid="{00000000-0005-0000-0000-00003F340000}"/>
    <cellStyle name="Hyperlink 20" xfId="6505" hidden="1" xr:uid="{00000000-0005-0000-0000-000040340000}"/>
    <cellStyle name="Hyperlink 20" xfId="6554" hidden="1" xr:uid="{00000000-0005-0000-0000-000041340000}"/>
    <cellStyle name="Hyperlink 20" xfId="6604" hidden="1" xr:uid="{00000000-0005-0000-0000-000042340000}"/>
    <cellStyle name="Hyperlink 20" xfId="6712" hidden="1" xr:uid="{00000000-0005-0000-0000-000043340000}"/>
    <cellStyle name="Hyperlink 20" xfId="6885" hidden="1" xr:uid="{00000000-0005-0000-0000-000044340000}"/>
    <cellStyle name="Hyperlink 20" xfId="6936" hidden="1" xr:uid="{00000000-0005-0000-0000-000045340000}"/>
    <cellStyle name="Hyperlink 20" xfId="6985" hidden="1" xr:uid="{00000000-0005-0000-0000-000046340000}"/>
    <cellStyle name="Hyperlink 20" xfId="7035" hidden="1" xr:uid="{00000000-0005-0000-0000-000047340000}"/>
    <cellStyle name="Hyperlink 20" xfId="6801" hidden="1" xr:uid="{00000000-0005-0000-0000-000048340000}"/>
    <cellStyle name="Hyperlink 20" xfId="7117" hidden="1" xr:uid="{00000000-0005-0000-0000-000049340000}"/>
    <cellStyle name="Hyperlink 20" xfId="7168" hidden="1" xr:uid="{00000000-0005-0000-0000-00004A340000}"/>
    <cellStyle name="Hyperlink 20" xfId="7217" hidden="1" xr:uid="{00000000-0005-0000-0000-00004B340000}"/>
    <cellStyle name="Hyperlink 20" xfId="7267" hidden="1" xr:uid="{00000000-0005-0000-0000-00004C340000}"/>
    <cellStyle name="Hyperlink 20" xfId="6695" hidden="1" xr:uid="{00000000-0005-0000-0000-00004D340000}"/>
    <cellStyle name="Hyperlink 20" xfId="7321" hidden="1" xr:uid="{00000000-0005-0000-0000-00004E340000}"/>
    <cellStyle name="Hyperlink 20" xfId="7372" hidden="1" xr:uid="{00000000-0005-0000-0000-00004F340000}"/>
    <cellStyle name="Hyperlink 20" xfId="7421" hidden="1" xr:uid="{00000000-0005-0000-0000-000050340000}"/>
    <cellStyle name="Hyperlink 20" xfId="7471" hidden="1" xr:uid="{00000000-0005-0000-0000-000051340000}"/>
    <cellStyle name="Hyperlink 20" xfId="6828" hidden="1" xr:uid="{00000000-0005-0000-0000-000052340000}"/>
    <cellStyle name="Hyperlink 20" xfId="7525" hidden="1" xr:uid="{00000000-0005-0000-0000-000053340000}"/>
    <cellStyle name="Hyperlink 20" xfId="7576" hidden="1" xr:uid="{00000000-0005-0000-0000-000054340000}"/>
    <cellStyle name="Hyperlink 20" xfId="7625" hidden="1" xr:uid="{00000000-0005-0000-0000-000055340000}"/>
    <cellStyle name="Hyperlink 20" xfId="7675" hidden="1" xr:uid="{00000000-0005-0000-0000-000056340000}"/>
    <cellStyle name="Hyperlink 20" xfId="6644" hidden="1" xr:uid="{00000000-0005-0000-0000-000057340000}"/>
    <cellStyle name="Hyperlink 20" xfId="7729" hidden="1" xr:uid="{00000000-0005-0000-0000-000058340000}"/>
    <cellStyle name="Hyperlink 20" xfId="7780" hidden="1" xr:uid="{00000000-0005-0000-0000-000059340000}"/>
    <cellStyle name="Hyperlink 20" xfId="7829" hidden="1" xr:uid="{00000000-0005-0000-0000-00005A340000}"/>
    <cellStyle name="Hyperlink 20" xfId="7879" hidden="1" xr:uid="{00000000-0005-0000-0000-00005B340000}"/>
    <cellStyle name="Hyperlink 20" xfId="6420" hidden="1" xr:uid="{00000000-0005-0000-0000-00005C340000}"/>
    <cellStyle name="Hyperlink 20" xfId="7933" hidden="1" xr:uid="{00000000-0005-0000-0000-00005D340000}"/>
    <cellStyle name="Hyperlink 20" xfId="7984" hidden="1" xr:uid="{00000000-0005-0000-0000-00005E340000}"/>
    <cellStyle name="Hyperlink 20" xfId="8033" hidden="1" xr:uid="{00000000-0005-0000-0000-00005F340000}"/>
    <cellStyle name="Hyperlink 20" xfId="8083" hidden="1" xr:uid="{00000000-0005-0000-0000-000060340000}"/>
    <cellStyle name="Hyperlink 20" xfId="8191" hidden="1" xr:uid="{00000000-0005-0000-0000-000061340000}"/>
    <cellStyle name="Hyperlink 20" xfId="8364" hidden="1" xr:uid="{00000000-0005-0000-0000-000062340000}"/>
    <cellStyle name="Hyperlink 20" xfId="8415" hidden="1" xr:uid="{00000000-0005-0000-0000-000063340000}"/>
    <cellStyle name="Hyperlink 20" xfId="8464" hidden="1" xr:uid="{00000000-0005-0000-0000-000064340000}"/>
    <cellStyle name="Hyperlink 20" xfId="8514" hidden="1" xr:uid="{00000000-0005-0000-0000-000065340000}"/>
    <cellStyle name="Hyperlink 20" xfId="8280" hidden="1" xr:uid="{00000000-0005-0000-0000-000066340000}"/>
    <cellStyle name="Hyperlink 20" xfId="8596" hidden="1" xr:uid="{00000000-0005-0000-0000-000067340000}"/>
    <cellStyle name="Hyperlink 20" xfId="8647" hidden="1" xr:uid="{00000000-0005-0000-0000-000068340000}"/>
    <cellStyle name="Hyperlink 20" xfId="8696" hidden="1" xr:uid="{00000000-0005-0000-0000-000069340000}"/>
    <cellStyle name="Hyperlink 20" xfId="8746" hidden="1" xr:uid="{00000000-0005-0000-0000-00006A340000}"/>
    <cellStyle name="Hyperlink 20" xfId="8174" hidden="1" xr:uid="{00000000-0005-0000-0000-00006B340000}"/>
    <cellStyle name="Hyperlink 20" xfId="8800" hidden="1" xr:uid="{00000000-0005-0000-0000-00006C340000}"/>
    <cellStyle name="Hyperlink 20" xfId="8851" hidden="1" xr:uid="{00000000-0005-0000-0000-00006D340000}"/>
    <cellStyle name="Hyperlink 20" xfId="8900" hidden="1" xr:uid="{00000000-0005-0000-0000-00006E340000}"/>
    <cellStyle name="Hyperlink 20" xfId="8950" hidden="1" xr:uid="{00000000-0005-0000-0000-00006F340000}"/>
    <cellStyle name="Hyperlink 20" xfId="8307" hidden="1" xr:uid="{00000000-0005-0000-0000-000070340000}"/>
    <cellStyle name="Hyperlink 20" xfId="9004" hidden="1" xr:uid="{00000000-0005-0000-0000-000071340000}"/>
    <cellStyle name="Hyperlink 20" xfId="9055" hidden="1" xr:uid="{00000000-0005-0000-0000-000072340000}"/>
    <cellStyle name="Hyperlink 20" xfId="9104" hidden="1" xr:uid="{00000000-0005-0000-0000-000073340000}"/>
    <cellStyle name="Hyperlink 20" xfId="9154" hidden="1" xr:uid="{00000000-0005-0000-0000-000074340000}"/>
    <cellStyle name="Hyperlink 20" xfId="8123" hidden="1" xr:uid="{00000000-0005-0000-0000-000075340000}"/>
    <cellStyle name="Hyperlink 20" xfId="9208" hidden="1" xr:uid="{00000000-0005-0000-0000-000076340000}"/>
    <cellStyle name="Hyperlink 20" xfId="9259" hidden="1" xr:uid="{00000000-0005-0000-0000-000077340000}"/>
    <cellStyle name="Hyperlink 20" xfId="9308" hidden="1" xr:uid="{00000000-0005-0000-0000-000078340000}"/>
    <cellStyle name="Hyperlink 20" xfId="9358" hidden="1" xr:uid="{00000000-0005-0000-0000-000079340000}"/>
    <cellStyle name="Hyperlink 20" xfId="6375" hidden="1" xr:uid="{00000000-0005-0000-0000-00007A340000}"/>
    <cellStyle name="Hyperlink 20" xfId="9412" hidden="1" xr:uid="{00000000-0005-0000-0000-00007B340000}"/>
    <cellStyle name="Hyperlink 20" xfId="9463" hidden="1" xr:uid="{00000000-0005-0000-0000-00007C340000}"/>
    <cellStyle name="Hyperlink 20" xfId="9512" hidden="1" xr:uid="{00000000-0005-0000-0000-00007D340000}"/>
    <cellStyle name="Hyperlink 20" xfId="9562" hidden="1" xr:uid="{00000000-0005-0000-0000-00007E340000}"/>
    <cellStyle name="Hyperlink 20" xfId="9670" hidden="1" xr:uid="{00000000-0005-0000-0000-00007F340000}"/>
    <cellStyle name="Hyperlink 20" xfId="9843" hidden="1" xr:uid="{00000000-0005-0000-0000-000080340000}"/>
    <cellStyle name="Hyperlink 20" xfId="9894" hidden="1" xr:uid="{00000000-0005-0000-0000-000081340000}"/>
    <cellStyle name="Hyperlink 20" xfId="9943" hidden="1" xr:uid="{00000000-0005-0000-0000-000082340000}"/>
    <cellStyle name="Hyperlink 20" xfId="9993" hidden="1" xr:uid="{00000000-0005-0000-0000-000083340000}"/>
    <cellStyle name="Hyperlink 20" xfId="9759" hidden="1" xr:uid="{00000000-0005-0000-0000-000084340000}"/>
    <cellStyle name="Hyperlink 20" xfId="10075" hidden="1" xr:uid="{00000000-0005-0000-0000-000085340000}"/>
    <cellStyle name="Hyperlink 20" xfId="10126" hidden="1" xr:uid="{00000000-0005-0000-0000-000086340000}"/>
    <cellStyle name="Hyperlink 20" xfId="10175" hidden="1" xr:uid="{00000000-0005-0000-0000-000087340000}"/>
    <cellStyle name="Hyperlink 20" xfId="10225" hidden="1" xr:uid="{00000000-0005-0000-0000-000088340000}"/>
    <cellStyle name="Hyperlink 20" xfId="9653" hidden="1" xr:uid="{00000000-0005-0000-0000-000089340000}"/>
    <cellStyle name="Hyperlink 20" xfId="10279" hidden="1" xr:uid="{00000000-0005-0000-0000-00008A340000}"/>
    <cellStyle name="Hyperlink 20" xfId="10330" hidden="1" xr:uid="{00000000-0005-0000-0000-00008B340000}"/>
    <cellStyle name="Hyperlink 20" xfId="10379" hidden="1" xr:uid="{00000000-0005-0000-0000-00008C340000}"/>
    <cellStyle name="Hyperlink 20" xfId="10429" hidden="1" xr:uid="{00000000-0005-0000-0000-00008D340000}"/>
    <cellStyle name="Hyperlink 20" xfId="9786" hidden="1" xr:uid="{00000000-0005-0000-0000-00008E340000}"/>
    <cellStyle name="Hyperlink 20" xfId="10483" hidden="1" xr:uid="{00000000-0005-0000-0000-00008F340000}"/>
    <cellStyle name="Hyperlink 20" xfId="10534" hidden="1" xr:uid="{00000000-0005-0000-0000-000090340000}"/>
    <cellStyle name="Hyperlink 20" xfId="10583" hidden="1" xr:uid="{00000000-0005-0000-0000-000091340000}"/>
    <cellStyle name="Hyperlink 20" xfId="10633" hidden="1" xr:uid="{00000000-0005-0000-0000-000092340000}"/>
    <cellStyle name="Hyperlink 20" xfId="9602" hidden="1" xr:uid="{00000000-0005-0000-0000-000093340000}"/>
    <cellStyle name="Hyperlink 20" xfId="10687" hidden="1" xr:uid="{00000000-0005-0000-0000-000094340000}"/>
    <cellStyle name="Hyperlink 20" xfId="10738" hidden="1" xr:uid="{00000000-0005-0000-0000-000095340000}"/>
    <cellStyle name="Hyperlink 20" xfId="10787" hidden="1" xr:uid="{00000000-0005-0000-0000-000096340000}"/>
    <cellStyle name="Hyperlink 20" xfId="10837" hidden="1" xr:uid="{00000000-0005-0000-0000-000097340000}"/>
    <cellStyle name="Hyperlink 20" xfId="5729" hidden="1" xr:uid="{00000000-0005-0000-0000-000098340000}"/>
    <cellStyle name="Hyperlink 20" xfId="10920" hidden="1" xr:uid="{00000000-0005-0000-0000-000099340000}"/>
    <cellStyle name="Hyperlink 20" xfId="10971" hidden="1" xr:uid="{00000000-0005-0000-0000-00009A340000}"/>
    <cellStyle name="Hyperlink 20" xfId="11020" hidden="1" xr:uid="{00000000-0005-0000-0000-00009B340000}"/>
    <cellStyle name="Hyperlink 20" xfId="11070" hidden="1" xr:uid="{00000000-0005-0000-0000-00009C340000}"/>
    <cellStyle name="Hyperlink 20" xfId="11106" hidden="1" xr:uid="{00000000-0005-0000-0000-00009D340000}"/>
    <cellStyle name="Hyperlink 20" xfId="11175" hidden="1" xr:uid="{00000000-0005-0000-0000-00009E340000}"/>
    <cellStyle name="Hyperlink 20" xfId="11226" hidden="1" xr:uid="{00000000-0005-0000-0000-00009F340000}"/>
    <cellStyle name="Hyperlink 20" xfId="11275" hidden="1" xr:uid="{00000000-0005-0000-0000-0000A0340000}"/>
    <cellStyle name="Hyperlink 20" xfId="11325" hidden="1" xr:uid="{00000000-0005-0000-0000-0000A1340000}"/>
    <cellStyle name="Hyperlink 20" xfId="11418" hidden="1" xr:uid="{00000000-0005-0000-0000-0000A2340000}"/>
    <cellStyle name="Hyperlink 20" xfId="11542" hidden="1" xr:uid="{00000000-0005-0000-0000-0000A3340000}"/>
    <cellStyle name="Hyperlink 20" xfId="11593" hidden="1" xr:uid="{00000000-0005-0000-0000-0000A4340000}"/>
    <cellStyle name="Hyperlink 20" xfId="11642" hidden="1" xr:uid="{00000000-0005-0000-0000-0000A5340000}"/>
    <cellStyle name="Hyperlink 20" xfId="11692" hidden="1" xr:uid="{00000000-0005-0000-0000-0000A6340000}"/>
    <cellStyle name="Hyperlink 20" xfId="11800" hidden="1" xr:uid="{00000000-0005-0000-0000-0000A7340000}"/>
    <cellStyle name="Hyperlink 20" xfId="11973" hidden="1" xr:uid="{00000000-0005-0000-0000-0000A8340000}"/>
    <cellStyle name="Hyperlink 20" xfId="12024" hidden="1" xr:uid="{00000000-0005-0000-0000-0000A9340000}"/>
    <cellStyle name="Hyperlink 20" xfId="12073" hidden="1" xr:uid="{00000000-0005-0000-0000-0000AA340000}"/>
    <cellStyle name="Hyperlink 20" xfId="12123" hidden="1" xr:uid="{00000000-0005-0000-0000-0000AB340000}"/>
    <cellStyle name="Hyperlink 20" xfId="11889" hidden="1" xr:uid="{00000000-0005-0000-0000-0000AC340000}"/>
    <cellStyle name="Hyperlink 20" xfId="12205" hidden="1" xr:uid="{00000000-0005-0000-0000-0000AD340000}"/>
    <cellStyle name="Hyperlink 20" xfId="12256" hidden="1" xr:uid="{00000000-0005-0000-0000-0000AE340000}"/>
    <cellStyle name="Hyperlink 20" xfId="12305" hidden="1" xr:uid="{00000000-0005-0000-0000-0000AF340000}"/>
    <cellStyle name="Hyperlink 20" xfId="12355" hidden="1" xr:uid="{00000000-0005-0000-0000-0000B0340000}"/>
    <cellStyle name="Hyperlink 20" xfId="11783" hidden="1" xr:uid="{00000000-0005-0000-0000-0000B1340000}"/>
    <cellStyle name="Hyperlink 20" xfId="12409" hidden="1" xr:uid="{00000000-0005-0000-0000-0000B2340000}"/>
    <cellStyle name="Hyperlink 20" xfId="12460" hidden="1" xr:uid="{00000000-0005-0000-0000-0000B3340000}"/>
    <cellStyle name="Hyperlink 20" xfId="12509" hidden="1" xr:uid="{00000000-0005-0000-0000-0000B4340000}"/>
    <cellStyle name="Hyperlink 20" xfId="12559" hidden="1" xr:uid="{00000000-0005-0000-0000-0000B5340000}"/>
    <cellStyle name="Hyperlink 20" xfId="11916" hidden="1" xr:uid="{00000000-0005-0000-0000-0000B6340000}"/>
    <cellStyle name="Hyperlink 20" xfId="12613" hidden="1" xr:uid="{00000000-0005-0000-0000-0000B7340000}"/>
    <cellStyle name="Hyperlink 20" xfId="12664" hidden="1" xr:uid="{00000000-0005-0000-0000-0000B8340000}"/>
    <cellStyle name="Hyperlink 20" xfId="12713" hidden="1" xr:uid="{00000000-0005-0000-0000-0000B9340000}"/>
    <cellStyle name="Hyperlink 20" xfId="12763" hidden="1" xr:uid="{00000000-0005-0000-0000-0000BA340000}"/>
    <cellStyle name="Hyperlink 20" xfId="11732" hidden="1" xr:uid="{00000000-0005-0000-0000-0000BB340000}"/>
    <cellStyle name="Hyperlink 20" xfId="12817" hidden="1" xr:uid="{00000000-0005-0000-0000-0000BC340000}"/>
    <cellStyle name="Hyperlink 20" xfId="12868" hidden="1" xr:uid="{00000000-0005-0000-0000-0000BD340000}"/>
    <cellStyle name="Hyperlink 20" xfId="12917" hidden="1" xr:uid="{00000000-0005-0000-0000-0000BE340000}"/>
    <cellStyle name="Hyperlink 20" xfId="12967" hidden="1" xr:uid="{00000000-0005-0000-0000-0000BF340000}"/>
    <cellStyle name="Hyperlink 20" xfId="11508" hidden="1" xr:uid="{00000000-0005-0000-0000-0000C0340000}"/>
    <cellStyle name="Hyperlink 20" xfId="13021" hidden="1" xr:uid="{00000000-0005-0000-0000-0000C1340000}"/>
    <cellStyle name="Hyperlink 20" xfId="13072" hidden="1" xr:uid="{00000000-0005-0000-0000-0000C2340000}"/>
    <cellStyle name="Hyperlink 20" xfId="13121" hidden="1" xr:uid="{00000000-0005-0000-0000-0000C3340000}"/>
    <cellStyle name="Hyperlink 20" xfId="13171" hidden="1" xr:uid="{00000000-0005-0000-0000-0000C4340000}"/>
    <cellStyle name="Hyperlink 20" xfId="13279" hidden="1" xr:uid="{00000000-0005-0000-0000-0000C5340000}"/>
    <cellStyle name="Hyperlink 20" xfId="13452" hidden="1" xr:uid="{00000000-0005-0000-0000-0000C6340000}"/>
    <cellStyle name="Hyperlink 20" xfId="13503" hidden="1" xr:uid="{00000000-0005-0000-0000-0000C7340000}"/>
    <cellStyle name="Hyperlink 20" xfId="13552" hidden="1" xr:uid="{00000000-0005-0000-0000-0000C8340000}"/>
    <cellStyle name="Hyperlink 20" xfId="13602" hidden="1" xr:uid="{00000000-0005-0000-0000-0000C9340000}"/>
    <cellStyle name="Hyperlink 20" xfId="13368" hidden="1" xr:uid="{00000000-0005-0000-0000-0000CA340000}"/>
    <cellStyle name="Hyperlink 20" xfId="13684" hidden="1" xr:uid="{00000000-0005-0000-0000-0000CB340000}"/>
    <cellStyle name="Hyperlink 20" xfId="13735" hidden="1" xr:uid="{00000000-0005-0000-0000-0000CC340000}"/>
    <cellStyle name="Hyperlink 20" xfId="13784" hidden="1" xr:uid="{00000000-0005-0000-0000-0000CD340000}"/>
    <cellStyle name="Hyperlink 20" xfId="13834" hidden="1" xr:uid="{00000000-0005-0000-0000-0000CE340000}"/>
    <cellStyle name="Hyperlink 20" xfId="13262" hidden="1" xr:uid="{00000000-0005-0000-0000-0000CF340000}"/>
    <cellStyle name="Hyperlink 20" xfId="13888" hidden="1" xr:uid="{00000000-0005-0000-0000-0000D0340000}"/>
    <cellStyle name="Hyperlink 20" xfId="13939" hidden="1" xr:uid="{00000000-0005-0000-0000-0000D1340000}"/>
    <cellStyle name="Hyperlink 20" xfId="13988" hidden="1" xr:uid="{00000000-0005-0000-0000-0000D2340000}"/>
    <cellStyle name="Hyperlink 20" xfId="14038" hidden="1" xr:uid="{00000000-0005-0000-0000-0000D3340000}"/>
    <cellStyle name="Hyperlink 20" xfId="13395" hidden="1" xr:uid="{00000000-0005-0000-0000-0000D4340000}"/>
    <cellStyle name="Hyperlink 20" xfId="14092" hidden="1" xr:uid="{00000000-0005-0000-0000-0000D5340000}"/>
    <cellStyle name="Hyperlink 20" xfId="14143" hidden="1" xr:uid="{00000000-0005-0000-0000-0000D6340000}"/>
    <cellStyle name="Hyperlink 20" xfId="14192" hidden="1" xr:uid="{00000000-0005-0000-0000-0000D7340000}"/>
    <cellStyle name="Hyperlink 20" xfId="14242" hidden="1" xr:uid="{00000000-0005-0000-0000-0000D8340000}"/>
    <cellStyle name="Hyperlink 20" xfId="13211" hidden="1" xr:uid="{00000000-0005-0000-0000-0000D9340000}"/>
    <cellStyle name="Hyperlink 20" xfId="14296" hidden="1" xr:uid="{00000000-0005-0000-0000-0000DA340000}"/>
    <cellStyle name="Hyperlink 20" xfId="14347" hidden="1" xr:uid="{00000000-0005-0000-0000-0000DB340000}"/>
    <cellStyle name="Hyperlink 20" xfId="14396" hidden="1" xr:uid="{00000000-0005-0000-0000-0000DC340000}"/>
    <cellStyle name="Hyperlink 20" xfId="14446" hidden="1" xr:uid="{00000000-0005-0000-0000-0000DD340000}"/>
    <cellStyle name="Hyperlink 20" xfId="11463" hidden="1" xr:uid="{00000000-0005-0000-0000-0000DE340000}"/>
    <cellStyle name="Hyperlink 20" xfId="14500" hidden="1" xr:uid="{00000000-0005-0000-0000-0000DF340000}"/>
    <cellStyle name="Hyperlink 20" xfId="14551" hidden="1" xr:uid="{00000000-0005-0000-0000-0000E0340000}"/>
    <cellStyle name="Hyperlink 20" xfId="14600" hidden="1" xr:uid="{00000000-0005-0000-0000-0000E1340000}"/>
    <cellStyle name="Hyperlink 20" xfId="14650" hidden="1" xr:uid="{00000000-0005-0000-0000-0000E2340000}"/>
    <cellStyle name="Hyperlink 20" xfId="14758" hidden="1" xr:uid="{00000000-0005-0000-0000-0000E3340000}"/>
    <cellStyle name="Hyperlink 20" xfId="14931" hidden="1" xr:uid="{00000000-0005-0000-0000-0000E4340000}"/>
    <cellStyle name="Hyperlink 20" xfId="14982" hidden="1" xr:uid="{00000000-0005-0000-0000-0000E5340000}"/>
    <cellStyle name="Hyperlink 20" xfId="15031" hidden="1" xr:uid="{00000000-0005-0000-0000-0000E6340000}"/>
    <cellStyle name="Hyperlink 20" xfId="15081" hidden="1" xr:uid="{00000000-0005-0000-0000-0000E7340000}"/>
    <cellStyle name="Hyperlink 20" xfId="14847" hidden="1" xr:uid="{00000000-0005-0000-0000-0000E8340000}"/>
    <cellStyle name="Hyperlink 20" xfId="15163" hidden="1" xr:uid="{00000000-0005-0000-0000-0000E9340000}"/>
    <cellStyle name="Hyperlink 20" xfId="15214" hidden="1" xr:uid="{00000000-0005-0000-0000-0000EA340000}"/>
    <cellStyle name="Hyperlink 20" xfId="15263" hidden="1" xr:uid="{00000000-0005-0000-0000-0000EB340000}"/>
    <cellStyle name="Hyperlink 20" xfId="15313" hidden="1" xr:uid="{00000000-0005-0000-0000-0000EC340000}"/>
    <cellStyle name="Hyperlink 20" xfId="14741" hidden="1" xr:uid="{00000000-0005-0000-0000-0000ED340000}"/>
    <cellStyle name="Hyperlink 20" xfId="15367" hidden="1" xr:uid="{00000000-0005-0000-0000-0000EE340000}"/>
    <cellStyle name="Hyperlink 20" xfId="15418" hidden="1" xr:uid="{00000000-0005-0000-0000-0000EF340000}"/>
    <cellStyle name="Hyperlink 20" xfId="15467" hidden="1" xr:uid="{00000000-0005-0000-0000-0000F0340000}"/>
    <cellStyle name="Hyperlink 20" xfId="15517" hidden="1" xr:uid="{00000000-0005-0000-0000-0000F1340000}"/>
    <cellStyle name="Hyperlink 20" xfId="14874" hidden="1" xr:uid="{00000000-0005-0000-0000-0000F2340000}"/>
    <cellStyle name="Hyperlink 20" xfId="15571" hidden="1" xr:uid="{00000000-0005-0000-0000-0000F3340000}"/>
    <cellStyle name="Hyperlink 20" xfId="15622" hidden="1" xr:uid="{00000000-0005-0000-0000-0000F4340000}"/>
    <cellStyle name="Hyperlink 20" xfId="15671" hidden="1" xr:uid="{00000000-0005-0000-0000-0000F5340000}"/>
    <cellStyle name="Hyperlink 20" xfId="15721" hidden="1" xr:uid="{00000000-0005-0000-0000-0000F6340000}"/>
    <cellStyle name="Hyperlink 20" xfId="14690" hidden="1" xr:uid="{00000000-0005-0000-0000-0000F7340000}"/>
    <cellStyle name="Hyperlink 20" xfId="15775" hidden="1" xr:uid="{00000000-0005-0000-0000-0000F8340000}"/>
    <cellStyle name="Hyperlink 20" xfId="15826" hidden="1" xr:uid="{00000000-0005-0000-0000-0000F9340000}"/>
    <cellStyle name="Hyperlink 20" xfId="15875" hidden="1" xr:uid="{00000000-0005-0000-0000-0000FA340000}"/>
    <cellStyle name="Hyperlink 20" xfId="15925" hidden="1" xr:uid="{00000000-0005-0000-0000-0000FB340000}"/>
    <cellStyle name="Hyperlink 20" xfId="5595" hidden="1" xr:uid="{00000000-0005-0000-0000-0000FC340000}"/>
    <cellStyle name="Hyperlink 20" xfId="16004" hidden="1" xr:uid="{00000000-0005-0000-0000-0000FD340000}"/>
    <cellStyle name="Hyperlink 20" xfId="16055" hidden="1" xr:uid="{00000000-0005-0000-0000-0000FE340000}"/>
    <cellStyle name="Hyperlink 20" xfId="16104" hidden="1" xr:uid="{00000000-0005-0000-0000-0000FF340000}"/>
    <cellStyle name="Hyperlink 20" xfId="16154" hidden="1" xr:uid="{00000000-0005-0000-0000-000000350000}"/>
    <cellStyle name="Hyperlink 20" xfId="16190" hidden="1" xr:uid="{00000000-0005-0000-0000-000001350000}"/>
    <cellStyle name="Hyperlink 20" xfId="16259" hidden="1" xr:uid="{00000000-0005-0000-0000-000002350000}"/>
    <cellStyle name="Hyperlink 20" xfId="16310" hidden="1" xr:uid="{00000000-0005-0000-0000-000003350000}"/>
    <cellStyle name="Hyperlink 20" xfId="16359" hidden="1" xr:uid="{00000000-0005-0000-0000-000004350000}"/>
    <cellStyle name="Hyperlink 20" xfId="16409" hidden="1" xr:uid="{00000000-0005-0000-0000-000005350000}"/>
    <cellStyle name="Hyperlink 20" xfId="16499" hidden="1" xr:uid="{00000000-0005-0000-0000-000006350000}"/>
    <cellStyle name="Hyperlink 20" xfId="16622" hidden="1" xr:uid="{00000000-0005-0000-0000-000007350000}"/>
    <cellStyle name="Hyperlink 20" xfId="16673" hidden="1" xr:uid="{00000000-0005-0000-0000-000008350000}"/>
    <cellStyle name="Hyperlink 20" xfId="16722" hidden="1" xr:uid="{00000000-0005-0000-0000-000009350000}"/>
    <cellStyle name="Hyperlink 20" xfId="16772" hidden="1" xr:uid="{00000000-0005-0000-0000-00000A350000}"/>
    <cellStyle name="Hyperlink 20" xfId="16880" hidden="1" xr:uid="{00000000-0005-0000-0000-00000B350000}"/>
    <cellStyle name="Hyperlink 20" xfId="17053" hidden="1" xr:uid="{00000000-0005-0000-0000-00000C350000}"/>
    <cellStyle name="Hyperlink 20" xfId="17104" hidden="1" xr:uid="{00000000-0005-0000-0000-00000D350000}"/>
    <cellStyle name="Hyperlink 20" xfId="17153" hidden="1" xr:uid="{00000000-0005-0000-0000-00000E350000}"/>
    <cellStyle name="Hyperlink 20" xfId="17203" hidden="1" xr:uid="{00000000-0005-0000-0000-00000F350000}"/>
    <cellStyle name="Hyperlink 20" xfId="16969" hidden="1" xr:uid="{00000000-0005-0000-0000-000010350000}"/>
    <cellStyle name="Hyperlink 20" xfId="17285" hidden="1" xr:uid="{00000000-0005-0000-0000-000011350000}"/>
    <cellStyle name="Hyperlink 20" xfId="17336" hidden="1" xr:uid="{00000000-0005-0000-0000-000012350000}"/>
    <cellStyle name="Hyperlink 20" xfId="17385" hidden="1" xr:uid="{00000000-0005-0000-0000-000013350000}"/>
    <cellStyle name="Hyperlink 20" xfId="17435" hidden="1" xr:uid="{00000000-0005-0000-0000-000014350000}"/>
    <cellStyle name="Hyperlink 20" xfId="16863" hidden="1" xr:uid="{00000000-0005-0000-0000-000015350000}"/>
    <cellStyle name="Hyperlink 20" xfId="17489" hidden="1" xr:uid="{00000000-0005-0000-0000-000016350000}"/>
    <cellStyle name="Hyperlink 20" xfId="17540" hidden="1" xr:uid="{00000000-0005-0000-0000-000017350000}"/>
    <cellStyle name="Hyperlink 20" xfId="17589" hidden="1" xr:uid="{00000000-0005-0000-0000-000018350000}"/>
    <cellStyle name="Hyperlink 20" xfId="17639" hidden="1" xr:uid="{00000000-0005-0000-0000-000019350000}"/>
    <cellStyle name="Hyperlink 20" xfId="16996" hidden="1" xr:uid="{00000000-0005-0000-0000-00001A350000}"/>
    <cellStyle name="Hyperlink 20" xfId="17693" hidden="1" xr:uid="{00000000-0005-0000-0000-00001B350000}"/>
    <cellStyle name="Hyperlink 20" xfId="17744" hidden="1" xr:uid="{00000000-0005-0000-0000-00001C350000}"/>
    <cellStyle name="Hyperlink 20" xfId="17793" hidden="1" xr:uid="{00000000-0005-0000-0000-00001D350000}"/>
    <cellStyle name="Hyperlink 20" xfId="17843" hidden="1" xr:uid="{00000000-0005-0000-0000-00001E350000}"/>
    <cellStyle name="Hyperlink 20" xfId="16812" hidden="1" xr:uid="{00000000-0005-0000-0000-00001F350000}"/>
    <cellStyle name="Hyperlink 20" xfId="17897" hidden="1" xr:uid="{00000000-0005-0000-0000-000020350000}"/>
    <cellStyle name="Hyperlink 20" xfId="17948" hidden="1" xr:uid="{00000000-0005-0000-0000-000021350000}"/>
    <cellStyle name="Hyperlink 20" xfId="17997" hidden="1" xr:uid="{00000000-0005-0000-0000-000022350000}"/>
    <cellStyle name="Hyperlink 20" xfId="18047" hidden="1" xr:uid="{00000000-0005-0000-0000-000023350000}"/>
    <cellStyle name="Hyperlink 20" xfId="16589" hidden="1" xr:uid="{00000000-0005-0000-0000-000024350000}"/>
    <cellStyle name="Hyperlink 20" xfId="18101" hidden="1" xr:uid="{00000000-0005-0000-0000-000025350000}"/>
    <cellStyle name="Hyperlink 20" xfId="18152" hidden="1" xr:uid="{00000000-0005-0000-0000-000026350000}"/>
    <cellStyle name="Hyperlink 20" xfId="18201" hidden="1" xr:uid="{00000000-0005-0000-0000-000027350000}"/>
    <cellStyle name="Hyperlink 20" xfId="18251" hidden="1" xr:uid="{00000000-0005-0000-0000-000028350000}"/>
    <cellStyle name="Hyperlink 20" xfId="18359" hidden="1" xr:uid="{00000000-0005-0000-0000-000029350000}"/>
    <cellStyle name="Hyperlink 20" xfId="18532" hidden="1" xr:uid="{00000000-0005-0000-0000-00002A350000}"/>
    <cellStyle name="Hyperlink 20" xfId="18583" hidden="1" xr:uid="{00000000-0005-0000-0000-00002B350000}"/>
    <cellStyle name="Hyperlink 20" xfId="18632" hidden="1" xr:uid="{00000000-0005-0000-0000-00002C350000}"/>
    <cellStyle name="Hyperlink 20" xfId="18682" hidden="1" xr:uid="{00000000-0005-0000-0000-00002D350000}"/>
    <cellStyle name="Hyperlink 20" xfId="18448" hidden="1" xr:uid="{00000000-0005-0000-0000-00002E350000}"/>
    <cellStyle name="Hyperlink 20" xfId="18764" hidden="1" xr:uid="{00000000-0005-0000-0000-00002F350000}"/>
    <cellStyle name="Hyperlink 20" xfId="18815" hidden="1" xr:uid="{00000000-0005-0000-0000-000030350000}"/>
    <cellStyle name="Hyperlink 20" xfId="18864" hidden="1" xr:uid="{00000000-0005-0000-0000-000031350000}"/>
    <cellStyle name="Hyperlink 20" xfId="18914" hidden="1" xr:uid="{00000000-0005-0000-0000-000032350000}"/>
    <cellStyle name="Hyperlink 20" xfId="18342" hidden="1" xr:uid="{00000000-0005-0000-0000-000033350000}"/>
    <cellStyle name="Hyperlink 20" xfId="18968" hidden="1" xr:uid="{00000000-0005-0000-0000-000034350000}"/>
    <cellStyle name="Hyperlink 20" xfId="19019" hidden="1" xr:uid="{00000000-0005-0000-0000-000035350000}"/>
    <cellStyle name="Hyperlink 20" xfId="19068" hidden="1" xr:uid="{00000000-0005-0000-0000-000036350000}"/>
    <cellStyle name="Hyperlink 20" xfId="19118" hidden="1" xr:uid="{00000000-0005-0000-0000-000037350000}"/>
    <cellStyle name="Hyperlink 20" xfId="18475" hidden="1" xr:uid="{00000000-0005-0000-0000-000038350000}"/>
    <cellStyle name="Hyperlink 20" xfId="19172" hidden="1" xr:uid="{00000000-0005-0000-0000-000039350000}"/>
    <cellStyle name="Hyperlink 20" xfId="19223" hidden="1" xr:uid="{00000000-0005-0000-0000-00003A350000}"/>
    <cellStyle name="Hyperlink 20" xfId="19272" hidden="1" xr:uid="{00000000-0005-0000-0000-00003B350000}"/>
    <cellStyle name="Hyperlink 20" xfId="19322" hidden="1" xr:uid="{00000000-0005-0000-0000-00003C350000}"/>
    <cellStyle name="Hyperlink 20" xfId="18291" hidden="1" xr:uid="{00000000-0005-0000-0000-00003D350000}"/>
    <cellStyle name="Hyperlink 20" xfId="19376" hidden="1" xr:uid="{00000000-0005-0000-0000-00003E350000}"/>
    <cellStyle name="Hyperlink 20" xfId="19427" hidden="1" xr:uid="{00000000-0005-0000-0000-00003F350000}"/>
    <cellStyle name="Hyperlink 20" xfId="19476" hidden="1" xr:uid="{00000000-0005-0000-0000-000040350000}"/>
    <cellStyle name="Hyperlink 20" xfId="19526" hidden="1" xr:uid="{00000000-0005-0000-0000-000041350000}"/>
    <cellStyle name="Hyperlink 20" xfId="16544" hidden="1" xr:uid="{00000000-0005-0000-0000-000042350000}"/>
    <cellStyle name="Hyperlink 20" xfId="19580" hidden="1" xr:uid="{00000000-0005-0000-0000-000043350000}"/>
    <cellStyle name="Hyperlink 20" xfId="19631" hidden="1" xr:uid="{00000000-0005-0000-0000-000044350000}"/>
    <cellStyle name="Hyperlink 20" xfId="19680" hidden="1" xr:uid="{00000000-0005-0000-0000-000045350000}"/>
    <cellStyle name="Hyperlink 20" xfId="19730" hidden="1" xr:uid="{00000000-0005-0000-0000-000046350000}"/>
    <cellStyle name="Hyperlink 20" xfId="19838" hidden="1" xr:uid="{00000000-0005-0000-0000-000047350000}"/>
    <cellStyle name="Hyperlink 20" xfId="20011" hidden="1" xr:uid="{00000000-0005-0000-0000-000048350000}"/>
    <cellStyle name="Hyperlink 20" xfId="20062" hidden="1" xr:uid="{00000000-0005-0000-0000-000049350000}"/>
    <cellStyle name="Hyperlink 20" xfId="20111" hidden="1" xr:uid="{00000000-0005-0000-0000-00004A350000}"/>
    <cellStyle name="Hyperlink 20" xfId="20161" hidden="1" xr:uid="{00000000-0005-0000-0000-00004B350000}"/>
    <cellStyle name="Hyperlink 20" xfId="19927" hidden="1" xr:uid="{00000000-0005-0000-0000-00004C350000}"/>
    <cellStyle name="Hyperlink 20" xfId="20243" hidden="1" xr:uid="{00000000-0005-0000-0000-00004D350000}"/>
    <cellStyle name="Hyperlink 20" xfId="20294" hidden="1" xr:uid="{00000000-0005-0000-0000-00004E350000}"/>
    <cellStyle name="Hyperlink 20" xfId="20343" hidden="1" xr:uid="{00000000-0005-0000-0000-00004F350000}"/>
    <cellStyle name="Hyperlink 20" xfId="20393" hidden="1" xr:uid="{00000000-0005-0000-0000-000050350000}"/>
    <cellStyle name="Hyperlink 20" xfId="19821" hidden="1" xr:uid="{00000000-0005-0000-0000-000051350000}"/>
    <cellStyle name="Hyperlink 20" xfId="20447" hidden="1" xr:uid="{00000000-0005-0000-0000-000052350000}"/>
    <cellStyle name="Hyperlink 20" xfId="20498" hidden="1" xr:uid="{00000000-0005-0000-0000-000053350000}"/>
    <cellStyle name="Hyperlink 20" xfId="20547" hidden="1" xr:uid="{00000000-0005-0000-0000-000054350000}"/>
    <cellStyle name="Hyperlink 20" xfId="20597" hidden="1" xr:uid="{00000000-0005-0000-0000-000055350000}"/>
    <cellStyle name="Hyperlink 20" xfId="19954" hidden="1" xr:uid="{00000000-0005-0000-0000-000056350000}"/>
    <cellStyle name="Hyperlink 20" xfId="20651" hidden="1" xr:uid="{00000000-0005-0000-0000-000057350000}"/>
    <cellStyle name="Hyperlink 20" xfId="20702" hidden="1" xr:uid="{00000000-0005-0000-0000-000058350000}"/>
    <cellStyle name="Hyperlink 20" xfId="20751" hidden="1" xr:uid="{00000000-0005-0000-0000-000059350000}"/>
    <cellStyle name="Hyperlink 20" xfId="20801" hidden="1" xr:uid="{00000000-0005-0000-0000-00005A350000}"/>
    <cellStyle name="Hyperlink 20" xfId="19770" hidden="1" xr:uid="{00000000-0005-0000-0000-00005B350000}"/>
    <cellStyle name="Hyperlink 20" xfId="20855" hidden="1" xr:uid="{00000000-0005-0000-0000-00005C350000}"/>
    <cellStyle name="Hyperlink 20" xfId="20906" hidden="1" xr:uid="{00000000-0005-0000-0000-00005D350000}"/>
    <cellStyle name="Hyperlink 20" xfId="20955" hidden="1" xr:uid="{00000000-0005-0000-0000-00005E350000}"/>
    <cellStyle name="Hyperlink 20" xfId="21005" hidden="1" xr:uid="{00000000-0005-0000-0000-00005F350000}"/>
    <cellStyle name="Hyperlink 20" xfId="5766" hidden="1" xr:uid="{00000000-0005-0000-0000-000060350000}"/>
    <cellStyle name="Hyperlink 20" xfId="21088" hidden="1" xr:uid="{00000000-0005-0000-0000-000061350000}"/>
    <cellStyle name="Hyperlink 20" xfId="21139" hidden="1" xr:uid="{00000000-0005-0000-0000-000062350000}"/>
    <cellStyle name="Hyperlink 20" xfId="21188" hidden="1" xr:uid="{00000000-0005-0000-0000-000063350000}"/>
    <cellStyle name="Hyperlink 20" xfId="21238" hidden="1" xr:uid="{00000000-0005-0000-0000-000064350000}"/>
    <cellStyle name="Hyperlink 20" xfId="21274" hidden="1" xr:uid="{00000000-0005-0000-0000-000065350000}"/>
    <cellStyle name="Hyperlink 20" xfId="21343" hidden="1" xr:uid="{00000000-0005-0000-0000-000066350000}"/>
    <cellStyle name="Hyperlink 20" xfId="21394" hidden="1" xr:uid="{00000000-0005-0000-0000-000067350000}"/>
    <cellStyle name="Hyperlink 20" xfId="21443" hidden="1" xr:uid="{00000000-0005-0000-0000-000068350000}"/>
    <cellStyle name="Hyperlink 20" xfId="21493" hidden="1" xr:uid="{00000000-0005-0000-0000-000069350000}"/>
    <cellStyle name="Hyperlink 20" xfId="21584" hidden="1" xr:uid="{00000000-0005-0000-0000-00006A350000}"/>
    <cellStyle name="Hyperlink 20" xfId="21707" hidden="1" xr:uid="{00000000-0005-0000-0000-00006B350000}"/>
    <cellStyle name="Hyperlink 20" xfId="21758" hidden="1" xr:uid="{00000000-0005-0000-0000-00006C350000}"/>
    <cellStyle name="Hyperlink 20" xfId="21807" hidden="1" xr:uid="{00000000-0005-0000-0000-00006D350000}"/>
    <cellStyle name="Hyperlink 20" xfId="21857" hidden="1" xr:uid="{00000000-0005-0000-0000-00006E350000}"/>
    <cellStyle name="Hyperlink 20" xfId="21965" hidden="1" xr:uid="{00000000-0005-0000-0000-00006F350000}"/>
    <cellStyle name="Hyperlink 20" xfId="22138" hidden="1" xr:uid="{00000000-0005-0000-0000-000070350000}"/>
    <cellStyle name="Hyperlink 20" xfId="22189" hidden="1" xr:uid="{00000000-0005-0000-0000-000071350000}"/>
    <cellStyle name="Hyperlink 20" xfId="22238" hidden="1" xr:uid="{00000000-0005-0000-0000-000072350000}"/>
    <cellStyle name="Hyperlink 20" xfId="22288" hidden="1" xr:uid="{00000000-0005-0000-0000-000073350000}"/>
    <cellStyle name="Hyperlink 20" xfId="22054" hidden="1" xr:uid="{00000000-0005-0000-0000-000074350000}"/>
    <cellStyle name="Hyperlink 20" xfId="22370" hidden="1" xr:uid="{00000000-0005-0000-0000-000075350000}"/>
    <cellStyle name="Hyperlink 20" xfId="22421" hidden="1" xr:uid="{00000000-0005-0000-0000-000076350000}"/>
    <cellStyle name="Hyperlink 20" xfId="22470" hidden="1" xr:uid="{00000000-0005-0000-0000-000077350000}"/>
    <cellStyle name="Hyperlink 20" xfId="22520" hidden="1" xr:uid="{00000000-0005-0000-0000-000078350000}"/>
    <cellStyle name="Hyperlink 20" xfId="21948" hidden="1" xr:uid="{00000000-0005-0000-0000-000079350000}"/>
    <cellStyle name="Hyperlink 20" xfId="22574" hidden="1" xr:uid="{00000000-0005-0000-0000-00007A350000}"/>
    <cellStyle name="Hyperlink 20" xfId="22625" hidden="1" xr:uid="{00000000-0005-0000-0000-00007B350000}"/>
    <cellStyle name="Hyperlink 20" xfId="22674" hidden="1" xr:uid="{00000000-0005-0000-0000-00007C350000}"/>
    <cellStyle name="Hyperlink 20" xfId="22724" hidden="1" xr:uid="{00000000-0005-0000-0000-00007D350000}"/>
    <cellStyle name="Hyperlink 20" xfId="22081" hidden="1" xr:uid="{00000000-0005-0000-0000-00007E350000}"/>
    <cellStyle name="Hyperlink 20" xfId="22778" hidden="1" xr:uid="{00000000-0005-0000-0000-00007F350000}"/>
    <cellStyle name="Hyperlink 20" xfId="22829" hidden="1" xr:uid="{00000000-0005-0000-0000-000080350000}"/>
    <cellStyle name="Hyperlink 20" xfId="22878" hidden="1" xr:uid="{00000000-0005-0000-0000-000081350000}"/>
    <cellStyle name="Hyperlink 20" xfId="22928" hidden="1" xr:uid="{00000000-0005-0000-0000-000082350000}"/>
    <cellStyle name="Hyperlink 20" xfId="21897" hidden="1" xr:uid="{00000000-0005-0000-0000-000083350000}"/>
    <cellStyle name="Hyperlink 20" xfId="22982" hidden="1" xr:uid="{00000000-0005-0000-0000-000084350000}"/>
    <cellStyle name="Hyperlink 20" xfId="23033" hidden="1" xr:uid="{00000000-0005-0000-0000-000085350000}"/>
    <cellStyle name="Hyperlink 20" xfId="23082" hidden="1" xr:uid="{00000000-0005-0000-0000-000086350000}"/>
    <cellStyle name="Hyperlink 20" xfId="23132" hidden="1" xr:uid="{00000000-0005-0000-0000-000087350000}"/>
    <cellStyle name="Hyperlink 20" xfId="21674" hidden="1" xr:uid="{00000000-0005-0000-0000-000088350000}"/>
    <cellStyle name="Hyperlink 20" xfId="23186" hidden="1" xr:uid="{00000000-0005-0000-0000-000089350000}"/>
    <cellStyle name="Hyperlink 20" xfId="23237" hidden="1" xr:uid="{00000000-0005-0000-0000-00008A350000}"/>
    <cellStyle name="Hyperlink 20" xfId="23286" hidden="1" xr:uid="{00000000-0005-0000-0000-00008B350000}"/>
    <cellStyle name="Hyperlink 20" xfId="23336" hidden="1" xr:uid="{00000000-0005-0000-0000-00008C350000}"/>
    <cellStyle name="Hyperlink 20" xfId="23444" hidden="1" xr:uid="{00000000-0005-0000-0000-00008D350000}"/>
    <cellStyle name="Hyperlink 20" xfId="23617" hidden="1" xr:uid="{00000000-0005-0000-0000-00008E350000}"/>
    <cellStyle name="Hyperlink 20" xfId="23668" hidden="1" xr:uid="{00000000-0005-0000-0000-00008F350000}"/>
    <cellStyle name="Hyperlink 20" xfId="23717" hidden="1" xr:uid="{00000000-0005-0000-0000-000090350000}"/>
    <cellStyle name="Hyperlink 20" xfId="23767" hidden="1" xr:uid="{00000000-0005-0000-0000-000091350000}"/>
    <cellStyle name="Hyperlink 20" xfId="23533" hidden="1" xr:uid="{00000000-0005-0000-0000-000092350000}"/>
    <cellStyle name="Hyperlink 20" xfId="23849" hidden="1" xr:uid="{00000000-0005-0000-0000-000093350000}"/>
    <cellStyle name="Hyperlink 20" xfId="23900" hidden="1" xr:uid="{00000000-0005-0000-0000-000094350000}"/>
    <cellStyle name="Hyperlink 20" xfId="23949" hidden="1" xr:uid="{00000000-0005-0000-0000-000095350000}"/>
    <cellStyle name="Hyperlink 20" xfId="23999" hidden="1" xr:uid="{00000000-0005-0000-0000-000096350000}"/>
    <cellStyle name="Hyperlink 20" xfId="23427" hidden="1" xr:uid="{00000000-0005-0000-0000-000097350000}"/>
    <cellStyle name="Hyperlink 20" xfId="24053" hidden="1" xr:uid="{00000000-0005-0000-0000-000098350000}"/>
    <cellStyle name="Hyperlink 20" xfId="24104" hidden="1" xr:uid="{00000000-0005-0000-0000-000099350000}"/>
    <cellStyle name="Hyperlink 20" xfId="24153" hidden="1" xr:uid="{00000000-0005-0000-0000-00009A350000}"/>
    <cellStyle name="Hyperlink 20" xfId="24203" hidden="1" xr:uid="{00000000-0005-0000-0000-00009B350000}"/>
    <cellStyle name="Hyperlink 20" xfId="23560" hidden="1" xr:uid="{00000000-0005-0000-0000-00009C350000}"/>
    <cellStyle name="Hyperlink 20" xfId="24257" hidden="1" xr:uid="{00000000-0005-0000-0000-00009D350000}"/>
    <cellStyle name="Hyperlink 20" xfId="24308" hidden="1" xr:uid="{00000000-0005-0000-0000-00009E350000}"/>
    <cellStyle name="Hyperlink 20" xfId="24357" hidden="1" xr:uid="{00000000-0005-0000-0000-00009F350000}"/>
    <cellStyle name="Hyperlink 20" xfId="24407" hidden="1" xr:uid="{00000000-0005-0000-0000-0000A0350000}"/>
    <cellStyle name="Hyperlink 20" xfId="23376" hidden="1" xr:uid="{00000000-0005-0000-0000-0000A1350000}"/>
    <cellStyle name="Hyperlink 20" xfId="24461" hidden="1" xr:uid="{00000000-0005-0000-0000-0000A2350000}"/>
    <cellStyle name="Hyperlink 20" xfId="24512" hidden="1" xr:uid="{00000000-0005-0000-0000-0000A3350000}"/>
    <cellStyle name="Hyperlink 20" xfId="24561" hidden="1" xr:uid="{00000000-0005-0000-0000-0000A4350000}"/>
    <cellStyle name="Hyperlink 20" xfId="24611" hidden="1" xr:uid="{00000000-0005-0000-0000-0000A5350000}"/>
    <cellStyle name="Hyperlink 20" xfId="21629" hidden="1" xr:uid="{00000000-0005-0000-0000-0000A6350000}"/>
    <cellStyle name="Hyperlink 20" xfId="24665" hidden="1" xr:uid="{00000000-0005-0000-0000-0000A7350000}"/>
    <cellStyle name="Hyperlink 20" xfId="24716" hidden="1" xr:uid="{00000000-0005-0000-0000-0000A8350000}"/>
    <cellStyle name="Hyperlink 20" xfId="24765" hidden="1" xr:uid="{00000000-0005-0000-0000-0000A9350000}"/>
    <cellStyle name="Hyperlink 20" xfId="24815" hidden="1" xr:uid="{00000000-0005-0000-0000-0000AA350000}"/>
    <cellStyle name="Hyperlink 20" xfId="24923" hidden="1" xr:uid="{00000000-0005-0000-0000-0000AB350000}"/>
    <cellStyle name="Hyperlink 20" xfId="25096" hidden="1" xr:uid="{00000000-0005-0000-0000-0000AC350000}"/>
    <cellStyle name="Hyperlink 20" xfId="25147" hidden="1" xr:uid="{00000000-0005-0000-0000-0000AD350000}"/>
    <cellStyle name="Hyperlink 20" xfId="25196" hidden="1" xr:uid="{00000000-0005-0000-0000-0000AE350000}"/>
    <cellStyle name="Hyperlink 20" xfId="25246" hidden="1" xr:uid="{00000000-0005-0000-0000-0000AF350000}"/>
    <cellStyle name="Hyperlink 20" xfId="25012" hidden="1" xr:uid="{00000000-0005-0000-0000-0000B0350000}"/>
    <cellStyle name="Hyperlink 20" xfId="25328" hidden="1" xr:uid="{00000000-0005-0000-0000-0000B1350000}"/>
    <cellStyle name="Hyperlink 20" xfId="25379" hidden="1" xr:uid="{00000000-0005-0000-0000-0000B2350000}"/>
    <cellStyle name="Hyperlink 20" xfId="25428" hidden="1" xr:uid="{00000000-0005-0000-0000-0000B3350000}"/>
    <cellStyle name="Hyperlink 20" xfId="25478" hidden="1" xr:uid="{00000000-0005-0000-0000-0000B4350000}"/>
    <cellStyle name="Hyperlink 20" xfId="24906" hidden="1" xr:uid="{00000000-0005-0000-0000-0000B5350000}"/>
    <cellStyle name="Hyperlink 20" xfId="25532" hidden="1" xr:uid="{00000000-0005-0000-0000-0000B6350000}"/>
    <cellStyle name="Hyperlink 20" xfId="25583" hidden="1" xr:uid="{00000000-0005-0000-0000-0000B7350000}"/>
    <cellStyle name="Hyperlink 20" xfId="25632" hidden="1" xr:uid="{00000000-0005-0000-0000-0000B8350000}"/>
    <cellStyle name="Hyperlink 20" xfId="25682" hidden="1" xr:uid="{00000000-0005-0000-0000-0000B9350000}"/>
    <cellStyle name="Hyperlink 20" xfId="25039" hidden="1" xr:uid="{00000000-0005-0000-0000-0000BA350000}"/>
    <cellStyle name="Hyperlink 20" xfId="25736" hidden="1" xr:uid="{00000000-0005-0000-0000-0000BB350000}"/>
    <cellStyle name="Hyperlink 20" xfId="25787" hidden="1" xr:uid="{00000000-0005-0000-0000-0000BC350000}"/>
    <cellStyle name="Hyperlink 20" xfId="25836" hidden="1" xr:uid="{00000000-0005-0000-0000-0000BD350000}"/>
    <cellStyle name="Hyperlink 20" xfId="25886" hidden="1" xr:uid="{00000000-0005-0000-0000-0000BE350000}"/>
    <cellStyle name="Hyperlink 20" xfId="24855" hidden="1" xr:uid="{00000000-0005-0000-0000-0000BF350000}"/>
    <cellStyle name="Hyperlink 20" xfId="25940" hidden="1" xr:uid="{00000000-0005-0000-0000-0000C0350000}"/>
    <cellStyle name="Hyperlink 20" xfId="25991" hidden="1" xr:uid="{00000000-0005-0000-0000-0000C1350000}"/>
    <cellStyle name="Hyperlink 20" xfId="26040" hidden="1" xr:uid="{00000000-0005-0000-0000-0000C2350000}"/>
    <cellStyle name="Hyperlink 20" xfId="26090" hidden="1" xr:uid="{00000000-0005-0000-0000-0000C3350000}"/>
    <cellStyle name="Hyperlink 20" xfId="5494" hidden="1" xr:uid="{00000000-0005-0000-0000-0000C4350000}"/>
    <cellStyle name="Hyperlink 20" xfId="26169" hidden="1" xr:uid="{00000000-0005-0000-0000-0000C5350000}"/>
    <cellStyle name="Hyperlink 20" xfId="26220" hidden="1" xr:uid="{00000000-0005-0000-0000-0000C6350000}"/>
    <cellStyle name="Hyperlink 20" xfId="26269" hidden="1" xr:uid="{00000000-0005-0000-0000-0000C7350000}"/>
    <cellStyle name="Hyperlink 20" xfId="26319" hidden="1" xr:uid="{00000000-0005-0000-0000-0000C8350000}"/>
    <cellStyle name="Hyperlink 20" xfId="26355" hidden="1" xr:uid="{00000000-0005-0000-0000-0000C9350000}"/>
    <cellStyle name="Hyperlink 20" xfId="26424" hidden="1" xr:uid="{00000000-0005-0000-0000-0000CA350000}"/>
    <cellStyle name="Hyperlink 20" xfId="26475" hidden="1" xr:uid="{00000000-0005-0000-0000-0000CB350000}"/>
    <cellStyle name="Hyperlink 20" xfId="26524" hidden="1" xr:uid="{00000000-0005-0000-0000-0000CC350000}"/>
    <cellStyle name="Hyperlink 20" xfId="26574" hidden="1" xr:uid="{00000000-0005-0000-0000-0000CD350000}"/>
    <cellStyle name="Hyperlink 20" xfId="26662" hidden="1" xr:uid="{00000000-0005-0000-0000-0000CE350000}"/>
    <cellStyle name="Hyperlink 20" xfId="26785" hidden="1" xr:uid="{00000000-0005-0000-0000-0000CF350000}"/>
    <cellStyle name="Hyperlink 20" xfId="26836" hidden="1" xr:uid="{00000000-0005-0000-0000-0000D0350000}"/>
    <cellStyle name="Hyperlink 20" xfId="26885" hidden="1" xr:uid="{00000000-0005-0000-0000-0000D1350000}"/>
    <cellStyle name="Hyperlink 20" xfId="26935" hidden="1" xr:uid="{00000000-0005-0000-0000-0000D2350000}"/>
    <cellStyle name="Hyperlink 20" xfId="27043" hidden="1" xr:uid="{00000000-0005-0000-0000-0000D3350000}"/>
    <cellStyle name="Hyperlink 20" xfId="27216" hidden="1" xr:uid="{00000000-0005-0000-0000-0000D4350000}"/>
    <cellStyle name="Hyperlink 20" xfId="27267" hidden="1" xr:uid="{00000000-0005-0000-0000-0000D5350000}"/>
    <cellStyle name="Hyperlink 20" xfId="27316" hidden="1" xr:uid="{00000000-0005-0000-0000-0000D6350000}"/>
    <cellStyle name="Hyperlink 20" xfId="27366" hidden="1" xr:uid="{00000000-0005-0000-0000-0000D7350000}"/>
    <cellStyle name="Hyperlink 20" xfId="27132" hidden="1" xr:uid="{00000000-0005-0000-0000-0000D8350000}"/>
    <cellStyle name="Hyperlink 20" xfId="27448" hidden="1" xr:uid="{00000000-0005-0000-0000-0000D9350000}"/>
    <cellStyle name="Hyperlink 20" xfId="27499" hidden="1" xr:uid="{00000000-0005-0000-0000-0000DA350000}"/>
    <cellStyle name="Hyperlink 20" xfId="27548" hidden="1" xr:uid="{00000000-0005-0000-0000-0000DB350000}"/>
    <cellStyle name="Hyperlink 20" xfId="27598" hidden="1" xr:uid="{00000000-0005-0000-0000-0000DC350000}"/>
    <cellStyle name="Hyperlink 20" xfId="27026" hidden="1" xr:uid="{00000000-0005-0000-0000-0000DD350000}"/>
    <cellStyle name="Hyperlink 20" xfId="27652" hidden="1" xr:uid="{00000000-0005-0000-0000-0000DE350000}"/>
    <cellStyle name="Hyperlink 20" xfId="27703" hidden="1" xr:uid="{00000000-0005-0000-0000-0000DF350000}"/>
    <cellStyle name="Hyperlink 20" xfId="27752" hidden="1" xr:uid="{00000000-0005-0000-0000-0000E0350000}"/>
    <cellStyle name="Hyperlink 20" xfId="27802" hidden="1" xr:uid="{00000000-0005-0000-0000-0000E1350000}"/>
    <cellStyle name="Hyperlink 20" xfId="27159" hidden="1" xr:uid="{00000000-0005-0000-0000-0000E2350000}"/>
    <cellStyle name="Hyperlink 20" xfId="27856" hidden="1" xr:uid="{00000000-0005-0000-0000-0000E3350000}"/>
    <cellStyle name="Hyperlink 20" xfId="27907" hidden="1" xr:uid="{00000000-0005-0000-0000-0000E4350000}"/>
    <cellStyle name="Hyperlink 20" xfId="27956" hidden="1" xr:uid="{00000000-0005-0000-0000-0000E5350000}"/>
    <cellStyle name="Hyperlink 20" xfId="28006" hidden="1" xr:uid="{00000000-0005-0000-0000-0000E6350000}"/>
    <cellStyle name="Hyperlink 20" xfId="26975" hidden="1" xr:uid="{00000000-0005-0000-0000-0000E7350000}"/>
    <cellStyle name="Hyperlink 20" xfId="28060" hidden="1" xr:uid="{00000000-0005-0000-0000-0000E8350000}"/>
    <cellStyle name="Hyperlink 20" xfId="28111" hidden="1" xr:uid="{00000000-0005-0000-0000-0000E9350000}"/>
    <cellStyle name="Hyperlink 20" xfId="28160" hidden="1" xr:uid="{00000000-0005-0000-0000-0000EA350000}"/>
    <cellStyle name="Hyperlink 20" xfId="28210" hidden="1" xr:uid="{00000000-0005-0000-0000-0000EB350000}"/>
    <cellStyle name="Hyperlink 20" xfId="26752" hidden="1" xr:uid="{00000000-0005-0000-0000-0000EC350000}"/>
    <cellStyle name="Hyperlink 20" xfId="28264" hidden="1" xr:uid="{00000000-0005-0000-0000-0000ED350000}"/>
    <cellStyle name="Hyperlink 20" xfId="28315" hidden="1" xr:uid="{00000000-0005-0000-0000-0000EE350000}"/>
    <cellStyle name="Hyperlink 20" xfId="28364" hidden="1" xr:uid="{00000000-0005-0000-0000-0000EF350000}"/>
    <cellStyle name="Hyperlink 20" xfId="28414" hidden="1" xr:uid="{00000000-0005-0000-0000-0000F0350000}"/>
    <cellStyle name="Hyperlink 20" xfId="28522" hidden="1" xr:uid="{00000000-0005-0000-0000-0000F1350000}"/>
    <cellStyle name="Hyperlink 20" xfId="28695" hidden="1" xr:uid="{00000000-0005-0000-0000-0000F2350000}"/>
    <cellStyle name="Hyperlink 20" xfId="28746" hidden="1" xr:uid="{00000000-0005-0000-0000-0000F3350000}"/>
    <cellStyle name="Hyperlink 20" xfId="28795" hidden="1" xr:uid="{00000000-0005-0000-0000-0000F4350000}"/>
    <cellStyle name="Hyperlink 20" xfId="28845" hidden="1" xr:uid="{00000000-0005-0000-0000-0000F5350000}"/>
    <cellStyle name="Hyperlink 20" xfId="28611" hidden="1" xr:uid="{00000000-0005-0000-0000-0000F6350000}"/>
    <cellStyle name="Hyperlink 20" xfId="28927" hidden="1" xr:uid="{00000000-0005-0000-0000-0000F7350000}"/>
    <cellStyle name="Hyperlink 20" xfId="28978" hidden="1" xr:uid="{00000000-0005-0000-0000-0000F8350000}"/>
    <cellStyle name="Hyperlink 20" xfId="29027" hidden="1" xr:uid="{00000000-0005-0000-0000-0000F9350000}"/>
    <cellStyle name="Hyperlink 20" xfId="29077" hidden="1" xr:uid="{00000000-0005-0000-0000-0000FA350000}"/>
    <cellStyle name="Hyperlink 20" xfId="28505" hidden="1" xr:uid="{00000000-0005-0000-0000-0000FB350000}"/>
    <cellStyle name="Hyperlink 20" xfId="29131" hidden="1" xr:uid="{00000000-0005-0000-0000-0000FC350000}"/>
    <cellStyle name="Hyperlink 20" xfId="29182" hidden="1" xr:uid="{00000000-0005-0000-0000-0000FD350000}"/>
    <cellStyle name="Hyperlink 20" xfId="29231" hidden="1" xr:uid="{00000000-0005-0000-0000-0000FE350000}"/>
    <cellStyle name="Hyperlink 20" xfId="29281" hidden="1" xr:uid="{00000000-0005-0000-0000-0000FF350000}"/>
    <cellStyle name="Hyperlink 20" xfId="28638" hidden="1" xr:uid="{00000000-0005-0000-0000-000000360000}"/>
    <cellStyle name="Hyperlink 20" xfId="29335" hidden="1" xr:uid="{00000000-0005-0000-0000-000001360000}"/>
    <cellStyle name="Hyperlink 20" xfId="29386" hidden="1" xr:uid="{00000000-0005-0000-0000-000002360000}"/>
    <cellStyle name="Hyperlink 20" xfId="29435" hidden="1" xr:uid="{00000000-0005-0000-0000-000003360000}"/>
    <cellStyle name="Hyperlink 20" xfId="29485" hidden="1" xr:uid="{00000000-0005-0000-0000-000004360000}"/>
    <cellStyle name="Hyperlink 20" xfId="28454" hidden="1" xr:uid="{00000000-0005-0000-0000-000005360000}"/>
    <cellStyle name="Hyperlink 20" xfId="29539" hidden="1" xr:uid="{00000000-0005-0000-0000-000006360000}"/>
    <cellStyle name="Hyperlink 20" xfId="29590" hidden="1" xr:uid="{00000000-0005-0000-0000-000007360000}"/>
    <cellStyle name="Hyperlink 20" xfId="29639" hidden="1" xr:uid="{00000000-0005-0000-0000-000008360000}"/>
    <cellStyle name="Hyperlink 20" xfId="29689" hidden="1" xr:uid="{00000000-0005-0000-0000-000009360000}"/>
    <cellStyle name="Hyperlink 20" xfId="26707" hidden="1" xr:uid="{00000000-0005-0000-0000-00000A360000}"/>
    <cellStyle name="Hyperlink 20" xfId="29743" hidden="1" xr:uid="{00000000-0005-0000-0000-00000B360000}"/>
    <cellStyle name="Hyperlink 20" xfId="29794" hidden="1" xr:uid="{00000000-0005-0000-0000-00000C360000}"/>
    <cellStyle name="Hyperlink 20" xfId="29843" hidden="1" xr:uid="{00000000-0005-0000-0000-00000D360000}"/>
    <cellStyle name="Hyperlink 20" xfId="29893" hidden="1" xr:uid="{00000000-0005-0000-0000-00000E360000}"/>
    <cellStyle name="Hyperlink 20" xfId="30001" hidden="1" xr:uid="{00000000-0005-0000-0000-00000F360000}"/>
    <cellStyle name="Hyperlink 20" xfId="30174" hidden="1" xr:uid="{00000000-0005-0000-0000-000010360000}"/>
    <cellStyle name="Hyperlink 20" xfId="30225" hidden="1" xr:uid="{00000000-0005-0000-0000-000011360000}"/>
    <cellStyle name="Hyperlink 20" xfId="30274" hidden="1" xr:uid="{00000000-0005-0000-0000-000012360000}"/>
    <cellStyle name="Hyperlink 20" xfId="30324" hidden="1" xr:uid="{00000000-0005-0000-0000-000013360000}"/>
    <cellStyle name="Hyperlink 20" xfId="30090" hidden="1" xr:uid="{00000000-0005-0000-0000-000014360000}"/>
    <cellStyle name="Hyperlink 20" xfId="30406" hidden="1" xr:uid="{00000000-0005-0000-0000-000015360000}"/>
    <cellStyle name="Hyperlink 20" xfId="30457" hidden="1" xr:uid="{00000000-0005-0000-0000-000016360000}"/>
    <cellStyle name="Hyperlink 20" xfId="30506" hidden="1" xr:uid="{00000000-0005-0000-0000-000017360000}"/>
    <cellStyle name="Hyperlink 20" xfId="30556" hidden="1" xr:uid="{00000000-0005-0000-0000-000018360000}"/>
    <cellStyle name="Hyperlink 20" xfId="29984" hidden="1" xr:uid="{00000000-0005-0000-0000-000019360000}"/>
    <cellStyle name="Hyperlink 20" xfId="30610" hidden="1" xr:uid="{00000000-0005-0000-0000-00001A360000}"/>
    <cellStyle name="Hyperlink 20" xfId="30661" hidden="1" xr:uid="{00000000-0005-0000-0000-00001B360000}"/>
    <cellStyle name="Hyperlink 20" xfId="30710" hidden="1" xr:uid="{00000000-0005-0000-0000-00001C360000}"/>
    <cellStyle name="Hyperlink 20" xfId="30760" hidden="1" xr:uid="{00000000-0005-0000-0000-00001D360000}"/>
    <cellStyle name="Hyperlink 20" xfId="30117" hidden="1" xr:uid="{00000000-0005-0000-0000-00001E360000}"/>
    <cellStyle name="Hyperlink 20" xfId="30814" hidden="1" xr:uid="{00000000-0005-0000-0000-00001F360000}"/>
    <cellStyle name="Hyperlink 20" xfId="30865" hidden="1" xr:uid="{00000000-0005-0000-0000-000020360000}"/>
    <cellStyle name="Hyperlink 20" xfId="30914" hidden="1" xr:uid="{00000000-0005-0000-0000-000021360000}"/>
    <cellStyle name="Hyperlink 20" xfId="30964" hidden="1" xr:uid="{00000000-0005-0000-0000-000022360000}"/>
    <cellStyle name="Hyperlink 20" xfId="29933" hidden="1" xr:uid="{00000000-0005-0000-0000-000023360000}"/>
    <cellStyle name="Hyperlink 20" xfId="31018" hidden="1" xr:uid="{00000000-0005-0000-0000-000024360000}"/>
    <cellStyle name="Hyperlink 20" xfId="31069" hidden="1" xr:uid="{00000000-0005-0000-0000-000025360000}"/>
    <cellStyle name="Hyperlink 20" xfId="31118" hidden="1" xr:uid="{00000000-0005-0000-0000-000026360000}"/>
    <cellStyle name="Hyperlink 20" xfId="31168" hidden="1" xr:uid="{00000000-0005-0000-0000-000027360000}"/>
    <cellStyle name="Hyperlink 20" xfId="5536" hidden="1" xr:uid="{00000000-0005-0000-0000-000028360000}"/>
    <cellStyle name="Hyperlink 20" xfId="31241" hidden="1" xr:uid="{00000000-0005-0000-0000-000029360000}"/>
    <cellStyle name="Hyperlink 20" xfId="31292" hidden="1" xr:uid="{00000000-0005-0000-0000-00002A360000}"/>
    <cellStyle name="Hyperlink 20" xfId="31341" hidden="1" xr:uid="{00000000-0005-0000-0000-00002B360000}"/>
    <cellStyle name="Hyperlink 20" xfId="31391" hidden="1" xr:uid="{00000000-0005-0000-0000-00002C360000}"/>
    <cellStyle name="Hyperlink 20" xfId="31427" hidden="1" xr:uid="{00000000-0005-0000-0000-00002D360000}"/>
    <cellStyle name="Hyperlink 20" xfId="31496" hidden="1" xr:uid="{00000000-0005-0000-0000-00002E360000}"/>
    <cellStyle name="Hyperlink 20" xfId="31547" hidden="1" xr:uid="{00000000-0005-0000-0000-00002F360000}"/>
    <cellStyle name="Hyperlink 20" xfId="31596" hidden="1" xr:uid="{00000000-0005-0000-0000-000030360000}"/>
    <cellStyle name="Hyperlink 20" xfId="31646" hidden="1" xr:uid="{00000000-0005-0000-0000-000031360000}"/>
    <cellStyle name="Hyperlink 20" xfId="31731" hidden="1" xr:uid="{00000000-0005-0000-0000-000032360000}"/>
    <cellStyle name="Hyperlink 20" xfId="31853" hidden="1" xr:uid="{00000000-0005-0000-0000-000033360000}"/>
    <cellStyle name="Hyperlink 20" xfId="31904" hidden="1" xr:uid="{00000000-0005-0000-0000-000034360000}"/>
    <cellStyle name="Hyperlink 20" xfId="31953" hidden="1" xr:uid="{00000000-0005-0000-0000-000035360000}"/>
    <cellStyle name="Hyperlink 20" xfId="32003" hidden="1" xr:uid="{00000000-0005-0000-0000-000036360000}"/>
    <cellStyle name="Hyperlink 20" xfId="32111" hidden="1" xr:uid="{00000000-0005-0000-0000-000037360000}"/>
    <cellStyle name="Hyperlink 20" xfId="32284" hidden="1" xr:uid="{00000000-0005-0000-0000-000038360000}"/>
    <cellStyle name="Hyperlink 20" xfId="32335" hidden="1" xr:uid="{00000000-0005-0000-0000-000039360000}"/>
    <cellStyle name="Hyperlink 20" xfId="32384" hidden="1" xr:uid="{00000000-0005-0000-0000-00003A360000}"/>
    <cellStyle name="Hyperlink 20" xfId="32434" hidden="1" xr:uid="{00000000-0005-0000-0000-00003B360000}"/>
    <cellStyle name="Hyperlink 20" xfId="32200" hidden="1" xr:uid="{00000000-0005-0000-0000-00003C360000}"/>
    <cellStyle name="Hyperlink 20" xfId="32516" hidden="1" xr:uid="{00000000-0005-0000-0000-00003D360000}"/>
    <cellStyle name="Hyperlink 20" xfId="32567" hidden="1" xr:uid="{00000000-0005-0000-0000-00003E360000}"/>
    <cellStyle name="Hyperlink 20" xfId="32616" hidden="1" xr:uid="{00000000-0005-0000-0000-00003F360000}"/>
    <cellStyle name="Hyperlink 20" xfId="32666" hidden="1" xr:uid="{00000000-0005-0000-0000-000040360000}"/>
    <cellStyle name="Hyperlink 20" xfId="32094" hidden="1" xr:uid="{00000000-0005-0000-0000-000041360000}"/>
    <cellStyle name="Hyperlink 20" xfId="32720" hidden="1" xr:uid="{00000000-0005-0000-0000-000042360000}"/>
    <cellStyle name="Hyperlink 20" xfId="32771" hidden="1" xr:uid="{00000000-0005-0000-0000-000043360000}"/>
    <cellStyle name="Hyperlink 20" xfId="32820" hidden="1" xr:uid="{00000000-0005-0000-0000-000044360000}"/>
    <cellStyle name="Hyperlink 20" xfId="32870" hidden="1" xr:uid="{00000000-0005-0000-0000-000045360000}"/>
    <cellStyle name="Hyperlink 20" xfId="32227" hidden="1" xr:uid="{00000000-0005-0000-0000-000046360000}"/>
    <cellStyle name="Hyperlink 20" xfId="32924" hidden="1" xr:uid="{00000000-0005-0000-0000-000047360000}"/>
    <cellStyle name="Hyperlink 20" xfId="32975" hidden="1" xr:uid="{00000000-0005-0000-0000-000048360000}"/>
    <cellStyle name="Hyperlink 20" xfId="33024" hidden="1" xr:uid="{00000000-0005-0000-0000-000049360000}"/>
    <cellStyle name="Hyperlink 20" xfId="33074" hidden="1" xr:uid="{00000000-0005-0000-0000-00004A360000}"/>
    <cellStyle name="Hyperlink 20" xfId="32043" hidden="1" xr:uid="{00000000-0005-0000-0000-00004B360000}"/>
    <cellStyle name="Hyperlink 20" xfId="33128" hidden="1" xr:uid="{00000000-0005-0000-0000-00004C360000}"/>
    <cellStyle name="Hyperlink 20" xfId="33179" hidden="1" xr:uid="{00000000-0005-0000-0000-00004D360000}"/>
    <cellStyle name="Hyperlink 20" xfId="33228" hidden="1" xr:uid="{00000000-0005-0000-0000-00004E360000}"/>
    <cellStyle name="Hyperlink 20" xfId="33278" hidden="1" xr:uid="{00000000-0005-0000-0000-00004F360000}"/>
    <cellStyle name="Hyperlink 20" xfId="31820" hidden="1" xr:uid="{00000000-0005-0000-0000-000050360000}"/>
    <cellStyle name="Hyperlink 20" xfId="33332" hidden="1" xr:uid="{00000000-0005-0000-0000-000051360000}"/>
    <cellStyle name="Hyperlink 20" xfId="33383" hidden="1" xr:uid="{00000000-0005-0000-0000-000052360000}"/>
    <cellStyle name="Hyperlink 20" xfId="33432" hidden="1" xr:uid="{00000000-0005-0000-0000-000053360000}"/>
    <cellStyle name="Hyperlink 20" xfId="33482" hidden="1" xr:uid="{00000000-0005-0000-0000-000054360000}"/>
    <cellStyle name="Hyperlink 20" xfId="33590" hidden="1" xr:uid="{00000000-0005-0000-0000-000055360000}"/>
    <cellStyle name="Hyperlink 20" xfId="33763" hidden="1" xr:uid="{00000000-0005-0000-0000-000056360000}"/>
    <cellStyle name="Hyperlink 20" xfId="33814" hidden="1" xr:uid="{00000000-0005-0000-0000-000057360000}"/>
    <cellStyle name="Hyperlink 20" xfId="33863" hidden="1" xr:uid="{00000000-0005-0000-0000-000058360000}"/>
    <cellStyle name="Hyperlink 20" xfId="33913" hidden="1" xr:uid="{00000000-0005-0000-0000-000059360000}"/>
    <cellStyle name="Hyperlink 20" xfId="33679" hidden="1" xr:uid="{00000000-0005-0000-0000-00005A360000}"/>
    <cellStyle name="Hyperlink 20" xfId="33995" hidden="1" xr:uid="{00000000-0005-0000-0000-00005B360000}"/>
    <cellStyle name="Hyperlink 20" xfId="34046" hidden="1" xr:uid="{00000000-0005-0000-0000-00005C360000}"/>
    <cellStyle name="Hyperlink 20" xfId="34095" hidden="1" xr:uid="{00000000-0005-0000-0000-00005D360000}"/>
    <cellStyle name="Hyperlink 20" xfId="34145" hidden="1" xr:uid="{00000000-0005-0000-0000-00005E360000}"/>
    <cellStyle name="Hyperlink 20" xfId="33573" hidden="1" xr:uid="{00000000-0005-0000-0000-00005F360000}"/>
    <cellStyle name="Hyperlink 20" xfId="34199" hidden="1" xr:uid="{00000000-0005-0000-0000-000060360000}"/>
    <cellStyle name="Hyperlink 20" xfId="34250" hidden="1" xr:uid="{00000000-0005-0000-0000-000061360000}"/>
    <cellStyle name="Hyperlink 20" xfId="34299" hidden="1" xr:uid="{00000000-0005-0000-0000-000062360000}"/>
    <cellStyle name="Hyperlink 20" xfId="34349" hidden="1" xr:uid="{00000000-0005-0000-0000-000063360000}"/>
    <cellStyle name="Hyperlink 20" xfId="33706" hidden="1" xr:uid="{00000000-0005-0000-0000-000064360000}"/>
    <cellStyle name="Hyperlink 20" xfId="34403" hidden="1" xr:uid="{00000000-0005-0000-0000-000065360000}"/>
    <cellStyle name="Hyperlink 20" xfId="34454" hidden="1" xr:uid="{00000000-0005-0000-0000-000066360000}"/>
    <cellStyle name="Hyperlink 20" xfId="34503" hidden="1" xr:uid="{00000000-0005-0000-0000-000067360000}"/>
    <cellStyle name="Hyperlink 20" xfId="34553" hidden="1" xr:uid="{00000000-0005-0000-0000-000068360000}"/>
    <cellStyle name="Hyperlink 20" xfId="33522" hidden="1" xr:uid="{00000000-0005-0000-0000-000069360000}"/>
    <cellStyle name="Hyperlink 20" xfId="34607" hidden="1" xr:uid="{00000000-0005-0000-0000-00006A360000}"/>
    <cellStyle name="Hyperlink 20" xfId="34658" hidden="1" xr:uid="{00000000-0005-0000-0000-00006B360000}"/>
    <cellStyle name="Hyperlink 20" xfId="34707" hidden="1" xr:uid="{00000000-0005-0000-0000-00006C360000}"/>
    <cellStyle name="Hyperlink 20" xfId="34757" hidden="1" xr:uid="{00000000-0005-0000-0000-00006D360000}"/>
    <cellStyle name="Hyperlink 20" xfId="31776" hidden="1" xr:uid="{00000000-0005-0000-0000-00006E360000}"/>
    <cellStyle name="Hyperlink 20" xfId="34811" hidden="1" xr:uid="{00000000-0005-0000-0000-00006F360000}"/>
    <cellStyle name="Hyperlink 20" xfId="34862" hidden="1" xr:uid="{00000000-0005-0000-0000-000070360000}"/>
    <cellStyle name="Hyperlink 20" xfId="34911" hidden="1" xr:uid="{00000000-0005-0000-0000-000071360000}"/>
    <cellStyle name="Hyperlink 20" xfId="34961" hidden="1" xr:uid="{00000000-0005-0000-0000-000072360000}"/>
    <cellStyle name="Hyperlink 20" xfId="35069" hidden="1" xr:uid="{00000000-0005-0000-0000-000073360000}"/>
    <cellStyle name="Hyperlink 20" xfId="35242" hidden="1" xr:uid="{00000000-0005-0000-0000-000074360000}"/>
    <cellStyle name="Hyperlink 20" xfId="35293" hidden="1" xr:uid="{00000000-0005-0000-0000-000075360000}"/>
    <cellStyle name="Hyperlink 20" xfId="35342" hidden="1" xr:uid="{00000000-0005-0000-0000-000076360000}"/>
    <cellStyle name="Hyperlink 20" xfId="35392" hidden="1" xr:uid="{00000000-0005-0000-0000-000077360000}"/>
    <cellStyle name="Hyperlink 20" xfId="35158" hidden="1" xr:uid="{00000000-0005-0000-0000-000078360000}"/>
    <cellStyle name="Hyperlink 20" xfId="35474" hidden="1" xr:uid="{00000000-0005-0000-0000-000079360000}"/>
    <cellStyle name="Hyperlink 20" xfId="35525" hidden="1" xr:uid="{00000000-0005-0000-0000-00007A360000}"/>
    <cellStyle name="Hyperlink 20" xfId="35574" hidden="1" xr:uid="{00000000-0005-0000-0000-00007B360000}"/>
    <cellStyle name="Hyperlink 20" xfId="35624" hidden="1" xr:uid="{00000000-0005-0000-0000-00007C360000}"/>
    <cellStyle name="Hyperlink 20" xfId="35052" hidden="1" xr:uid="{00000000-0005-0000-0000-00007D360000}"/>
    <cellStyle name="Hyperlink 20" xfId="35678" hidden="1" xr:uid="{00000000-0005-0000-0000-00007E360000}"/>
    <cellStyle name="Hyperlink 20" xfId="35729" hidden="1" xr:uid="{00000000-0005-0000-0000-00007F360000}"/>
    <cellStyle name="Hyperlink 20" xfId="35778" hidden="1" xr:uid="{00000000-0005-0000-0000-000080360000}"/>
    <cellStyle name="Hyperlink 20" xfId="35828" hidden="1" xr:uid="{00000000-0005-0000-0000-000081360000}"/>
    <cellStyle name="Hyperlink 20" xfId="35185" hidden="1" xr:uid="{00000000-0005-0000-0000-000082360000}"/>
    <cellStyle name="Hyperlink 20" xfId="35882" hidden="1" xr:uid="{00000000-0005-0000-0000-000083360000}"/>
    <cellStyle name="Hyperlink 20" xfId="35933" hidden="1" xr:uid="{00000000-0005-0000-0000-000084360000}"/>
    <cellStyle name="Hyperlink 20" xfId="35982" hidden="1" xr:uid="{00000000-0005-0000-0000-000085360000}"/>
    <cellStyle name="Hyperlink 20" xfId="36032" hidden="1" xr:uid="{00000000-0005-0000-0000-000086360000}"/>
    <cellStyle name="Hyperlink 20" xfId="35001" hidden="1" xr:uid="{00000000-0005-0000-0000-000087360000}"/>
    <cellStyle name="Hyperlink 20" xfId="36086" hidden="1" xr:uid="{00000000-0005-0000-0000-000088360000}"/>
    <cellStyle name="Hyperlink 20" xfId="36137" hidden="1" xr:uid="{00000000-0005-0000-0000-000089360000}"/>
    <cellStyle name="Hyperlink 20" xfId="36186" hidden="1" xr:uid="{00000000-0005-0000-0000-00008A360000}"/>
    <cellStyle name="Hyperlink 20" xfId="36236" hidden="1" xr:uid="{00000000-0005-0000-0000-00008B360000}"/>
    <cellStyle name="Hyperlink 20" xfId="5519" hidden="1" xr:uid="{00000000-0005-0000-0000-00008C360000}"/>
    <cellStyle name="Hyperlink 20" xfId="36310" hidden="1" xr:uid="{00000000-0005-0000-0000-00008D360000}"/>
    <cellStyle name="Hyperlink 20" xfId="36361" hidden="1" xr:uid="{00000000-0005-0000-0000-00008E360000}"/>
    <cellStyle name="Hyperlink 20" xfId="36410" hidden="1" xr:uid="{00000000-0005-0000-0000-00008F360000}"/>
    <cellStyle name="Hyperlink 20" xfId="36460" hidden="1" xr:uid="{00000000-0005-0000-0000-000090360000}"/>
    <cellStyle name="Hyperlink 20" xfId="36496" hidden="1" xr:uid="{00000000-0005-0000-0000-000091360000}"/>
    <cellStyle name="Hyperlink 20" xfId="36565" hidden="1" xr:uid="{00000000-0005-0000-0000-000092360000}"/>
    <cellStyle name="Hyperlink 20" xfId="36616" hidden="1" xr:uid="{00000000-0005-0000-0000-000093360000}"/>
    <cellStyle name="Hyperlink 20" xfId="36665" hidden="1" xr:uid="{00000000-0005-0000-0000-000094360000}"/>
    <cellStyle name="Hyperlink 20" xfId="36715" hidden="1" xr:uid="{00000000-0005-0000-0000-000095360000}"/>
    <cellStyle name="Hyperlink 20" xfId="36800" hidden="1" xr:uid="{00000000-0005-0000-0000-000096360000}"/>
    <cellStyle name="Hyperlink 20" xfId="36922" hidden="1" xr:uid="{00000000-0005-0000-0000-000097360000}"/>
    <cellStyle name="Hyperlink 20" xfId="36973" hidden="1" xr:uid="{00000000-0005-0000-0000-000098360000}"/>
    <cellStyle name="Hyperlink 20" xfId="37022" hidden="1" xr:uid="{00000000-0005-0000-0000-000099360000}"/>
    <cellStyle name="Hyperlink 20" xfId="37072" hidden="1" xr:uid="{00000000-0005-0000-0000-00009A360000}"/>
    <cellStyle name="Hyperlink 20" xfId="37180" hidden="1" xr:uid="{00000000-0005-0000-0000-00009B360000}"/>
    <cellStyle name="Hyperlink 20" xfId="37353" hidden="1" xr:uid="{00000000-0005-0000-0000-00009C360000}"/>
    <cellStyle name="Hyperlink 20" xfId="37404" hidden="1" xr:uid="{00000000-0005-0000-0000-00009D360000}"/>
    <cellStyle name="Hyperlink 20" xfId="37453" hidden="1" xr:uid="{00000000-0005-0000-0000-00009E360000}"/>
    <cellStyle name="Hyperlink 20" xfId="37503" hidden="1" xr:uid="{00000000-0005-0000-0000-00009F360000}"/>
    <cellStyle name="Hyperlink 20" xfId="37269" hidden="1" xr:uid="{00000000-0005-0000-0000-0000A0360000}"/>
    <cellStyle name="Hyperlink 20" xfId="37585" hidden="1" xr:uid="{00000000-0005-0000-0000-0000A1360000}"/>
    <cellStyle name="Hyperlink 20" xfId="37636" hidden="1" xr:uid="{00000000-0005-0000-0000-0000A2360000}"/>
    <cellStyle name="Hyperlink 20" xfId="37685" hidden="1" xr:uid="{00000000-0005-0000-0000-0000A3360000}"/>
    <cellStyle name="Hyperlink 20" xfId="37735" hidden="1" xr:uid="{00000000-0005-0000-0000-0000A4360000}"/>
    <cellStyle name="Hyperlink 20" xfId="37163" hidden="1" xr:uid="{00000000-0005-0000-0000-0000A5360000}"/>
    <cellStyle name="Hyperlink 20" xfId="37789" hidden="1" xr:uid="{00000000-0005-0000-0000-0000A6360000}"/>
    <cellStyle name="Hyperlink 20" xfId="37840" hidden="1" xr:uid="{00000000-0005-0000-0000-0000A7360000}"/>
    <cellStyle name="Hyperlink 20" xfId="37889" hidden="1" xr:uid="{00000000-0005-0000-0000-0000A8360000}"/>
    <cellStyle name="Hyperlink 20" xfId="37939" hidden="1" xr:uid="{00000000-0005-0000-0000-0000A9360000}"/>
    <cellStyle name="Hyperlink 20" xfId="37296" hidden="1" xr:uid="{00000000-0005-0000-0000-0000AA360000}"/>
    <cellStyle name="Hyperlink 20" xfId="37993" hidden="1" xr:uid="{00000000-0005-0000-0000-0000AB360000}"/>
    <cellStyle name="Hyperlink 20" xfId="38044" hidden="1" xr:uid="{00000000-0005-0000-0000-0000AC360000}"/>
    <cellStyle name="Hyperlink 20" xfId="38093" hidden="1" xr:uid="{00000000-0005-0000-0000-0000AD360000}"/>
    <cellStyle name="Hyperlink 20" xfId="38143" hidden="1" xr:uid="{00000000-0005-0000-0000-0000AE360000}"/>
    <cellStyle name="Hyperlink 20" xfId="37112" hidden="1" xr:uid="{00000000-0005-0000-0000-0000AF360000}"/>
    <cellStyle name="Hyperlink 20" xfId="38197" hidden="1" xr:uid="{00000000-0005-0000-0000-0000B0360000}"/>
    <cellStyle name="Hyperlink 20" xfId="38248" hidden="1" xr:uid="{00000000-0005-0000-0000-0000B1360000}"/>
    <cellStyle name="Hyperlink 20" xfId="38297" hidden="1" xr:uid="{00000000-0005-0000-0000-0000B2360000}"/>
    <cellStyle name="Hyperlink 20" xfId="38347" hidden="1" xr:uid="{00000000-0005-0000-0000-0000B3360000}"/>
    <cellStyle name="Hyperlink 20" xfId="36889" hidden="1" xr:uid="{00000000-0005-0000-0000-0000B4360000}"/>
    <cellStyle name="Hyperlink 20" xfId="38401" hidden="1" xr:uid="{00000000-0005-0000-0000-0000B5360000}"/>
    <cellStyle name="Hyperlink 20" xfId="38452" hidden="1" xr:uid="{00000000-0005-0000-0000-0000B6360000}"/>
    <cellStyle name="Hyperlink 20" xfId="38501" hidden="1" xr:uid="{00000000-0005-0000-0000-0000B7360000}"/>
    <cellStyle name="Hyperlink 20" xfId="38551" hidden="1" xr:uid="{00000000-0005-0000-0000-0000B8360000}"/>
    <cellStyle name="Hyperlink 20" xfId="38659" hidden="1" xr:uid="{00000000-0005-0000-0000-0000B9360000}"/>
    <cellStyle name="Hyperlink 20" xfId="38832" hidden="1" xr:uid="{00000000-0005-0000-0000-0000BA360000}"/>
    <cellStyle name="Hyperlink 20" xfId="38883" hidden="1" xr:uid="{00000000-0005-0000-0000-0000BB360000}"/>
    <cellStyle name="Hyperlink 20" xfId="38932" hidden="1" xr:uid="{00000000-0005-0000-0000-0000BC360000}"/>
    <cellStyle name="Hyperlink 20" xfId="38982" hidden="1" xr:uid="{00000000-0005-0000-0000-0000BD360000}"/>
    <cellStyle name="Hyperlink 20" xfId="38748" hidden="1" xr:uid="{00000000-0005-0000-0000-0000BE360000}"/>
    <cellStyle name="Hyperlink 20" xfId="39064" hidden="1" xr:uid="{00000000-0005-0000-0000-0000BF360000}"/>
    <cellStyle name="Hyperlink 20" xfId="39115" hidden="1" xr:uid="{00000000-0005-0000-0000-0000C0360000}"/>
    <cellStyle name="Hyperlink 20" xfId="39164" hidden="1" xr:uid="{00000000-0005-0000-0000-0000C1360000}"/>
    <cellStyle name="Hyperlink 20" xfId="39214" hidden="1" xr:uid="{00000000-0005-0000-0000-0000C2360000}"/>
    <cellStyle name="Hyperlink 20" xfId="38642" hidden="1" xr:uid="{00000000-0005-0000-0000-0000C3360000}"/>
    <cellStyle name="Hyperlink 20" xfId="39268" hidden="1" xr:uid="{00000000-0005-0000-0000-0000C4360000}"/>
    <cellStyle name="Hyperlink 20" xfId="39319" hidden="1" xr:uid="{00000000-0005-0000-0000-0000C5360000}"/>
    <cellStyle name="Hyperlink 20" xfId="39368" hidden="1" xr:uid="{00000000-0005-0000-0000-0000C6360000}"/>
    <cellStyle name="Hyperlink 20" xfId="39418" hidden="1" xr:uid="{00000000-0005-0000-0000-0000C7360000}"/>
    <cellStyle name="Hyperlink 20" xfId="38775" hidden="1" xr:uid="{00000000-0005-0000-0000-0000C8360000}"/>
    <cellStyle name="Hyperlink 20" xfId="39472" hidden="1" xr:uid="{00000000-0005-0000-0000-0000C9360000}"/>
    <cellStyle name="Hyperlink 20" xfId="39523" hidden="1" xr:uid="{00000000-0005-0000-0000-0000CA360000}"/>
    <cellStyle name="Hyperlink 20" xfId="39572" hidden="1" xr:uid="{00000000-0005-0000-0000-0000CB360000}"/>
    <cellStyle name="Hyperlink 20" xfId="39622" hidden="1" xr:uid="{00000000-0005-0000-0000-0000CC360000}"/>
    <cellStyle name="Hyperlink 20" xfId="38591" hidden="1" xr:uid="{00000000-0005-0000-0000-0000CD360000}"/>
    <cellStyle name="Hyperlink 20" xfId="39676" hidden="1" xr:uid="{00000000-0005-0000-0000-0000CE360000}"/>
    <cellStyle name="Hyperlink 20" xfId="39727" hidden="1" xr:uid="{00000000-0005-0000-0000-0000CF360000}"/>
    <cellStyle name="Hyperlink 20" xfId="39776" hidden="1" xr:uid="{00000000-0005-0000-0000-0000D0360000}"/>
    <cellStyle name="Hyperlink 20" xfId="39826" hidden="1" xr:uid="{00000000-0005-0000-0000-0000D1360000}"/>
    <cellStyle name="Hyperlink 20" xfId="36845" hidden="1" xr:uid="{00000000-0005-0000-0000-0000D2360000}"/>
    <cellStyle name="Hyperlink 20" xfId="39880" hidden="1" xr:uid="{00000000-0005-0000-0000-0000D3360000}"/>
    <cellStyle name="Hyperlink 20" xfId="39931" hidden="1" xr:uid="{00000000-0005-0000-0000-0000D4360000}"/>
    <cellStyle name="Hyperlink 20" xfId="39980" hidden="1" xr:uid="{00000000-0005-0000-0000-0000D5360000}"/>
    <cellStyle name="Hyperlink 20" xfId="40030" hidden="1" xr:uid="{00000000-0005-0000-0000-0000D6360000}"/>
    <cellStyle name="Hyperlink 20" xfId="40138" hidden="1" xr:uid="{00000000-0005-0000-0000-0000D7360000}"/>
    <cellStyle name="Hyperlink 20" xfId="40311" hidden="1" xr:uid="{00000000-0005-0000-0000-0000D8360000}"/>
    <cellStyle name="Hyperlink 20" xfId="40362" hidden="1" xr:uid="{00000000-0005-0000-0000-0000D9360000}"/>
    <cellStyle name="Hyperlink 20" xfId="40411" hidden="1" xr:uid="{00000000-0005-0000-0000-0000DA360000}"/>
    <cellStyle name="Hyperlink 20" xfId="40461" hidden="1" xr:uid="{00000000-0005-0000-0000-0000DB360000}"/>
    <cellStyle name="Hyperlink 20" xfId="40227" hidden="1" xr:uid="{00000000-0005-0000-0000-0000DC360000}"/>
    <cellStyle name="Hyperlink 20" xfId="40543" hidden="1" xr:uid="{00000000-0005-0000-0000-0000DD360000}"/>
    <cellStyle name="Hyperlink 20" xfId="40594" hidden="1" xr:uid="{00000000-0005-0000-0000-0000DE360000}"/>
    <cellStyle name="Hyperlink 20" xfId="40643" hidden="1" xr:uid="{00000000-0005-0000-0000-0000DF360000}"/>
    <cellStyle name="Hyperlink 20" xfId="40693" hidden="1" xr:uid="{00000000-0005-0000-0000-0000E0360000}"/>
    <cellStyle name="Hyperlink 20" xfId="40121" hidden="1" xr:uid="{00000000-0005-0000-0000-0000E1360000}"/>
    <cellStyle name="Hyperlink 20" xfId="40747" hidden="1" xr:uid="{00000000-0005-0000-0000-0000E2360000}"/>
    <cellStyle name="Hyperlink 20" xfId="40798" hidden="1" xr:uid="{00000000-0005-0000-0000-0000E3360000}"/>
    <cellStyle name="Hyperlink 20" xfId="40847" hidden="1" xr:uid="{00000000-0005-0000-0000-0000E4360000}"/>
    <cellStyle name="Hyperlink 20" xfId="40897" hidden="1" xr:uid="{00000000-0005-0000-0000-0000E5360000}"/>
    <cellStyle name="Hyperlink 20" xfId="40254" hidden="1" xr:uid="{00000000-0005-0000-0000-0000E6360000}"/>
    <cellStyle name="Hyperlink 20" xfId="40951" hidden="1" xr:uid="{00000000-0005-0000-0000-0000E7360000}"/>
    <cellStyle name="Hyperlink 20" xfId="41002" hidden="1" xr:uid="{00000000-0005-0000-0000-0000E8360000}"/>
    <cellStyle name="Hyperlink 20" xfId="41051" hidden="1" xr:uid="{00000000-0005-0000-0000-0000E9360000}"/>
    <cellStyle name="Hyperlink 20" xfId="41101" hidden="1" xr:uid="{00000000-0005-0000-0000-0000EA360000}"/>
    <cellStyle name="Hyperlink 20" xfId="40070" hidden="1" xr:uid="{00000000-0005-0000-0000-0000EB360000}"/>
    <cellStyle name="Hyperlink 20" xfId="41155" hidden="1" xr:uid="{00000000-0005-0000-0000-0000EC360000}"/>
    <cellStyle name="Hyperlink 20" xfId="41206" hidden="1" xr:uid="{00000000-0005-0000-0000-0000ED360000}"/>
    <cellStyle name="Hyperlink 20" xfId="41255" hidden="1" xr:uid="{00000000-0005-0000-0000-0000EE360000}"/>
    <cellStyle name="Hyperlink 20" xfId="41305" hidden="1" xr:uid="{00000000-0005-0000-0000-0000EF360000}"/>
    <cellStyle name="Hyperlink 20" xfId="5552" hidden="1" xr:uid="{00000000-0005-0000-0000-0000F0360000}"/>
    <cellStyle name="Hyperlink 20" xfId="41359" hidden="1" xr:uid="{00000000-0005-0000-0000-0000F1360000}"/>
    <cellStyle name="Hyperlink 20" xfId="41410" hidden="1" xr:uid="{00000000-0005-0000-0000-0000F2360000}"/>
    <cellStyle name="Hyperlink 20" xfId="41459" hidden="1" xr:uid="{00000000-0005-0000-0000-0000F3360000}"/>
    <cellStyle name="Hyperlink 20" xfId="41509" hidden="1" xr:uid="{00000000-0005-0000-0000-0000F4360000}"/>
    <cellStyle name="Hyperlink 20" xfId="41545" hidden="1" xr:uid="{00000000-0005-0000-0000-0000F5360000}"/>
    <cellStyle name="Hyperlink 20" xfId="41614" hidden="1" xr:uid="{00000000-0005-0000-0000-0000F6360000}"/>
    <cellStyle name="Hyperlink 20" xfId="41665" hidden="1" xr:uid="{00000000-0005-0000-0000-0000F7360000}"/>
    <cellStyle name="Hyperlink 20" xfId="41714" hidden="1" xr:uid="{00000000-0005-0000-0000-0000F8360000}"/>
    <cellStyle name="Hyperlink 20" xfId="41764" hidden="1" xr:uid="{00000000-0005-0000-0000-0000F9360000}"/>
    <cellStyle name="Hyperlink 20" xfId="41849" hidden="1" xr:uid="{00000000-0005-0000-0000-0000FA360000}"/>
    <cellStyle name="Hyperlink 20" xfId="41971" hidden="1" xr:uid="{00000000-0005-0000-0000-0000FB360000}"/>
    <cellStyle name="Hyperlink 20" xfId="42022" hidden="1" xr:uid="{00000000-0005-0000-0000-0000FC360000}"/>
    <cellStyle name="Hyperlink 20" xfId="42071" hidden="1" xr:uid="{00000000-0005-0000-0000-0000FD360000}"/>
    <cellStyle name="Hyperlink 20" xfId="42121" hidden="1" xr:uid="{00000000-0005-0000-0000-0000FE360000}"/>
    <cellStyle name="Hyperlink 20" xfId="42229" hidden="1" xr:uid="{00000000-0005-0000-0000-0000FF360000}"/>
    <cellStyle name="Hyperlink 20" xfId="42402" hidden="1" xr:uid="{00000000-0005-0000-0000-000000370000}"/>
    <cellStyle name="Hyperlink 20" xfId="42453" hidden="1" xr:uid="{00000000-0005-0000-0000-000001370000}"/>
    <cellStyle name="Hyperlink 20" xfId="42502" hidden="1" xr:uid="{00000000-0005-0000-0000-000002370000}"/>
    <cellStyle name="Hyperlink 20" xfId="42552" hidden="1" xr:uid="{00000000-0005-0000-0000-000003370000}"/>
    <cellStyle name="Hyperlink 20" xfId="42318" hidden="1" xr:uid="{00000000-0005-0000-0000-000004370000}"/>
    <cellStyle name="Hyperlink 20" xfId="42634" hidden="1" xr:uid="{00000000-0005-0000-0000-000005370000}"/>
    <cellStyle name="Hyperlink 20" xfId="42685" hidden="1" xr:uid="{00000000-0005-0000-0000-000006370000}"/>
    <cellStyle name="Hyperlink 20" xfId="42734" hidden="1" xr:uid="{00000000-0005-0000-0000-000007370000}"/>
    <cellStyle name="Hyperlink 20" xfId="42784" hidden="1" xr:uid="{00000000-0005-0000-0000-000008370000}"/>
    <cellStyle name="Hyperlink 20" xfId="42212" hidden="1" xr:uid="{00000000-0005-0000-0000-000009370000}"/>
    <cellStyle name="Hyperlink 20" xfId="42838" hidden="1" xr:uid="{00000000-0005-0000-0000-00000A370000}"/>
    <cellStyle name="Hyperlink 20" xfId="42889" hidden="1" xr:uid="{00000000-0005-0000-0000-00000B370000}"/>
    <cellStyle name="Hyperlink 20" xfId="42938" hidden="1" xr:uid="{00000000-0005-0000-0000-00000C370000}"/>
    <cellStyle name="Hyperlink 20" xfId="42988" hidden="1" xr:uid="{00000000-0005-0000-0000-00000D370000}"/>
    <cellStyle name="Hyperlink 20" xfId="42345" hidden="1" xr:uid="{00000000-0005-0000-0000-00000E370000}"/>
    <cellStyle name="Hyperlink 20" xfId="43042" hidden="1" xr:uid="{00000000-0005-0000-0000-00000F370000}"/>
    <cellStyle name="Hyperlink 20" xfId="43093" hidden="1" xr:uid="{00000000-0005-0000-0000-000010370000}"/>
    <cellStyle name="Hyperlink 20" xfId="43142" hidden="1" xr:uid="{00000000-0005-0000-0000-000011370000}"/>
    <cellStyle name="Hyperlink 20" xfId="43192" hidden="1" xr:uid="{00000000-0005-0000-0000-000012370000}"/>
    <cellStyle name="Hyperlink 20" xfId="42161" hidden="1" xr:uid="{00000000-0005-0000-0000-000013370000}"/>
    <cellStyle name="Hyperlink 20" xfId="43246" hidden="1" xr:uid="{00000000-0005-0000-0000-000014370000}"/>
    <cellStyle name="Hyperlink 20" xfId="43297" hidden="1" xr:uid="{00000000-0005-0000-0000-000015370000}"/>
    <cellStyle name="Hyperlink 20" xfId="43346" hidden="1" xr:uid="{00000000-0005-0000-0000-000016370000}"/>
    <cellStyle name="Hyperlink 20" xfId="43396" hidden="1" xr:uid="{00000000-0005-0000-0000-000017370000}"/>
    <cellStyle name="Hyperlink 20" xfId="41938" hidden="1" xr:uid="{00000000-0005-0000-0000-000018370000}"/>
    <cellStyle name="Hyperlink 20" xfId="43450" hidden="1" xr:uid="{00000000-0005-0000-0000-000019370000}"/>
    <cellStyle name="Hyperlink 20" xfId="43501" hidden="1" xr:uid="{00000000-0005-0000-0000-00001A370000}"/>
    <cellStyle name="Hyperlink 20" xfId="43550" hidden="1" xr:uid="{00000000-0005-0000-0000-00001B370000}"/>
    <cellStyle name="Hyperlink 20" xfId="43600" hidden="1" xr:uid="{00000000-0005-0000-0000-00001C370000}"/>
    <cellStyle name="Hyperlink 20" xfId="43708" hidden="1" xr:uid="{00000000-0005-0000-0000-00001D370000}"/>
    <cellStyle name="Hyperlink 20" xfId="43881" hidden="1" xr:uid="{00000000-0005-0000-0000-00001E370000}"/>
    <cellStyle name="Hyperlink 20" xfId="43932" hidden="1" xr:uid="{00000000-0005-0000-0000-00001F370000}"/>
    <cellStyle name="Hyperlink 20" xfId="43981" hidden="1" xr:uid="{00000000-0005-0000-0000-000020370000}"/>
    <cellStyle name="Hyperlink 20" xfId="44031" hidden="1" xr:uid="{00000000-0005-0000-0000-000021370000}"/>
    <cellStyle name="Hyperlink 20" xfId="43797" hidden="1" xr:uid="{00000000-0005-0000-0000-000022370000}"/>
    <cellStyle name="Hyperlink 20" xfId="44113" hidden="1" xr:uid="{00000000-0005-0000-0000-000023370000}"/>
    <cellStyle name="Hyperlink 20" xfId="44164" hidden="1" xr:uid="{00000000-0005-0000-0000-000024370000}"/>
    <cellStyle name="Hyperlink 20" xfId="44213" hidden="1" xr:uid="{00000000-0005-0000-0000-000025370000}"/>
    <cellStyle name="Hyperlink 20" xfId="44263" hidden="1" xr:uid="{00000000-0005-0000-0000-000026370000}"/>
    <cellStyle name="Hyperlink 20" xfId="43691" hidden="1" xr:uid="{00000000-0005-0000-0000-000027370000}"/>
    <cellStyle name="Hyperlink 20" xfId="44317" hidden="1" xr:uid="{00000000-0005-0000-0000-000028370000}"/>
    <cellStyle name="Hyperlink 20" xfId="44368" hidden="1" xr:uid="{00000000-0005-0000-0000-000029370000}"/>
    <cellStyle name="Hyperlink 20" xfId="44417" hidden="1" xr:uid="{00000000-0005-0000-0000-00002A370000}"/>
    <cellStyle name="Hyperlink 20" xfId="44467" hidden="1" xr:uid="{00000000-0005-0000-0000-00002B370000}"/>
    <cellStyle name="Hyperlink 20" xfId="43824" hidden="1" xr:uid="{00000000-0005-0000-0000-00002C370000}"/>
    <cellStyle name="Hyperlink 20" xfId="44521" hidden="1" xr:uid="{00000000-0005-0000-0000-00002D370000}"/>
    <cellStyle name="Hyperlink 20" xfId="44572" hidden="1" xr:uid="{00000000-0005-0000-0000-00002E370000}"/>
    <cellStyle name="Hyperlink 20" xfId="44621" hidden="1" xr:uid="{00000000-0005-0000-0000-00002F370000}"/>
    <cellStyle name="Hyperlink 20" xfId="44671" hidden="1" xr:uid="{00000000-0005-0000-0000-000030370000}"/>
    <cellStyle name="Hyperlink 20" xfId="43640" hidden="1" xr:uid="{00000000-0005-0000-0000-000031370000}"/>
    <cellStyle name="Hyperlink 20" xfId="44725" hidden="1" xr:uid="{00000000-0005-0000-0000-000032370000}"/>
    <cellStyle name="Hyperlink 20" xfId="44776" hidden="1" xr:uid="{00000000-0005-0000-0000-000033370000}"/>
    <cellStyle name="Hyperlink 20" xfId="44825" hidden="1" xr:uid="{00000000-0005-0000-0000-000034370000}"/>
    <cellStyle name="Hyperlink 20" xfId="44875" hidden="1" xr:uid="{00000000-0005-0000-0000-000035370000}"/>
    <cellStyle name="Hyperlink 20" xfId="41894" hidden="1" xr:uid="{00000000-0005-0000-0000-000036370000}"/>
    <cellStyle name="Hyperlink 20" xfId="44929" hidden="1" xr:uid="{00000000-0005-0000-0000-000037370000}"/>
    <cellStyle name="Hyperlink 20" xfId="44980" hidden="1" xr:uid="{00000000-0005-0000-0000-000038370000}"/>
    <cellStyle name="Hyperlink 20" xfId="45029" hidden="1" xr:uid="{00000000-0005-0000-0000-000039370000}"/>
    <cellStyle name="Hyperlink 20" xfId="45079" hidden="1" xr:uid="{00000000-0005-0000-0000-00003A370000}"/>
    <cellStyle name="Hyperlink 20" xfId="45187" hidden="1" xr:uid="{00000000-0005-0000-0000-00003B370000}"/>
    <cellStyle name="Hyperlink 20" xfId="45360" hidden="1" xr:uid="{00000000-0005-0000-0000-00003C370000}"/>
    <cellStyle name="Hyperlink 20" xfId="45411" hidden="1" xr:uid="{00000000-0005-0000-0000-00003D370000}"/>
    <cellStyle name="Hyperlink 20" xfId="45460" hidden="1" xr:uid="{00000000-0005-0000-0000-00003E370000}"/>
    <cellStyle name="Hyperlink 20" xfId="45510" hidden="1" xr:uid="{00000000-0005-0000-0000-00003F370000}"/>
    <cellStyle name="Hyperlink 20" xfId="45276" hidden="1" xr:uid="{00000000-0005-0000-0000-000040370000}"/>
    <cellStyle name="Hyperlink 20" xfId="45592" hidden="1" xr:uid="{00000000-0005-0000-0000-000041370000}"/>
    <cellStyle name="Hyperlink 20" xfId="45643" hidden="1" xr:uid="{00000000-0005-0000-0000-000042370000}"/>
    <cellStyle name="Hyperlink 20" xfId="45692" hidden="1" xr:uid="{00000000-0005-0000-0000-000043370000}"/>
    <cellStyle name="Hyperlink 20" xfId="45742" hidden="1" xr:uid="{00000000-0005-0000-0000-000044370000}"/>
    <cellStyle name="Hyperlink 20" xfId="45170" hidden="1" xr:uid="{00000000-0005-0000-0000-000045370000}"/>
    <cellStyle name="Hyperlink 20" xfId="45796" hidden="1" xr:uid="{00000000-0005-0000-0000-000046370000}"/>
    <cellStyle name="Hyperlink 20" xfId="45847" hidden="1" xr:uid="{00000000-0005-0000-0000-000047370000}"/>
    <cellStyle name="Hyperlink 20" xfId="45896" hidden="1" xr:uid="{00000000-0005-0000-0000-000048370000}"/>
    <cellStyle name="Hyperlink 20" xfId="45946" hidden="1" xr:uid="{00000000-0005-0000-0000-000049370000}"/>
    <cellStyle name="Hyperlink 20" xfId="45303" hidden="1" xr:uid="{00000000-0005-0000-0000-00004A370000}"/>
    <cellStyle name="Hyperlink 20" xfId="46000" hidden="1" xr:uid="{00000000-0005-0000-0000-00004B370000}"/>
    <cellStyle name="Hyperlink 20" xfId="46051" hidden="1" xr:uid="{00000000-0005-0000-0000-00004C370000}"/>
    <cellStyle name="Hyperlink 20" xfId="46100" hidden="1" xr:uid="{00000000-0005-0000-0000-00004D370000}"/>
    <cellStyle name="Hyperlink 20" xfId="46150" hidden="1" xr:uid="{00000000-0005-0000-0000-00004E370000}"/>
    <cellStyle name="Hyperlink 20" xfId="45119" hidden="1" xr:uid="{00000000-0005-0000-0000-00004F370000}"/>
    <cellStyle name="Hyperlink 20" xfId="46204" hidden="1" xr:uid="{00000000-0005-0000-0000-000050370000}"/>
    <cellStyle name="Hyperlink 20" xfId="46255" hidden="1" xr:uid="{00000000-0005-0000-0000-000051370000}"/>
    <cellStyle name="Hyperlink 20" xfId="46304" hidden="1" xr:uid="{00000000-0005-0000-0000-000052370000}"/>
    <cellStyle name="Hyperlink 20" xfId="46354" hidden="1" xr:uid="{00000000-0005-0000-0000-000053370000}"/>
    <cellStyle name="Hyperlink 20" xfId="5548" hidden="1" xr:uid="{00000000-0005-0000-0000-000054370000}"/>
    <cellStyle name="Hyperlink 20" xfId="46408" hidden="1" xr:uid="{00000000-0005-0000-0000-000055370000}"/>
    <cellStyle name="Hyperlink 20" xfId="46459" hidden="1" xr:uid="{00000000-0005-0000-0000-000056370000}"/>
    <cellStyle name="Hyperlink 20" xfId="46508" hidden="1" xr:uid="{00000000-0005-0000-0000-000057370000}"/>
    <cellStyle name="Hyperlink 20" xfId="46558" hidden="1" xr:uid="{00000000-0005-0000-0000-000058370000}"/>
    <cellStyle name="Hyperlink 20" xfId="46594" hidden="1" xr:uid="{00000000-0005-0000-0000-000059370000}"/>
    <cellStyle name="Hyperlink 20" xfId="46663" hidden="1" xr:uid="{00000000-0005-0000-0000-00005A370000}"/>
    <cellStyle name="Hyperlink 20" xfId="46714" hidden="1" xr:uid="{00000000-0005-0000-0000-00005B370000}"/>
    <cellStyle name="Hyperlink 20" xfId="46763" hidden="1" xr:uid="{00000000-0005-0000-0000-00005C370000}"/>
    <cellStyle name="Hyperlink 20" xfId="46813" hidden="1" xr:uid="{00000000-0005-0000-0000-00005D370000}"/>
    <cellStyle name="Hyperlink 20" xfId="46898" hidden="1" xr:uid="{00000000-0005-0000-0000-00005E370000}"/>
    <cellStyle name="Hyperlink 20" xfId="47020" hidden="1" xr:uid="{00000000-0005-0000-0000-00005F370000}"/>
    <cellStyle name="Hyperlink 20" xfId="47071" hidden="1" xr:uid="{00000000-0005-0000-0000-000060370000}"/>
    <cellStyle name="Hyperlink 20" xfId="47120" hidden="1" xr:uid="{00000000-0005-0000-0000-000061370000}"/>
    <cellStyle name="Hyperlink 20" xfId="47170" hidden="1" xr:uid="{00000000-0005-0000-0000-000062370000}"/>
    <cellStyle name="Hyperlink 20" xfId="47278" hidden="1" xr:uid="{00000000-0005-0000-0000-000063370000}"/>
    <cellStyle name="Hyperlink 20" xfId="47451" hidden="1" xr:uid="{00000000-0005-0000-0000-000064370000}"/>
    <cellStyle name="Hyperlink 20" xfId="47502" hidden="1" xr:uid="{00000000-0005-0000-0000-000065370000}"/>
    <cellStyle name="Hyperlink 20" xfId="47551" hidden="1" xr:uid="{00000000-0005-0000-0000-000066370000}"/>
    <cellStyle name="Hyperlink 20" xfId="47601" hidden="1" xr:uid="{00000000-0005-0000-0000-000067370000}"/>
    <cellStyle name="Hyperlink 20" xfId="47367" hidden="1" xr:uid="{00000000-0005-0000-0000-000068370000}"/>
    <cellStyle name="Hyperlink 20" xfId="47683" hidden="1" xr:uid="{00000000-0005-0000-0000-000069370000}"/>
    <cellStyle name="Hyperlink 20" xfId="47734" hidden="1" xr:uid="{00000000-0005-0000-0000-00006A370000}"/>
    <cellStyle name="Hyperlink 20" xfId="47783" hidden="1" xr:uid="{00000000-0005-0000-0000-00006B370000}"/>
    <cellStyle name="Hyperlink 20" xfId="47833" hidden="1" xr:uid="{00000000-0005-0000-0000-00006C370000}"/>
    <cellStyle name="Hyperlink 20" xfId="47261" hidden="1" xr:uid="{00000000-0005-0000-0000-00006D370000}"/>
    <cellStyle name="Hyperlink 20" xfId="47887" hidden="1" xr:uid="{00000000-0005-0000-0000-00006E370000}"/>
    <cellStyle name="Hyperlink 20" xfId="47938" hidden="1" xr:uid="{00000000-0005-0000-0000-00006F370000}"/>
    <cellStyle name="Hyperlink 20" xfId="47987" hidden="1" xr:uid="{00000000-0005-0000-0000-000070370000}"/>
    <cellStyle name="Hyperlink 20" xfId="48037" hidden="1" xr:uid="{00000000-0005-0000-0000-000071370000}"/>
    <cellStyle name="Hyperlink 20" xfId="47394" hidden="1" xr:uid="{00000000-0005-0000-0000-000072370000}"/>
    <cellStyle name="Hyperlink 20" xfId="48091" hidden="1" xr:uid="{00000000-0005-0000-0000-000073370000}"/>
    <cellStyle name="Hyperlink 20" xfId="48142" hidden="1" xr:uid="{00000000-0005-0000-0000-000074370000}"/>
    <cellStyle name="Hyperlink 20" xfId="48191" hidden="1" xr:uid="{00000000-0005-0000-0000-000075370000}"/>
    <cellStyle name="Hyperlink 20" xfId="48241" hidden="1" xr:uid="{00000000-0005-0000-0000-000076370000}"/>
    <cellStyle name="Hyperlink 20" xfId="47210" hidden="1" xr:uid="{00000000-0005-0000-0000-000077370000}"/>
    <cellStyle name="Hyperlink 20" xfId="48295" hidden="1" xr:uid="{00000000-0005-0000-0000-000078370000}"/>
    <cellStyle name="Hyperlink 20" xfId="48346" hidden="1" xr:uid="{00000000-0005-0000-0000-000079370000}"/>
    <cellStyle name="Hyperlink 20" xfId="48395" hidden="1" xr:uid="{00000000-0005-0000-0000-00007A370000}"/>
    <cellStyle name="Hyperlink 20" xfId="48445" hidden="1" xr:uid="{00000000-0005-0000-0000-00007B370000}"/>
    <cellStyle name="Hyperlink 20" xfId="46987" hidden="1" xr:uid="{00000000-0005-0000-0000-00007C370000}"/>
    <cellStyle name="Hyperlink 20" xfId="48499" hidden="1" xr:uid="{00000000-0005-0000-0000-00007D370000}"/>
    <cellStyle name="Hyperlink 20" xfId="48550" hidden="1" xr:uid="{00000000-0005-0000-0000-00007E370000}"/>
    <cellStyle name="Hyperlink 20" xfId="48599" hidden="1" xr:uid="{00000000-0005-0000-0000-00007F370000}"/>
    <cellStyle name="Hyperlink 20" xfId="48649" hidden="1" xr:uid="{00000000-0005-0000-0000-000080370000}"/>
    <cellStyle name="Hyperlink 20" xfId="48757" hidden="1" xr:uid="{00000000-0005-0000-0000-000081370000}"/>
    <cellStyle name="Hyperlink 20" xfId="48930" hidden="1" xr:uid="{00000000-0005-0000-0000-000082370000}"/>
    <cellStyle name="Hyperlink 20" xfId="48981" hidden="1" xr:uid="{00000000-0005-0000-0000-000083370000}"/>
    <cellStyle name="Hyperlink 20" xfId="49030" hidden="1" xr:uid="{00000000-0005-0000-0000-000084370000}"/>
    <cellStyle name="Hyperlink 20" xfId="49080" hidden="1" xr:uid="{00000000-0005-0000-0000-000085370000}"/>
    <cellStyle name="Hyperlink 20" xfId="48846" hidden="1" xr:uid="{00000000-0005-0000-0000-000086370000}"/>
    <cellStyle name="Hyperlink 20" xfId="49162" hidden="1" xr:uid="{00000000-0005-0000-0000-000087370000}"/>
    <cellStyle name="Hyperlink 20" xfId="49213" hidden="1" xr:uid="{00000000-0005-0000-0000-000088370000}"/>
    <cellStyle name="Hyperlink 20" xfId="49262" hidden="1" xr:uid="{00000000-0005-0000-0000-000089370000}"/>
    <cellStyle name="Hyperlink 20" xfId="49312" hidden="1" xr:uid="{00000000-0005-0000-0000-00008A370000}"/>
    <cellStyle name="Hyperlink 20" xfId="48740" hidden="1" xr:uid="{00000000-0005-0000-0000-00008B370000}"/>
    <cellStyle name="Hyperlink 20" xfId="49366" hidden="1" xr:uid="{00000000-0005-0000-0000-00008C370000}"/>
    <cellStyle name="Hyperlink 20" xfId="49417" hidden="1" xr:uid="{00000000-0005-0000-0000-00008D370000}"/>
    <cellStyle name="Hyperlink 20" xfId="49466" hidden="1" xr:uid="{00000000-0005-0000-0000-00008E370000}"/>
    <cellStyle name="Hyperlink 20" xfId="49516" hidden="1" xr:uid="{00000000-0005-0000-0000-00008F370000}"/>
    <cellStyle name="Hyperlink 20" xfId="48873" hidden="1" xr:uid="{00000000-0005-0000-0000-000090370000}"/>
    <cellStyle name="Hyperlink 20" xfId="49570" hidden="1" xr:uid="{00000000-0005-0000-0000-000091370000}"/>
    <cellStyle name="Hyperlink 20" xfId="49621" hidden="1" xr:uid="{00000000-0005-0000-0000-000092370000}"/>
    <cellStyle name="Hyperlink 20" xfId="49670" hidden="1" xr:uid="{00000000-0005-0000-0000-000093370000}"/>
    <cellStyle name="Hyperlink 20" xfId="49720" hidden="1" xr:uid="{00000000-0005-0000-0000-000094370000}"/>
    <cellStyle name="Hyperlink 20" xfId="48689" hidden="1" xr:uid="{00000000-0005-0000-0000-000095370000}"/>
    <cellStyle name="Hyperlink 20" xfId="49774" hidden="1" xr:uid="{00000000-0005-0000-0000-000096370000}"/>
    <cellStyle name="Hyperlink 20" xfId="49825" hidden="1" xr:uid="{00000000-0005-0000-0000-000097370000}"/>
    <cellStyle name="Hyperlink 20" xfId="49874" hidden="1" xr:uid="{00000000-0005-0000-0000-000098370000}"/>
    <cellStyle name="Hyperlink 20" xfId="49924" hidden="1" xr:uid="{00000000-0005-0000-0000-000099370000}"/>
    <cellStyle name="Hyperlink 20" xfId="46943" hidden="1" xr:uid="{00000000-0005-0000-0000-00009A370000}"/>
    <cellStyle name="Hyperlink 20" xfId="49978" hidden="1" xr:uid="{00000000-0005-0000-0000-00009B370000}"/>
    <cellStyle name="Hyperlink 20" xfId="50029" hidden="1" xr:uid="{00000000-0005-0000-0000-00009C370000}"/>
    <cellStyle name="Hyperlink 20" xfId="50078" hidden="1" xr:uid="{00000000-0005-0000-0000-00009D370000}"/>
    <cellStyle name="Hyperlink 20" xfId="50128" hidden="1" xr:uid="{00000000-0005-0000-0000-00009E370000}"/>
    <cellStyle name="Hyperlink 20" xfId="50236" hidden="1" xr:uid="{00000000-0005-0000-0000-00009F370000}"/>
    <cellStyle name="Hyperlink 20" xfId="50409" hidden="1" xr:uid="{00000000-0005-0000-0000-0000A0370000}"/>
    <cellStyle name="Hyperlink 20" xfId="50460" hidden="1" xr:uid="{00000000-0005-0000-0000-0000A1370000}"/>
    <cellStyle name="Hyperlink 20" xfId="50509" hidden="1" xr:uid="{00000000-0005-0000-0000-0000A2370000}"/>
    <cellStyle name="Hyperlink 20" xfId="50559" hidden="1" xr:uid="{00000000-0005-0000-0000-0000A3370000}"/>
    <cellStyle name="Hyperlink 20" xfId="50325" hidden="1" xr:uid="{00000000-0005-0000-0000-0000A4370000}"/>
    <cellStyle name="Hyperlink 20" xfId="50641" hidden="1" xr:uid="{00000000-0005-0000-0000-0000A5370000}"/>
    <cellStyle name="Hyperlink 20" xfId="50692" hidden="1" xr:uid="{00000000-0005-0000-0000-0000A6370000}"/>
    <cellStyle name="Hyperlink 20" xfId="50741" hidden="1" xr:uid="{00000000-0005-0000-0000-0000A7370000}"/>
    <cellStyle name="Hyperlink 20" xfId="50791" hidden="1" xr:uid="{00000000-0005-0000-0000-0000A8370000}"/>
    <cellStyle name="Hyperlink 20" xfId="50219" hidden="1" xr:uid="{00000000-0005-0000-0000-0000A9370000}"/>
    <cellStyle name="Hyperlink 20" xfId="50845" hidden="1" xr:uid="{00000000-0005-0000-0000-0000AA370000}"/>
    <cellStyle name="Hyperlink 20" xfId="50896" hidden="1" xr:uid="{00000000-0005-0000-0000-0000AB370000}"/>
    <cellStyle name="Hyperlink 20" xfId="50945" hidden="1" xr:uid="{00000000-0005-0000-0000-0000AC370000}"/>
    <cellStyle name="Hyperlink 20" xfId="50995" hidden="1" xr:uid="{00000000-0005-0000-0000-0000AD370000}"/>
    <cellStyle name="Hyperlink 20" xfId="50352" hidden="1" xr:uid="{00000000-0005-0000-0000-0000AE370000}"/>
    <cellStyle name="Hyperlink 20" xfId="51049" hidden="1" xr:uid="{00000000-0005-0000-0000-0000AF370000}"/>
    <cellStyle name="Hyperlink 20" xfId="51100" hidden="1" xr:uid="{00000000-0005-0000-0000-0000B0370000}"/>
    <cellStyle name="Hyperlink 20" xfId="51149" hidden="1" xr:uid="{00000000-0005-0000-0000-0000B1370000}"/>
    <cellStyle name="Hyperlink 20" xfId="51199" hidden="1" xr:uid="{00000000-0005-0000-0000-0000B2370000}"/>
    <cellStyle name="Hyperlink 20" xfId="50168" hidden="1" xr:uid="{00000000-0005-0000-0000-0000B3370000}"/>
    <cellStyle name="Hyperlink 20" xfId="51253" hidden="1" xr:uid="{00000000-0005-0000-0000-0000B4370000}"/>
    <cellStyle name="Hyperlink 20" xfId="51304" hidden="1" xr:uid="{00000000-0005-0000-0000-0000B5370000}"/>
    <cellStyle name="Hyperlink 20" xfId="51353" hidden="1" xr:uid="{00000000-0005-0000-0000-0000B6370000}"/>
    <cellStyle name="Hyperlink 20" xfId="51403" hidden="1" xr:uid="{00000000-0005-0000-0000-0000B7370000}"/>
    <cellStyle name="Hyperlink 20" xfId="31197" hidden="1" xr:uid="{00000000-0005-0000-0000-0000B8370000}"/>
    <cellStyle name="Hyperlink 20" xfId="51457" hidden="1" xr:uid="{00000000-0005-0000-0000-0000B9370000}"/>
    <cellStyle name="Hyperlink 20" xfId="51508" hidden="1" xr:uid="{00000000-0005-0000-0000-0000BA370000}"/>
    <cellStyle name="Hyperlink 20" xfId="51557" hidden="1" xr:uid="{00000000-0005-0000-0000-0000BB370000}"/>
    <cellStyle name="Hyperlink 20" xfId="51607" hidden="1" xr:uid="{00000000-0005-0000-0000-0000BC370000}"/>
    <cellStyle name="Hyperlink 20" xfId="51643" hidden="1" xr:uid="{00000000-0005-0000-0000-0000BD370000}"/>
    <cellStyle name="Hyperlink 20" xfId="51712" hidden="1" xr:uid="{00000000-0005-0000-0000-0000BE370000}"/>
    <cellStyle name="Hyperlink 20" xfId="51763" hidden="1" xr:uid="{00000000-0005-0000-0000-0000BF370000}"/>
    <cellStyle name="Hyperlink 20" xfId="51812" hidden="1" xr:uid="{00000000-0005-0000-0000-0000C0370000}"/>
    <cellStyle name="Hyperlink 20" xfId="51862" hidden="1" xr:uid="{00000000-0005-0000-0000-0000C1370000}"/>
    <cellStyle name="Hyperlink 20" xfId="51947" hidden="1" xr:uid="{00000000-0005-0000-0000-0000C2370000}"/>
    <cellStyle name="Hyperlink 20" xfId="52069" hidden="1" xr:uid="{00000000-0005-0000-0000-0000C3370000}"/>
    <cellStyle name="Hyperlink 20" xfId="52120" hidden="1" xr:uid="{00000000-0005-0000-0000-0000C4370000}"/>
    <cellStyle name="Hyperlink 20" xfId="52169" hidden="1" xr:uid="{00000000-0005-0000-0000-0000C5370000}"/>
    <cellStyle name="Hyperlink 20" xfId="52219" hidden="1" xr:uid="{00000000-0005-0000-0000-0000C6370000}"/>
    <cellStyle name="Hyperlink 20" xfId="52327" hidden="1" xr:uid="{00000000-0005-0000-0000-0000C7370000}"/>
    <cellStyle name="Hyperlink 20" xfId="52500" hidden="1" xr:uid="{00000000-0005-0000-0000-0000C8370000}"/>
    <cellStyle name="Hyperlink 20" xfId="52551" hidden="1" xr:uid="{00000000-0005-0000-0000-0000C9370000}"/>
    <cellStyle name="Hyperlink 20" xfId="52600" hidden="1" xr:uid="{00000000-0005-0000-0000-0000CA370000}"/>
    <cellStyle name="Hyperlink 20" xfId="52650" hidden="1" xr:uid="{00000000-0005-0000-0000-0000CB370000}"/>
    <cellStyle name="Hyperlink 20" xfId="52416" hidden="1" xr:uid="{00000000-0005-0000-0000-0000CC370000}"/>
    <cellStyle name="Hyperlink 20" xfId="52732" hidden="1" xr:uid="{00000000-0005-0000-0000-0000CD370000}"/>
    <cellStyle name="Hyperlink 20" xfId="52783" hidden="1" xr:uid="{00000000-0005-0000-0000-0000CE370000}"/>
    <cellStyle name="Hyperlink 20" xfId="52832" hidden="1" xr:uid="{00000000-0005-0000-0000-0000CF370000}"/>
    <cellStyle name="Hyperlink 20" xfId="52882" hidden="1" xr:uid="{00000000-0005-0000-0000-0000D0370000}"/>
    <cellStyle name="Hyperlink 20" xfId="52310" hidden="1" xr:uid="{00000000-0005-0000-0000-0000D1370000}"/>
    <cellStyle name="Hyperlink 20" xfId="52936" hidden="1" xr:uid="{00000000-0005-0000-0000-0000D2370000}"/>
    <cellStyle name="Hyperlink 20" xfId="52987" hidden="1" xr:uid="{00000000-0005-0000-0000-0000D3370000}"/>
    <cellStyle name="Hyperlink 20" xfId="53036" hidden="1" xr:uid="{00000000-0005-0000-0000-0000D4370000}"/>
    <cellStyle name="Hyperlink 20" xfId="53086" hidden="1" xr:uid="{00000000-0005-0000-0000-0000D5370000}"/>
    <cellStyle name="Hyperlink 20" xfId="52443" hidden="1" xr:uid="{00000000-0005-0000-0000-0000D6370000}"/>
    <cellStyle name="Hyperlink 20" xfId="53140" hidden="1" xr:uid="{00000000-0005-0000-0000-0000D7370000}"/>
    <cellStyle name="Hyperlink 20" xfId="53191" hidden="1" xr:uid="{00000000-0005-0000-0000-0000D8370000}"/>
    <cellStyle name="Hyperlink 20" xfId="53240" hidden="1" xr:uid="{00000000-0005-0000-0000-0000D9370000}"/>
    <cellStyle name="Hyperlink 20" xfId="53290" hidden="1" xr:uid="{00000000-0005-0000-0000-0000DA370000}"/>
    <cellStyle name="Hyperlink 20" xfId="52259" hidden="1" xr:uid="{00000000-0005-0000-0000-0000DB370000}"/>
    <cellStyle name="Hyperlink 20" xfId="53344" hidden="1" xr:uid="{00000000-0005-0000-0000-0000DC370000}"/>
    <cellStyle name="Hyperlink 20" xfId="53395" hidden="1" xr:uid="{00000000-0005-0000-0000-0000DD370000}"/>
    <cellStyle name="Hyperlink 20" xfId="53444" hidden="1" xr:uid="{00000000-0005-0000-0000-0000DE370000}"/>
    <cellStyle name="Hyperlink 20" xfId="53494" hidden="1" xr:uid="{00000000-0005-0000-0000-0000DF370000}"/>
    <cellStyle name="Hyperlink 20" xfId="52036" hidden="1" xr:uid="{00000000-0005-0000-0000-0000E0370000}"/>
    <cellStyle name="Hyperlink 20" xfId="53548" hidden="1" xr:uid="{00000000-0005-0000-0000-0000E1370000}"/>
    <cellStyle name="Hyperlink 20" xfId="53599" hidden="1" xr:uid="{00000000-0005-0000-0000-0000E2370000}"/>
    <cellStyle name="Hyperlink 20" xfId="53648" hidden="1" xr:uid="{00000000-0005-0000-0000-0000E3370000}"/>
    <cellStyle name="Hyperlink 20" xfId="53698" hidden="1" xr:uid="{00000000-0005-0000-0000-0000E4370000}"/>
    <cellStyle name="Hyperlink 20" xfId="53806" hidden="1" xr:uid="{00000000-0005-0000-0000-0000E5370000}"/>
    <cellStyle name="Hyperlink 20" xfId="53979" hidden="1" xr:uid="{00000000-0005-0000-0000-0000E6370000}"/>
    <cellStyle name="Hyperlink 20" xfId="54030" hidden="1" xr:uid="{00000000-0005-0000-0000-0000E7370000}"/>
    <cellStyle name="Hyperlink 20" xfId="54079" hidden="1" xr:uid="{00000000-0005-0000-0000-0000E8370000}"/>
    <cellStyle name="Hyperlink 20" xfId="54129" hidden="1" xr:uid="{00000000-0005-0000-0000-0000E9370000}"/>
    <cellStyle name="Hyperlink 20" xfId="53895" hidden="1" xr:uid="{00000000-0005-0000-0000-0000EA370000}"/>
    <cellStyle name="Hyperlink 20" xfId="54211" hidden="1" xr:uid="{00000000-0005-0000-0000-0000EB370000}"/>
    <cellStyle name="Hyperlink 20" xfId="54262" hidden="1" xr:uid="{00000000-0005-0000-0000-0000EC370000}"/>
    <cellStyle name="Hyperlink 20" xfId="54311" hidden="1" xr:uid="{00000000-0005-0000-0000-0000ED370000}"/>
    <cellStyle name="Hyperlink 20" xfId="54361" hidden="1" xr:uid="{00000000-0005-0000-0000-0000EE370000}"/>
    <cellStyle name="Hyperlink 20" xfId="53789" hidden="1" xr:uid="{00000000-0005-0000-0000-0000EF370000}"/>
    <cellStyle name="Hyperlink 20" xfId="54415" hidden="1" xr:uid="{00000000-0005-0000-0000-0000F0370000}"/>
    <cellStyle name="Hyperlink 20" xfId="54466" hidden="1" xr:uid="{00000000-0005-0000-0000-0000F1370000}"/>
    <cellStyle name="Hyperlink 20" xfId="54515" hidden="1" xr:uid="{00000000-0005-0000-0000-0000F2370000}"/>
    <cellStyle name="Hyperlink 20" xfId="54565" hidden="1" xr:uid="{00000000-0005-0000-0000-0000F3370000}"/>
    <cellStyle name="Hyperlink 20" xfId="53922" hidden="1" xr:uid="{00000000-0005-0000-0000-0000F4370000}"/>
    <cellStyle name="Hyperlink 20" xfId="54619" hidden="1" xr:uid="{00000000-0005-0000-0000-0000F5370000}"/>
    <cellStyle name="Hyperlink 20" xfId="54670" hidden="1" xr:uid="{00000000-0005-0000-0000-0000F6370000}"/>
    <cellStyle name="Hyperlink 20" xfId="54719" hidden="1" xr:uid="{00000000-0005-0000-0000-0000F7370000}"/>
    <cellStyle name="Hyperlink 20" xfId="54769" hidden="1" xr:uid="{00000000-0005-0000-0000-0000F8370000}"/>
    <cellStyle name="Hyperlink 20" xfId="53738" hidden="1" xr:uid="{00000000-0005-0000-0000-0000F9370000}"/>
    <cellStyle name="Hyperlink 20" xfId="54823" hidden="1" xr:uid="{00000000-0005-0000-0000-0000FA370000}"/>
    <cellStyle name="Hyperlink 20" xfId="54874" hidden="1" xr:uid="{00000000-0005-0000-0000-0000FB370000}"/>
    <cellStyle name="Hyperlink 20" xfId="54923" hidden="1" xr:uid="{00000000-0005-0000-0000-0000FC370000}"/>
    <cellStyle name="Hyperlink 20" xfId="54973" hidden="1" xr:uid="{00000000-0005-0000-0000-0000FD370000}"/>
    <cellStyle name="Hyperlink 20" xfId="51992" hidden="1" xr:uid="{00000000-0005-0000-0000-0000FE370000}"/>
    <cellStyle name="Hyperlink 20" xfId="55027" hidden="1" xr:uid="{00000000-0005-0000-0000-0000FF370000}"/>
    <cellStyle name="Hyperlink 20" xfId="55078" hidden="1" xr:uid="{00000000-0005-0000-0000-000000380000}"/>
    <cellStyle name="Hyperlink 20" xfId="55127" hidden="1" xr:uid="{00000000-0005-0000-0000-000001380000}"/>
    <cellStyle name="Hyperlink 20" xfId="55177" hidden="1" xr:uid="{00000000-0005-0000-0000-000002380000}"/>
    <cellStyle name="Hyperlink 20" xfId="55285" hidden="1" xr:uid="{00000000-0005-0000-0000-000003380000}"/>
    <cellStyle name="Hyperlink 20" xfId="55458" hidden="1" xr:uid="{00000000-0005-0000-0000-000004380000}"/>
    <cellStyle name="Hyperlink 20" xfId="55509" hidden="1" xr:uid="{00000000-0005-0000-0000-000005380000}"/>
    <cellStyle name="Hyperlink 20" xfId="55558" hidden="1" xr:uid="{00000000-0005-0000-0000-000006380000}"/>
    <cellStyle name="Hyperlink 20" xfId="55608" hidden="1" xr:uid="{00000000-0005-0000-0000-000007380000}"/>
    <cellStyle name="Hyperlink 20" xfId="55374" hidden="1" xr:uid="{00000000-0005-0000-0000-000008380000}"/>
    <cellStyle name="Hyperlink 20" xfId="55690" hidden="1" xr:uid="{00000000-0005-0000-0000-000009380000}"/>
    <cellStyle name="Hyperlink 20" xfId="55741" hidden="1" xr:uid="{00000000-0005-0000-0000-00000A380000}"/>
    <cellStyle name="Hyperlink 20" xfId="55790" hidden="1" xr:uid="{00000000-0005-0000-0000-00000B380000}"/>
    <cellStyle name="Hyperlink 20" xfId="55840" hidden="1" xr:uid="{00000000-0005-0000-0000-00000C380000}"/>
    <cellStyle name="Hyperlink 20" xfId="55268" hidden="1" xr:uid="{00000000-0005-0000-0000-00000D380000}"/>
    <cellStyle name="Hyperlink 20" xfId="55894" hidden="1" xr:uid="{00000000-0005-0000-0000-00000E380000}"/>
    <cellStyle name="Hyperlink 20" xfId="55945" hidden="1" xr:uid="{00000000-0005-0000-0000-00000F380000}"/>
    <cellStyle name="Hyperlink 20" xfId="55994" hidden="1" xr:uid="{00000000-0005-0000-0000-000010380000}"/>
    <cellStyle name="Hyperlink 20" xfId="56044" hidden="1" xr:uid="{00000000-0005-0000-0000-000011380000}"/>
    <cellStyle name="Hyperlink 20" xfId="55401" hidden="1" xr:uid="{00000000-0005-0000-0000-000012380000}"/>
    <cellStyle name="Hyperlink 20" xfId="56098" hidden="1" xr:uid="{00000000-0005-0000-0000-000013380000}"/>
    <cellStyle name="Hyperlink 20" xfId="56149" hidden="1" xr:uid="{00000000-0005-0000-0000-000014380000}"/>
    <cellStyle name="Hyperlink 20" xfId="56198" hidden="1" xr:uid="{00000000-0005-0000-0000-000015380000}"/>
    <cellStyle name="Hyperlink 20" xfId="56248" hidden="1" xr:uid="{00000000-0005-0000-0000-000016380000}"/>
    <cellStyle name="Hyperlink 20" xfId="55217" hidden="1" xr:uid="{00000000-0005-0000-0000-000017380000}"/>
    <cellStyle name="Hyperlink 20" xfId="56302" hidden="1" xr:uid="{00000000-0005-0000-0000-000018380000}"/>
    <cellStyle name="Hyperlink 20" xfId="56353" hidden="1" xr:uid="{00000000-0005-0000-0000-000019380000}"/>
    <cellStyle name="Hyperlink 20" xfId="56402" hidden="1" xr:uid="{00000000-0005-0000-0000-00001A380000}"/>
    <cellStyle name="Hyperlink 20" xfId="56452" hidden="1" xr:uid="{00000000-0005-0000-0000-00001B380000}"/>
    <cellStyle name="Hyperlink 20" xfId="56499" hidden="1" xr:uid="{00000000-0005-0000-0000-00001C380000}"/>
    <cellStyle name="Hyperlink 20" xfId="56570" hidden="1" xr:uid="{00000000-0005-0000-0000-00001D380000}"/>
    <cellStyle name="Hyperlink 20" xfId="56621" hidden="1" xr:uid="{00000000-0005-0000-0000-00001E380000}"/>
    <cellStyle name="Hyperlink 20" xfId="56670" hidden="1" xr:uid="{00000000-0005-0000-0000-00001F380000}"/>
    <cellStyle name="Hyperlink 20" xfId="56720" hidden="1" xr:uid="{00000000-0005-0000-0000-000020380000}"/>
    <cellStyle name="Hyperlink 20" xfId="56756" hidden="1" xr:uid="{00000000-0005-0000-0000-000021380000}"/>
    <cellStyle name="Hyperlink 20" xfId="56825" hidden="1" xr:uid="{00000000-0005-0000-0000-000022380000}"/>
    <cellStyle name="Hyperlink 20" xfId="56876" hidden="1" xr:uid="{00000000-0005-0000-0000-000023380000}"/>
    <cellStyle name="Hyperlink 20" xfId="56925" hidden="1" xr:uid="{00000000-0005-0000-0000-000024380000}"/>
    <cellStyle name="Hyperlink 20" xfId="56975" hidden="1" xr:uid="{00000000-0005-0000-0000-000025380000}"/>
    <cellStyle name="Hyperlink 20" xfId="57068" hidden="1" xr:uid="{00000000-0005-0000-0000-000026380000}"/>
    <cellStyle name="Hyperlink 20" xfId="57192" hidden="1" xr:uid="{00000000-0005-0000-0000-000027380000}"/>
    <cellStyle name="Hyperlink 20" xfId="57243" hidden="1" xr:uid="{00000000-0005-0000-0000-000028380000}"/>
    <cellStyle name="Hyperlink 20" xfId="57292" hidden="1" xr:uid="{00000000-0005-0000-0000-000029380000}"/>
    <cellStyle name="Hyperlink 20" xfId="57342" hidden="1" xr:uid="{00000000-0005-0000-0000-00002A380000}"/>
    <cellStyle name="Hyperlink 20" xfId="57450" hidden="1" xr:uid="{00000000-0005-0000-0000-00002B380000}"/>
    <cellStyle name="Hyperlink 20" xfId="57623" hidden="1" xr:uid="{00000000-0005-0000-0000-00002C380000}"/>
    <cellStyle name="Hyperlink 20" xfId="57674" hidden="1" xr:uid="{00000000-0005-0000-0000-00002D380000}"/>
    <cellStyle name="Hyperlink 20" xfId="57723" hidden="1" xr:uid="{00000000-0005-0000-0000-00002E380000}"/>
    <cellStyle name="Hyperlink 20" xfId="57773" hidden="1" xr:uid="{00000000-0005-0000-0000-00002F380000}"/>
    <cellStyle name="Hyperlink 20" xfId="57539" hidden="1" xr:uid="{00000000-0005-0000-0000-000030380000}"/>
    <cellStyle name="Hyperlink 20" xfId="57855" hidden="1" xr:uid="{00000000-0005-0000-0000-000031380000}"/>
    <cellStyle name="Hyperlink 20" xfId="57906" hidden="1" xr:uid="{00000000-0005-0000-0000-000032380000}"/>
    <cellStyle name="Hyperlink 20" xfId="57955" hidden="1" xr:uid="{00000000-0005-0000-0000-000033380000}"/>
    <cellStyle name="Hyperlink 20" xfId="58005" hidden="1" xr:uid="{00000000-0005-0000-0000-000034380000}"/>
    <cellStyle name="Hyperlink 20" xfId="57433" hidden="1" xr:uid="{00000000-0005-0000-0000-000035380000}"/>
    <cellStyle name="Hyperlink 20" xfId="58059" hidden="1" xr:uid="{00000000-0005-0000-0000-000036380000}"/>
    <cellStyle name="Hyperlink 20" xfId="58110" hidden="1" xr:uid="{00000000-0005-0000-0000-000037380000}"/>
    <cellStyle name="Hyperlink 20" xfId="58159" hidden="1" xr:uid="{00000000-0005-0000-0000-000038380000}"/>
    <cellStyle name="Hyperlink 20" xfId="58209" hidden="1" xr:uid="{00000000-0005-0000-0000-000039380000}"/>
    <cellStyle name="Hyperlink 20" xfId="57566" hidden="1" xr:uid="{00000000-0005-0000-0000-00003A380000}"/>
    <cellStyle name="Hyperlink 20" xfId="58263" hidden="1" xr:uid="{00000000-0005-0000-0000-00003B380000}"/>
    <cellStyle name="Hyperlink 20" xfId="58314" hidden="1" xr:uid="{00000000-0005-0000-0000-00003C380000}"/>
    <cellStyle name="Hyperlink 20" xfId="58363" hidden="1" xr:uid="{00000000-0005-0000-0000-00003D380000}"/>
    <cellStyle name="Hyperlink 20" xfId="58413" hidden="1" xr:uid="{00000000-0005-0000-0000-00003E380000}"/>
    <cellStyle name="Hyperlink 20" xfId="57382" hidden="1" xr:uid="{00000000-0005-0000-0000-00003F380000}"/>
    <cellStyle name="Hyperlink 20" xfId="58467" hidden="1" xr:uid="{00000000-0005-0000-0000-000040380000}"/>
    <cellStyle name="Hyperlink 20" xfId="58518" hidden="1" xr:uid="{00000000-0005-0000-0000-000041380000}"/>
    <cellStyle name="Hyperlink 20" xfId="58567" hidden="1" xr:uid="{00000000-0005-0000-0000-000042380000}"/>
    <cellStyle name="Hyperlink 20" xfId="58617" hidden="1" xr:uid="{00000000-0005-0000-0000-000043380000}"/>
    <cellStyle name="Hyperlink 20" xfId="57158" hidden="1" xr:uid="{00000000-0005-0000-0000-000044380000}"/>
    <cellStyle name="Hyperlink 20" xfId="58671" hidden="1" xr:uid="{00000000-0005-0000-0000-000045380000}"/>
    <cellStyle name="Hyperlink 20" xfId="58722" hidden="1" xr:uid="{00000000-0005-0000-0000-000046380000}"/>
    <cellStyle name="Hyperlink 20" xfId="58771" hidden="1" xr:uid="{00000000-0005-0000-0000-000047380000}"/>
    <cellStyle name="Hyperlink 20" xfId="58821" hidden="1" xr:uid="{00000000-0005-0000-0000-000048380000}"/>
    <cellStyle name="Hyperlink 20" xfId="58929" hidden="1" xr:uid="{00000000-0005-0000-0000-000049380000}"/>
    <cellStyle name="Hyperlink 20" xfId="59102" hidden="1" xr:uid="{00000000-0005-0000-0000-00004A380000}"/>
    <cellStyle name="Hyperlink 20" xfId="59153" hidden="1" xr:uid="{00000000-0005-0000-0000-00004B380000}"/>
    <cellStyle name="Hyperlink 20" xfId="59202" hidden="1" xr:uid="{00000000-0005-0000-0000-00004C380000}"/>
    <cellStyle name="Hyperlink 20" xfId="59252" hidden="1" xr:uid="{00000000-0005-0000-0000-00004D380000}"/>
    <cellStyle name="Hyperlink 20" xfId="59018" hidden="1" xr:uid="{00000000-0005-0000-0000-00004E380000}"/>
    <cellStyle name="Hyperlink 20" xfId="59334" hidden="1" xr:uid="{00000000-0005-0000-0000-00004F380000}"/>
    <cellStyle name="Hyperlink 20" xfId="59385" hidden="1" xr:uid="{00000000-0005-0000-0000-000050380000}"/>
    <cellStyle name="Hyperlink 20" xfId="59434" hidden="1" xr:uid="{00000000-0005-0000-0000-000051380000}"/>
    <cellStyle name="Hyperlink 20" xfId="59484" hidden="1" xr:uid="{00000000-0005-0000-0000-000052380000}"/>
    <cellStyle name="Hyperlink 20" xfId="58912" hidden="1" xr:uid="{00000000-0005-0000-0000-000053380000}"/>
    <cellStyle name="Hyperlink 20" xfId="59538" hidden="1" xr:uid="{00000000-0005-0000-0000-000054380000}"/>
    <cellStyle name="Hyperlink 20" xfId="59589" hidden="1" xr:uid="{00000000-0005-0000-0000-000055380000}"/>
    <cellStyle name="Hyperlink 20" xfId="59638" hidden="1" xr:uid="{00000000-0005-0000-0000-000056380000}"/>
    <cellStyle name="Hyperlink 20" xfId="59688" hidden="1" xr:uid="{00000000-0005-0000-0000-000057380000}"/>
    <cellStyle name="Hyperlink 20" xfId="59045" hidden="1" xr:uid="{00000000-0005-0000-0000-000058380000}"/>
    <cellStyle name="Hyperlink 20" xfId="59742" hidden="1" xr:uid="{00000000-0005-0000-0000-000059380000}"/>
    <cellStyle name="Hyperlink 20" xfId="59793" hidden="1" xr:uid="{00000000-0005-0000-0000-00005A380000}"/>
    <cellStyle name="Hyperlink 20" xfId="59842" hidden="1" xr:uid="{00000000-0005-0000-0000-00005B380000}"/>
    <cellStyle name="Hyperlink 20" xfId="59892" hidden="1" xr:uid="{00000000-0005-0000-0000-00005C380000}"/>
    <cellStyle name="Hyperlink 20" xfId="58861" hidden="1" xr:uid="{00000000-0005-0000-0000-00005D380000}"/>
    <cellStyle name="Hyperlink 20" xfId="59946" hidden="1" xr:uid="{00000000-0005-0000-0000-00005E380000}"/>
    <cellStyle name="Hyperlink 20" xfId="59997" hidden="1" xr:uid="{00000000-0005-0000-0000-00005F380000}"/>
    <cellStyle name="Hyperlink 20" xfId="60046" hidden="1" xr:uid="{00000000-0005-0000-0000-000060380000}"/>
    <cellStyle name="Hyperlink 20" xfId="60096" hidden="1" xr:uid="{00000000-0005-0000-0000-000061380000}"/>
    <cellStyle name="Hyperlink 20" xfId="57113" hidden="1" xr:uid="{00000000-0005-0000-0000-000062380000}"/>
    <cellStyle name="Hyperlink 20" xfId="60150" hidden="1" xr:uid="{00000000-0005-0000-0000-000063380000}"/>
    <cellStyle name="Hyperlink 20" xfId="60201" hidden="1" xr:uid="{00000000-0005-0000-0000-000064380000}"/>
    <cellStyle name="Hyperlink 20" xfId="60250" hidden="1" xr:uid="{00000000-0005-0000-0000-000065380000}"/>
    <cellStyle name="Hyperlink 20" xfId="60300" hidden="1" xr:uid="{00000000-0005-0000-0000-000066380000}"/>
    <cellStyle name="Hyperlink 20" xfId="60408" hidden="1" xr:uid="{00000000-0005-0000-0000-000067380000}"/>
    <cellStyle name="Hyperlink 20" xfId="60581" hidden="1" xr:uid="{00000000-0005-0000-0000-000068380000}"/>
    <cellStyle name="Hyperlink 20" xfId="60632" hidden="1" xr:uid="{00000000-0005-0000-0000-000069380000}"/>
    <cellStyle name="Hyperlink 20" xfId="60681" hidden="1" xr:uid="{00000000-0005-0000-0000-00006A380000}"/>
    <cellStyle name="Hyperlink 20" xfId="60731" hidden="1" xr:uid="{00000000-0005-0000-0000-00006B380000}"/>
    <cellStyle name="Hyperlink 20" xfId="60497" hidden="1" xr:uid="{00000000-0005-0000-0000-00006C380000}"/>
    <cellStyle name="Hyperlink 20" xfId="60813" hidden="1" xr:uid="{00000000-0005-0000-0000-00006D380000}"/>
    <cellStyle name="Hyperlink 20" xfId="60864" hidden="1" xr:uid="{00000000-0005-0000-0000-00006E380000}"/>
    <cellStyle name="Hyperlink 20" xfId="60913" hidden="1" xr:uid="{00000000-0005-0000-0000-00006F380000}"/>
    <cellStyle name="Hyperlink 20" xfId="60963" hidden="1" xr:uid="{00000000-0005-0000-0000-000070380000}"/>
    <cellStyle name="Hyperlink 20" xfId="60391" hidden="1" xr:uid="{00000000-0005-0000-0000-000071380000}"/>
    <cellStyle name="Hyperlink 20" xfId="61017" hidden="1" xr:uid="{00000000-0005-0000-0000-000072380000}"/>
    <cellStyle name="Hyperlink 20" xfId="61068" hidden="1" xr:uid="{00000000-0005-0000-0000-000073380000}"/>
    <cellStyle name="Hyperlink 20" xfId="61117" hidden="1" xr:uid="{00000000-0005-0000-0000-000074380000}"/>
    <cellStyle name="Hyperlink 20" xfId="61167" hidden="1" xr:uid="{00000000-0005-0000-0000-000075380000}"/>
    <cellStyle name="Hyperlink 20" xfId="60524" hidden="1" xr:uid="{00000000-0005-0000-0000-000076380000}"/>
    <cellStyle name="Hyperlink 20" xfId="61221" hidden="1" xr:uid="{00000000-0005-0000-0000-000077380000}"/>
    <cellStyle name="Hyperlink 20" xfId="61272" hidden="1" xr:uid="{00000000-0005-0000-0000-000078380000}"/>
    <cellStyle name="Hyperlink 20" xfId="61321" hidden="1" xr:uid="{00000000-0005-0000-0000-000079380000}"/>
    <cellStyle name="Hyperlink 20" xfId="61371" hidden="1" xr:uid="{00000000-0005-0000-0000-00007A380000}"/>
    <cellStyle name="Hyperlink 20" xfId="60340" hidden="1" xr:uid="{00000000-0005-0000-0000-00007B380000}"/>
    <cellStyle name="Hyperlink 20" xfId="61425" hidden="1" xr:uid="{00000000-0005-0000-0000-00007C380000}"/>
    <cellStyle name="Hyperlink 20" xfId="61476" hidden="1" xr:uid="{00000000-0005-0000-0000-00007D380000}"/>
    <cellStyle name="Hyperlink 20" xfId="61525" hidden="1" xr:uid="{00000000-0005-0000-0000-00007E380000}"/>
    <cellStyle name="Hyperlink 20" xfId="61575" xr:uid="{00000000-0005-0000-0000-00007F380000}"/>
    <cellStyle name="Hyperlink 21" xfId="164" hidden="1" xr:uid="{00000000-0005-0000-0000-000080380000}"/>
    <cellStyle name="Hyperlink 21" xfId="206" hidden="1" xr:uid="{00000000-0005-0000-0000-000081380000}"/>
    <cellStyle name="Hyperlink 21" xfId="436" hidden="1" xr:uid="{00000000-0005-0000-0000-000082380000}"/>
    <cellStyle name="Hyperlink 21" xfId="491" hidden="1" xr:uid="{00000000-0005-0000-0000-000083380000}"/>
    <cellStyle name="Hyperlink 21" xfId="540" hidden="1" xr:uid="{00000000-0005-0000-0000-000084380000}"/>
    <cellStyle name="Hyperlink 21" xfId="590" hidden="1" xr:uid="{00000000-0005-0000-0000-000085380000}"/>
    <cellStyle name="Hyperlink 21" xfId="624" hidden="1" xr:uid="{00000000-0005-0000-0000-000086380000}"/>
    <cellStyle name="Hyperlink 21" xfId="693" hidden="1" xr:uid="{00000000-0005-0000-0000-000087380000}"/>
    <cellStyle name="Hyperlink 21" xfId="746" hidden="1" xr:uid="{00000000-0005-0000-0000-000088380000}"/>
    <cellStyle name="Hyperlink 21" xfId="795" hidden="1" xr:uid="{00000000-0005-0000-0000-000089380000}"/>
    <cellStyle name="Hyperlink 21" xfId="845" hidden="1" xr:uid="{00000000-0005-0000-0000-00008A380000}"/>
    <cellStyle name="Hyperlink 21" xfId="938" hidden="1" xr:uid="{00000000-0005-0000-0000-00008B380000}"/>
    <cellStyle name="Hyperlink 21" xfId="1063" hidden="1" xr:uid="{00000000-0005-0000-0000-00008C380000}"/>
    <cellStyle name="Hyperlink 21" xfId="1116" hidden="1" xr:uid="{00000000-0005-0000-0000-00008D380000}"/>
    <cellStyle name="Hyperlink 21" xfId="1165" hidden="1" xr:uid="{00000000-0005-0000-0000-00008E380000}"/>
    <cellStyle name="Hyperlink 21" xfId="1215" hidden="1" xr:uid="{00000000-0005-0000-0000-00008F380000}"/>
    <cellStyle name="Hyperlink 21" xfId="1321" hidden="1" xr:uid="{00000000-0005-0000-0000-000090380000}"/>
    <cellStyle name="Hyperlink 21" xfId="1494" hidden="1" xr:uid="{00000000-0005-0000-0000-000091380000}"/>
    <cellStyle name="Hyperlink 21" xfId="1547" hidden="1" xr:uid="{00000000-0005-0000-0000-000092380000}"/>
    <cellStyle name="Hyperlink 21" xfId="1596" hidden="1" xr:uid="{00000000-0005-0000-0000-000093380000}"/>
    <cellStyle name="Hyperlink 21" xfId="1646" hidden="1" xr:uid="{00000000-0005-0000-0000-000094380000}"/>
    <cellStyle name="Hyperlink 21" xfId="1412" hidden="1" xr:uid="{00000000-0005-0000-0000-000095380000}"/>
    <cellStyle name="Hyperlink 21" xfId="1726" hidden="1" xr:uid="{00000000-0005-0000-0000-000096380000}"/>
    <cellStyle name="Hyperlink 21" xfId="1779" hidden="1" xr:uid="{00000000-0005-0000-0000-000097380000}"/>
    <cellStyle name="Hyperlink 21" xfId="1828" hidden="1" xr:uid="{00000000-0005-0000-0000-000098380000}"/>
    <cellStyle name="Hyperlink 21" xfId="1878" hidden="1" xr:uid="{00000000-0005-0000-0000-000099380000}"/>
    <cellStyle name="Hyperlink 21" xfId="1367" hidden="1" xr:uid="{00000000-0005-0000-0000-00009A380000}"/>
    <cellStyle name="Hyperlink 21" xfId="1930" hidden="1" xr:uid="{00000000-0005-0000-0000-00009B380000}"/>
    <cellStyle name="Hyperlink 21" xfId="1983" hidden="1" xr:uid="{00000000-0005-0000-0000-00009C380000}"/>
    <cellStyle name="Hyperlink 21" xfId="2032" hidden="1" xr:uid="{00000000-0005-0000-0000-00009D380000}"/>
    <cellStyle name="Hyperlink 21" xfId="2082" hidden="1" xr:uid="{00000000-0005-0000-0000-00009E380000}"/>
    <cellStyle name="Hyperlink 21" xfId="1437" hidden="1" xr:uid="{00000000-0005-0000-0000-00009F380000}"/>
    <cellStyle name="Hyperlink 21" xfId="2134" hidden="1" xr:uid="{00000000-0005-0000-0000-0000A0380000}"/>
    <cellStyle name="Hyperlink 21" xfId="2187" hidden="1" xr:uid="{00000000-0005-0000-0000-0000A1380000}"/>
    <cellStyle name="Hyperlink 21" xfId="2236" hidden="1" xr:uid="{00000000-0005-0000-0000-0000A2380000}"/>
    <cellStyle name="Hyperlink 21" xfId="2286" hidden="1" xr:uid="{00000000-0005-0000-0000-0000A3380000}"/>
    <cellStyle name="Hyperlink 21" xfId="1244" hidden="1" xr:uid="{00000000-0005-0000-0000-0000A4380000}"/>
    <cellStyle name="Hyperlink 21" xfId="2338" hidden="1" xr:uid="{00000000-0005-0000-0000-0000A5380000}"/>
    <cellStyle name="Hyperlink 21" xfId="2391" hidden="1" xr:uid="{00000000-0005-0000-0000-0000A6380000}"/>
    <cellStyle name="Hyperlink 21" xfId="2440" hidden="1" xr:uid="{00000000-0005-0000-0000-0000A7380000}"/>
    <cellStyle name="Hyperlink 21" xfId="2490" hidden="1" xr:uid="{00000000-0005-0000-0000-0000A8380000}"/>
    <cellStyle name="Hyperlink 21" xfId="1030" hidden="1" xr:uid="{00000000-0005-0000-0000-0000A9380000}"/>
    <cellStyle name="Hyperlink 21" xfId="2542" hidden="1" xr:uid="{00000000-0005-0000-0000-0000AA380000}"/>
    <cellStyle name="Hyperlink 21" xfId="2595" hidden="1" xr:uid="{00000000-0005-0000-0000-0000AB380000}"/>
    <cellStyle name="Hyperlink 21" xfId="2644" hidden="1" xr:uid="{00000000-0005-0000-0000-0000AC380000}"/>
    <cellStyle name="Hyperlink 21" xfId="2694" hidden="1" xr:uid="{00000000-0005-0000-0000-0000AD380000}"/>
    <cellStyle name="Hyperlink 21" xfId="2800" hidden="1" xr:uid="{00000000-0005-0000-0000-0000AE380000}"/>
    <cellStyle name="Hyperlink 21" xfId="2973" hidden="1" xr:uid="{00000000-0005-0000-0000-0000AF380000}"/>
    <cellStyle name="Hyperlink 21" xfId="3026" hidden="1" xr:uid="{00000000-0005-0000-0000-0000B0380000}"/>
    <cellStyle name="Hyperlink 21" xfId="3075" hidden="1" xr:uid="{00000000-0005-0000-0000-0000B1380000}"/>
    <cellStyle name="Hyperlink 21" xfId="3125" hidden="1" xr:uid="{00000000-0005-0000-0000-0000B2380000}"/>
    <cellStyle name="Hyperlink 21" xfId="2891" hidden="1" xr:uid="{00000000-0005-0000-0000-0000B3380000}"/>
    <cellStyle name="Hyperlink 21" xfId="3205" hidden="1" xr:uid="{00000000-0005-0000-0000-0000B4380000}"/>
    <cellStyle name="Hyperlink 21" xfId="3258" hidden="1" xr:uid="{00000000-0005-0000-0000-0000B5380000}"/>
    <cellStyle name="Hyperlink 21" xfId="3307" hidden="1" xr:uid="{00000000-0005-0000-0000-0000B6380000}"/>
    <cellStyle name="Hyperlink 21" xfId="3357" hidden="1" xr:uid="{00000000-0005-0000-0000-0000B7380000}"/>
    <cellStyle name="Hyperlink 21" xfId="2846" hidden="1" xr:uid="{00000000-0005-0000-0000-0000B8380000}"/>
    <cellStyle name="Hyperlink 21" xfId="3409" hidden="1" xr:uid="{00000000-0005-0000-0000-0000B9380000}"/>
    <cellStyle name="Hyperlink 21" xfId="3462" hidden="1" xr:uid="{00000000-0005-0000-0000-0000BA380000}"/>
    <cellStyle name="Hyperlink 21" xfId="3511" hidden="1" xr:uid="{00000000-0005-0000-0000-0000BB380000}"/>
    <cellStyle name="Hyperlink 21" xfId="3561" hidden="1" xr:uid="{00000000-0005-0000-0000-0000BC380000}"/>
    <cellStyle name="Hyperlink 21" xfId="2916" hidden="1" xr:uid="{00000000-0005-0000-0000-0000BD380000}"/>
    <cellStyle name="Hyperlink 21" xfId="3613" hidden="1" xr:uid="{00000000-0005-0000-0000-0000BE380000}"/>
    <cellStyle name="Hyperlink 21" xfId="3666" hidden="1" xr:uid="{00000000-0005-0000-0000-0000BF380000}"/>
    <cellStyle name="Hyperlink 21" xfId="3715" hidden="1" xr:uid="{00000000-0005-0000-0000-0000C0380000}"/>
    <cellStyle name="Hyperlink 21" xfId="3765" hidden="1" xr:uid="{00000000-0005-0000-0000-0000C1380000}"/>
    <cellStyle name="Hyperlink 21" xfId="2723" hidden="1" xr:uid="{00000000-0005-0000-0000-0000C2380000}"/>
    <cellStyle name="Hyperlink 21" xfId="3817" hidden="1" xr:uid="{00000000-0005-0000-0000-0000C3380000}"/>
    <cellStyle name="Hyperlink 21" xfId="3870" hidden="1" xr:uid="{00000000-0005-0000-0000-0000C4380000}"/>
    <cellStyle name="Hyperlink 21" xfId="3919" hidden="1" xr:uid="{00000000-0005-0000-0000-0000C5380000}"/>
    <cellStyle name="Hyperlink 21" xfId="3969" hidden="1" xr:uid="{00000000-0005-0000-0000-0000C6380000}"/>
    <cellStyle name="Hyperlink 21" xfId="983" hidden="1" xr:uid="{00000000-0005-0000-0000-0000C7380000}"/>
    <cellStyle name="Hyperlink 21" xfId="4021" hidden="1" xr:uid="{00000000-0005-0000-0000-0000C8380000}"/>
    <cellStyle name="Hyperlink 21" xfId="4074" hidden="1" xr:uid="{00000000-0005-0000-0000-0000C9380000}"/>
    <cellStyle name="Hyperlink 21" xfId="4123" hidden="1" xr:uid="{00000000-0005-0000-0000-0000CA380000}"/>
    <cellStyle name="Hyperlink 21" xfId="4173" hidden="1" xr:uid="{00000000-0005-0000-0000-0000CB380000}"/>
    <cellStyle name="Hyperlink 21" xfId="4279" hidden="1" xr:uid="{00000000-0005-0000-0000-0000CC380000}"/>
    <cellStyle name="Hyperlink 21" xfId="4452" hidden="1" xr:uid="{00000000-0005-0000-0000-0000CD380000}"/>
    <cellStyle name="Hyperlink 21" xfId="4505" hidden="1" xr:uid="{00000000-0005-0000-0000-0000CE380000}"/>
    <cellStyle name="Hyperlink 21" xfId="4554" hidden="1" xr:uid="{00000000-0005-0000-0000-0000CF380000}"/>
    <cellStyle name="Hyperlink 21" xfId="4604" hidden="1" xr:uid="{00000000-0005-0000-0000-0000D0380000}"/>
    <cellStyle name="Hyperlink 21" xfId="4370" hidden="1" xr:uid="{00000000-0005-0000-0000-0000D1380000}"/>
    <cellStyle name="Hyperlink 21" xfId="4684" hidden="1" xr:uid="{00000000-0005-0000-0000-0000D2380000}"/>
    <cellStyle name="Hyperlink 21" xfId="4737" hidden="1" xr:uid="{00000000-0005-0000-0000-0000D3380000}"/>
    <cellStyle name="Hyperlink 21" xfId="4786" hidden="1" xr:uid="{00000000-0005-0000-0000-0000D4380000}"/>
    <cellStyle name="Hyperlink 21" xfId="4836" hidden="1" xr:uid="{00000000-0005-0000-0000-0000D5380000}"/>
    <cellStyle name="Hyperlink 21" xfId="4325" hidden="1" xr:uid="{00000000-0005-0000-0000-0000D6380000}"/>
    <cellStyle name="Hyperlink 21" xfId="4888" hidden="1" xr:uid="{00000000-0005-0000-0000-0000D7380000}"/>
    <cellStyle name="Hyperlink 21" xfId="4941" hidden="1" xr:uid="{00000000-0005-0000-0000-0000D8380000}"/>
    <cellStyle name="Hyperlink 21" xfId="4990" hidden="1" xr:uid="{00000000-0005-0000-0000-0000D9380000}"/>
    <cellStyle name="Hyperlink 21" xfId="5040" hidden="1" xr:uid="{00000000-0005-0000-0000-0000DA380000}"/>
    <cellStyle name="Hyperlink 21" xfId="4395" hidden="1" xr:uid="{00000000-0005-0000-0000-0000DB380000}"/>
    <cellStyle name="Hyperlink 21" xfId="5092" hidden="1" xr:uid="{00000000-0005-0000-0000-0000DC380000}"/>
    <cellStyle name="Hyperlink 21" xfId="5145" hidden="1" xr:uid="{00000000-0005-0000-0000-0000DD380000}"/>
    <cellStyle name="Hyperlink 21" xfId="5194" hidden="1" xr:uid="{00000000-0005-0000-0000-0000DE380000}"/>
    <cellStyle name="Hyperlink 21" xfId="5244" hidden="1" xr:uid="{00000000-0005-0000-0000-0000DF380000}"/>
    <cellStyle name="Hyperlink 21" xfId="4202" hidden="1" xr:uid="{00000000-0005-0000-0000-0000E0380000}"/>
    <cellStyle name="Hyperlink 21" xfId="5296" hidden="1" xr:uid="{00000000-0005-0000-0000-0000E1380000}"/>
    <cellStyle name="Hyperlink 21" xfId="5349" hidden="1" xr:uid="{00000000-0005-0000-0000-0000E2380000}"/>
    <cellStyle name="Hyperlink 21" xfId="5398" hidden="1" xr:uid="{00000000-0005-0000-0000-0000E3380000}"/>
    <cellStyle name="Hyperlink 21" xfId="5448" hidden="1" xr:uid="{00000000-0005-0000-0000-0000E4380000}"/>
    <cellStyle name="Hyperlink 21" xfId="5632" hidden="1" xr:uid="{00000000-0005-0000-0000-0000E5380000}"/>
    <cellStyle name="Hyperlink 21" xfId="5832" hidden="1" xr:uid="{00000000-0005-0000-0000-0000E6380000}"/>
    <cellStyle name="Hyperlink 21" xfId="5885" hidden="1" xr:uid="{00000000-0005-0000-0000-0000E7380000}"/>
    <cellStyle name="Hyperlink 21" xfId="5934" hidden="1" xr:uid="{00000000-0005-0000-0000-0000E8380000}"/>
    <cellStyle name="Hyperlink 21" xfId="5984" hidden="1" xr:uid="{00000000-0005-0000-0000-0000E9380000}"/>
    <cellStyle name="Hyperlink 21" xfId="6018" hidden="1" xr:uid="{00000000-0005-0000-0000-0000EA380000}"/>
    <cellStyle name="Hyperlink 21" xfId="6087" hidden="1" xr:uid="{00000000-0005-0000-0000-0000EB380000}"/>
    <cellStyle name="Hyperlink 21" xfId="6140" hidden="1" xr:uid="{00000000-0005-0000-0000-0000EC380000}"/>
    <cellStyle name="Hyperlink 21" xfId="6189" hidden="1" xr:uid="{00000000-0005-0000-0000-0000ED380000}"/>
    <cellStyle name="Hyperlink 21" xfId="6239" hidden="1" xr:uid="{00000000-0005-0000-0000-0000EE380000}"/>
    <cellStyle name="Hyperlink 21" xfId="6329" hidden="1" xr:uid="{00000000-0005-0000-0000-0000EF380000}"/>
    <cellStyle name="Hyperlink 21" xfId="6453" hidden="1" xr:uid="{00000000-0005-0000-0000-0000F0380000}"/>
    <cellStyle name="Hyperlink 21" xfId="6506" hidden="1" xr:uid="{00000000-0005-0000-0000-0000F1380000}"/>
    <cellStyle name="Hyperlink 21" xfId="6555" hidden="1" xr:uid="{00000000-0005-0000-0000-0000F2380000}"/>
    <cellStyle name="Hyperlink 21" xfId="6605" hidden="1" xr:uid="{00000000-0005-0000-0000-0000F3380000}"/>
    <cellStyle name="Hyperlink 21" xfId="6711" hidden="1" xr:uid="{00000000-0005-0000-0000-0000F4380000}"/>
    <cellStyle name="Hyperlink 21" xfId="6884" hidden="1" xr:uid="{00000000-0005-0000-0000-0000F5380000}"/>
    <cellStyle name="Hyperlink 21" xfId="6937" hidden="1" xr:uid="{00000000-0005-0000-0000-0000F6380000}"/>
    <cellStyle name="Hyperlink 21" xfId="6986" hidden="1" xr:uid="{00000000-0005-0000-0000-0000F7380000}"/>
    <cellStyle name="Hyperlink 21" xfId="7036" hidden="1" xr:uid="{00000000-0005-0000-0000-0000F8380000}"/>
    <cellStyle name="Hyperlink 21" xfId="6802" hidden="1" xr:uid="{00000000-0005-0000-0000-0000F9380000}"/>
    <cellStyle name="Hyperlink 21" xfId="7116" hidden="1" xr:uid="{00000000-0005-0000-0000-0000FA380000}"/>
    <cellStyle name="Hyperlink 21" xfId="7169" hidden="1" xr:uid="{00000000-0005-0000-0000-0000FB380000}"/>
    <cellStyle name="Hyperlink 21" xfId="7218" hidden="1" xr:uid="{00000000-0005-0000-0000-0000FC380000}"/>
    <cellStyle name="Hyperlink 21" xfId="7268" hidden="1" xr:uid="{00000000-0005-0000-0000-0000FD380000}"/>
    <cellStyle name="Hyperlink 21" xfId="6757" hidden="1" xr:uid="{00000000-0005-0000-0000-0000FE380000}"/>
    <cellStyle name="Hyperlink 21" xfId="7320" hidden="1" xr:uid="{00000000-0005-0000-0000-0000FF380000}"/>
    <cellStyle name="Hyperlink 21" xfId="7373" hidden="1" xr:uid="{00000000-0005-0000-0000-000000390000}"/>
    <cellStyle name="Hyperlink 21" xfId="7422" hidden="1" xr:uid="{00000000-0005-0000-0000-000001390000}"/>
    <cellStyle name="Hyperlink 21" xfId="7472" hidden="1" xr:uid="{00000000-0005-0000-0000-000002390000}"/>
    <cellStyle name="Hyperlink 21" xfId="6827" hidden="1" xr:uid="{00000000-0005-0000-0000-000003390000}"/>
    <cellStyle name="Hyperlink 21" xfId="7524" hidden="1" xr:uid="{00000000-0005-0000-0000-000004390000}"/>
    <cellStyle name="Hyperlink 21" xfId="7577" hidden="1" xr:uid="{00000000-0005-0000-0000-000005390000}"/>
    <cellStyle name="Hyperlink 21" xfId="7626" hidden="1" xr:uid="{00000000-0005-0000-0000-000006390000}"/>
    <cellStyle name="Hyperlink 21" xfId="7676" hidden="1" xr:uid="{00000000-0005-0000-0000-000007390000}"/>
    <cellStyle name="Hyperlink 21" xfId="6634" hidden="1" xr:uid="{00000000-0005-0000-0000-000008390000}"/>
    <cellStyle name="Hyperlink 21" xfId="7728" hidden="1" xr:uid="{00000000-0005-0000-0000-000009390000}"/>
    <cellStyle name="Hyperlink 21" xfId="7781" hidden="1" xr:uid="{00000000-0005-0000-0000-00000A390000}"/>
    <cellStyle name="Hyperlink 21" xfId="7830" hidden="1" xr:uid="{00000000-0005-0000-0000-00000B390000}"/>
    <cellStyle name="Hyperlink 21" xfId="7880" hidden="1" xr:uid="{00000000-0005-0000-0000-00000C390000}"/>
    <cellStyle name="Hyperlink 21" xfId="6421" hidden="1" xr:uid="{00000000-0005-0000-0000-00000D390000}"/>
    <cellStyle name="Hyperlink 21" xfId="7932" hidden="1" xr:uid="{00000000-0005-0000-0000-00000E390000}"/>
    <cellStyle name="Hyperlink 21" xfId="7985" hidden="1" xr:uid="{00000000-0005-0000-0000-00000F390000}"/>
    <cellStyle name="Hyperlink 21" xfId="8034" hidden="1" xr:uid="{00000000-0005-0000-0000-000010390000}"/>
    <cellStyle name="Hyperlink 21" xfId="8084" hidden="1" xr:uid="{00000000-0005-0000-0000-000011390000}"/>
    <cellStyle name="Hyperlink 21" xfId="8190" hidden="1" xr:uid="{00000000-0005-0000-0000-000012390000}"/>
    <cellStyle name="Hyperlink 21" xfId="8363" hidden="1" xr:uid="{00000000-0005-0000-0000-000013390000}"/>
    <cellStyle name="Hyperlink 21" xfId="8416" hidden="1" xr:uid="{00000000-0005-0000-0000-000014390000}"/>
    <cellStyle name="Hyperlink 21" xfId="8465" hidden="1" xr:uid="{00000000-0005-0000-0000-000015390000}"/>
    <cellStyle name="Hyperlink 21" xfId="8515" hidden="1" xr:uid="{00000000-0005-0000-0000-000016390000}"/>
    <cellStyle name="Hyperlink 21" xfId="8281" hidden="1" xr:uid="{00000000-0005-0000-0000-000017390000}"/>
    <cellStyle name="Hyperlink 21" xfId="8595" hidden="1" xr:uid="{00000000-0005-0000-0000-000018390000}"/>
    <cellStyle name="Hyperlink 21" xfId="8648" hidden="1" xr:uid="{00000000-0005-0000-0000-000019390000}"/>
    <cellStyle name="Hyperlink 21" xfId="8697" hidden="1" xr:uid="{00000000-0005-0000-0000-00001A390000}"/>
    <cellStyle name="Hyperlink 21" xfId="8747" hidden="1" xr:uid="{00000000-0005-0000-0000-00001B390000}"/>
    <cellStyle name="Hyperlink 21" xfId="8236" hidden="1" xr:uid="{00000000-0005-0000-0000-00001C390000}"/>
    <cellStyle name="Hyperlink 21" xfId="8799" hidden="1" xr:uid="{00000000-0005-0000-0000-00001D390000}"/>
    <cellStyle name="Hyperlink 21" xfId="8852" hidden="1" xr:uid="{00000000-0005-0000-0000-00001E390000}"/>
    <cellStyle name="Hyperlink 21" xfId="8901" hidden="1" xr:uid="{00000000-0005-0000-0000-00001F390000}"/>
    <cellStyle name="Hyperlink 21" xfId="8951" hidden="1" xr:uid="{00000000-0005-0000-0000-000020390000}"/>
    <cellStyle name="Hyperlink 21" xfId="8306" hidden="1" xr:uid="{00000000-0005-0000-0000-000021390000}"/>
    <cellStyle name="Hyperlink 21" xfId="9003" hidden="1" xr:uid="{00000000-0005-0000-0000-000022390000}"/>
    <cellStyle name="Hyperlink 21" xfId="9056" hidden="1" xr:uid="{00000000-0005-0000-0000-000023390000}"/>
    <cellStyle name="Hyperlink 21" xfId="9105" hidden="1" xr:uid="{00000000-0005-0000-0000-000024390000}"/>
    <cellStyle name="Hyperlink 21" xfId="9155" hidden="1" xr:uid="{00000000-0005-0000-0000-000025390000}"/>
    <cellStyle name="Hyperlink 21" xfId="8113" hidden="1" xr:uid="{00000000-0005-0000-0000-000026390000}"/>
    <cellStyle name="Hyperlink 21" xfId="9207" hidden="1" xr:uid="{00000000-0005-0000-0000-000027390000}"/>
    <cellStyle name="Hyperlink 21" xfId="9260" hidden="1" xr:uid="{00000000-0005-0000-0000-000028390000}"/>
    <cellStyle name="Hyperlink 21" xfId="9309" hidden="1" xr:uid="{00000000-0005-0000-0000-000029390000}"/>
    <cellStyle name="Hyperlink 21" xfId="9359" hidden="1" xr:uid="{00000000-0005-0000-0000-00002A390000}"/>
    <cellStyle name="Hyperlink 21" xfId="6374" hidden="1" xr:uid="{00000000-0005-0000-0000-00002B390000}"/>
    <cellStyle name="Hyperlink 21" xfId="9411" hidden="1" xr:uid="{00000000-0005-0000-0000-00002C390000}"/>
    <cellStyle name="Hyperlink 21" xfId="9464" hidden="1" xr:uid="{00000000-0005-0000-0000-00002D390000}"/>
    <cellStyle name="Hyperlink 21" xfId="9513" hidden="1" xr:uid="{00000000-0005-0000-0000-00002E390000}"/>
    <cellStyle name="Hyperlink 21" xfId="9563" hidden="1" xr:uid="{00000000-0005-0000-0000-00002F390000}"/>
    <cellStyle name="Hyperlink 21" xfId="9669" hidden="1" xr:uid="{00000000-0005-0000-0000-000030390000}"/>
    <cellStyle name="Hyperlink 21" xfId="9842" hidden="1" xr:uid="{00000000-0005-0000-0000-000031390000}"/>
    <cellStyle name="Hyperlink 21" xfId="9895" hidden="1" xr:uid="{00000000-0005-0000-0000-000032390000}"/>
    <cellStyle name="Hyperlink 21" xfId="9944" hidden="1" xr:uid="{00000000-0005-0000-0000-000033390000}"/>
    <cellStyle name="Hyperlink 21" xfId="9994" hidden="1" xr:uid="{00000000-0005-0000-0000-000034390000}"/>
    <cellStyle name="Hyperlink 21" xfId="9760" hidden="1" xr:uid="{00000000-0005-0000-0000-000035390000}"/>
    <cellStyle name="Hyperlink 21" xfId="10074" hidden="1" xr:uid="{00000000-0005-0000-0000-000036390000}"/>
    <cellStyle name="Hyperlink 21" xfId="10127" hidden="1" xr:uid="{00000000-0005-0000-0000-000037390000}"/>
    <cellStyle name="Hyperlink 21" xfId="10176" hidden="1" xr:uid="{00000000-0005-0000-0000-000038390000}"/>
    <cellStyle name="Hyperlink 21" xfId="10226" hidden="1" xr:uid="{00000000-0005-0000-0000-000039390000}"/>
    <cellStyle name="Hyperlink 21" xfId="9715" hidden="1" xr:uid="{00000000-0005-0000-0000-00003A390000}"/>
    <cellStyle name="Hyperlink 21" xfId="10278" hidden="1" xr:uid="{00000000-0005-0000-0000-00003B390000}"/>
    <cellStyle name="Hyperlink 21" xfId="10331" hidden="1" xr:uid="{00000000-0005-0000-0000-00003C390000}"/>
    <cellStyle name="Hyperlink 21" xfId="10380" hidden="1" xr:uid="{00000000-0005-0000-0000-00003D390000}"/>
    <cellStyle name="Hyperlink 21" xfId="10430" hidden="1" xr:uid="{00000000-0005-0000-0000-00003E390000}"/>
    <cellStyle name="Hyperlink 21" xfId="9785" hidden="1" xr:uid="{00000000-0005-0000-0000-00003F390000}"/>
    <cellStyle name="Hyperlink 21" xfId="10482" hidden="1" xr:uid="{00000000-0005-0000-0000-000040390000}"/>
    <cellStyle name="Hyperlink 21" xfId="10535" hidden="1" xr:uid="{00000000-0005-0000-0000-000041390000}"/>
    <cellStyle name="Hyperlink 21" xfId="10584" hidden="1" xr:uid="{00000000-0005-0000-0000-000042390000}"/>
    <cellStyle name="Hyperlink 21" xfId="10634" hidden="1" xr:uid="{00000000-0005-0000-0000-000043390000}"/>
    <cellStyle name="Hyperlink 21" xfId="9592" hidden="1" xr:uid="{00000000-0005-0000-0000-000044390000}"/>
    <cellStyle name="Hyperlink 21" xfId="10686" hidden="1" xr:uid="{00000000-0005-0000-0000-000045390000}"/>
    <cellStyle name="Hyperlink 21" xfId="10739" hidden="1" xr:uid="{00000000-0005-0000-0000-000046390000}"/>
    <cellStyle name="Hyperlink 21" xfId="10788" hidden="1" xr:uid="{00000000-0005-0000-0000-000047390000}"/>
    <cellStyle name="Hyperlink 21" xfId="10838" hidden="1" xr:uid="{00000000-0005-0000-0000-000048390000}"/>
    <cellStyle name="Hyperlink 21" xfId="5730" hidden="1" xr:uid="{00000000-0005-0000-0000-000049390000}"/>
    <cellStyle name="Hyperlink 21" xfId="10919" hidden="1" xr:uid="{00000000-0005-0000-0000-00004A390000}"/>
    <cellStyle name="Hyperlink 21" xfId="10972" hidden="1" xr:uid="{00000000-0005-0000-0000-00004B390000}"/>
    <cellStyle name="Hyperlink 21" xfId="11021" hidden="1" xr:uid="{00000000-0005-0000-0000-00004C390000}"/>
    <cellStyle name="Hyperlink 21" xfId="11071" hidden="1" xr:uid="{00000000-0005-0000-0000-00004D390000}"/>
    <cellStyle name="Hyperlink 21" xfId="11105" hidden="1" xr:uid="{00000000-0005-0000-0000-00004E390000}"/>
    <cellStyle name="Hyperlink 21" xfId="11174" hidden="1" xr:uid="{00000000-0005-0000-0000-00004F390000}"/>
    <cellStyle name="Hyperlink 21" xfId="11227" hidden="1" xr:uid="{00000000-0005-0000-0000-000050390000}"/>
    <cellStyle name="Hyperlink 21" xfId="11276" hidden="1" xr:uid="{00000000-0005-0000-0000-000051390000}"/>
    <cellStyle name="Hyperlink 21" xfId="11326" hidden="1" xr:uid="{00000000-0005-0000-0000-000052390000}"/>
    <cellStyle name="Hyperlink 21" xfId="11417" hidden="1" xr:uid="{00000000-0005-0000-0000-000053390000}"/>
    <cellStyle name="Hyperlink 21" xfId="11541" hidden="1" xr:uid="{00000000-0005-0000-0000-000054390000}"/>
    <cellStyle name="Hyperlink 21" xfId="11594" hidden="1" xr:uid="{00000000-0005-0000-0000-000055390000}"/>
    <cellStyle name="Hyperlink 21" xfId="11643" hidden="1" xr:uid="{00000000-0005-0000-0000-000056390000}"/>
    <cellStyle name="Hyperlink 21" xfId="11693" hidden="1" xr:uid="{00000000-0005-0000-0000-000057390000}"/>
    <cellStyle name="Hyperlink 21" xfId="11799" hidden="1" xr:uid="{00000000-0005-0000-0000-000058390000}"/>
    <cellStyle name="Hyperlink 21" xfId="11972" hidden="1" xr:uid="{00000000-0005-0000-0000-000059390000}"/>
    <cellStyle name="Hyperlink 21" xfId="12025" hidden="1" xr:uid="{00000000-0005-0000-0000-00005A390000}"/>
    <cellStyle name="Hyperlink 21" xfId="12074" hidden="1" xr:uid="{00000000-0005-0000-0000-00005B390000}"/>
    <cellStyle name="Hyperlink 21" xfId="12124" hidden="1" xr:uid="{00000000-0005-0000-0000-00005C390000}"/>
    <cellStyle name="Hyperlink 21" xfId="11890" hidden="1" xr:uid="{00000000-0005-0000-0000-00005D390000}"/>
    <cellStyle name="Hyperlink 21" xfId="12204" hidden="1" xr:uid="{00000000-0005-0000-0000-00005E390000}"/>
    <cellStyle name="Hyperlink 21" xfId="12257" hidden="1" xr:uid="{00000000-0005-0000-0000-00005F390000}"/>
    <cellStyle name="Hyperlink 21" xfId="12306" hidden="1" xr:uid="{00000000-0005-0000-0000-000060390000}"/>
    <cellStyle name="Hyperlink 21" xfId="12356" hidden="1" xr:uid="{00000000-0005-0000-0000-000061390000}"/>
    <cellStyle name="Hyperlink 21" xfId="11845" hidden="1" xr:uid="{00000000-0005-0000-0000-000062390000}"/>
    <cellStyle name="Hyperlink 21" xfId="12408" hidden="1" xr:uid="{00000000-0005-0000-0000-000063390000}"/>
    <cellStyle name="Hyperlink 21" xfId="12461" hidden="1" xr:uid="{00000000-0005-0000-0000-000064390000}"/>
    <cellStyle name="Hyperlink 21" xfId="12510" hidden="1" xr:uid="{00000000-0005-0000-0000-000065390000}"/>
    <cellStyle name="Hyperlink 21" xfId="12560" hidden="1" xr:uid="{00000000-0005-0000-0000-000066390000}"/>
    <cellStyle name="Hyperlink 21" xfId="11915" hidden="1" xr:uid="{00000000-0005-0000-0000-000067390000}"/>
    <cellStyle name="Hyperlink 21" xfId="12612" hidden="1" xr:uid="{00000000-0005-0000-0000-000068390000}"/>
    <cellStyle name="Hyperlink 21" xfId="12665" hidden="1" xr:uid="{00000000-0005-0000-0000-000069390000}"/>
    <cellStyle name="Hyperlink 21" xfId="12714" hidden="1" xr:uid="{00000000-0005-0000-0000-00006A390000}"/>
    <cellStyle name="Hyperlink 21" xfId="12764" hidden="1" xr:uid="{00000000-0005-0000-0000-00006B390000}"/>
    <cellStyle name="Hyperlink 21" xfId="11722" hidden="1" xr:uid="{00000000-0005-0000-0000-00006C390000}"/>
    <cellStyle name="Hyperlink 21" xfId="12816" hidden="1" xr:uid="{00000000-0005-0000-0000-00006D390000}"/>
    <cellStyle name="Hyperlink 21" xfId="12869" hidden="1" xr:uid="{00000000-0005-0000-0000-00006E390000}"/>
    <cellStyle name="Hyperlink 21" xfId="12918" hidden="1" xr:uid="{00000000-0005-0000-0000-00006F390000}"/>
    <cellStyle name="Hyperlink 21" xfId="12968" hidden="1" xr:uid="{00000000-0005-0000-0000-000070390000}"/>
    <cellStyle name="Hyperlink 21" xfId="11509" hidden="1" xr:uid="{00000000-0005-0000-0000-000071390000}"/>
    <cellStyle name="Hyperlink 21" xfId="13020" hidden="1" xr:uid="{00000000-0005-0000-0000-000072390000}"/>
    <cellStyle name="Hyperlink 21" xfId="13073" hidden="1" xr:uid="{00000000-0005-0000-0000-000073390000}"/>
    <cellStyle name="Hyperlink 21" xfId="13122" hidden="1" xr:uid="{00000000-0005-0000-0000-000074390000}"/>
    <cellStyle name="Hyperlink 21" xfId="13172" hidden="1" xr:uid="{00000000-0005-0000-0000-000075390000}"/>
    <cellStyle name="Hyperlink 21" xfId="13278" hidden="1" xr:uid="{00000000-0005-0000-0000-000076390000}"/>
    <cellStyle name="Hyperlink 21" xfId="13451" hidden="1" xr:uid="{00000000-0005-0000-0000-000077390000}"/>
    <cellStyle name="Hyperlink 21" xfId="13504" hidden="1" xr:uid="{00000000-0005-0000-0000-000078390000}"/>
    <cellStyle name="Hyperlink 21" xfId="13553" hidden="1" xr:uid="{00000000-0005-0000-0000-000079390000}"/>
    <cellStyle name="Hyperlink 21" xfId="13603" hidden="1" xr:uid="{00000000-0005-0000-0000-00007A390000}"/>
    <cellStyle name="Hyperlink 21" xfId="13369" hidden="1" xr:uid="{00000000-0005-0000-0000-00007B390000}"/>
    <cellStyle name="Hyperlink 21" xfId="13683" hidden="1" xr:uid="{00000000-0005-0000-0000-00007C390000}"/>
    <cellStyle name="Hyperlink 21" xfId="13736" hidden="1" xr:uid="{00000000-0005-0000-0000-00007D390000}"/>
    <cellStyle name="Hyperlink 21" xfId="13785" hidden="1" xr:uid="{00000000-0005-0000-0000-00007E390000}"/>
    <cellStyle name="Hyperlink 21" xfId="13835" hidden="1" xr:uid="{00000000-0005-0000-0000-00007F390000}"/>
    <cellStyle name="Hyperlink 21" xfId="13324" hidden="1" xr:uid="{00000000-0005-0000-0000-000080390000}"/>
    <cellStyle name="Hyperlink 21" xfId="13887" hidden="1" xr:uid="{00000000-0005-0000-0000-000081390000}"/>
    <cellStyle name="Hyperlink 21" xfId="13940" hidden="1" xr:uid="{00000000-0005-0000-0000-000082390000}"/>
    <cellStyle name="Hyperlink 21" xfId="13989" hidden="1" xr:uid="{00000000-0005-0000-0000-000083390000}"/>
    <cellStyle name="Hyperlink 21" xfId="14039" hidden="1" xr:uid="{00000000-0005-0000-0000-000084390000}"/>
    <cellStyle name="Hyperlink 21" xfId="13394" hidden="1" xr:uid="{00000000-0005-0000-0000-000085390000}"/>
    <cellStyle name="Hyperlink 21" xfId="14091" hidden="1" xr:uid="{00000000-0005-0000-0000-000086390000}"/>
    <cellStyle name="Hyperlink 21" xfId="14144" hidden="1" xr:uid="{00000000-0005-0000-0000-000087390000}"/>
    <cellStyle name="Hyperlink 21" xfId="14193" hidden="1" xr:uid="{00000000-0005-0000-0000-000088390000}"/>
    <cellStyle name="Hyperlink 21" xfId="14243" hidden="1" xr:uid="{00000000-0005-0000-0000-000089390000}"/>
    <cellStyle name="Hyperlink 21" xfId="13201" hidden="1" xr:uid="{00000000-0005-0000-0000-00008A390000}"/>
    <cellStyle name="Hyperlink 21" xfId="14295" hidden="1" xr:uid="{00000000-0005-0000-0000-00008B390000}"/>
    <cellStyle name="Hyperlink 21" xfId="14348" hidden="1" xr:uid="{00000000-0005-0000-0000-00008C390000}"/>
    <cellStyle name="Hyperlink 21" xfId="14397" hidden="1" xr:uid="{00000000-0005-0000-0000-00008D390000}"/>
    <cellStyle name="Hyperlink 21" xfId="14447" hidden="1" xr:uid="{00000000-0005-0000-0000-00008E390000}"/>
    <cellStyle name="Hyperlink 21" xfId="11462" hidden="1" xr:uid="{00000000-0005-0000-0000-00008F390000}"/>
    <cellStyle name="Hyperlink 21" xfId="14499" hidden="1" xr:uid="{00000000-0005-0000-0000-000090390000}"/>
    <cellStyle name="Hyperlink 21" xfId="14552" hidden="1" xr:uid="{00000000-0005-0000-0000-000091390000}"/>
    <cellStyle name="Hyperlink 21" xfId="14601" hidden="1" xr:uid="{00000000-0005-0000-0000-000092390000}"/>
    <cellStyle name="Hyperlink 21" xfId="14651" hidden="1" xr:uid="{00000000-0005-0000-0000-000093390000}"/>
    <cellStyle name="Hyperlink 21" xfId="14757" hidden="1" xr:uid="{00000000-0005-0000-0000-000094390000}"/>
    <cellStyle name="Hyperlink 21" xfId="14930" hidden="1" xr:uid="{00000000-0005-0000-0000-000095390000}"/>
    <cellStyle name="Hyperlink 21" xfId="14983" hidden="1" xr:uid="{00000000-0005-0000-0000-000096390000}"/>
    <cellStyle name="Hyperlink 21" xfId="15032" hidden="1" xr:uid="{00000000-0005-0000-0000-000097390000}"/>
    <cellStyle name="Hyperlink 21" xfId="15082" hidden="1" xr:uid="{00000000-0005-0000-0000-000098390000}"/>
    <cellStyle name="Hyperlink 21" xfId="14848" hidden="1" xr:uid="{00000000-0005-0000-0000-000099390000}"/>
    <cellStyle name="Hyperlink 21" xfId="15162" hidden="1" xr:uid="{00000000-0005-0000-0000-00009A390000}"/>
    <cellStyle name="Hyperlink 21" xfId="15215" hidden="1" xr:uid="{00000000-0005-0000-0000-00009B390000}"/>
    <cellStyle name="Hyperlink 21" xfId="15264" hidden="1" xr:uid="{00000000-0005-0000-0000-00009C390000}"/>
    <cellStyle name="Hyperlink 21" xfId="15314" hidden="1" xr:uid="{00000000-0005-0000-0000-00009D390000}"/>
    <cellStyle name="Hyperlink 21" xfId="14803" hidden="1" xr:uid="{00000000-0005-0000-0000-00009E390000}"/>
    <cellStyle name="Hyperlink 21" xfId="15366" hidden="1" xr:uid="{00000000-0005-0000-0000-00009F390000}"/>
    <cellStyle name="Hyperlink 21" xfId="15419" hidden="1" xr:uid="{00000000-0005-0000-0000-0000A0390000}"/>
    <cellStyle name="Hyperlink 21" xfId="15468" hidden="1" xr:uid="{00000000-0005-0000-0000-0000A1390000}"/>
    <cellStyle name="Hyperlink 21" xfId="15518" hidden="1" xr:uid="{00000000-0005-0000-0000-0000A2390000}"/>
    <cellStyle name="Hyperlink 21" xfId="14873" hidden="1" xr:uid="{00000000-0005-0000-0000-0000A3390000}"/>
    <cellStyle name="Hyperlink 21" xfId="15570" hidden="1" xr:uid="{00000000-0005-0000-0000-0000A4390000}"/>
    <cellStyle name="Hyperlink 21" xfId="15623" hidden="1" xr:uid="{00000000-0005-0000-0000-0000A5390000}"/>
    <cellStyle name="Hyperlink 21" xfId="15672" hidden="1" xr:uid="{00000000-0005-0000-0000-0000A6390000}"/>
    <cellStyle name="Hyperlink 21" xfId="15722" hidden="1" xr:uid="{00000000-0005-0000-0000-0000A7390000}"/>
    <cellStyle name="Hyperlink 21" xfId="14680" hidden="1" xr:uid="{00000000-0005-0000-0000-0000A8390000}"/>
    <cellStyle name="Hyperlink 21" xfId="15774" hidden="1" xr:uid="{00000000-0005-0000-0000-0000A9390000}"/>
    <cellStyle name="Hyperlink 21" xfId="15827" hidden="1" xr:uid="{00000000-0005-0000-0000-0000AA390000}"/>
    <cellStyle name="Hyperlink 21" xfId="15876" hidden="1" xr:uid="{00000000-0005-0000-0000-0000AB390000}"/>
    <cellStyle name="Hyperlink 21" xfId="15926" hidden="1" xr:uid="{00000000-0005-0000-0000-0000AC390000}"/>
    <cellStyle name="Hyperlink 21" xfId="5596" hidden="1" xr:uid="{00000000-0005-0000-0000-0000AD390000}"/>
    <cellStyle name="Hyperlink 21" xfId="16003" hidden="1" xr:uid="{00000000-0005-0000-0000-0000AE390000}"/>
    <cellStyle name="Hyperlink 21" xfId="16056" hidden="1" xr:uid="{00000000-0005-0000-0000-0000AF390000}"/>
    <cellStyle name="Hyperlink 21" xfId="16105" hidden="1" xr:uid="{00000000-0005-0000-0000-0000B0390000}"/>
    <cellStyle name="Hyperlink 21" xfId="16155" hidden="1" xr:uid="{00000000-0005-0000-0000-0000B1390000}"/>
    <cellStyle name="Hyperlink 21" xfId="16189" hidden="1" xr:uid="{00000000-0005-0000-0000-0000B2390000}"/>
    <cellStyle name="Hyperlink 21" xfId="16258" hidden="1" xr:uid="{00000000-0005-0000-0000-0000B3390000}"/>
    <cellStyle name="Hyperlink 21" xfId="16311" hidden="1" xr:uid="{00000000-0005-0000-0000-0000B4390000}"/>
    <cellStyle name="Hyperlink 21" xfId="16360" hidden="1" xr:uid="{00000000-0005-0000-0000-0000B5390000}"/>
    <cellStyle name="Hyperlink 21" xfId="16410" hidden="1" xr:uid="{00000000-0005-0000-0000-0000B6390000}"/>
    <cellStyle name="Hyperlink 21" xfId="16498" hidden="1" xr:uid="{00000000-0005-0000-0000-0000B7390000}"/>
    <cellStyle name="Hyperlink 21" xfId="16621" hidden="1" xr:uid="{00000000-0005-0000-0000-0000B8390000}"/>
    <cellStyle name="Hyperlink 21" xfId="16674" hidden="1" xr:uid="{00000000-0005-0000-0000-0000B9390000}"/>
    <cellStyle name="Hyperlink 21" xfId="16723" hidden="1" xr:uid="{00000000-0005-0000-0000-0000BA390000}"/>
    <cellStyle name="Hyperlink 21" xfId="16773" hidden="1" xr:uid="{00000000-0005-0000-0000-0000BB390000}"/>
    <cellStyle name="Hyperlink 21" xfId="16879" hidden="1" xr:uid="{00000000-0005-0000-0000-0000BC390000}"/>
    <cellStyle name="Hyperlink 21" xfId="17052" hidden="1" xr:uid="{00000000-0005-0000-0000-0000BD390000}"/>
    <cellStyle name="Hyperlink 21" xfId="17105" hidden="1" xr:uid="{00000000-0005-0000-0000-0000BE390000}"/>
    <cellStyle name="Hyperlink 21" xfId="17154" hidden="1" xr:uid="{00000000-0005-0000-0000-0000BF390000}"/>
    <cellStyle name="Hyperlink 21" xfId="17204" hidden="1" xr:uid="{00000000-0005-0000-0000-0000C0390000}"/>
    <cellStyle name="Hyperlink 21" xfId="16970" hidden="1" xr:uid="{00000000-0005-0000-0000-0000C1390000}"/>
    <cellStyle name="Hyperlink 21" xfId="17284" hidden="1" xr:uid="{00000000-0005-0000-0000-0000C2390000}"/>
    <cellStyle name="Hyperlink 21" xfId="17337" hidden="1" xr:uid="{00000000-0005-0000-0000-0000C3390000}"/>
    <cellStyle name="Hyperlink 21" xfId="17386" hidden="1" xr:uid="{00000000-0005-0000-0000-0000C4390000}"/>
    <cellStyle name="Hyperlink 21" xfId="17436" hidden="1" xr:uid="{00000000-0005-0000-0000-0000C5390000}"/>
    <cellStyle name="Hyperlink 21" xfId="16925" hidden="1" xr:uid="{00000000-0005-0000-0000-0000C6390000}"/>
    <cellStyle name="Hyperlink 21" xfId="17488" hidden="1" xr:uid="{00000000-0005-0000-0000-0000C7390000}"/>
    <cellStyle name="Hyperlink 21" xfId="17541" hidden="1" xr:uid="{00000000-0005-0000-0000-0000C8390000}"/>
    <cellStyle name="Hyperlink 21" xfId="17590" hidden="1" xr:uid="{00000000-0005-0000-0000-0000C9390000}"/>
    <cellStyle name="Hyperlink 21" xfId="17640" hidden="1" xr:uid="{00000000-0005-0000-0000-0000CA390000}"/>
    <cellStyle name="Hyperlink 21" xfId="16995" hidden="1" xr:uid="{00000000-0005-0000-0000-0000CB390000}"/>
    <cellStyle name="Hyperlink 21" xfId="17692" hidden="1" xr:uid="{00000000-0005-0000-0000-0000CC390000}"/>
    <cellStyle name="Hyperlink 21" xfId="17745" hidden="1" xr:uid="{00000000-0005-0000-0000-0000CD390000}"/>
    <cellStyle name="Hyperlink 21" xfId="17794" hidden="1" xr:uid="{00000000-0005-0000-0000-0000CE390000}"/>
    <cellStyle name="Hyperlink 21" xfId="17844" hidden="1" xr:uid="{00000000-0005-0000-0000-0000CF390000}"/>
    <cellStyle name="Hyperlink 21" xfId="16802" hidden="1" xr:uid="{00000000-0005-0000-0000-0000D0390000}"/>
    <cellStyle name="Hyperlink 21" xfId="17896" hidden="1" xr:uid="{00000000-0005-0000-0000-0000D1390000}"/>
    <cellStyle name="Hyperlink 21" xfId="17949" hidden="1" xr:uid="{00000000-0005-0000-0000-0000D2390000}"/>
    <cellStyle name="Hyperlink 21" xfId="17998" hidden="1" xr:uid="{00000000-0005-0000-0000-0000D3390000}"/>
    <cellStyle name="Hyperlink 21" xfId="18048" hidden="1" xr:uid="{00000000-0005-0000-0000-0000D4390000}"/>
    <cellStyle name="Hyperlink 21" xfId="16590" hidden="1" xr:uid="{00000000-0005-0000-0000-0000D5390000}"/>
    <cellStyle name="Hyperlink 21" xfId="18100" hidden="1" xr:uid="{00000000-0005-0000-0000-0000D6390000}"/>
    <cellStyle name="Hyperlink 21" xfId="18153" hidden="1" xr:uid="{00000000-0005-0000-0000-0000D7390000}"/>
    <cellStyle name="Hyperlink 21" xfId="18202" hidden="1" xr:uid="{00000000-0005-0000-0000-0000D8390000}"/>
    <cellStyle name="Hyperlink 21" xfId="18252" hidden="1" xr:uid="{00000000-0005-0000-0000-0000D9390000}"/>
    <cellStyle name="Hyperlink 21" xfId="18358" hidden="1" xr:uid="{00000000-0005-0000-0000-0000DA390000}"/>
    <cellStyle name="Hyperlink 21" xfId="18531" hidden="1" xr:uid="{00000000-0005-0000-0000-0000DB390000}"/>
    <cellStyle name="Hyperlink 21" xfId="18584" hidden="1" xr:uid="{00000000-0005-0000-0000-0000DC390000}"/>
    <cellStyle name="Hyperlink 21" xfId="18633" hidden="1" xr:uid="{00000000-0005-0000-0000-0000DD390000}"/>
    <cellStyle name="Hyperlink 21" xfId="18683" hidden="1" xr:uid="{00000000-0005-0000-0000-0000DE390000}"/>
    <cellStyle name="Hyperlink 21" xfId="18449" hidden="1" xr:uid="{00000000-0005-0000-0000-0000DF390000}"/>
    <cellStyle name="Hyperlink 21" xfId="18763" hidden="1" xr:uid="{00000000-0005-0000-0000-0000E0390000}"/>
    <cellStyle name="Hyperlink 21" xfId="18816" hidden="1" xr:uid="{00000000-0005-0000-0000-0000E1390000}"/>
    <cellStyle name="Hyperlink 21" xfId="18865" hidden="1" xr:uid="{00000000-0005-0000-0000-0000E2390000}"/>
    <cellStyle name="Hyperlink 21" xfId="18915" hidden="1" xr:uid="{00000000-0005-0000-0000-0000E3390000}"/>
    <cellStyle name="Hyperlink 21" xfId="18404" hidden="1" xr:uid="{00000000-0005-0000-0000-0000E4390000}"/>
    <cellStyle name="Hyperlink 21" xfId="18967" hidden="1" xr:uid="{00000000-0005-0000-0000-0000E5390000}"/>
    <cellStyle name="Hyperlink 21" xfId="19020" hidden="1" xr:uid="{00000000-0005-0000-0000-0000E6390000}"/>
    <cellStyle name="Hyperlink 21" xfId="19069" hidden="1" xr:uid="{00000000-0005-0000-0000-0000E7390000}"/>
    <cellStyle name="Hyperlink 21" xfId="19119" hidden="1" xr:uid="{00000000-0005-0000-0000-0000E8390000}"/>
    <cellStyle name="Hyperlink 21" xfId="18474" hidden="1" xr:uid="{00000000-0005-0000-0000-0000E9390000}"/>
    <cellStyle name="Hyperlink 21" xfId="19171" hidden="1" xr:uid="{00000000-0005-0000-0000-0000EA390000}"/>
    <cellStyle name="Hyperlink 21" xfId="19224" hidden="1" xr:uid="{00000000-0005-0000-0000-0000EB390000}"/>
    <cellStyle name="Hyperlink 21" xfId="19273" hidden="1" xr:uid="{00000000-0005-0000-0000-0000EC390000}"/>
    <cellStyle name="Hyperlink 21" xfId="19323" hidden="1" xr:uid="{00000000-0005-0000-0000-0000ED390000}"/>
    <cellStyle name="Hyperlink 21" xfId="18281" hidden="1" xr:uid="{00000000-0005-0000-0000-0000EE390000}"/>
    <cellStyle name="Hyperlink 21" xfId="19375" hidden="1" xr:uid="{00000000-0005-0000-0000-0000EF390000}"/>
    <cellStyle name="Hyperlink 21" xfId="19428" hidden="1" xr:uid="{00000000-0005-0000-0000-0000F0390000}"/>
    <cellStyle name="Hyperlink 21" xfId="19477" hidden="1" xr:uid="{00000000-0005-0000-0000-0000F1390000}"/>
    <cellStyle name="Hyperlink 21" xfId="19527" hidden="1" xr:uid="{00000000-0005-0000-0000-0000F2390000}"/>
    <cellStyle name="Hyperlink 21" xfId="16543" hidden="1" xr:uid="{00000000-0005-0000-0000-0000F3390000}"/>
    <cellStyle name="Hyperlink 21" xfId="19579" hidden="1" xr:uid="{00000000-0005-0000-0000-0000F4390000}"/>
    <cellStyle name="Hyperlink 21" xfId="19632" hidden="1" xr:uid="{00000000-0005-0000-0000-0000F5390000}"/>
    <cellStyle name="Hyperlink 21" xfId="19681" hidden="1" xr:uid="{00000000-0005-0000-0000-0000F6390000}"/>
    <cellStyle name="Hyperlink 21" xfId="19731" hidden="1" xr:uid="{00000000-0005-0000-0000-0000F7390000}"/>
    <cellStyle name="Hyperlink 21" xfId="19837" hidden="1" xr:uid="{00000000-0005-0000-0000-0000F8390000}"/>
    <cellStyle name="Hyperlink 21" xfId="20010" hidden="1" xr:uid="{00000000-0005-0000-0000-0000F9390000}"/>
    <cellStyle name="Hyperlink 21" xfId="20063" hidden="1" xr:uid="{00000000-0005-0000-0000-0000FA390000}"/>
    <cellStyle name="Hyperlink 21" xfId="20112" hidden="1" xr:uid="{00000000-0005-0000-0000-0000FB390000}"/>
    <cellStyle name="Hyperlink 21" xfId="20162" hidden="1" xr:uid="{00000000-0005-0000-0000-0000FC390000}"/>
    <cellStyle name="Hyperlink 21" xfId="19928" hidden="1" xr:uid="{00000000-0005-0000-0000-0000FD390000}"/>
    <cellStyle name="Hyperlink 21" xfId="20242" hidden="1" xr:uid="{00000000-0005-0000-0000-0000FE390000}"/>
    <cellStyle name="Hyperlink 21" xfId="20295" hidden="1" xr:uid="{00000000-0005-0000-0000-0000FF390000}"/>
    <cellStyle name="Hyperlink 21" xfId="20344" hidden="1" xr:uid="{00000000-0005-0000-0000-0000003A0000}"/>
    <cellStyle name="Hyperlink 21" xfId="20394" hidden="1" xr:uid="{00000000-0005-0000-0000-0000013A0000}"/>
    <cellStyle name="Hyperlink 21" xfId="19883" hidden="1" xr:uid="{00000000-0005-0000-0000-0000023A0000}"/>
    <cellStyle name="Hyperlink 21" xfId="20446" hidden="1" xr:uid="{00000000-0005-0000-0000-0000033A0000}"/>
    <cellStyle name="Hyperlink 21" xfId="20499" hidden="1" xr:uid="{00000000-0005-0000-0000-0000043A0000}"/>
    <cellStyle name="Hyperlink 21" xfId="20548" hidden="1" xr:uid="{00000000-0005-0000-0000-0000053A0000}"/>
    <cellStyle name="Hyperlink 21" xfId="20598" hidden="1" xr:uid="{00000000-0005-0000-0000-0000063A0000}"/>
    <cellStyle name="Hyperlink 21" xfId="19953" hidden="1" xr:uid="{00000000-0005-0000-0000-0000073A0000}"/>
    <cellStyle name="Hyperlink 21" xfId="20650" hidden="1" xr:uid="{00000000-0005-0000-0000-0000083A0000}"/>
    <cellStyle name="Hyperlink 21" xfId="20703" hidden="1" xr:uid="{00000000-0005-0000-0000-0000093A0000}"/>
    <cellStyle name="Hyperlink 21" xfId="20752" hidden="1" xr:uid="{00000000-0005-0000-0000-00000A3A0000}"/>
    <cellStyle name="Hyperlink 21" xfId="20802" hidden="1" xr:uid="{00000000-0005-0000-0000-00000B3A0000}"/>
    <cellStyle name="Hyperlink 21" xfId="19760" hidden="1" xr:uid="{00000000-0005-0000-0000-00000C3A0000}"/>
    <cellStyle name="Hyperlink 21" xfId="20854" hidden="1" xr:uid="{00000000-0005-0000-0000-00000D3A0000}"/>
    <cellStyle name="Hyperlink 21" xfId="20907" hidden="1" xr:uid="{00000000-0005-0000-0000-00000E3A0000}"/>
    <cellStyle name="Hyperlink 21" xfId="20956" hidden="1" xr:uid="{00000000-0005-0000-0000-00000F3A0000}"/>
    <cellStyle name="Hyperlink 21" xfId="21006" hidden="1" xr:uid="{00000000-0005-0000-0000-0000103A0000}"/>
    <cellStyle name="Hyperlink 21" xfId="5765" hidden="1" xr:uid="{00000000-0005-0000-0000-0000113A0000}"/>
    <cellStyle name="Hyperlink 21" xfId="21087" hidden="1" xr:uid="{00000000-0005-0000-0000-0000123A0000}"/>
    <cellStyle name="Hyperlink 21" xfId="21140" hidden="1" xr:uid="{00000000-0005-0000-0000-0000133A0000}"/>
    <cellStyle name="Hyperlink 21" xfId="21189" hidden="1" xr:uid="{00000000-0005-0000-0000-0000143A0000}"/>
    <cellStyle name="Hyperlink 21" xfId="21239" hidden="1" xr:uid="{00000000-0005-0000-0000-0000153A0000}"/>
    <cellStyle name="Hyperlink 21" xfId="21273" hidden="1" xr:uid="{00000000-0005-0000-0000-0000163A0000}"/>
    <cellStyle name="Hyperlink 21" xfId="21342" hidden="1" xr:uid="{00000000-0005-0000-0000-0000173A0000}"/>
    <cellStyle name="Hyperlink 21" xfId="21395" hidden="1" xr:uid="{00000000-0005-0000-0000-0000183A0000}"/>
    <cellStyle name="Hyperlink 21" xfId="21444" hidden="1" xr:uid="{00000000-0005-0000-0000-0000193A0000}"/>
    <cellStyle name="Hyperlink 21" xfId="21494" hidden="1" xr:uid="{00000000-0005-0000-0000-00001A3A0000}"/>
    <cellStyle name="Hyperlink 21" xfId="21583" hidden="1" xr:uid="{00000000-0005-0000-0000-00001B3A0000}"/>
    <cellStyle name="Hyperlink 21" xfId="21706" hidden="1" xr:uid="{00000000-0005-0000-0000-00001C3A0000}"/>
    <cellStyle name="Hyperlink 21" xfId="21759" hidden="1" xr:uid="{00000000-0005-0000-0000-00001D3A0000}"/>
    <cellStyle name="Hyperlink 21" xfId="21808" hidden="1" xr:uid="{00000000-0005-0000-0000-00001E3A0000}"/>
    <cellStyle name="Hyperlink 21" xfId="21858" hidden="1" xr:uid="{00000000-0005-0000-0000-00001F3A0000}"/>
    <cellStyle name="Hyperlink 21" xfId="21964" hidden="1" xr:uid="{00000000-0005-0000-0000-0000203A0000}"/>
    <cellStyle name="Hyperlink 21" xfId="22137" hidden="1" xr:uid="{00000000-0005-0000-0000-0000213A0000}"/>
    <cellStyle name="Hyperlink 21" xfId="22190" hidden="1" xr:uid="{00000000-0005-0000-0000-0000223A0000}"/>
    <cellStyle name="Hyperlink 21" xfId="22239" hidden="1" xr:uid="{00000000-0005-0000-0000-0000233A0000}"/>
    <cellStyle name="Hyperlink 21" xfId="22289" hidden="1" xr:uid="{00000000-0005-0000-0000-0000243A0000}"/>
    <cellStyle name="Hyperlink 21" xfId="22055" hidden="1" xr:uid="{00000000-0005-0000-0000-0000253A0000}"/>
    <cellStyle name="Hyperlink 21" xfId="22369" hidden="1" xr:uid="{00000000-0005-0000-0000-0000263A0000}"/>
    <cellStyle name="Hyperlink 21" xfId="22422" hidden="1" xr:uid="{00000000-0005-0000-0000-0000273A0000}"/>
    <cellStyle name="Hyperlink 21" xfId="22471" hidden="1" xr:uid="{00000000-0005-0000-0000-0000283A0000}"/>
    <cellStyle name="Hyperlink 21" xfId="22521" hidden="1" xr:uid="{00000000-0005-0000-0000-0000293A0000}"/>
    <cellStyle name="Hyperlink 21" xfId="22010" hidden="1" xr:uid="{00000000-0005-0000-0000-00002A3A0000}"/>
    <cellStyle name="Hyperlink 21" xfId="22573" hidden="1" xr:uid="{00000000-0005-0000-0000-00002B3A0000}"/>
    <cellStyle name="Hyperlink 21" xfId="22626" hidden="1" xr:uid="{00000000-0005-0000-0000-00002C3A0000}"/>
    <cellStyle name="Hyperlink 21" xfId="22675" hidden="1" xr:uid="{00000000-0005-0000-0000-00002D3A0000}"/>
    <cellStyle name="Hyperlink 21" xfId="22725" hidden="1" xr:uid="{00000000-0005-0000-0000-00002E3A0000}"/>
    <cellStyle name="Hyperlink 21" xfId="22080" hidden="1" xr:uid="{00000000-0005-0000-0000-00002F3A0000}"/>
    <cellStyle name="Hyperlink 21" xfId="22777" hidden="1" xr:uid="{00000000-0005-0000-0000-0000303A0000}"/>
    <cellStyle name="Hyperlink 21" xfId="22830" hidden="1" xr:uid="{00000000-0005-0000-0000-0000313A0000}"/>
    <cellStyle name="Hyperlink 21" xfId="22879" hidden="1" xr:uid="{00000000-0005-0000-0000-0000323A0000}"/>
    <cellStyle name="Hyperlink 21" xfId="22929" hidden="1" xr:uid="{00000000-0005-0000-0000-0000333A0000}"/>
    <cellStyle name="Hyperlink 21" xfId="21887" hidden="1" xr:uid="{00000000-0005-0000-0000-0000343A0000}"/>
    <cellStyle name="Hyperlink 21" xfId="22981" hidden="1" xr:uid="{00000000-0005-0000-0000-0000353A0000}"/>
    <cellStyle name="Hyperlink 21" xfId="23034" hidden="1" xr:uid="{00000000-0005-0000-0000-0000363A0000}"/>
    <cellStyle name="Hyperlink 21" xfId="23083" hidden="1" xr:uid="{00000000-0005-0000-0000-0000373A0000}"/>
    <cellStyle name="Hyperlink 21" xfId="23133" hidden="1" xr:uid="{00000000-0005-0000-0000-0000383A0000}"/>
    <cellStyle name="Hyperlink 21" xfId="21675" hidden="1" xr:uid="{00000000-0005-0000-0000-0000393A0000}"/>
    <cellStyle name="Hyperlink 21" xfId="23185" hidden="1" xr:uid="{00000000-0005-0000-0000-00003A3A0000}"/>
    <cellStyle name="Hyperlink 21" xfId="23238" hidden="1" xr:uid="{00000000-0005-0000-0000-00003B3A0000}"/>
    <cellStyle name="Hyperlink 21" xfId="23287" hidden="1" xr:uid="{00000000-0005-0000-0000-00003C3A0000}"/>
    <cellStyle name="Hyperlink 21" xfId="23337" hidden="1" xr:uid="{00000000-0005-0000-0000-00003D3A0000}"/>
    <cellStyle name="Hyperlink 21" xfId="23443" hidden="1" xr:uid="{00000000-0005-0000-0000-00003E3A0000}"/>
    <cellStyle name="Hyperlink 21" xfId="23616" hidden="1" xr:uid="{00000000-0005-0000-0000-00003F3A0000}"/>
    <cellStyle name="Hyperlink 21" xfId="23669" hidden="1" xr:uid="{00000000-0005-0000-0000-0000403A0000}"/>
    <cellStyle name="Hyperlink 21" xfId="23718" hidden="1" xr:uid="{00000000-0005-0000-0000-0000413A0000}"/>
    <cellStyle name="Hyperlink 21" xfId="23768" hidden="1" xr:uid="{00000000-0005-0000-0000-0000423A0000}"/>
    <cellStyle name="Hyperlink 21" xfId="23534" hidden="1" xr:uid="{00000000-0005-0000-0000-0000433A0000}"/>
    <cellStyle name="Hyperlink 21" xfId="23848" hidden="1" xr:uid="{00000000-0005-0000-0000-0000443A0000}"/>
    <cellStyle name="Hyperlink 21" xfId="23901" hidden="1" xr:uid="{00000000-0005-0000-0000-0000453A0000}"/>
    <cellStyle name="Hyperlink 21" xfId="23950" hidden="1" xr:uid="{00000000-0005-0000-0000-0000463A0000}"/>
    <cellStyle name="Hyperlink 21" xfId="24000" hidden="1" xr:uid="{00000000-0005-0000-0000-0000473A0000}"/>
    <cellStyle name="Hyperlink 21" xfId="23489" hidden="1" xr:uid="{00000000-0005-0000-0000-0000483A0000}"/>
    <cellStyle name="Hyperlink 21" xfId="24052" hidden="1" xr:uid="{00000000-0005-0000-0000-0000493A0000}"/>
    <cellStyle name="Hyperlink 21" xfId="24105" hidden="1" xr:uid="{00000000-0005-0000-0000-00004A3A0000}"/>
    <cellStyle name="Hyperlink 21" xfId="24154" hidden="1" xr:uid="{00000000-0005-0000-0000-00004B3A0000}"/>
    <cellStyle name="Hyperlink 21" xfId="24204" hidden="1" xr:uid="{00000000-0005-0000-0000-00004C3A0000}"/>
    <cellStyle name="Hyperlink 21" xfId="23559" hidden="1" xr:uid="{00000000-0005-0000-0000-00004D3A0000}"/>
    <cellStyle name="Hyperlink 21" xfId="24256" hidden="1" xr:uid="{00000000-0005-0000-0000-00004E3A0000}"/>
    <cellStyle name="Hyperlink 21" xfId="24309" hidden="1" xr:uid="{00000000-0005-0000-0000-00004F3A0000}"/>
    <cellStyle name="Hyperlink 21" xfId="24358" hidden="1" xr:uid="{00000000-0005-0000-0000-0000503A0000}"/>
    <cellStyle name="Hyperlink 21" xfId="24408" hidden="1" xr:uid="{00000000-0005-0000-0000-0000513A0000}"/>
    <cellStyle name="Hyperlink 21" xfId="23366" hidden="1" xr:uid="{00000000-0005-0000-0000-0000523A0000}"/>
    <cellStyle name="Hyperlink 21" xfId="24460" hidden="1" xr:uid="{00000000-0005-0000-0000-0000533A0000}"/>
    <cellStyle name="Hyperlink 21" xfId="24513" hidden="1" xr:uid="{00000000-0005-0000-0000-0000543A0000}"/>
    <cellStyle name="Hyperlink 21" xfId="24562" hidden="1" xr:uid="{00000000-0005-0000-0000-0000553A0000}"/>
    <cellStyle name="Hyperlink 21" xfId="24612" hidden="1" xr:uid="{00000000-0005-0000-0000-0000563A0000}"/>
    <cellStyle name="Hyperlink 21" xfId="21628" hidden="1" xr:uid="{00000000-0005-0000-0000-0000573A0000}"/>
    <cellStyle name="Hyperlink 21" xfId="24664" hidden="1" xr:uid="{00000000-0005-0000-0000-0000583A0000}"/>
    <cellStyle name="Hyperlink 21" xfId="24717" hidden="1" xr:uid="{00000000-0005-0000-0000-0000593A0000}"/>
    <cellStyle name="Hyperlink 21" xfId="24766" hidden="1" xr:uid="{00000000-0005-0000-0000-00005A3A0000}"/>
    <cellStyle name="Hyperlink 21" xfId="24816" hidden="1" xr:uid="{00000000-0005-0000-0000-00005B3A0000}"/>
    <cellStyle name="Hyperlink 21" xfId="24922" hidden="1" xr:uid="{00000000-0005-0000-0000-00005C3A0000}"/>
    <cellStyle name="Hyperlink 21" xfId="25095" hidden="1" xr:uid="{00000000-0005-0000-0000-00005D3A0000}"/>
    <cellStyle name="Hyperlink 21" xfId="25148" hidden="1" xr:uid="{00000000-0005-0000-0000-00005E3A0000}"/>
    <cellStyle name="Hyperlink 21" xfId="25197" hidden="1" xr:uid="{00000000-0005-0000-0000-00005F3A0000}"/>
    <cellStyle name="Hyperlink 21" xfId="25247" hidden="1" xr:uid="{00000000-0005-0000-0000-0000603A0000}"/>
    <cellStyle name="Hyperlink 21" xfId="25013" hidden="1" xr:uid="{00000000-0005-0000-0000-0000613A0000}"/>
    <cellStyle name="Hyperlink 21" xfId="25327" hidden="1" xr:uid="{00000000-0005-0000-0000-0000623A0000}"/>
    <cellStyle name="Hyperlink 21" xfId="25380" hidden="1" xr:uid="{00000000-0005-0000-0000-0000633A0000}"/>
    <cellStyle name="Hyperlink 21" xfId="25429" hidden="1" xr:uid="{00000000-0005-0000-0000-0000643A0000}"/>
    <cellStyle name="Hyperlink 21" xfId="25479" hidden="1" xr:uid="{00000000-0005-0000-0000-0000653A0000}"/>
    <cellStyle name="Hyperlink 21" xfId="24968" hidden="1" xr:uid="{00000000-0005-0000-0000-0000663A0000}"/>
    <cellStyle name="Hyperlink 21" xfId="25531" hidden="1" xr:uid="{00000000-0005-0000-0000-0000673A0000}"/>
    <cellStyle name="Hyperlink 21" xfId="25584" hidden="1" xr:uid="{00000000-0005-0000-0000-0000683A0000}"/>
    <cellStyle name="Hyperlink 21" xfId="25633" hidden="1" xr:uid="{00000000-0005-0000-0000-0000693A0000}"/>
    <cellStyle name="Hyperlink 21" xfId="25683" hidden="1" xr:uid="{00000000-0005-0000-0000-00006A3A0000}"/>
    <cellStyle name="Hyperlink 21" xfId="25038" hidden="1" xr:uid="{00000000-0005-0000-0000-00006B3A0000}"/>
    <cellStyle name="Hyperlink 21" xfId="25735" hidden="1" xr:uid="{00000000-0005-0000-0000-00006C3A0000}"/>
    <cellStyle name="Hyperlink 21" xfId="25788" hidden="1" xr:uid="{00000000-0005-0000-0000-00006D3A0000}"/>
    <cellStyle name="Hyperlink 21" xfId="25837" hidden="1" xr:uid="{00000000-0005-0000-0000-00006E3A0000}"/>
    <cellStyle name="Hyperlink 21" xfId="25887" hidden="1" xr:uid="{00000000-0005-0000-0000-00006F3A0000}"/>
    <cellStyle name="Hyperlink 21" xfId="24845" hidden="1" xr:uid="{00000000-0005-0000-0000-0000703A0000}"/>
    <cellStyle name="Hyperlink 21" xfId="25939" hidden="1" xr:uid="{00000000-0005-0000-0000-0000713A0000}"/>
    <cellStyle name="Hyperlink 21" xfId="25992" hidden="1" xr:uid="{00000000-0005-0000-0000-0000723A0000}"/>
    <cellStyle name="Hyperlink 21" xfId="26041" hidden="1" xr:uid="{00000000-0005-0000-0000-0000733A0000}"/>
    <cellStyle name="Hyperlink 21" xfId="26091" hidden="1" xr:uid="{00000000-0005-0000-0000-0000743A0000}"/>
    <cellStyle name="Hyperlink 21" xfId="5495" hidden="1" xr:uid="{00000000-0005-0000-0000-0000753A0000}"/>
    <cellStyle name="Hyperlink 21" xfId="26168" hidden="1" xr:uid="{00000000-0005-0000-0000-0000763A0000}"/>
    <cellStyle name="Hyperlink 21" xfId="26221" hidden="1" xr:uid="{00000000-0005-0000-0000-0000773A0000}"/>
    <cellStyle name="Hyperlink 21" xfId="26270" hidden="1" xr:uid="{00000000-0005-0000-0000-0000783A0000}"/>
    <cellStyle name="Hyperlink 21" xfId="26320" hidden="1" xr:uid="{00000000-0005-0000-0000-0000793A0000}"/>
    <cellStyle name="Hyperlink 21" xfId="26354" hidden="1" xr:uid="{00000000-0005-0000-0000-00007A3A0000}"/>
    <cellStyle name="Hyperlink 21" xfId="26423" hidden="1" xr:uid="{00000000-0005-0000-0000-00007B3A0000}"/>
    <cellStyle name="Hyperlink 21" xfId="26476" hidden="1" xr:uid="{00000000-0005-0000-0000-00007C3A0000}"/>
    <cellStyle name="Hyperlink 21" xfId="26525" hidden="1" xr:uid="{00000000-0005-0000-0000-00007D3A0000}"/>
    <cellStyle name="Hyperlink 21" xfId="26575" hidden="1" xr:uid="{00000000-0005-0000-0000-00007E3A0000}"/>
    <cellStyle name="Hyperlink 21" xfId="26661" hidden="1" xr:uid="{00000000-0005-0000-0000-00007F3A0000}"/>
    <cellStyle name="Hyperlink 21" xfId="26784" hidden="1" xr:uid="{00000000-0005-0000-0000-0000803A0000}"/>
    <cellStyle name="Hyperlink 21" xfId="26837" hidden="1" xr:uid="{00000000-0005-0000-0000-0000813A0000}"/>
    <cellStyle name="Hyperlink 21" xfId="26886" hidden="1" xr:uid="{00000000-0005-0000-0000-0000823A0000}"/>
    <cellStyle name="Hyperlink 21" xfId="26936" hidden="1" xr:uid="{00000000-0005-0000-0000-0000833A0000}"/>
    <cellStyle name="Hyperlink 21" xfId="27042" hidden="1" xr:uid="{00000000-0005-0000-0000-0000843A0000}"/>
    <cellStyle name="Hyperlink 21" xfId="27215" hidden="1" xr:uid="{00000000-0005-0000-0000-0000853A0000}"/>
    <cellStyle name="Hyperlink 21" xfId="27268" hidden="1" xr:uid="{00000000-0005-0000-0000-0000863A0000}"/>
    <cellStyle name="Hyperlink 21" xfId="27317" hidden="1" xr:uid="{00000000-0005-0000-0000-0000873A0000}"/>
    <cellStyle name="Hyperlink 21" xfId="27367" hidden="1" xr:uid="{00000000-0005-0000-0000-0000883A0000}"/>
    <cellStyle name="Hyperlink 21" xfId="27133" hidden="1" xr:uid="{00000000-0005-0000-0000-0000893A0000}"/>
    <cellStyle name="Hyperlink 21" xfId="27447" hidden="1" xr:uid="{00000000-0005-0000-0000-00008A3A0000}"/>
    <cellStyle name="Hyperlink 21" xfId="27500" hidden="1" xr:uid="{00000000-0005-0000-0000-00008B3A0000}"/>
    <cellStyle name="Hyperlink 21" xfId="27549" hidden="1" xr:uid="{00000000-0005-0000-0000-00008C3A0000}"/>
    <cellStyle name="Hyperlink 21" xfId="27599" hidden="1" xr:uid="{00000000-0005-0000-0000-00008D3A0000}"/>
    <cellStyle name="Hyperlink 21" xfId="27088" hidden="1" xr:uid="{00000000-0005-0000-0000-00008E3A0000}"/>
    <cellStyle name="Hyperlink 21" xfId="27651" hidden="1" xr:uid="{00000000-0005-0000-0000-00008F3A0000}"/>
    <cellStyle name="Hyperlink 21" xfId="27704" hidden="1" xr:uid="{00000000-0005-0000-0000-0000903A0000}"/>
    <cellStyle name="Hyperlink 21" xfId="27753" hidden="1" xr:uid="{00000000-0005-0000-0000-0000913A0000}"/>
    <cellStyle name="Hyperlink 21" xfId="27803" hidden="1" xr:uid="{00000000-0005-0000-0000-0000923A0000}"/>
    <cellStyle name="Hyperlink 21" xfId="27158" hidden="1" xr:uid="{00000000-0005-0000-0000-0000933A0000}"/>
    <cellStyle name="Hyperlink 21" xfId="27855" hidden="1" xr:uid="{00000000-0005-0000-0000-0000943A0000}"/>
    <cellStyle name="Hyperlink 21" xfId="27908" hidden="1" xr:uid="{00000000-0005-0000-0000-0000953A0000}"/>
    <cellStyle name="Hyperlink 21" xfId="27957" hidden="1" xr:uid="{00000000-0005-0000-0000-0000963A0000}"/>
    <cellStyle name="Hyperlink 21" xfId="28007" hidden="1" xr:uid="{00000000-0005-0000-0000-0000973A0000}"/>
    <cellStyle name="Hyperlink 21" xfId="26965" hidden="1" xr:uid="{00000000-0005-0000-0000-0000983A0000}"/>
    <cellStyle name="Hyperlink 21" xfId="28059" hidden="1" xr:uid="{00000000-0005-0000-0000-0000993A0000}"/>
    <cellStyle name="Hyperlink 21" xfId="28112" hidden="1" xr:uid="{00000000-0005-0000-0000-00009A3A0000}"/>
    <cellStyle name="Hyperlink 21" xfId="28161" hidden="1" xr:uid="{00000000-0005-0000-0000-00009B3A0000}"/>
    <cellStyle name="Hyperlink 21" xfId="28211" hidden="1" xr:uid="{00000000-0005-0000-0000-00009C3A0000}"/>
    <cellStyle name="Hyperlink 21" xfId="26753" hidden="1" xr:uid="{00000000-0005-0000-0000-00009D3A0000}"/>
    <cellStyle name="Hyperlink 21" xfId="28263" hidden="1" xr:uid="{00000000-0005-0000-0000-00009E3A0000}"/>
    <cellStyle name="Hyperlink 21" xfId="28316" hidden="1" xr:uid="{00000000-0005-0000-0000-00009F3A0000}"/>
    <cellStyle name="Hyperlink 21" xfId="28365" hidden="1" xr:uid="{00000000-0005-0000-0000-0000A03A0000}"/>
    <cellStyle name="Hyperlink 21" xfId="28415" hidden="1" xr:uid="{00000000-0005-0000-0000-0000A13A0000}"/>
    <cellStyle name="Hyperlink 21" xfId="28521" hidden="1" xr:uid="{00000000-0005-0000-0000-0000A23A0000}"/>
    <cellStyle name="Hyperlink 21" xfId="28694" hidden="1" xr:uid="{00000000-0005-0000-0000-0000A33A0000}"/>
    <cellStyle name="Hyperlink 21" xfId="28747" hidden="1" xr:uid="{00000000-0005-0000-0000-0000A43A0000}"/>
    <cellStyle name="Hyperlink 21" xfId="28796" hidden="1" xr:uid="{00000000-0005-0000-0000-0000A53A0000}"/>
    <cellStyle name="Hyperlink 21" xfId="28846" hidden="1" xr:uid="{00000000-0005-0000-0000-0000A63A0000}"/>
    <cellStyle name="Hyperlink 21" xfId="28612" hidden="1" xr:uid="{00000000-0005-0000-0000-0000A73A0000}"/>
    <cellStyle name="Hyperlink 21" xfId="28926" hidden="1" xr:uid="{00000000-0005-0000-0000-0000A83A0000}"/>
    <cellStyle name="Hyperlink 21" xfId="28979" hidden="1" xr:uid="{00000000-0005-0000-0000-0000A93A0000}"/>
    <cellStyle name="Hyperlink 21" xfId="29028" hidden="1" xr:uid="{00000000-0005-0000-0000-0000AA3A0000}"/>
    <cellStyle name="Hyperlink 21" xfId="29078" hidden="1" xr:uid="{00000000-0005-0000-0000-0000AB3A0000}"/>
    <cellStyle name="Hyperlink 21" xfId="28567" hidden="1" xr:uid="{00000000-0005-0000-0000-0000AC3A0000}"/>
    <cellStyle name="Hyperlink 21" xfId="29130" hidden="1" xr:uid="{00000000-0005-0000-0000-0000AD3A0000}"/>
    <cellStyle name="Hyperlink 21" xfId="29183" hidden="1" xr:uid="{00000000-0005-0000-0000-0000AE3A0000}"/>
    <cellStyle name="Hyperlink 21" xfId="29232" hidden="1" xr:uid="{00000000-0005-0000-0000-0000AF3A0000}"/>
    <cellStyle name="Hyperlink 21" xfId="29282" hidden="1" xr:uid="{00000000-0005-0000-0000-0000B03A0000}"/>
    <cellStyle name="Hyperlink 21" xfId="28637" hidden="1" xr:uid="{00000000-0005-0000-0000-0000B13A0000}"/>
    <cellStyle name="Hyperlink 21" xfId="29334" hidden="1" xr:uid="{00000000-0005-0000-0000-0000B23A0000}"/>
    <cellStyle name="Hyperlink 21" xfId="29387" hidden="1" xr:uid="{00000000-0005-0000-0000-0000B33A0000}"/>
    <cellStyle name="Hyperlink 21" xfId="29436" hidden="1" xr:uid="{00000000-0005-0000-0000-0000B43A0000}"/>
    <cellStyle name="Hyperlink 21" xfId="29486" hidden="1" xr:uid="{00000000-0005-0000-0000-0000B53A0000}"/>
    <cellStyle name="Hyperlink 21" xfId="28444" hidden="1" xr:uid="{00000000-0005-0000-0000-0000B63A0000}"/>
    <cellStyle name="Hyperlink 21" xfId="29538" hidden="1" xr:uid="{00000000-0005-0000-0000-0000B73A0000}"/>
    <cellStyle name="Hyperlink 21" xfId="29591" hidden="1" xr:uid="{00000000-0005-0000-0000-0000B83A0000}"/>
    <cellStyle name="Hyperlink 21" xfId="29640" hidden="1" xr:uid="{00000000-0005-0000-0000-0000B93A0000}"/>
    <cellStyle name="Hyperlink 21" xfId="29690" hidden="1" xr:uid="{00000000-0005-0000-0000-0000BA3A0000}"/>
    <cellStyle name="Hyperlink 21" xfId="26706" hidden="1" xr:uid="{00000000-0005-0000-0000-0000BB3A0000}"/>
    <cellStyle name="Hyperlink 21" xfId="29742" hidden="1" xr:uid="{00000000-0005-0000-0000-0000BC3A0000}"/>
    <cellStyle name="Hyperlink 21" xfId="29795" hidden="1" xr:uid="{00000000-0005-0000-0000-0000BD3A0000}"/>
    <cellStyle name="Hyperlink 21" xfId="29844" hidden="1" xr:uid="{00000000-0005-0000-0000-0000BE3A0000}"/>
    <cellStyle name="Hyperlink 21" xfId="29894" hidden="1" xr:uid="{00000000-0005-0000-0000-0000BF3A0000}"/>
    <cellStyle name="Hyperlink 21" xfId="30000" hidden="1" xr:uid="{00000000-0005-0000-0000-0000C03A0000}"/>
    <cellStyle name="Hyperlink 21" xfId="30173" hidden="1" xr:uid="{00000000-0005-0000-0000-0000C13A0000}"/>
    <cellStyle name="Hyperlink 21" xfId="30226" hidden="1" xr:uid="{00000000-0005-0000-0000-0000C23A0000}"/>
    <cellStyle name="Hyperlink 21" xfId="30275" hidden="1" xr:uid="{00000000-0005-0000-0000-0000C33A0000}"/>
    <cellStyle name="Hyperlink 21" xfId="30325" hidden="1" xr:uid="{00000000-0005-0000-0000-0000C43A0000}"/>
    <cellStyle name="Hyperlink 21" xfId="30091" hidden="1" xr:uid="{00000000-0005-0000-0000-0000C53A0000}"/>
    <cellStyle name="Hyperlink 21" xfId="30405" hidden="1" xr:uid="{00000000-0005-0000-0000-0000C63A0000}"/>
    <cellStyle name="Hyperlink 21" xfId="30458" hidden="1" xr:uid="{00000000-0005-0000-0000-0000C73A0000}"/>
    <cellStyle name="Hyperlink 21" xfId="30507" hidden="1" xr:uid="{00000000-0005-0000-0000-0000C83A0000}"/>
    <cellStyle name="Hyperlink 21" xfId="30557" hidden="1" xr:uid="{00000000-0005-0000-0000-0000C93A0000}"/>
    <cellStyle name="Hyperlink 21" xfId="30046" hidden="1" xr:uid="{00000000-0005-0000-0000-0000CA3A0000}"/>
    <cellStyle name="Hyperlink 21" xfId="30609" hidden="1" xr:uid="{00000000-0005-0000-0000-0000CB3A0000}"/>
    <cellStyle name="Hyperlink 21" xfId="30662" hidden="1" xr:uid="{00000000-0005-0000-0000-0000CC3A0000}"/>
    <cellStyle name="Hyperlink 21" xfId="30711" hidden="1" xr:uid="{00000000-0005-0000-0000-0000CD3A0000}"/>
    <cellStyle name="Hyperlink 21" xfId="30761" hidden="1" xr:uid="{00000000-0005-0000-0000-0000CE3A0000}"/>
    <cellStyle name="Hyperlink 21" xfId="30116" hidden="1" xr:uid="{00000000-0005-0000-0000-0000CF3A0000}"/>
    <cellStyle name="Hyperlink 21" xfId="30813" hidden="1" xr:uid="{00000000-0005-0000-0000-0000D03A0000}"/>
    <cellStyle name="Hyperlink 21" xfId="30866" hidden="1" xr:uid="{00000000-0005-0000-0000-0000D13A0000}"/>
    <cellStyle name="Hyperlink 21" xfId="30915" hidden="1" xr:uid="{00000000-0005-0000-0000-0000D23A0000}"/>
    <cellStyle name="Hyperlink 21" xfId="30965" hidden="1" xr:uid="{00000000-0005-0000-0000-0000D33A0000}"/>
    <cellStyle name="Hyperlink 21" xfId="29923" hidden="1" xr:uid="{00000000-0005-0000-0000-0000D43A0000}"/>
    <cellStyle name="Hyperlink 21" xfId="31017" hidden="1" xr:uid="{00000000-0005-0000-0000-0000D53A0000}"/>
    <cellStyle name="Hyperlink 21" xfId="31070" hidden="1" xr:uid="{00000000-0005-0000-0000-0000D63A0000}"/>
    <cellStyle name="Hyperlink 21" xfId="31119" hidden="1" xr:uid="{00000000-0005-0000-0000-0000D73A0000}"/>
    <cellStyle name="Hyperlink 21" xfId="31169" hidden="1" xr:uid="{00000000-0005-0000-0000-0000D83A0000}"/>
    <cellStyle name="Hyperlink 21" xfId="5535" hidden="1" xr:uid="{00000000-0005-0000-0000-0000D93A0000}"/>
    <cellStyle name="Hyperlink 21" xfId="31240" hidden="1" xr:uid="{00000000-0005-0000-0000-0000DA3A0000}"/>
    <cellStyle name="Hyperlink 21" xfId="31293" hidden="1" xr:uid="{00000000-0005-0000-0000-0000DB3A0000}"/>
    <cellStyle name="Hyperlink 21" xfId="31342" hidden="1" xr:uid="{00000000-0005-0000-0000-0000DC3A0000}"/>
    <cellStyle name="Hyperlink 21" xfId="31392" hidden="1" xr:uid="{00000000-0005-0000-0000-0000DD3A0000}"/>
    <cellStyle name="Hyperlink 21" xfId="31426" hidden="1" xr:uid="{00000000-0005-0000-0000-0000DE3A0000}"/>
    <cellStyle name="Hyperlink 21" xfId="31495" hidden="1" xr:uid="{00000000-0005-0000-0000-0000DF3A0000}"/>
    <cellStyle name="Hyperlink 21" xfId="31548" hidden="1" xr:uid="{00000000-0005-0000-0000-0000E03A0000}"/>
    <cellStyle name="Hyperlink 21" xfId="31597" hidden="1" xr:uid="{00000000-0005-0000-0000-0000E13A0000}"/>
    <cellStyle name="Hyperlink 21" xfId="31647" hidden="1" xr:uid="{00000000-0005-0000-0000-0000E23A0000}"/>
    <cellStyle name="Hyperlink 21" xfId="31730" hidden="1" xr:uid="{00000000-0005-0000-0000-0000E33A0000}"/>
    <cellStyle name="Hyperlink 21" xfId="31852" hidden="1" xr:uid="{00000000-0005-0000-0000-0000E43A0000}"/>
    <cellStyle name="Hyperlink 21" xfId="31905" hidden="1" xr:uid="{00000000-0005-0000-0000-0000E53A0000}"/>
    <cellStyle name="Hyperlink 21" xfId="31954" hidden="1" xr:uid="{00000000-0005-0000-0000-0000E63A0000}"/>
    <cellStyle name="Hyperlink 21" xfId="32004" hidden="1" xr:uid="{00000000-0005-0000-0000-0000E73A0000}"/>
    <cellStyle name="Hyperlink 21" xfId="32110" hidden="1" xr:uid="{00000000-0005-0000-0000-0000E83A0000}"/>
    <cellStyle name="Hyperlink 21" xfId="32283" hidden="1" xr:uid="{00000000-0005-0000-0000-0000E93A0000}"/>
    <cellStyle name="Hyperlink 21" xfId="32336" hidden="1" xr:uid="{00000000-0005-0000-0000-0000EA3A0000}"/>
    <cellStyle name="Hyperlink 21" xfId="32385" hidden="1" xr:uid="{00000000-0005-0000-0000-0000EB3A0000}"/>
    <cellStyle name="Hyperlink 21" xfId="32435" hidden="1" xr:uid="{00000000-0005-0000-0000-0000EC3A0000}"/>
    <cellStyle name="Hyperlink 21" xfId="32201" hidden="1" xr:uid="{00000000-0005-0000-0000-0000ED3A0000}"/>
    <cellStyle name="Hyperlink 21" xfId="32515" hidden="1" xr:uid="{00000000-0005-0000-0000-0000EE3A0000}"/>
    <cellStyle name="Hyperlink 21" xfId="32568" hidden="1" xr:uid="{00000000-0005-0000-0000-0000EF3A0000}"/>
    <cellStyle name="Hyperlink 21" xfId="32617" hidden="1" xr:uid="{00000000-0005-0000-0000-0000F03A0000}"/>
    <cellStyle name="Hyperlink 21" xfId="32667" hidden="1" xr:uid="{00000000-0005-0000-0000-0000F13A0000}"/>
    <cellStyle name="Hyperlink 21" xfId="32156" hidden="1" xr:uid="{00000000-0005-0000-0000-0000F23A0000}"/>
    <cellStyle name="Hyperlink 21" xfId="32719" hidden="1" xr:uid="{00000000-0005-0000-0000-0000F33A0000}"/>
    <cellStyle name="Hyperlink 21" xfId="32772" hidden="1" xr:uid="{00000000-0005-0000-0000-0000F43A0000}"/>
    <cellStyle name="Hyperlink 21" xfId="32821" hidden="1" xr:uid="{00000000-0005-0000-0000-0000F53A0000}"/>
    <cellStyle name="Hyperlink 21" xfId="32871" hidden="1" xr:uid="{00000000-0005-0000-0000-0000F63A0000}"/>
    <cellStyle name="Hyperlink 21" xfId="32226" hidden="1" xr:uid="{00000000-0005-0000-0000-0000F73A0000}"/>
    <cellStyle name="Hyperlink 21" xfId="32923" hidden="1" xr:uid="{00000000-0005-0000-0000-0000F83A0000}"/>
    <cellStyle name="Hyperlink 21" xfId="32976" hidden="1" xr:uid="{00000000-0005-0000-0000-0000F93A0000}"/>
    <cellStyle name="Hyperlink 21" xfId="33025" hidden="1" xr:uid="{00000000-0005-0000-0000-0000FA3A0000}"/>
    <cellStyle name="Hyperlink 21" xfId="33075" hidden="1" xr:uid="{00000000-0005-0000-0000-0000FB3A0000}"/>
    <cellStyle name="Hyperlink 21" xfId="32033" hidden="1" xr:uid="{00000000-0005-0000-0000-0000FC3A0000}"/>
    <cellStyle name="Hyperlink 21" xfId="33127" hidden="1" xr:uid="{00000000-0005-0000-0000-0000FD3A0000}"/>
    <cellStyle name="Hyperlink 21" xfId="33180" hidden="1" xr:uid="{00000000-0005-0000-0000-0000FE3A0000}"/>
    <cellStyle name="Hyperlink 21" xfId="33229" hidden="1" xr:uid="{00000000-0005-0000-0000-0000FF3A0000}"/>
    <cellStyle name="Hyperlink 21" xfId="33279" hidden="1" xr:uid="{00000000-0005-0000-0000-0000003B0000}"/>
    <cellStyle name="Hyperlink 21" xfId="31821" hidden="1" xr:uid="{00000000-0005-0000-0000-0000013B0000}"/>
    <cellStyle name="Hyperlink 21" xfId="33331" hidden="1" xr:uid="{00000000-0005-0000-0000-0000023B0000}"/>
    <cellStyle name="Hyperlink 21" xfId="33384" hidden="1" xr:uid="{00000000-0005-0000-0000-0000033B0000}"/>
    <cellStyle name="Hyperlink 21" xfId="33433" hidden="1" xr:uid="{00000000-0005-0000-0000-0000043B0000}"/>
    <cellStyle name="Hyperlink 21" xfId="33483" hidden="1" xr:uid="{00000000-0005-0000-0000-0000053B0000}"/>
    <cellStyle name="Hyperlink 21" xfId="33589" hidden="1" xr:uid="{00000000-0005-0000-0000-0000063B0000}"/>
    <cellStyle name="Hyperlink 21" xfId="33762" hidden="1" xr:uid="{00000000-0005-0000-0000-0000073B0000}"/>
    <cellStyle name="Hyperlink 21" xfId="33815" hidden="1" xr:uid="{00000000-0005-0000-0000-0000083B0000}"/>
    <cellStyle name="Hyperlink 21" xfId="33864" hidden="1" xr:uid="{00000000-0005-0000-0000-0000093B0000}"/>
    <cellStyle name="Hyperlink 21" xfId="33914" hidden="1" xr:uid="{00000000-0005-0000-0000-00000A3B0000}"/>
    <cellStyle name="Hyperlink 21" xfId="33680" hidden="1" xr:uid="{00000000-0005-0000-0000-00000B3B0000}"/>
    <cellStyle name="Hyperlink 21" xfId="33994" hidden="1" xr:uid="{00000000-0005-0000-0000-00000C3B0000}"/>
    <cellStyle name="Hyperlink 21" xfId="34047" hidden="1" xr:uid="{00000000-0005-0000-0000-00000D3B0000}"/>
    <cellStyle name="Hyperlink 21" xfId="34096" hidden="1" xr:uid="{00000000-0005-0000-0000-00000E3B0000}"/>
    <cellStyle name="Hyperlink 21" xfId="34146" hidden="1" xr:uid="{00000000-0005-0000-0000-00000F3B0000}"/>
    <cellStyle name="Hyperlink 21" xfId="33635" hidden="1" xr:uid="{00000000-0005-0000-0000-0000103B0000}"/>
    <cellStyle name="Hyperlink 21" xfId="34198" hidden="1" xr:uid="{00000000-0005-0000-0000-0000113B0000}"/>
    <cellStyle name="Hyperlink 21" xfId="34251" hidden="1" xr:uid="{00000000-0005-0000-0000-0000123B0000}"/>
    <cellStyle name="Hyperlink 21" xfId="34300" hidden="1" xr:uid="{00000000-0005-0000-0000-0000133B0000}"/>
    <cellStyle name="Hyperlink 21" xfId="34350" hidden="1" xr:uid="{00000000-0005-0000-0000-0000143B0000}"/>
    <cellStyle name="Hyperlink 21" xfId="33705" hidden="1" xr:uid="{00000000-0005-0000-0000-0000153B0000}"/>
    <cellStyle name="Hyperlink 21" xfId="34402" hidden="1" xr:uid="{00000000-0005-0000-0000-0000163B0000}"/>
    <cellStyle name="Hyperlink 21" xfId="34455" hidden="1" xr:uid="{00000000-0005-0000-0000-0000173B0000}"/>
    <cellStyle name="Hyperlink 21" xfId="34504" hidden="1" xr:uid="{00000000-0005-0000-0000-0000183B0000}"/>
    <cellStyle name="Hyperlink 21" xfId="34554" hidden="1" xr:uid="{00000000-0005-0000-0000-0000193B0000}"/>
    <cellStyle name="Hyperlink 21" xfId="33512" hidden="1" xr:uid="{00000000-0005-0000-0000-00001A3B0000}"/>
    <cellStyle name="Hyperlink 21" xfId="34606" hidden="1" xr:uid="{00000000-0005-0000-0000-00001B3B0000}"/>
    <cellStyle name="Hyperlink 21" xfId="34659" hidden="1" xr:uid="{00000000-0005-0000-0000-00001C3B0000}"/>
    <cellStyle name="Hyperlink 21" xfId="34708" hidden="1" xr:uid="{00000000-0005-0000-0000-00001D3B0000}"/>
    <cellStyle name="Hyperlink 21" xfId="34758" hidden="1" xr:uid="{00000000-0005-0000-0000-00001E3B0000}"/>
    <cellStyle name="Hyperlink 21" xfId="31775" hidden="1" xr:uid="{00000000-0005-0000-0000-00001F3B0000}"/>
    <cellStyle name="Hyperlink 21" xfId="34810" hidden="1" xr:uid="{00000000-0005-0000-0000-0000203B0000}"/>
    <cellStyle name="Hyperlink 21" xfId="34863" hidden="1" xr:uid="{00000000-0005-0000-0000-0000213B0000}"/>
    <cellStyle name="Hyperlink 21" xfId="34912" hidden="1" xr:uid="{00000000-0005-0000-0000-0000223B0000}"/>
    <cellStyle name="Hyperlink 21" xfId="34962" hidden="1" xr:uid="{00000000-0005-0000-0000-0000233B0000}"/>
    <cellStyle name="Hyperlink 21" xfId="35068" hidden="1" xr:uid="{00000000-0005-0000-0000-0000243B0000}"/>
    <cellStyle name="Hyperlink 21" xfId="35241" hidden="1" xr:uid="{00000000-0005-0000-0000-0000253B0000}"/>
    <cellStyle name="Hyperlink 21" xfId="35294" hidden="1" xr:uid="{00000000-0005-0000-0000-0000263B0000}"/>
    <cellStyle name="Hyperlink 21" xfId="35343" hidden="1" xr:uid="{00000000-0005-0000-0000-0000273B0000}"/>
    <cellStyle name="Hyperlink 21" xfId="35393" hidden="1" xr:uid="{00000000-0005-0000-0000-0000283B0000}"/>
    <cellStyle name="Hyperlink 21" xfId="35159" hidden="1" xr:uid="{00000000-0005-0000-0000-0000293B0000}"/>
    <cellStyle name="Hyperlink 21" xfId="35473" hidden="1" xr:uid="{00000000-0005-0000-0000-00002A3B0000}"/>
    <cellStyle name="Hyperlink 21" xfId="35526" hidden="1" xr:uid="{00000000-0005-0000-0000-00002B3B0000}"/>
    <cellStyle name="Hyperlink 21" xfId="35575" hidden="1" xr:uid="{00000000-0005-0000-0000-00002C3B0000}"/>
    <cellStyle name="Hyperlink 21" xfId="35625" hidden="1" xr:uid="{00000000-0005-0000-0000-00002D3B0000}"/>
    <cellStyle name="Hyperlink 21" xfId="35114" hidden="1" xr:uid="{00000000-0005-0000-0000-00002E3B0000}"/>
    <cellStyle name="Hyperlink 21" xfId="35677" hidden="1" xr:uid="{00000000-0005-0000-0000-00002F3B0000}"/>
    <cellStyle name="Hyperlink 21" xfId="35730" hidden="1" xr:uid="{00000000-0005-0000-0000-0000303B0000}"/>
    <cellStyle name="Hyperlink 21" xfId="35779" hidden="1" xr:uid="{00000000-0005-0000-0000-0000313B0000}"/>
    <cellStyle name="Hyperlink 21" xfId="35829" hidden="1" xr:uid="{00000000-0005-0000-0000-0000323B0000}"/>
    <cellStyle name="Hyperlink 21" xfId="35184" hidden="1" xr:uid="{00000000-0005-0000-0000-0000333B0000}"/>
    <cellStyle name="Hyperlink 21" xfId="35881" hidden="1" xr:uid="{00000000-0005-0000-0000-0000343B0000}"/>
    <cellStyle name="Hyperlink 21" xfId="35934" hidden="1" xr:uid="{00000000-0005-0000-0000-0000353B0000}"/>
    <cellStyle name="Hyperlink 21" xfId="35983" hidden="1" xr:uid="{00000000-0005-0000-0000-0000363B0000}"/>
    <cellStyle name="Hyperlink 21" xfId="36033" hidden="1" xr:uid="{00000000-0005-0000-0000-0000373B0000}"/>
    <cellStyle name="Hyperlink 21" xfId="34991" hidden="1" xr:uid="{00000000-0005-0000-0000-0000383B0000}"/>
    <cellStyle name="Hyperlink 21" xfId="36085" hidden="1" xr:uid="{00000000-0005-0000-0000-0000393B0000}"/>
    <cellStyle name="Hyperlink 21" xfId="36138" hidden="1" xr:uid="{00000000-0005-0000-0000-00003A3B0000}"/>
    <cellStyle name="Hyperlink 21" xfId="36187" hidden="1" xr:uid="{00000000-0005-0000-0000-00003B3B0000}"/>
    <cellStyle name="Hyperlink 21" xfId="36237" hidden="1" xr:uid="{00000000-0005-0000-0000-00003C3B0000}"/>
    <cellStyle name="Hyperlink 21" xfId="5520" hidden="1" xr:uid="{00000000-0005-0000-0000-00003D3B0000}"/>
    <cellStyle name="Hyperlink 21" xfId="36309" hidden="1" xr:uid="{00000000-0005-0000-0000-00003E3B0000}"/>
    <cellStyle name="Hyperlink 21" xfId="36362" hidden="1" xr:uid="{00000000-0005-0000-0000-00003F3B0000}"/>
    <cellStyle name="Hyperlink 21" xfId="36411" hidden="1" xr:uid="{00000000-0005-0000-0000-0000403B0000}"/>
    <cellStyle name="Hyperlink 21" xfId="36461" hidden="1" xr:uid="{00000000-0005-0000-0000-0000413B0000}"/>
    <cellStyle name="Hyperlink 21" xfId="36495" hidden="1" xr:uid="{00000000-0005-0000-0000-0000423B0000}"/>
    <cellStyle name="Hyperlink 21" xfId="36564" hidden="1" xr:uid="{00000000-0005-0000-0000-0000433B0000}"/>
    <cellStyle name="Hyperlink 21" xfId="36617" hidden="1" xr:uid="{00000000-0005-0000-0000-0000443B0000}"/>
    <cellStyle name="Hyperlink 21" xfId="36666" hidden="1" xr:uid="{00000000-0005-0000-0000-0000453B0000}"/>
    <cellStyle name="Hyperlink 21" xfId="36716" hidden="1" xr:uid="{00000000-0005-0000-0000-0000463B0000}"/>
    <cellStyle name="Hyperlink 21" xfId="36799" hidden="1" xr:uid="{00000000-0005-0000-0000-0000473B0000}"/>
    <cellStyle name="Hyperlink 21" xfId="36921" hidden="1" xr:uid="{00000000-0005-0000-0000-0000483B0000}"/>
    <cellStyle name="Hyperlink 21" xfId="36974" hidden="1" xr:uid="{00000000-0005-0000-0000-0000493B0000}"/>
    <cellStyle name="Hyperlink 21" xfId="37023" hidden="1" xr:uid="{00000000-0005-0000-0000-00004A3B0000}"/>
    <cellStyle name="Hyperlink 21" xfId="37073" hidden="1" xr:uid="{00000000-0005-0000-0000-00004B3B0000}"/>
    <cellStyle name="Hyperlink 21" xfId="37179" hidden="1" xr:uid="{00000000-0005-0000-0000-00004C3B0000}"/>
    <cellStyle name="Hyperlink 21" xfId="37352" hidden="1" xr:uid="{00000000-0005-0000-0000-00004D3B0000}"/>
    <cellStyle name="Hyperlink 21" xfId="37405" hidden="1" xr:uid="{00000000-0005-0000-0000-00004E3B0000}"/>
    <cellStyle name="Hyperlink 21" xfId="37454" hidden="1" xr:uid="{00000000-0005-0000-0000-00004F3B0000}"/>
    <cellStyle name="Hyperlink 21" xfId="37504" hidden="1" xr:uid="{00000000-0005-0000-0000-0000503B0000}"/>
    <cellStyle name="Hyperlink 21" xfId="37270" hidden="1" xr:uid="{00000000-0005-0000-0000-0000513B0000}"/>
    <cellStyle name="Hyperlink 21" xfId="37584" hidden="1" xr:uid="{00000000-0005-0000-0000-0000523B0000}"/>
    <cellStyle name="Hyperlink 21" xfId="37637" hidden="1" xr:uid="{00000000-0005-0000-0000-0000533B0000}"/>
    <cellStyle name="Hyperlink 21" xfId="37686" hidden="1" xr:uid="{00000000-0005-0000-0000-0000543B0000}"/>
    <cellStyle name="Hyperlink 21" xfId="37736" hidden="1" xr:uid="{00000000-0005-0000-0000-0000553B0000}"/>
    <cellStyle name="Hyperlink 21" xfId="37225" hidden="1" xr:uid="{00000000-0005-0000-0000-0000563B0000}"/>
    <cellStyle name="Hyperlink 21" xfId="37788" hidden="1" xr:uid="{00000000-0005-0000-0000-0000573B0000}"/>
    <cellStyle name="Hyperlink 21" xfId="37841" hidden="1" xr:uid="{00000000-0005-0000-0000-0000583B0000}"/>
    <cellStyle name="Hyperlink 21" xfId="37890" hidden="1" xr:uid="{00000000-0005-0000-0000-0000593B0000}"/>
    <cellStyle name="Hyperlink 21" xfId="37940" hidden="1" xr:uid="{00000000-0005-0000-0000-00005A3B0000}"/>
    <cellStyle name="Hyperlink 21" xfId="37295" hidden="1" xr:uid="{00000000-0005-0000-0000-00005B3B0000}"/>
    <cellStyle name="Hyperlink 21" xfId="37992" hidden="1" xr:uid="{00000000-0005-0000-0000-00005C3B0000}"/>
    <cellStyle name="Hyperlink 21" xfId="38045" hidden="1" xr:uid="{00000000-0005-0000-0000-00005D3B0000}"/>
    <cellStyle name="Hyperlink 21" xfId="38094" hidden="1" xr:uid="{00000000-0005-0000-0000-00005E3B0000}"/>
    <cellStyle name="Hyperlink 21" xfId="38144" hidden="1" xr:uid="{00000000-0005-0000-0000-00005F3B0000}"/>
    <cellStyle name="Hyperlink 21" xfId="37102" hidden="1" xr:uid="{00000000-0005-0000-0000-0000603B0000}"/>
    <cellStyle name="Hyperlink 21" xfId="38196" hidden="1" xr:uid="{00000000-0005-0000-0000-0000613B0000}"/>
    <cellStyle name="Hyperlink 21" xfId="38249" hidden="1" xr:uid="{00000000-0005-0000-0000-0000623B0000}"/>
    <cellStyle name="Hyperlink 21" xfId="38298" hidden="1" xr:uid="{00000000-0005-0000-0000-0000633B0000}"/>
    <cellStyle name="Hyperlink 21" xfId="38348" hidden="1" xr:uid="{00000000-0005-0000-0000-0000643B0000}"/>
    <cellStyle name="Hyperlink 21" xfId="36890" hidden="1" xr:uid="{00000000-0005-0000-0000-0000653B0000}"/>
    <cellStyle name="Hyperlink 21" xfId="38400" hidden="1" xr:uid="{00000000-0005-0000-0000-0000663B0000}"/>
    <cellStyle name="Hyperlink 21" xfId="38453" hidden="1" xr:uid="{00000000-0005-0000-0000-0000673B0000}"/>
    <cellStyle name="Hyperlink 21" xfId="38502" hidden="1" xr:uid="{00000000-0005-0000-0000-0000683B0000}"/>
    <cellStyle name="Hyperlink 21" xfId="38552" hidden="1" xr:uid="{00000000-0005-0000-0000-0000693B0000}"/>
    <cellStyle name="Hyperlink 21" xfId="38658" hidden="1" xr:uid="{00000000-0005-0000-0000-00006A3B0000}"/>
    <cellStyle name="Hyperlink 21" xfId="38831" hidden="1" xr:uid="{00000000-0005-0000-0000-00006B3B0000}"/>
    <cellStyle name="Hyperlink 21" xfId="38884" hidden="1" xr:uid="{00000000-0005-0000-0000-00006C3B0000}"/>
    <cellStyle name="Hyperlink 21" xfId="38933" hidden="1" xr:uid="{00000000-0005-0000-0000-00006D3B0000}"/>
    <cellStyle name="Hyperlink 21" xfId="38983" hidden="1" xr:uid="{00000000-0005-0000-0000-00006E3B0000}"/>
    <cellStyle name="Hyperlink 21" xfId="38749" hidden="1" xr:uid="{00000000-0005-0000-0000-00006F3B0000}"/>
    <cellStyle name="Hyperlink 21" xfId="39063" hidden="1" xr:uid="{00000000-0005-0000-0000-0000703B0000}"/>
    <cellStyle name="Hyperlink 21" xfId="39116" hidden="1" xr:uid="{00000000-0005-0000-0000-0000713B0000}"/>
    <cellStyle name="Hyperlink 21" xfId="39165" hidden="1" xr:uid="{00000000-0005-0000-0000-0000723B0000}"/>
    <cellStyle name="Hyperlink 21" xfId="39215" hidden="1" xr:uid="{00000000-0005-0000-0000-0000733B0000}"/>
    <cellStyle name="Hyperlink 21" xfId="38704" hidden="1" xr:uid="{00000000-0005-0000-0000-0000743B0000}"/>
    <cellStyle name="Hyperlink 21" xfId="39267" hidden="1" xr:uid="{00000000-0005-0000-0000-0000753B0000}"/>
    <cellStyle name="Hyperlink 21" xfId="39320" hidden="1" xr:uid="{00000000-0005-0000-0000-0000763B0000}"/>
    <cellStyle name="Hyperlink 21" xfId="39369" hidden="1" xr:uid="{00000000-0005-0000-0000-0000773B0000}"/>
    <cellStyle name="Hyperlink 21" xfId="39419" hidden="1" xr:uid="{00000000-0005-0000-0000-0000783B0000}"/>
    <cellStyle name="Hyperlink 21" xfId="38774" hidden="1" xr:uid="{00000000-0005-0000-0000-0000793B0000}"/>
    <cellStyle name="Hyperlink 21" xfId="39471" hidden="1" xr:uid="{00000000-0005-0000-0000-00007A3B0000}"/>
    <cellStyle name="Hyperlink 21" xfId="39524" hidden="1" xr:uid="{00000000-0005-0000-0000-00007B3B0000}"/>
    <cellStyle name="Hyperlink 21" xfId="39573" hidden="1" xr:uid="{00000000-0005-0000-0000-00007C3B0000}"/>
    <cellStyle name="Hyperlink 21" xfId="39623" hidden="1" xr:uid="{00000000-0005-0000-0000-00007D3B0000}"/>
    <cellStyle name="Hyperlink 21" xfId="38581" hidden="1" xr:uid="{00000000-0005-0000-0000-00007E3B0000}"/>
    <cellStyle name="Hyperlink 21" xfId="39675" hidden="1" xr:uid="{00000000-0005-0000-0000-00007F3B0000}"/>
    <cellStyle name="Hyperlink 21" xfId="39728" hidden="1" xr:uid="{00000000-0005-0000-0000-0000803B0000}"/>
    <cellStyle name="Hyperlink 21" xfId="39777" hidden="1" xr:uid="{00000000-0005-0000-0000-0000813B0000}"/>
    <cellStyle name="Hyperlink 21" xfId="39827" hidden="1" xr:uid="{00000000-0005-0000-0000-0000823B0000}"/>
    <cellStyle name="Hyperlink 21" xfId="36844" hidden="1" xr:uid="{00000000-0005-0000-0000-0000833B0000}"/>
    <cellStyle name="Hyperlink 21" xfId="39879" hidden="1" xr:uid="{00000000-0005-0000-0000-0000843B0000}"/>
    <cellStyle name="Hyperlink 21" xfId="39932" hidden="1" xr:uid="{00000000-0005-0000-0000-0000853B0000}"/>
    <cellStyle name="Hyperlink 21" xfId="39981" hidden="1" xr:uid="{00000000-0005-0000-0000-0000863B0000}"/>
    <cellStyle name="Hyperlink 21" xfId="40031" hidden="1" xr:uid="{00000000-0005-0000-0000-0000873B0000}"/>
    <cellStyle name="Hyperlink 21" xfId="40137" hidden="1" xr:uid="{00000000-0005-0000-0000-0000883B0000}"/>
    <cellStyle name="Hyperlink 21" xfId="40310" hidden="1" xr:uid="{00000000-0005-0000-0000-0000893B0000}"/>
    <cellStyle name="Hyperlink 21" xfId="40363" hidden="1" xr:uid="{00000000-0005-0000-0000-00008A3B0000}"/>
    <cellStyle name="Hyperlink 21" xfId="40412" hidden="1" xr:uid="{00000000-0005-0000-0000-00008B3B0000}"/>
    <cellStyle name="Hyperlink 21" xfId="40462" hidden="1" xr:uid="{00000000-0005-0000-0000-00008C3B0000}"/>
    <cellStyle name="Hyperlink 21" xfId="40228" hidden="1" xr:uid="{00000000-0005-0000-0000-00008D3B0000}"/>
    <cellStyle name="Hyperlink 21" xfId="40542" hidden="1" xr:uid="{00000000-0005-0000-0000-00008E3B0000}"/>
    <cellStyle name="Hyperlink 21" xfId="40595" hidden="1" xr:uid="{00000000-0005-0000-0000-00008F3B0000}"/>
    <cellStyle name="Hyperlink 21" xfId="40644" hidden="1" xr:uid="{00000000-0005-0000-0000-0000903B0000}"/>
    <cellStyle name="Hyperlink 21" xfId="40694" hidden="1" xr:uid="{00000000-0005-0000-0000-0000913B0000}"/>
    <cellStyle name="Hyperlink 21" xfId="40183" hidden="1" xr:uid="{00000000-0005-0000-0000-0000923B0000}"/>
    <cellStyle name="Hyperlink 21" xfId="40746" hidden="1" xr:uid="{00000000-0005-0000-0000-0000933B0000}"/>
    <cellStyle name="Hyperlink 21" xfId="40799" hidden="1" xr:uid="{00000000-0005-0000-0000-0000943B0000}"/>
    <cellStyle name="Hyperlink 21" xfId="40848" hidden="1" xr:uid="{00000000-0005-0000-0000-0000953B0000}"/>
    <cellStyle name="Hyperlink 21" xfId="40898" hidden="1" xr:uid="{00000000-0005-0000-0000-0000963B0000}"/>
    <cellStyle name="Hyperlink 21" xfId="40253" hidden="1" xr:uid="{00000000-0005-0000-0000-0000973B0000}"/>
    <cellStyle name="Hyperlink 21" xfId="40950" hidden="1" xr:uid="{00000000-0005-0000-0000-0000983B0000}"/>
    <cellStyle name="Hyperlink 21" xfId="41003" hidden="1" xr:uid="{00000000-0005-0000-0000-0000993B0000}"/>
    <cellStyle name="Hyperlink 21" xfId="41052" hidden="1" xr:uid="{00000000-0005-0000-0000-00009A3B0000}"/>
    <cellStyle name="Hyperlink 21" xfId="41102" hidden="1" xr:uid="{00000000-0005-0000-0000-00009B3B0000}"/>
    <cellStyle name="Hyperlink 21" xfId="40060" hidden="1" xr:uid="{00000000-0005-0000-0000-00009C3B0000}"/>
    <cellStyle name="Hyperlink 21" xfId="41154" hidden="1" xr:uid="{00000000-0005-0000-0000-00009D3B0000}"/>
    <cellStyle name="Hyperlink 21" xfId="41207" hidden="1" xr:uid="{00000000-0005-0000-0000-00009E3B0000}"/>
    <cellStyle name="Hyperlink 21" xfId="41256" hidden="1" xr:uid="{00000000-0005-0000-0000-00009F3B0000}"/>
    <cellStyle name="Hyperlink 21" xfId="41306" hidden="1" xr:uid="{00000000-0005-0000-0000-0000A03B0000}"/>
    <cellStyle name="Hyperlink 21" xfId="5551" hidden="1" xr:uid="{00000000-0005-0000-0000-0000A13B0000}"/>
    <cellStyle name="Hyperlink 21" xfId="41358" hidden="1" xr:uid="{00000000-0005-0000-0000-0000A23B0000}"/>
    <cellStyle name="Hyperlink 21" xfId="41411" hidden="1" xr:uid="{00000000-0005-0000-0000-0000A33B0000}"/>
    <cellStyle name="Hyperlink 21" xfId="41460" hidden="1" xr:uid="{00000000-0005-0000-0000-0000A43B0000}"/>
    <cellStyle name="Hyperlink 21" xfId="41510" hidden="1" xr:uid="{00000000-0005-0000-0000-0000A53B0000}"/>
    <cellStyle name="Hyperlink 21" xfId="41544" hidden="1" xr:uid="{00000000-0005-0000-0000-0000A63B0000}"/>
    <cellStyle name="Hyperlink 21" xfId="41613" hidden="1" xr:uid="{00000000-0005-0000-0000-0000A73B0000}"/>
    <cellStyle name="Hyperlink 21" xfId="41666" hidden="1" xr:uid="{00000000-0005-0000-0000-0000A83B0000}"/>
    <cellStyle name="Hyperlink 21" xfId="41715" hidden="1" xr:uid="{00000000-0005-0000-0000-0000A93B0000}"/>
    <cellStyle name="Hyperlink 21" xfId="41765" hidden="1" xr:uid="{00000000-0005-0000-0000-0000AA3B0000}"/>
    <cellStyle name="Hyperlink 21" xfId="41848" hidden="1" xr:uid="{00000000-0005-0000-0000-0000AB3B0000}"/>
    <cellStyle name="Hyperlink 21" xfId="41970" hidden="1" xr:uid="{00000000-0005-0000-0000-0000AC3B0000}"/>
    <cellStyle name="Hyperlink 21" xfId="42023" hidden="1" xr:uid="{00000000-0005-0000-0000-0000AD3B0000}"/>
    <cellStyle name="Hyperlink 21" xfId="42072" hidden="1" xr:uid="{00000000-0005-0000-0000-0000AE3B0000}"/>
    <cellStyle name="Hyperlink 21" xfId="42122" hidden="1" xr:uid="{00000000-0005-0000-0000-0000AF3B0000}"/>
    <cellStyle name="Hyperlink 21" xfId="42228" hidden="1" xr:uid="{00000000-0005-0000-0000-0000B03B0000}"/>
    <cellStyle name="Hyperlink 21" xfId="42401" hidden="1" xr:uid="{00000000-0005-0000-0000-0000B13B0000}"/>
    <cellStyle name="Hyperlink 21" xfId="42454" hidden="1" xr:uid="{00000000-0005-0000-0000-0000B23B0000}"/>
    <cellStyle name="Hyperlink 21" xfId="42503" hidden="1" xr:uid="{00000000-0005-0000-0000-0000B33B0000}"/>
    <cellStyle name="Hyperlink 21" xfId="42553" hidden="1" xr:uid="{00000000-0005-0000-0000-0000B43B0000}"/>
    <cellStyle name="Hyperlink 21" xfId="42319" hidden="1" xr:uid="{00000000-0005-0000-0000-0000B53B0000}"/>
    <cellStyle name="Hyperlink 21" xfId="42633" hidden="1" xr:uid="{00000000-0005-0000-0000-0000B63B0000}"/>
    <cellStyle name="Hyperlink 21" xfId="42686" hidden="1" xr:uid="{00000000-0005-0000-0000-0000B73B0000}"/>
    <cellStyle name="Hyperlink 21" xfId="42735" hidden="1" xr:uid="{00000000-0005-0000-0000-0000B83B0000}"/>
    <cellStyle name="Hyperlink 21" xfId="42785" hidden="1" xr:uid="{00000000-0005-0000-0000-0000B93B0000}"/>
    <cellStyle name="Hyperlink 21" xfId="42274" hidden="1" xr:uid="{00000000-0005-0000-0000-0000BA3B0000}"/>
    <cellStyle name="Hyperlink 21" xfId="42837" hidden="1" xr:uid="{00000000-0005-0000-0000-0000BB3B0000}"/>
    <cellStyle name="Hyperlink 21" xfId="42890" hidden="1" xr:uid="{00000000-0005-0000-0000-0000BC3B0000}"/>
    <cellStyle name="Hyperlink 21" xfId="42939" hidden="1" xr:uid="{00000000-0005-0000-0000-0000BD3B0000}"/>
    <cellStyle name="Hyperlink 21" xfId="42989" hidden="1" xr:uid="{00000000-0005-0000-0000-0000BE3B0000}"/>
    <cellStyle name="Hyperlink 21" xfId="42344" hidden="1" xr:uid="{00000000-0005-0000-0000-0000BF3B0000}"/>
    <cellStyle name="Hyperlink 21" xfId="43041" hidden="1" xr:uid="{00000000-0005-0000-0000-0000C03B0000}"/>
    <cellStyle name="Hyperlink 21" xfId="43094" hidden="1" xr:uid="{00000000-0005-0000-0000-0000C13B0000}"/>
    <cellStyle name="Hyperlink 21" xfId="43143" hidden="1" xr:uid="{00000000-0005-0000-0000-0000C23B0000}"/>
    <cellStyle name="Hyperlink 21" xfId="43193" hidden="1" xr:uid="{00000000-0005-0000-0000-0000C33B0000}"/>
    <cellStyle name="Hyperlink 21" xfId="42151" hidden="1" xr:uid="{00000000-0005-0000-0000-0000C43B0000}"/>
    <cellStyle name="Hyperlink 21" xfId="43245" hidden="1" xr:uid="{00000000-0005-0000-0000-0000C53B0000}"/>
    <cellStyle name="Hyperlink 21" xfId="43298" hidden="1" xr:uid="{00000000-0005-0000-0000-0000C63B0000}"/>
    <cellStyle name="Hyperlink 21" xfId="43347" hidden="1" xr:uid="{00000000-0005-0000-0000-0000C73B0000}"/>
    <cellStyle name="Hyperlink 21" xfId="43397" hidden="1" xr:uid="{00000000-0005-0000-0000-0000C83B0000}"/>
    <cellStyle name="Hyperlink 21" xfId="41939" hidden="1" xr:uid="{00000000-0005-0000-0000-0000C93B0000}"/>
    <cellStyle name="Hyperlink 21" xfId="43449" hidden="1" xr:uid="{00000000-0005-0000-0000-0000CA3B0000}"/>
    <cellStyle name="Hyperlink 21" xfId="43502" hidden="1" xr:uid="{00000000-0005-0000-0000-0000CB3B0000}"/>
    <cellStyle name="Hyperlink 21" xfId="43551" hidden="1" xr:uid="{00000000-0005-0000-0000-0000CC3B0000}"/>
    <cellStyle name="Hyperlink 21" xfId="43601" hidden="1" xr:uid="{00000000-0005-0000-0000-0000CD3B0000}"/>
    <cellStyle name="Hyperlink 21" xfId="43707" hidden="1" xr:uid="{00000000-0005-0000-0000-0000CE3B0000}"/>
    <cellStyle name="Hyperlink 21" xfId="43880" hidden="1" xr:uid="{00000000-0005-0000-0000-0000CF3B0000}"/>
    <cellStyle name="Hyperlink 21" xfId="43933" hidden="1" xr:uid="{00000000-0005-0000-0000-0000D03B0000}"/>
    <cellStyle name="Hyperlink 21" xfId="43982" hidden="1" xr:uid="{00000000-0005-0000-0000-0000D13B0000}"/>
    <cellStyle name="Hyperlink 21" xfId="44032" hidden="1" xr:uid="{00000000-0005-0000-0000-0000D23B0000}"/>
    <cellStyle name="Hyperlink 21" xfId="43798" hidden="1" xr:uid="{00000000-0005-0000-0000-0000D33B0000}"/>
    <cellStyle name="Hyperlink 21" xfId="44112" hidden="1" xr:uid="{00000000-0005-0000-0000-0000D43B0000}"/>
    <cellStyle name="Hyperlink 21" xfId="44165" hidden="1" xr:uid="{00000000-0005-0000-0000-0000D53B0000}"/>
    <cellStyle name="Hyperlink 21" xfId="44214" hidden="1" xr:uid="{00000000-0005-0000-0000-0000D63B0000}"/>
    <cellStyle name="Hyperlink 21" xfId="44264" hidden="1" xr:uid="{00000000-0005-0000-0000-0000D73B0000}"/>
    <cellStyle name="Hyperlink 21" xfId="43753" hidden="1" xr:uid="{00000000-0005-0000-0000-0000D83B0000}"/>
    <cellStyle name="Hyperlink 21" xfId="44316" hidden="1" xr:uid="{00000000-0005-0000-0000-0000D93B0000}"/>
    <cellStyle name="Hyperlink 21" xfId="44369" hidden="1" xr:uid="{00000000-0005-0000-0000-0000DA3B0000}"/>
    <cellStyle name="Hyperlink 21" xfId="44418" hidden="1" xr:uid="{00000000-0005-0000-0000-0000DB3B0000}"/>
    <cellStyle name="Hyperlink 21" xfId="44468" hidden="1" xr:uid="{00000000-0005-0000-0000-0000DC3B0000}"/>
    <cellStyle name="Hyperlink 21" xfId="43823" hidden="1" xr:uid="{00000000-0005-0000-0000-0000DD3B0000}"/>
    <cellStyle name="Hyperlink 21" xfId="44520" hidden="1" xr:uid="{00000000-0005-0000-0000-0000DE3B0000}"/>
    <cellStyle name="Hyperlink 21" xfId="44573" hidden="1" xr:uid="{00000000-0005-0000-0000-0000DF3B0000}"/>
    <cellStyle name="Hyperlink 21" xfId="44622" hidden="1" xr:uid="{00000000-0005-0000-0000-0000E03B0000}"/>
    <cellStyle name="Hyperlink 21" xfId="44672" hidden="1" xr:uid="{00000000-0005-0000-0000-0000E13B0000}"/>
    <cellStyle name="Hyperlink 21" xfId="43630" hidden="1" xr:uid="{00000000-0005-0000-0000-0000E23B0000}"/>
    <cellStyle name="Hyperlink 21" xfId="44724" hidden="1" xr:uid="{00000000-0005-0000-0000-0000E33B0000}"/>
    <cellStyle name="Hyperlink 21" xfId="44777" hidden="1" xr:uid="{00000000-0005-0000-0000-0000E43B0000}"/>
    <cellStyle name="Hyperlink 21" xfId="44826" hidden="1" xr:uid="{00000000-0005-0000-0000-0000E53B0000}"/>
    <cellStyle name="Hyperlink 21" xfId="44876" hidden="1" xr:uid="{00000000-0005-0000-0000-0000E63B0000}"/>
    <cellStyle name="Hyperlink 21" xfId="41893" hidden="1" xr:uid="{00000000-0005-0000-0000-0000E73B0000}"/>
    <cellStyle name="Hyperlink 21" xfId="44928" hidden="1" xr:uid="{00000000-0005-0000-0000-0000E83B0000}"/>
    <cellStyle name="Hyperlink 21" xfId="44981" hidden="1" xr:uid="{00000000-0005-0000-0000-0000E93B0000}"/>
    <cellStyle name="Hyperlink 21" xfId="45030" hidden="1" xr:uid="{00000000-0005-0000-0000-0000EA3B0000}"/>
    <cellStyle name="Hyperlink 21" xfId="45080" hidden="1" xr:uid="{00000000-0005-0000-0000-0000EB3B0000}"/>
    <cellStyle name="Hyperlink 21" xfId="45186" hidden="1" xr:uid="{00000000-0005-0000-0000-0000EC3B0000}"/>
    <cellStyle name="Hyperlink 21" xfId="45359" hidden="1" xr:uid="{00000000-0005-0000-0000-0000ED3B0000}"/>
    <cellStyle name="Hyperlink 21" xfId="45412" hidden="1" xr:uid="{00000000-0005-0000-0000-0000EE3B0000}"/>
    <cellStyle name="Hyperlink 21" xfId="45461" hidden="1" xr:uid="{00000000-0005-0000-0000-0000EF3B0000}"/>
    <cellStyle name="Hyperlink 21" xfId="45511" hidden="1" xr:uid="{00000000-0005-0000-0000-0000F03B0000}"/>
    <cellStyle name="Hyperlink 21" xfId="45277" hidden="1" xr:uid="{00000000-0005-0000-0000-0000F13B0000}"/>
    <cellStyle name="Hyperlink 21" xfId="45591" hidden="1" xr:uid="{00000000-0005-0000-0000-0000F23B0000}"/>
    <cellStyle name="Hyperlink 21" xfId="45644" hidden="1" xr:uid="{00000000-0005-0000-0000-0000F33B0000}"/>
    <cellStyle name="Hyperlink 21" xfId="45693" hidden="1" xr:uid="{00000000-0005-0000-0000-0000F43B0000}"/>
    <cellStyle name="Hyperlink 21" xfId="45743" hidden="1" xr:uid="{00000000-0005-0000-0000-0000F53B0000}"/>
    <cellStyle name="Hyperlink 21" xfId="45232" hidden="1" xr:uid="{00000000-0005-0000-0000-0000F63B0000}"/>
    <cellStyle name="Hyperlink 21" xfId="45795" hidden="1" xr:uid="{00000000-0005-0000-0000-0000F73B0000}"/>
    <cellStyle name="Hyperlink 21" xfId="45848" hidden="1" xr:uid="{00000000-0005-0000-0000-0000F83B0000}"/>
    <cellStyle name="Hyperlink 21" xfId="45897" hidden="1" xr:uid="{00000000-0005-0000-0000-0000F93B0000}"/>
    <cellStyle name="Hyperlink 21" xfId="45947" hidden="1" xr:uid="{00000000-0005-0000-0000-0000FA3B0000}"/>
    <cellStyle name="Hyperlink 21" xfId="45302" hidden="1" xr:uid="{00000000-0005-0000-0000-0000FB3B0000}"/>
    <cellStyle name="Hyperlink 21" xfId="45999" hidden="1" xr:uid="{00000000-0005-0000-0000-0000FC3B0000}"/>
    <cellStyle name="Hyperlink 21" xfId="46052" hidden="1" xr:uid="{00000000-0005-0000-0000-0000FD3B0000}"/>
    <cellStyle name="Hyperlink 21" xfId="46101" hidden="1" xr:uid="{00000000-0005-0000-0000-0000FE3B0000}"/>
    <cellStyle name="Hyperlink 21" xfId="46151" hidden="1" xr:uid="{00000000-0005-0000-0000-0000FF3B0000}"/>
    <cellStyle name="Hyperlink 21" xfId="45109" hidden="1" xr:uid="{00000000-0005-0000-0000-0000003C0000}"/>
    <cellStyle name="Hyperlink 21" xfId="46203" hidden="1" xr:uid="{00000000-0005-0000-0000-0000013C0000}"/>
    <cellStyle name="Hyperlink 21" xfId="46256" hidden="1" xr:uid="{00000000-0005-0000-0000-0000023C0000}"/>
    <cellStyle name="Hyperlink 21" xfId="46305" hidden="1" xr:uid="{00000000-0005-0000-0000-0000033C0000}"/>
    <cellStyle name="Hyperlink 21" xfId="46355" hidden="1" xr:uid="{00000000-0005-0000-0000-0000043C0000}"/>
    <cellStyle name="Hyperlink 21" xfId="5612" hidden="1" xr:uid="{00000000-0005-0000-0000-0000053C0000}"/>
    <cellStyle name="Hyperlink 21" xfId="46407" hidden="1" xr:uid="{00000000-0005-0000-0000-0000063C0000}"/>
    <cellStyle name="Hyperlink 21" xfId="46460" hidden="1" xr:uid="{00000000-0005-0000-0000-0000073C0000}"/>
    <cellStyle name="Hyperlink 21" xfId="46509" hidden="1" xr:uid="{00000000-0005-0000-0000-0000083C0000}"/>
    <cellStyle name="Hyperlink 21" xfId="46559" hidden="1" xr:uid="{00000000-0005-0000-0000-0000093C0000}"/>
    <cellStyle name="Hyperlink 21" xfId="46593" hidden="1" xr:uid="{00000000-0005-0000-0000-00000A3C0000}"/>
    <cellStyle name="Hyperlink 21" xfId="46662" hidden="1" xr:uid="{00000000-0005-0000-0000-00000B3C0000}"/>
    <cellStyle name="Hyperlink 21" xfId="46715" hidden="1" xr:uid="{00000000-0005-0000-0000-00000C3C0000}"/>
    <cellStyle name="Hyperlink 21" xfId="46764" hidden="1" xr:uid="{00000000-0005-0000-0000-00000D3C0000}"/>
    <cellStyle name="Hyperlink 21" xfId="46814" hidden="1" xr:uid="{00000000-0005-0000-0000-00000E3C0000}"/>
    <cellStyle name="Hyperlink 21" xfId="46897" hidden="1" xr:uid="{00000000-0005-0000-0000-00000F3C0000}"/>
    <cellStyle name="Hyperlink 21" xfId="47019" hidden="1" xr:uid="{00000000-0005-0000-0000-0000103C0000}"/>
    <cellStyle name="Hyperlink 21" xfId="47072" hidden="1" xr:uid="{00000000-0005-0000-0000-0000113C0000}"/>
    <cellStyle name="Hyperlink 21" xfId="47121" hidden="1" xr:uid="{00000000-0005-0000-0000-0000123C0000}"/>
    <cellStyle name="Hyperlink 21" xfId="47171" hidden="1" xr:uid="{00000000-0005-0000-0000-0000133C0000}"/>
    <cellStyle name="Hyperlink 21" xfId="47277" hidden="1" xr:uid="{00000000-0005-0000-0000-0000143C0000}"/>
    <cellStyle name="Hyperlink 21" xfId="47450" hidden="1" xr:uid="{00000000-0005-0000-0000-0000153C0000}"/>
    <cellStyle name="Hyperlink 21" xfId="47503" hidden="1" xr:uid="{00000000-0005-0000-0000-0000163C0000}"/>
    <cellStyle name="Hyperlink 21" xfId="47552" hidden="1" xr:uid="{00000000-0005-0000-0000-0000173C0000}"/>
    <cellStyle name="Hyperlink 21" xfId="47602" hidden="1" xr:uid="{00000000-0005-0000-0000-0000183C0000}"/>
    <cellStyle name="Hyperlink 21" xfId="47368" hidden="1" xr:uid="{00000000-0005-0000-0000-0000193C0000}"/>
    <cellStyle name="Hyperlink 21" xfId="47682" hidden="1" xr:uid="{00000000-0005-0000-0000-00001A3C0000}"/>
    <cellStyle name="Hyperlink 21" xfId="47735" hidden="1" xr:uid="{00000000-0005-0000-0000-00001B3C0000}"/>
    <cellStyle name="Hyperlink 21" xfId="47784" hidden="1" xr:uid="{00000000-0005-0000-0000-00001C3C0000}"/>
    <cellStyle name="Hyperlink 21" xfId="47834" hidden="1" xr:uid="{00000000-0005-0000-0000-00001D3C0000}"/>
    <cellStyle name="Hyperlink 21" xfId="47323" hidden="1" xr:uid="{00000000-0005-0000-0000-00001E3C0000}"/>
    <cellStyle name="Hyperlink 21" xfId="47886" hidden="1" xr:uid="{00000000-0005-0000-0000-00001F3C0000}"/>
    <cellStyle name="Hyperlink 21" xfId="47939" hidden="1" xr:uid="{00000000-0005-0000-0000-0000203C0000}"/>
    <cellStyle name="Hyperlink 21" xfId="47988" hidden="1" xr:uid="{00000000-0005-0000-0000-0000213C0000}"/>
    <cellStyle name="Hyperlink 21" xfId="48038" hidden="1" xr:uid="{00000000-0005-0000-0000-0000223C0000}"/>
    <cellStyle name="Hyperlink 21" xfId="47393" hidden="1" xr:uid="{00000000-0005-0000-0000-0000233C0000}"/>
    <cellStyle name="Hyperlink 21" xfId="48090" hidden="1" xr:uid="{00000000-0005-0000-0000-0000243C0000}"/>
    <cellStyle name="Hyperlink 21" xfId="48143" hidden="1" xr:uid="{00000000-0005-0000-0000-0000253C0000}"/>
    <cellStyle name="Hyperlink 21" xfId="48192" hidden="1" xr:uid="{00000000-0005-0000-0000-0000263C0000}"/>
    <cellStyle name="Hyperlink 21" xfId="48242" hidden="1" xr:uid="{00000000-0005-0000-0000-0000273C0000}"/>
    <cellStyle name="Hyperlink 21" xfId="47200" hidden="1" xr:uid="{00000000-0005-0000-0000-0000283C0000}"/>
    <cellStyle name="Hyperlink 21" xfId="48294" hidden="1" xr:uid="{00000000-0005-0000-0000-0000293C0000}"/>
    <cellStyle name="Hyperlink 21" xfId="48347" hidden="1" xr:uid="{00000000-0005-0000-0000-00002A3C0000}"/>
    <cellStyle name="Hyperlink 21" xfId="48396" hidden="1" xr:uid="{00000000-0005-0000-0000-00002B3C0000}"/>
    <cellStyle name="Hyperlink 21" xfId="48446" hidden="1" xr:uid="{00000000-0005-0000-0000-00002C3C0000}"/>
    <cellStyle name="Hyperlink 21" xfId="46988" hidden="1" xr:uid="{00000000-0005-0000-0000-00002D3C0000}"/>
    <cellStyle name="Hyperlink 21" xfId="48498" hidden="1" xr:uid="{00000000-0005-0000-0000-00002E3C0000}"/>
    <cellStyle name="Hyperlink 21" xfId="48551" hidden="1" xr:uid="{00000000-0005-0000-0000-00002F3C0000}"/>
    <cellStyle name="Hyperlink 21" xfId="48600" hidden="1" xr:uid="{00000000-0005-0000-0000-0000303C0000}"/>
    <cellStyle name="Hyperlink 21" xfId="48650" hidden="1" xr:uid="{00000000-0005-0000-0000-0000313C0000}"/>
    <cellStyle name="Hyperlink 21" xfId="48756" hidden="1" xr:uid="{00000000-0005-0000-0000-0000323C0000}"/>
    <cellStyle name="Hyperlink 21" xfId="48929" hidden="1" xr:uid="{00000000-0005-0000-0000-0000333C0000}"/>
    <cellStyle name="Hyperlink 21" xfId="48982" hidden="1" xr:uid="{00000000-0005-0000-0000-0000343C0000}"/>
    <cellStyle name="Hyperlink 21" xfId="49031" hidden="1" xr:uid="{00000000-0005-0000-0000-0000353C0000}"/>
    <cellStyle name="Hyperlink 21" xfId="49081" hidden="1" xr:uid="{00000000-0005-0000-0000-0000363C0000}"/>
    <cellStyle name="Hyperlink 21" xfId="48847" hidden="1" xr:uid="{00000000-0005-0000-0000-0000373C0000}"/>
    <cellStyle name="Hyperlink 21" xfId="49161" hidden="1" xr:uid="{00000000-0005-0000-0000-0000383C0000}"/>
    <cellStyle name="Hyperlink 21" xfId="49214" hidden="1" xr:uid="{00000000-0005-0000-0000-0000393C0000}"/>
    <cellStyle name="Hyperlink 21" xfId="49263" hidden="1" xr:uid="{00000000-0005-0000-0000-00003A3C0000}"/>
    <cellStyle name="Hyperlink 21" xfId="49313" hidden="1" xr:uid="{00000000-0005-0000-0000-00003B3C0000}"/>
    <cellStyle name="Hyperlink 21" xfId="48802" hidden="1" xr:uid="{00000000-0005-0000-0000-00003C3C0000}"/>
    <cellStyle name="Hyperlink 21" xfId="49365" hidden="1" xr:uid="{00000000-0005-0000-0000-00003D3C0000}"/>
    <cellStyle name="Hyperlink 21" xfId="49418" hidden="1" xr:uid="{00000000-0005-0000-0000-00003E3C0000}"/>
    <cellStyle name="Hyperlink 21" xfId="49467" hidden="1" xr:uid="{00000000-0005-0000-0000-00003F3C0000}"/>
    <cellStyle name="Hyperlink 21" xfId="49517" hidden="1" xr:uid="{00000000-0005-0000-0000-0000403C0000}"/>
    <cellStyle name="Hyperlink 21" xfId="48872" hidden="1" xr:uid="{00000000-0005-0000-0000-0000413C0000}"/>
    <cellStyle name="Hyperlink 21" xfId="49569" hidden="1" xr:uid="{00000000-0005-0000-0000-0000423C0000}"/>
    <cellStyle name="Hyperlink 21" xfId="49622" hidden="1" xr:uid="{00000000-0005-0000-0000-0000433C0000}"/>
    <cellStyle name="Hyperlink 21" xfId="49671" hidden="1" xr:uid="{00000000-0005-0000-0000-0000443C0000}"/>
    <cellStyle name="Hyperlink 21" xfId="49721" hidden="1" xr:uid="{00000000-0005-0000-0000-0000453C0000}"/>
    <cellStyle name="Hyperlink 21" xfId="48679" hidden="1" xr:uid="{00000000-0005-0000-0000-0000463C0000}"/>
    <cellStyle name="Hyperlink 21" xfId="49773" hidden="1" xr:uid="{00000000-0005-0000-0000-0000473C0000}"/>
    <cellStyle name="Hyperlink 21" xfId="49826" hidden="1" xr:uid="{00000000-0005-0000-0000-0000483C0000}"/>
    <cellStyle name="Hyperlink 21" xfId="49875" hidden="1" xr:uid="{00000000-0005-0000-0000-0000493C0000}"/>
    <cellStyle name="Hyperlink 21" xfId="49925" hidden="1" xr:uid="{00000000-0005-0000-0000-00004A3C0000}"/>
    <cellStyle name="Hyperlink 21" xfId="46942" hidden="1" xr:uid="{00000000-0005-0000-0000-00004B3C0000}"/>
    <cellStyle name="Hyperlink 21" xfId="49977" hidden="1" xr:uid="{00000000-0005-0000-0000-00004C3C0000}"/>
    <cellStyle name="Hyperlink 21" xfId="50030" hidden="1" xr:uid="{00000000-0005-0000-0000-00004D3C0000}"/>
    <cellStyle name="Hyperlink 21" xfId="50079" hidden="1" xr:uid="{00000000-0005-0000-0000-00004E3C0000}"/>
    <cellStyle name="Hyperlink 21" xfId="50129" hidden="1" xr:uid="{00000000-0005-0000-0000-00004F3C0000}"/>
    <cellStyle name="Hyperlink 21" xfId="50235" hidden="1" xr:uid="{00000000-0005-0000-0000-0000503C0000}"/>
    <cellStyle name="Hyperlink 21" xfId="50408" hidden="1" xr:uid="{00000000-0005-0000-0000-0000513C0000}"/>
    <cellStyle name="Hyperlink 21" xfId="50461" hidden="1" xr:uid="{00000000-0005-0000-0000-0000523C0000}"/>
    <cellStyle name="Hyperlink 21" xfId="50510" hidden="1" xr:uid="{00000000-0005-0000-0000-0000533C0000}"/>
    <cellStyle name="Hyperlink 21" xfId="50560" hidden="1" xr:uid="{00000000-0005-0000-0000-0000543C0000}"/>
    <cellStyle name="Hyperlink 21" xfId="50326" hidden="1" xr:uid="{00000000-0005-0000-0000-0000553C0000}"/>
    <cellStyle name="Hyperlink 21" xfId="50640" hidden="1" xr:uid="{00000000-0005-0000-0000-0000563C0000}"/>
    <cellStyle name="Hyperlink 21" xfId="50693" hidden="1" xr:uid="{00000000-0005-0000-0000-0000573C0000}"/>
    <cellStyle name="Hyperlink 21" xfId="50742" hidden="1" xr:uid="{00000000-0005-0000-0000-0000583C0000}"/>
    <cellStyle name="Hyperlink 21" xfId="50792" hidden="1" xr:uid="{00000000-0005-0000-0000-0000593C0000}"/>
    <cellStyle name="Hyperlink 21" xfId="50281" hidden="1" xr:uid="{00000000-0005-0000-0000-00005A3C0000}"/>
    <cellStyle name="Hyperlink 21" xfId="50844" hidden="1" xr:uid="{00000000-0005-0000-0000-00005B3C0000}"/>
    <cellStyle name="Hyperlink 21" xfId="50897" hidden="1" xr:uid="{00000000-0005-0000-0000-00005C3C0000}"/>
    <cellStyle name="Hyperlink 21" xfId="50946" hidden="1" xr:uid="{00000000-0005-0000-0000-00005D3C0000}"/>
    <cellStyle name="Hyperlink 21" xfId="50996" hidden="1" xr:uid="{00000000-0005-0000-0000-00005E3C0000}"/>
    <cellStyle name="Hyperlink 21" xfId="50351" hidden="1" xr:uid="{00000000-0005-0000-0000-00005F3C0000}"/>
    <cellStyle name="Hyperlink 21" xfId="51048" hidden="1" xr:uid="{00000000-0005-0000-0000-0000603C0000}"/>
    <cellStyle name="Hyperlink 21" xfId="51101" hidden="1" xr:uid="{00000000-0005-0000-0000-0000613C0000}"/>
    <cellStyle name="Hyperlink 21" xfId="51150" hidden="1" xr:uid="{00000000-0005-0000-0000-0000623C0000}"/>
    <cellStyle name="Hyperlink 21" xfId="51200" hidden="1" xr:uid="{00000000-0005-0000-0000-0000633C0000}"/>
    <cellStyle name="Hyperlink 21" xfId="50158" hidden="1" xr:uid="{00000000-0005-0000-0000-0000643C0000}"/>
    <cellStyle name="Hyperlink 21" xfId="51252" hidden="1" xr:uid="{00000000-0005-0000-0000-0000653C0000}"/>
    <cellStyle name="Hyperlink 21" xfId="51305" hidden="1" xr:uid="{00000000-0005-0000-0000-0000663C0000}"/>
    <cellStyle name="Hyperlink 21" xfId="51354" hidden="1" xr:uid="{00000000-0005-0000-0000-0000673C0000}"/>
    <cellStyle name="Hyperlink 21" xfId="51404" hidden="1" xr:uid="{00000000-0005-0000-0000-0000683C0000}"/>
    <cellStyle name="Hyperlink 21" xfId="26651" hidden="1" xr:uid="{00000000-0005-0000-0000-0000693C0000}"/>
    <cellStyle name="Hyperlink 21" xfId="51456" hidden="1" xr:uid="{00000000-0005-0000-0000-00006A3C0000}"/>
    <cellStyle name="Hyperlink 21" xfId="51509" hidden="1" xr:uid="{00000000-0005-0000-0000-00006B3C0000}"/>
    <cellStyle name="Hyperlink 21" xfId="51558" hidden="1" xr:uid="{00000000-0005-0000-0000-00006C3C0000}"/>
    <cellStyle name="Hyperlink 21" xfId="51608" hidden="1" xr:uid="{00000000-0005-0000-0000-00006D3C0000}"/>
    <cellStyle name="Hyperlink 21" xfId="51642" hidden="1" xr:uid="{00000000-0005-0000-0000-00006E3C0000}"/>
    <cellStyle name="Hyperlink 21" xfId="51711" hidden="1" xr:uid="{00000000-0005-0000-0000-00006F3C0000}"/>
    <cellStyle name="Hyperlink 21" xfId="51764" hidden="1" xr:uid="{00000000-0005-0000-0000-0000703C0000}"/>
    <cellStyle name="Hyperlink 21" xfId="51813" hidden="1" xr:uid="{00000000-0005-0000-0000-0000713C0000}"/>
    <cellStyle name="Hyperlink 21" xfId="51863" hidden="1" xr:uid="{00000000-0005-0000-0000-0000723C0000}"/>
    <cellStyle name="Hyperlink 21" xfId="51946" hidden="1" xr:uid="{00000000-0005-0000-0000-0000733C0000}"/>
    <cellStyle name="Hyperlink 21" xfId="52068" hidden="1" xr:uid="{00000000-0005-0000-0000-0000743C0000}"/>
    <cellStyle name="Hyperlink 21" xfId="52121" hidden="1" xr:uid="{00000000-0005-0000-0000-0000753C0000}"/>
    <cellStyle name="Hyperlink 21" xfId="52170" hidden="1" xr:uid="{00000000-0005-0000-0000-0000763C0000}"/>
    <cellStyle name="Hyperlink 21" xfId="52220" hidden="1" xr:uid="{00000000-0005-0000-0000-0000773C0000}"/>
    <cellStyle name="Hyperlink 21" xfId="52326" hidden="1" xr:uid="{00000000-0005-0000-0000-0000783C0000}"/>
    <cellStyle name="Hyperlink 21" xfId="52499" hidden="1" xr:uid="{00000000-0005-0000-0000-0000793C0000}"/>
    <cellStyle name="Hyperlink 21" xfId="52552" hidden="1" xr:uid="{00000000-0005-0000-0000-00007A3C0000}"/>
    <cellStyle name="Hyperlink 21" xfId="52601" hidden="1" xr:uid="{00000000-0005-0000-0000-00007B3C0000}"/>
    <cellStyle name="Hyperlink 21" xfId="52651" hidden="1" xr:uid="{00000000-0005-0000-0000-00007C3C0000}"/>
    <cellStyle name="Hyperlink 21" xfId="52417" hidden="1" xr:uid="{00000000-0005-0000-0000-00007D3C0000}"/>
    <cellStyle name="Hyperlink 21" xfId="52731" hidden="1" xr:uid="{00000000-0005-0000-0000-00007E3C0000}"/>
    <cellStyle name="Hyperlink 21" xfId="52784" hidden="1" xr:uid="{00000000-0005-0000-0000-00007F3C0000}"/>
    <cellStyle name="Hyperlink 21" xfId="52833" hidden="1" xr:uid="{00000000-0005-0000-0000-0000803C0000}"/>
    <cellStyle name="Hyperlink 21" xfId="52883" hidden="1" xr:uid="{00000000-0005-0000-0000-0000813C0000}"/>
    <cellStyle name="Hyperlink 21" xfId="52372" hidden="1" xr:uid="{00000000-0005-0000-0000-0000823C0000}"/>
    <cellStyle name="Hyperlink 21" xfId="52935" hidden="1" xr:uid="{00000000-0005-0000-0000-0000833C0000}"/>
    <cellStyle name="Hyperlink 21" xfId="52988" hidden="1" xr:uid="{00000000-0005-0000-0000-0000843C0000}"/>
    <cellStyle name="Hyperlink 21" xfId="53037" hidden="1" xr:uid="{00000000-0005-0000-0000-0000853C0000}"/>
    <cellStyle name="Hyperlink 21" xfId="53087" hidden="1" xr:uid="{00000000-0005-0000-0000-0000863C0000}"/>
    <cellStyle name="Hyperlink 21" xfId="52442" hidden="1" xr:uid="{00000000-0005-0000-0000-0000873C0000}"/>
    <cellStyle name="Hyperlink 21" xfId="53139" hidden="1" xr:uid="{00000000-0005-0000-0000-0000883C0000}"/>
    <cellStyle name="Hyperlink 21" xfId="53192" hidden="1" xr:uid="{00000000-0005-0000-0000-0000893C0000}"/>
    <cellStyle name="Hyperlink 21" xfId="53241" hidden="1" xr:uid="{00000000-0005-0000-0000-00008A3C0000}"/>
    <cellStyle name="Hyperlink 21" xfId="53291" hidden="1" xr:uid="{00000000-0005-0000-0000-00008B3C0000}"/>
    <cellStyle name="Hyperlink 21" xfId="52249" hidden="1" xr:uid="{00000000-0005-0000-0000-00008C3C0000}"/>
    <cellStyle name="Hyperlink 21" xfId="53343" hidden="1" xr:uid="{00000000-0005-0000-0000-00008D3C0000}"/>
    <cellStyle name="Hyperlink 21" xfId="53396" hidden="1" xr:uid="{00000000-0005-0000-0000-00008E3C0000}"/>
    <cellStyle name="Hyperlink 21" xfId="53445" hidden="1" xr:uid="{00000000-0005-0000-0000-00008F3C0000}"/>
    <cellStyle name="Hyperlink 21" xfId="53495" hidden="1" xr:uid="{00000000-0005-0000-0000-0000903C0000}"/>
    <cellStyle name="Hyperlink 21" xfId="52037" hidden="1" xr:uid="{00000000-0005-0000-0000-0000913C0000}"/>
    <cellStyle name="Hyperlink 21" xfId="53547" hidden="1" xr:uid="{00000000-0005-0000-0000-0000923C0000}"/>
    <cellStyle name="Hyperlink 21" xfId="53600" hidden="1" xr:uid="{00000000-0005-0000-0000-0000933C0000}"/>
    <cellStyle name="Hyperlink 21" xfId="53649" hidden="1" xr:uid="{00000000-0005-0000-0000-0000943C0000}"/>
    <cellStyle name="Hyperlink 21" xfId="53699" hidden="1" xr:uid="{00000000-0005-0000-0000-0000953C0000}"/>
    <cellStyle name="Hyperlink 21" xfId="53805" hidden="1" xr:uid="{00000000-0005-0000-0000-0000963C0000}"/>
    <cellStyle name="Hyperlink 21" xfId="53978" hidden="1" xr:uid="{00000000-0005-0000-0000-0000973C0000}"/>
    <cellStyle name="Hyperlink 21" xfId="54031" hidden="1" xr:uid="{00000000-0005-0000-0000-0000983C0000}"/>
    <cellStyle name="Hyperlink 21" xfId="54080" hidden="1" xr:uid="{00000000-0005-0000-0000-0000993C0000}"/>
    <cellStyle name="Hyperlink 21" xfId="54130" hidden="1" xr:uid="{00000000-0005-0000-0000-00009A3C0000}"/>
    <cellStyle name="Hyperlink 21" xfId="53896" hidden="1" xr:uid="{00000000-0005-0000-0000-00009B3C0000}"/>
    <cellStyle name="Hyperlink 21" xfId="54210" hidden="1" xr:uid="{00000000-0005-0000-0000-00009C3C0000}"/>
    <cellStyle name="Hyperlink 21" xfId="54263" hidden="1" xr:uid="{00000000-0005-0000-0000-00009D3C0000}"/>
    <cellStyle name="Hyperlink 21" xfId="54312" hidden="1" xr:uid="{00000000-0005-0000-0000-00009E3C0000}"/>
    <cellStyle name="Hyperlink 21" xfId="54362" hidden="1" xr:uid="{00000000-0005-0000-0000-00009F3C0000}"/>
    <cellStyle name="Hyperlink 21" xfId="53851" hidden="1" xr:uid="{00000000-0005-0000-0000-0000A03C0000}"/>
    <cellStyle name="Hyperlink 21" xfId="54414" hidden="1" xr:uid="{00000000-0005-0000-0000-0000A13C0000}"/>
    <cellStyle name="Hyperlink 21" xfId="54467" hidden="1" xr:uid="{00000000-0005-0000-0000-0000A23C0000}"/>
    <cellStyle name="Hyperlink 21" xfId="54516" hidden="1" xr:uid="{00000000-0005-0000-0000-0000A33C0000}"/>
    <cellStyle name="Hyperlink 21" xfId="54566" hidden="1" xr:uid="{00000000-0005-0000-0000-0000A43C0000}"/>
    <cellStyle name="Hyperlink 21" xfId="53921" hidden="1" xr:uid="{00000000-0005-0000-0000-0000A53C0000}"/>
    <cellStyle name="Hyperlink 21" xfId="54618" hidden="1" xr:uid="{00000000-0005-0000-0000-0000A63C0000}"/>
    <cellStyle name="Hyperlink 21" xfId="54671" hidden="1" xr:uid="{00000000-0005-0000-0000-0000A73C0000}"/>
    <cellStyle name="Hyperlink 21" xfId="54720" hidden="1" xr:uid="{00000000-0005-0000-0000-0000A83C0000}"/>
    <cellStyle name="Hyperlink 21" xfId="54770" hidden="1" xr:uid="{00000000-0005-0000-0000-0000A93C0000}"/>
    <cellStyle name="Hyperlink 21" xfId="53728" hidden="1" xr:uid="{00000000-0005-0000-0000-0000AA3C0000}"/>
    <cellStyle name="Hyperlink 21" xfId="54822" hidden="1" xr:uid="{00000000-0005-0000-0000-0000AB3C0000}"/>
    <cellStyle name="Hyperlink 21" xfId="54875" hidden="1" xr:uid="{00000000-0005-0000-0000-0000AC3C0000}"/>
    <cellStyle name="Hyperlink 21" xfId="54924" hidden="1" xr:uid="{00000000-0005-0000-0000-0000AD3C0000}"/>
    <cellStyle name="Hyperlink 21" xfId="54974" hidden="1" xr:uid="{00000000-0005-0000-0000-0000AE3C0000}"/>
    <cellStyle name="Hyperlink 21" xfId="51991" hidden="1" xr:uid="{00000000-0005-0000-0000-0000AF3C0000}"/>
    <cellStyle name="Hyperlink 21" xfId="55026" hidden="1" xr:uid="{00000000-0005-0000-0000-0000B03C0000}"/>
    <cellStyle name="Hyperlink 21" xfId="55079" hidden="1" xr:uid="{00000000-0005-0000-0000-0000B13C0000}"/>
    <cellStyle name="Hyperlink 21" xfId="55128" hidden="1" xr:uid="{00000000-0005-0000-0000-0000B23C0000}"/>
    <cellStyle name="Hyperlink 21" xfId="55178" hidden="1" xr:uid="{00000000-0005-0000-0000-0000B33C0000}"/>
    <cellStyle name="Hyperlink 21" xfId="55284" hidden="1" xr:uid="{00000000-0005-0000-0000-0000B43C0000}"/>
    <cellStyle name="Hyperlink 21" xfId="55457" hidden="1" xr:uid="{00000000-0005-0000-0000-0000B53C0000}"/>
    <cellStyle name="Hyperlink 21" xfId="55510" hidden="1" xr:uid="{00000000-0005-0000-0000-0000B63C0000}"/>
    <cellStyle name="Hyperlink 21" xfId="55559" hidden="1" xr:uid="{00000000-0005-0000-0000-0000B73C0000}"/>
    <cellStyle name="Hyperlink 21" xfId="55609" hidden="1" xr:uid="{00000000-0005-0000-0000-0000B83C0000}"/>
    <cellStyle name="Hyperlink 21" xfId="55375" hidden="1" xr:uid="{00000000-0005-0000-0000-0000B93C0000}"/>
    <cellStyle name="Hyperlink 21" xfId="55689" hidden="1" xr:uid="{00000000-0005-0000-0000-0000BA3C0000}"/>
    <cellStyle name="Hyperlink 21" xfId="55742" hidden="1" xr:uid="{00000000-0005-0000-0000-0000BB3C0000}"/>
    <cellStyle name="Hyperlink 21" xfId="55791" hidden="1" xr:uid="{00000000-0005-0000-0000-0000BC3C0000}"/>
    <cellStyle name="Hyperlink 21" xfId="55841" hidden="1" xr:uid="{00000000-0005-0000-0000-0000BD3C0000}"/>
    <cellStyle name="Hyperlink 21" xfId="55330" hidden="1" xr:uid="{00000000-0005-0000-0000-0000BE3C0000}"/>
    <cellStyle name="Hyperlink 21" xfId="55893" hidden="1" xr:uid="{00000000-0005-0000-0000-0000BF3C0000}"/>
    <cellStyle name="Hyperlink 21" xfId="55946" hidden="1" xr:uid="{00000000-0005-0000-0000-0000C03C0000}"/>
    <cellStyle name="Hyperlink 21" xfId="55995" hidden="1" xr:uid="{00000000-0005-0000-0000-0000C13C0000}"/>
    <cellStyle name="Hyperlink 21" xfId="56045" hidden="1" xr:uid="{00000000-0005-0000-0000-0000C23C0000}"/>
    <cellStyle name="Hyperlink 21" xfId="55400" hidden="1" xr:uid="{00000000-0005-0000-0000-0000C33C0000}"/>
    <cellStyle name="Hyperlink 21" xfId="56097" hidden="1" xr:uid="{00000000-0005-0000-0000-0000C43C0000}"/>
    <cellStyle name="Hyperlink 21" xfId="56150" hidden="1" xr:uid="{00000000-0005-0000-0000-0000C53C0000}"/>
    <cellStyle name="Hyperlink 21" xfId="56199" hidden="1" xr:uid="{00000000-0005-0000-0000-0000C63C0000}"/>
    <cellStyle name="Hyperlink 21" xfId="56249" hidden="1" xr:uid="{00000000-0005-0000-0000-0000C73C0000}"/>
    <cellStyle name="Hyperlink 21" xfId="55207" hidden="1" xr:uid="{00000000-0005-0000-0000-0000C83C0000}"/>
    <cellStyle name="Hyperlink 21" xfId="56301" hidden="1" xr:uid="{00000000-0005-0000-0000-0000C93C0000}"/>
    <cellStyle name="Hyperlink 21" xfId="56354" hidden="1" xr:uid="{00000000-0005-0000-0000-0000CA3C0000}"/>
    <cellStyle name="Hyperlink 21" xfId="56403" hidden="1" xr:uid="{00000000-0005-0000-0000-0000CB3C0000}"/>
    <cellStyle name="Hyperlink 21" xfId="56453" hidden="1" xr:uid="{00000000-0005-0000-0000-0000CC3C0000}"/>
    <cellStyle name="Hyperlink 21" xfId="56498" hidden="1" xr:uid="{00000000-0005-0000-0000-0000CD3C0000}"/>
    <cellStyle name="Hyperlink 21" xfId="56569" hidden="1" xr:uid="{00000000-0005-0000-0000-0000CE3C0000}"/>
    <cellStyle name="Hyperlink 21" xfId="56622" hidden="1" xr:uid="{00000000-0005-0000-0000-0000CF3C0000}"/>
    <cellStyle name="Hyperlink 21" xfId="56671" hidden="1" xr:uid="{00000000-0005-0000-0000-0000D03C0000}"/>
    <cellStyle name="Hyperlink 21" xfId="56721" hidden="1" xr:uid="{00000000-0005-0000-0000-0000D13C0000}"/>
    <cellStyle name="Hyperlink 21" xfId="56755" hidden="1" xr:uid="{00000000-0005-0000-0000-0000D23C0000}"/>
    <cellStyle name="Hyperlink 21" xfId="56824" hidden="1" xr:uid="{00000000-0005-0000-0000-0000D33C0000}"/>
    <cellStyle name="Hyperlink 21" xfId="56877" hidden="1" xr:uid="{00000000-0005-0000-0000-0000D43C0000}"/>
    <cellStyle name="Hyperlink 21" xfId="56926" hidden="1" xr:uid="{00000000-0005-0000-0000-0000D53C0000}"/>
    <cellStyle name="Hyperlink 21" xfId="56976" hidden="1" xr:uid="{00000000-0005-0000-0000-0000D63C0000}"/>
    <cellStyle name="Hyperlink 21" xfId="57067" hidden="1" xr:uid="{00000000-0005-0000-0000-0000D73C0000}"/>
    <cellStyle name="Hyperlink 21" xfId="57191" hidden="1" xr:uid="{00000000-0005-0000-0000-0000D83C0000}"/>
    <cellStyle name="Hyperlink 21" xfId="57244" hidden="1" xr:uid="{00000000-0005-0000-0000-0000D93C0000}"/>
    <cellStyle name="Hyperlink 21" xfId="57293" hidden="1" xr:uid="{00000000-0005-0000-0000-0000DA3C0000}"/>
    <cellStyle name="Hyperlink 21" xfId="57343" hidden="1" xr:uid="{00000000-0005-0000-0000-0000DB3C0000}"/>
    <cellStyle name="Hyperlink 21" xfId="57449" hidden="1" xr:uid="{00000000-0005-0000-0000-0000DC3C0000}"/>
    <cellStyle name="Hyperlink 21" xfId="57622" hidden="1" xr:uid="{00000000-0005-0000-0000-0000DD3C0000}"/>
    <cellStyle name="Hyperlink 21" xfId="57675" hidden="1" xr:uid="{00000000-0005-0000-0000-0000DE3C0000}"/>
    <cellStyle name="Hyperlink 21" xfId="57724" hidden="1" xr:uid="{00000000-0005-0000-0000-0000DF3C0000}"/>
    <cellStyle name="Hyperlink 21" xfId="57774" hidden="1" xr:uid="{00000000-0005-0000-0000-0000E03C0000}"/>
    <cellStyle name="Hyperlink 21" xfId="57540" hidden="1" xr:uid="{00000000-0005-0000-0000-0000E13C0000}"/>
    <cellStyle name="Hyperlink 21" xfId="57854" hidden="1" xr:uid="{00000000-0005-0000-0000-0000E23C0000}"/>
    <cellStyle name="Hyperlink 21" xfId="57907" hidden="1" xr:uid="{00000000-0005-0000-0000-0000E33C0000}"/>
    <cellStyle name="Hyperlink 21" xfId="57956" hidden="1" xr:uid="{00000000-0005-0000-0000-0000E43C0000}"/>
    <cellStyle name="Hyperlink 21" xfId="58006" hidden="1" xr:uid="{00000000-0005-0000-0000-0000E53C0000}"/>
    <cellStyle name="Hyperlink 21" xfId="57495" hidden="1" xr:uid="{00000000-0005-0000-0000-0000E63C0000}"/>
    <cellStyle name="Hyperlink 21" xfId="58058" hidden="1" xr:uid="{00000000-0005-0000-0000-0000E73C0000}"/>
    <cellStyle name="Hyperlink 21" xfId="58111" hidden="1" xr:uid="{00000000-0005-0000-0000-0000E83C0000}"/>
    <cellStyle name="Hyperlink 21" xfId="58160" hidden="1" xr:uid="{00000000-0005-0000-0000-0000E93C0000}"/>
    <cellStyle name="Hyperlink 21" xfId="58210" hidden="1" xr:uid="{00000000-0005-0000-0000-0000EA3C0000}"/>
    <cellStyle name="Hyperlink 21" xfId="57565" hidden="1" xr:uid="{00000000-0005-0000-0000-0000EB3C0000}"/>
    <cellStyle name="Hyperlink 21" xfId="58262" hidden="1" xr:uid="{00000000-0005-0000-0000-0000EC3C0000}"/>
    <cellStyle name="Hyperlink 21" xfId="58315" hidden="1" xr:uid="{00000000-0005-0000-0000-0000ED3C0000}"/>
    <cellStyle name="Hyperlink 21" xfId="58364" hidden="1" xr:uid="{00000000-0005-0000-0000-0000EE3C0000}"/>
    <cellStyle name="Hyperlink 21" xfId="58414" hidden="1" xr:uid="{00000000-0005-0000-0000-0000EF3C0000}"/>
    <cellStyle name="Hyperlink 21" xfId="57372" hidden="1" xr:uid="{00000000-0005-0000-0000-0000F03C0000}"/>
    <cellStyle name="Hyperlink 21" xfId="58466" hidden="1" xr:uid="{00000000-0005-0000-0000-0000F13C0000}"/>
    <cellStyle name="Hyperlink 21" xfId="58519" hidden="1" xr:uid="{00000000-0005-0000-0000-0000F23C0000}"/>
    <cellStyle name="Hyperlink 21" xfId="58568" hidden="1" xr:uid="{00000000-0005-0000-0000-0000F33C0000}"/>
    <cellStyle name="Hyperlink 21" xfId="58618" hidden="1" xr:uid="{00000000-0005-0000-0000-0000F43C0000}"/>
    <cellStyle name="Hyperlink 21" xfId="57159" hidden="1" xr:uid="{00000000-0005-0000-0000-0000F53C0000}"/>
    <cellStyle name="Hyperlink 21" xfId="58670" hidden="1" xr:uid="{00000000-0005-0000-0000-0000F63C0000}"/>
    <cellStyle name="Hyperlink 21" xfId="58723" hidden="1" xr:uid="{00000000-0005-0000-0000-0000F73C0000}"/>
    <cellStyle name="Hyperlink 21" xfId="58772" hidden="1" xr:uid="{00000000-0005-0000-0000-0000F83C0000}"/>
    <cellStyle name="Hyperlink 21" xfId="58822" hidden="1" xr:uid="{00000000-0005-0000-0000-0000F93C0000}"/>
    <cellStyle name="Hyperlink 21" xfId="58928" hidden="1" xr:uid="{00000000-0005-0000-0000-0000FA3C0000}"/>
    <cellStyle name="Hyperlink 21" xfId="59101" hidden="1" xr:uid="{00000000-0005-0000-0000-0000FB3C0000}"/>
    <cellStyle name="Hyperlink 21" xfId="59154" hidden="1" xr:uid="{00000000-0005-0000-0000-0000FC3C0000}"/>
    <cellStyle name="Hyperlink 21" xfId="59203" hidden="1" xr:uid="{00000000-0005-0000-0000-0000FD3C0000}"/>
    <cellStyle name="Hyperlink 21" xfId="59253" hidden="1" xr:uid="{00000000-0005-0000-0000-0000FE3C0000}"/>
    <cellStyle name="Hyperlink 21" xfId="59019" hidden="1" xr:uid="{00000000-0005-0000-0000-0000FF3C0000}"/>
    <cellStyle name="Hyperlink 21" xfId="59333" hidden="1" xr:uid="{00000000-0005-0000-0000-0000003D0000}"/>
    <cellStyle name="Hyperlink 21" xfId="59386" hidden="1" xr:uid="{00000000-0005-0000-0000-0000013D0000}"/>
    <cellStyle name="Hyperlink 21" xfId="59435" hidden="1" xr:uid="{00000000-0005-0000-0000-0000023D0000}"/>
    <cellStyle name="Hyperlink 21" xfId="59485" hidden="1" xr:uid="{00000000-0005-0000-0000-0000033D0000}"/>
    <cellStyle name="Hyperlink 21" xfId="58974" hidden="1" xr:uid="{00000000-0005-0000-0000-0000043D0000}"/>
    <cellStyle name="Hyperlink 21" xfId="59537" hidden="1" xr:uid="{00000000-0005-0000-0000-0000053D0000}"/>
    <cellStyle name="Hyperlink 21" xfId="59590" hidden="1" xr:uid="{00000000-0005-0000-0000-0000063D0000}"/>
    <cellStyle name="Hyperlink 21" xfId="59639" hidden="1" xr:uid="{00000000-0005-0000-0000-0000073D0000}"/>
    <cellStyle name="Hyperlink 21" xfId="59689" hidden="1" xr:uid="{00000000-0005-0000-0000-0000083D0000}"/>
    <cellStyle name="Hyperlink 21" xfId="59044" hidden="1" xr:uid="{00000000-0005-0000-0000-0000093D0000}"/>
    <cellStyle name="Hyperlink 21" xfId="59741" hidden="1" xr:uid="{00000000-0005-0000-0000-00000A3D0000}"/>
    <cellStyle name="Hyperlink 21" xfId="59794" hidden="1" xr:uid="{00000000-0005-0000-0000-00000B3D0000}"/>
    <cellStyle name="Hyperlink 21" xfId="59843" hidden="1" xr:uid="{00000000-0005-0000-0000-00000C3D0000}"/>
    <cellStyle name="Hyperlink 21" xfId="59893" hidden="1" xr:uid="{00000000-0005-0000-0000-00000D3D0000}"/>
    <cellStyle name="Hyperlink 21" xfId="58851" hidden="1" xr:uid="{00000000-0005-0000-0000-00000E3D0000}"/>
    <cellStyle name="Hyperlink 21" xfId="59945" hidden="1" xr:uid="{00000000-0005-0000-0000-00000F3D0000}"/>
    <cellStyle name="Hyperlink 21" xfId="59998" hidden="1" xr:uid="{00000000-0005-0000-0000-0000103D0000}"/>
    <cellStyle name="Hyperlink 21" xfId="60047" hidden="1" xr:uid="{00000000-0005-0000-0000-0000113D0000}"/>
    <cellStyle name="Hyperlink 21" xfId="60097" hidden="1" xr:uid="{00000000-0005-0000-0000-0000123D0000}"/>
    <cellStyle name="Hyperlink 21" xfId="57112" hidden="1" xr:uid="{00000000-0005-0000-0000-0000133D0000}"/>
    <cellStyle name="Hyperlink 21" xfId="60149" hidden="1" xr:uid="{00000000-0005-0000-0000-0000143D0000}"/>
    <cellStyle name="Hyperlink 21" xfId="60202" hidden="1" xr:uid="{00000000-0005-0000-0000-0000153D0000}"/>
    <cellStyle name="Hyperlink 21" xfId="60251" hidden="1" xr:uid="{00000000-0005-0000-0000-0000163D0000}"/>
    <cellStyle name="Hyperlink 21" xfId="60301" hidden="1" xr:uid="{00000000-0005-0000-0000-0000173D0000}"/>
    <cellStyle name="Hyperlink 21" xfId="60407" hidden="1" xr:uid="{00000000-0005-0000-0000-0000183D0000}"/>
    <cellStyle name="Hyperlink 21" xfId="60580" hidden="1" xr:uid="{00000000-0005-0000-0000-0000193D0000}"/>
    <cellStyle name="Hyperlink 21" xfId="60633" hidden="1" xr:uid="{00000000-0005-0000-0000-00001A3D0000}"/>
    <cellStyle name="Hyperlink 21" xfId="60682" hidden="1" xr:uid="{00000000-0005-0000-0000-00001B3D0000}"/>
    <cellStyle name="Hyperlink 21" xfId="60732" hidden="1" xr:uid="{00000000-0005-0000-0000-00001C3D0000}"/>
    <cellStyle name="Hyperlink 21" xfId="60498" hidden="1" xr:uid="{00000000-0005-0000-0000-00001D3D0000}"/>
    <cellStyle name="Hyperlink 21" xfId="60812" hidden="1" xr:uid="{00000000-0005-0000-0000-00001E3D0000}"/>
    <cellStyle name="Hyperlink 21" xfId="60865" hidden="1" xr:uid="{00000000-0005-0000-0000-00001F3D0000}"/>
    <cellStyle name="Hyperlink 21" xfId="60914" hidden="1" xr:uid="{00000000-0005-0000-0000-0000203D0000}"/>
    <cellStyle name="Hyperlink 21" xfId="60964" hidden="1" xr:uid="{00000000-0005-0000-0000-0000213D0000}"/>
    <cellStyle name="Hyperlink 21" xfId="60453" hidden="1" xr:uid="{00000000-0005-0000-0000-0000223D0000}"/>
    <cellStyle name="Hyperlink 21" xfId="61016" hidden="1" xr:uid="{00000000-0005-0000-0000-0000233D0000}"/>
    <cellStyle name="Hyperlink 21" xfId="61069" hidden="1" xr:uid="{00000000-0005-0000-0000-0000243D0000}"/>
    <cellStyle name="Hyperlink 21" xfId="61118" hidden="1" xr:uid="{00000000-0005-0000-0000-0000253D0000}"/>
    <cellStyle name="Hyperlink 21" xfId="61168" hidden="1" xr:uid="{00000000-0005-0000-0000-0000263D0000}"/>
    <cellStyle name="Hyperlink 21" xfId="60523" hidden="1" xr:uid="{00000000-0005-0000-0000-0000273D0000}"/>
    <cellStyle name="Hyperlink 21" xfId="61220" hidden="1" xr:uid="{00000000-0005-0000-0000-0000283D0000}"/>
    <cellStyle name="Hyperlink 21" xfId="61273" hidden="1" xr:uid="{00000000-0005-0000-0000-0000293D0000}"/>
    <cellStyle name="Hyperlink 21" xfId="61322" hidden="1" xr:uid="{00000000-0005-0000-0000-00002A3D0000}"/>
    <cellStyle name="Hyperlink 21" xfId="61372" hidden="1" xr:uid="{00000000-0005-0000-0000-00002B3D0000}"/>
    <cellStyle name="Hyperlink 21" xfId="60330" hidden="1" xr:uid="{00000000-0005-0000-0000-00002C3D0000}"/>
    <cellStyle name="Hyperlink 21" xfId="61424" hidden="1" xr:uid="{00000000-0005-0000-0000-00002D3D0000}"/>
    <cellStyle name="Hyperlink 21" xfId="61477" hidden="1" xr:uid="{00000000-0005-0000-0000-00002E3D0000}"/>
    <cellStyle name="Hyperlink 21" xfId="61526" hidden="1" xr:uid="{00000000-0005-0000-0000-00002F3D0000}"/>
    <cellStyle name="Hyperlink 21" xfId="61576" xr:uid="{00000000-0005-0000-0000-0000303D0000}"/>
    <cellStyle name="Hyperlink 22" xfId="163" hidden="1" xr:uid="{00000000-0005-0000-0000-0000313D0000}"/>
    <cellStyle name="Hyperlink 22" xfId="205" hidden="1" xr:uid="{00000000-0005-0000-0000-0000323D0000}"/>
    <cellStyle name="Hyperlink 22" xfId="435" hidden="1" xr:uid="{00000000-0005-0000-0000-0000333D0000}"/>
    <cellStyle name="Hyperlink 22" xfId="492" hidden="1" xr:uid="{00000000-0005-0000-0000-0000343D0000}"/>
    <cellStyle name="Hyperlink 22" xfId="541" hidden="1" xr:uid="{00000000-0005-0000-0000-0000353D0000}"/>
    <cellStyle name="Hyperlink 22" xfId="591" hidden="1" xr:uid="{00000000-0005-0000-0000-0000363D0000}"/>
    <cellStyle name="Hyperlink 22" xfId="623" hidden="1" xr:uid="{00000000-0005-0000-0000-0000373D0000}"/>
    <cellStyle name="Hyperlink 22" xfId="692" hidden="1" xr:uid="{00000000-0005-0000-0000-0000383D0000}"/>
    <cellStyle name="Hyperlink 22" xfId="747" hidden="1" xr:uid="{00000000-0005-0000-0000-0000393D0000}"/>
    <cellStyle name="Hyperlink 22" xfId="796" hidden="1" xr:uid="{00000000-0005-0000-0000-00003A3D0000}"/>
    <cellStyle name="Hyperlink 22" xfId="846" hidden="1" xr:uid="{00000000-0005-0000-0000-00003B3D0000}"/>
    <cellStyle name="Hyperlink 22" xfId="937" hidden="1" xr:uid="{00000000-0005-0000-0000-00003C3D0000}"/>
    <cellStyle name="Hyperlink 22" xfId="1062" hidden="1" xr:uid="{00000000-0005-0000-0000-00003D3D0000}"/>
    <cellStyle name="Hyperlink 22" xfId="1117" hidden="1" xr:uid="{00000000-0005-0000-0000-00003E3D0000}"/>
    <cellStyle name="Hyperlink 22" xfId="1166" hidden="1" xr:uid="{00000000-0005-0000-0000-00003F3D0000}"/>
    <cellStyle name="Hyperlink 22" xfId="1216" hidden="1" xr:uid="{00000000-0005-0000-0000-0000403D0000}"/>
    <cellStyle name="Hyperlink 22" xfId="1320" hidden="1" xr:uid="{00000000-0005-0000-0000-0000413D0000}"/>
    <cellStyle name="Hyperlink 22" xfId="1493" hidden="1" xr:uid="{00000000-0005-0000-0000-0000423D0000}"/>
    <cellStyle name="Hyperlink 22" xfId="1548" hidden="1" xr:uid="{00000000-0005-0000-0000-0000433D0000}"/>
    <cellStyle name="Hyperlink 22" xfId="1597" hidden="1" xr:uid="{00000000-0005-0000-0000-0000443D0000}"/>
    <cellStyle name="Hyperlink 22" xfId="1647" hidden="1" xr:uid="{00000000-0005-0000-0000-0000453D0000}"/>
    <cellStyle name="Hyperlink 22" xfId="1413" hidden="1" xr:uid="{00000000-0005-0000-0000-0000463D0000}"/>
    <cellStyle name="Hyperlink 22" xfId="1725" hidden="1" xr:uid="{00000000-0005-0000-0000-0000473D0000}"/>
    <cellStyle name="Hyperlink 22" xfId="1780" hidden="1" xr:uid="{00000000-0005-0000-0000-0000483D0000}"/>
    <cellStyle name="Hyperlink 22" xfId="1829" hidden="1" xr:uid="{00000000-0005-0000-0000-0000493D0000}"/>
    <cellStyle name="Hyperlink 22" xfId="1879" hidden="1" xr:uid="{00000000-0005-0000-0000-00004A3D0000}"/>
    <cellStyle name="Hyperlink 22" xfId="1366" hidden="1" xr:uid="{00000000-0005-0000-0000-00004B3D0000}"/>
    <cellStyle name="Hyperlink 22" xfId="1929" hidden="1" xr:uid="{00000000-0005-0000-0000-00004C3D0000}"/>
    <cellStyle name="Hyperlink 22" xfId="1984" hidden="1" xr:uid="{00000000-0005-0000-0000-00004D3D0000}"/>
    <cellStyle name="Hyperlink 22" xfId="2033" hidden="1" xr:uid="{00000000-0005-0000-0000-00004E3D0000}"/>
    <cellStyle name="Hyperlink 22" xfId="2083" hidden="1" xr:uid="{00000000-0005-0000-0000-00004F3D0000}"/>
    <cellStyle name="Hyperlink 22" xfId="1436" hidden="1" xr:uid="{00000000-0005-0000-0000-0000503D0000}"/>
    <cellStyle name="Hyperlink 22" xfId="2133" hidden="1" xr:uid="{00000000-0005-0000-0000-0000513D0000}"/>
    <cellStyle name="Hyperlink 22" xfId="2188" hidden="1" xr:uid="{00000000-0005-0000-0000-0000523D0000}"/>
    <cellStyle name="Hyperlink 22" xfId="2237" hidden="1" xr:uid="{00000000-0005-0000-0000-0000533D0000}"/>
    <cellStyle name="Hyperlink 22" xfId="2287" hidden="1" xr:uid="{00000000-0005-0000-0000-0000543D0000}"/>
    <cellStyle name="Hyperlink 22" xfId="1245" hidden="1" xr:uid="{00000000-0005-0000-0000-0000553D0000}"/>
    <cellStyle name="Hyperlink 22" xfId="2337" hidden="1" xr:uid="{00000000-0005-0000-0000-0000563D0000}"/>
    <cellStyle name="Hyperlink 22" xfId="2392" hidden="1" xr:uid="{00000000-0005-0000-0000-0000573D0000}"/>
    <cellStyle name="Hyperlink 22" xfId="2441" hidden="1" xr:uid="{00000000-0005-0000-0000-0000583D0000}"/>
    <cellStyle name="Hyperlink 22" xfId="2491" hidden="1" xr:uid="{00000000-0005-0000-0000-0000593D0000}"/>
    <cellStyle name="Hyperlink 22" xfId="1031" hidden="1" xr:uid="{00000000-0005-0000-0000-00005A3D0000}"/>
    <cellStyle name="Hyperlink 22" xfId="2541" hidden="1" xr:uid="{00000000-0005-0000-0000-00005B3D0000}"/>
    <cellStyle name="Hyperlink 22" xfId="2596" hidden="1" xr:uid="{00000000-0005-0000-0000-00005C3D0000}"/>
    <cellStyle name="Hyperlink 22" xfId="2645" hidden="1" xr:uid="{00000000-0005-0000-0000-00005D3D0000}"/>
    <cellStyle name="Hyperlink 22" xfId="2695" hidden="1" xr:uid="{00000000-0005-0000-0000-00005E3D0000}"/>
    <cellStyle name="Hyperlink 22" xfId="2799" hidden="1" xr:uid="{00000000-0005-0000-0000-00005F3D0000}"/>
    <cellStyle name="Hyperlink 22" xfId="2972" hidden="1" xr:uid="{00000000-0005-0000-0000-0000603D0000}"/>
    <cellStyle name="Hyperlink 22" xfId="3027" hidden="1" xr:uid="{00000000-0005-0000-0000-0000613D0000}"/>
    <cellStyle name="Hyperlink 22" xfId="3076" hidden="1" xr:uid="{00000000-0005-0000-0000-0000623D0000}"/>
    <cellStyle name="Hyperlink 22" xfId="3126" hidden="1" xr:uid="{00000000-0005-0000-0000-0000633D0000}"/>
    <cellStyle name="Hyperlink 22" xfId="2892" hidden="1" xr:uid="{00000000-0005-0000-0000-0000643D0000}"/>
    <cellStyle name="Hyperlink 22" xfId="3204" hidden="1" xr:uid="{00000000-0005-0000-0000-0000653D0000}"/>
    <cellStyle name="Hyperlink 22" xfId="3259" hidden="1" xr:uid="{00000000-0005-0000-0000-0000663D0000}"/>
    <cellStyle name="Hyperlink 22" xfId="3308" hidden="1" xr:uid="{00000000-0005-0000-0000-0000673D0000}"/>
    <cellStyle name="Hyperlink 22" xfId="3358" hidden="1" xr:uid="{00000000-0005-0000-0000-0000683D0000}"/>
    <cellStyle name="Hyperlink 22" xfId="2845" hidden="1" xr:uid="{00000000-0005-0000-0000-0000693D0000}"/>
    <cellStyle name="Hyperlink 22" xfId="3408" hidden="1" xr:uid="{00000000-0005-0000-0000-00006A3D0000}"/>
    <cellStyle name="Hyperlink 22" xfId="3463" hidden="1" xr:uid="{00000000-0005-0000-0000-00006B3D0000}"/>
    <cellStyle name="Hyperlink 22" xfId="3512" hidden="1" xr:uid="{00000000-0005-0000-0000-00006C3D0000}"/>
    <cellStyle name="Hyperlink 22" xfId="3562" hidden="1" xr:uid="{00000000-0005-0000-0000-00006D3D0000}"/>
    <cellStyle name="Hyperlink 22" xfId="2915" hidden="1" xr:uid="{00000000-0005-0000-0000-00006E3D0000}"/>
    <cellStyle name="Hyperlink 22" xfId="3612" hidden="1" xr:uid="{00000000-0005-0000-0000-00006F3D0000}"/>
    <cellStyle name="Hyperlink 22" xfId="3667" hidden="1" xr:uid="{00000000-0005-0000-0000-0000703D0000}"/>
    <cellStyle name="Hyperlink 22" xfId="3716" hidden="1" xr:uid="{00000000-0005-0000-0000-0000713D0000}"/>
    <cellStyle name="Hyperlink 22" xfId="3766" hidden="1" xr:uid="{00000000-0005-0000-0000-0000723D0000}"/>
    <cellStyle name="Hyperlink 22" xfId="2724" hidden="1" xr:uid="{00000000-0005-0000-0000-0000733D0000}"/>
    <cellStyle name="Hyperlink 22" xfId="3816" hidden="1" xr:uid="{00000000-0005-0000-0000-0000743D0000}"/>
    <cellStyle name="Hyperlink 22" xfId="3871" hidden="1" xr:uid="{00000000-0005-0000-0000-0000753D0000}"/>
    <cellStyle name="Hyperlink 22" xfId="3920" hidden="1" xr:uid="{00000000-0005-0000-0000-0000763D0000}"/>
    <cellStyle name="Hyperlink 22" xfId="3970" hidden="1" xr:uid="{00000000-0005-0000-0000-0000773D0000}"/>
    <cellStyle name="Hyperlink 22" xfId="881" hidden="1" xr:uid="{00000000-0005-0000-0000-0000783D0000}"/>
    <cellStyle name="Hyperlink 22" xfId="4020" hidden="1" xr:uid="{00000000-0005-0000-0000-0000793D0000}"/>
    <cellStyle name="Hyperlink 22" xfId="4075" hidden="1" xr:uid="{00000000-0005-0000-0000-00007A3D0000}"/>
    <cellStyle name="Hyperlink 22" xfId="4124" hidden="1" xr:uid="{00000000-0005-0000-0000-00007B3D0000}"/>
    <cellStyle name="Hyperlink 22" xfId="4174" hidden="1" xr:uid="{00000000-0005-0000-0000-00007C3D0000}"/>
    <cellStyle name="Hyperlink 22" xfId="4278" hidden="1" xr:uid="{00000000-0005-0000-0000-00007D3D0000}"/>
    <cellStyle name="Hyperlink 22" xfId="4451" hidden="1" xr:uid="{00000000-0005-0000-0000-00007E3D0000}"/>
    <cellStyle name="Hyperlink 22" xfId="4506" hidden="1" xr:uid="{00000000-0005-0000-0000-00007F3D0000}"/>
    <cellStyle name="Hyperlink 22" xfId="4555" hidden="1" xr:uid="{00000000-0005-0000-0000-0000803D0000}"/>
    <cellStyle name="Hyperlink 22" xfId="4605" hidden="1" xr:uid="{00000000-0005-0000-0000-0000813D0000}"/>
    <cellStyle name="Hyperlink 22" xfId="4371" hidden="1" xr:uid="{00000000-0005-0000-0000-0000823D0000}"/>
    <cellStyle name="Hyperlink 22" xfId="4683" hidden="1" xr:uid="{00000000-0005-0000-0000-0000833D0000}"/>
    <cellStyle name="Hyperlink 22" xfId="4738" hidden="1" xr:uid="{00000000-0005-0000-0000-0000843D0000}"/>
    <cellStyle name="Hyperlink 22" xfId="4787" hidden="1" xr:uid="{00000000-0005-0000-0000-0000853D0000}"/>
    <cellStyle name="Hyperlink 22" xfId="4837" hidden="1" xr:uid="{00000000-0005-0000-0000-0000863D0000}"/>
    <cellStyle name="Hyperlink 22" xfId="4324" hidden="1" xr:uid="{00000000-0005-0000-0000-0000873D0000}"/>
    <cellStyle name="Hyperlink 22" xfId="4887" hidden="1" xr:uid="{00000000-0005-0000-0000-0000883D0000}"/>
    <cellStyle name="Hyperlink 22" xfId="4942" hidden="1" xr:uid="{00000000-0005-0000-0000-0000893D0000}"/>
    <cellStyle name="Hyperlink 22" xfId="4991" hidden="1" xr:uid="{00000000-0005-0000-0000-00008A3D0000}"/>
    <cellStyle name="Hyperlink 22" xfId="5041" hidden="1" xr:uid="{00000000-0005-0000-0000-00008B3D0000}"/>
    <cellStyle name="Hyperlink 22" xfId="4394" hidden="1" xr:uid="{00000000-0005-0000-0000-00008C3D0000}"/>
    <cellStyle name="Hyperlink 22" xfId="5091" hidden="1" xr:uid="{00000000-0005-0000-0000-00008D3D0000}"/>
    <cellStyle name="Hyperlink 22" xfId="5146" hidden="1" xr:uid="{00000000-0005-0000-0000-00008E3D0000}"/>
    <cellStyle name="Hyperlink 22" xfId="5195" hidden="1" xr:uid="{00000000-0005-0000-0000-00008F3D0000}"/>
    <cellStyle name="Hyperlink 22" xfId="5245" hidden="1" xr:uid="{00000000-0005-0000-0000-0000903D0000}"/>
    <cellStyle name="Hyperlink 22" xfId="4203" hidden="1" xr:uid="{00000000-0005-0000-0000-0000913D0000}"/>
    <cellStyle name="Hyperlink 22" xfId="5295" hidden="1" xr:uid="{00000000-0005-0000-0000-0000923D0000}"/>
    <cellStyle name="Hyperlink 22" xfId="5350" hidden="1" xr:uid="{00000000-0005-0000-0000-0000933D0000}"/>
    <cellStyle name="Hyperlink 22" xfId="5399" hidden="1" xr:uid="{00000000-0005-0000-0000-0000943D0000}"/>
    <cellStyle name="Hyperlink 22" xfId="5449" hidden="1" xr:uid="{00000000-0005-0000-0000-0000953D0000}"/>
    <cellStyle name="Hyperlink 22" xfId="5631" hidden="1" xr:uid="{00000000-0005-0000-0000-0000963D0000}"/>
    <cellStyle name="Hyperlink 22" xfId="5831" hidden="1" xr:uid="{00000000-0005-0000-0000-0000973D0000}"/>
    <cellStyle name="Hyperlink 22" xfId="5886" hidden="1" xr:uid="{00000000-0005-0000-0000-0000983D0000}"/>
    <cellStyle name="Hyperlink 22" xfId="5935" hidden="1" xr:uid="{00000000-0005-0000-0000-0000993D0000}"/>
    <cellStyle name="Hyperlink 22" xfId="5985" hidden="1" xr:uid="{00000000-0005-0000-0000-00009A3D0000}"/>
    <cellStyle name="Hyperlink 22" xfId="6017" hidden="1" xr:uid="{00000000-0005-0000-0000-00009B3D0000}"/>
    <cellStyle name="Hyperlink 22" xfId="6086" hidden="1" xr:uid="{00000000-0005-0000-0000-00009C3D0000}"/>
    <cellStyle name="Hyperlink 22" xfId="6141" hidden="1" xr:uid="{00000000-0005-0000-0000-00009D3D0000}"/>
    <cellStyle name="Hyperlink 22" xfId="6190" hidden="1" xr:uid="{00000000-0005-0000-0000-00009E3D0000}"/>
    <cellStyle name="Hyperlink 22" xfId="6240" hidden="1" xr:uid="{00000000-0005-0000-0000-00009F3D0000}"/>
    <cellStyle name="Hyperlink 22" xfId="6328" hidden="1" xr:uid="{00000000-0005-0000-0000-0000A03D0000}"/>
    <cellStyle name="Hyperlink 22" xfId="6452" hidden="1" xr:uid="{00000000-0005-0000-0000-0000A13D0000}"/>
    <cellStyle name="Hyperlink 22" xfId="6507" hidden="1" xr:uid="{00000000-0005-0000-0000-0000A23D0000}"/>
    <cellStyle name="Hyperlink 22" xfId="6556" hidden="1" xr:uid="{00000000-0005-0000-0000-0000A33D0000}"/>
    <cellStyle name="Hyperlink 22" xfId="6606" hidden="1" xr:uid="{00000000-0005-0000-0000-0000A43D0000}"/>
    <cellStyle name="Hyperlink 22" xfId="6710" hidden="1" xr:uid="{00000000-0005-0000-0000-0000A53D0000}"/>
    <cellStyle name="Hyperlink 22" xfId="6883" hidden="1" xr:uid="{00000000-0005-0000-0000-0000A63D0000}"/>
    <cellStyle name="Hyperlink 22" xfId="6938" hidden="1" xr:uid="{00000000-0005-0000-0000-0000A73D0000}"/>
    <cellStyle name="Hyperlink 22" xfId="6987" hidden="1" xr:uid="{00000000-0005-0000-0000-0000A83D0000}"/>
    <cellStyle name="Hyperlink 22" xfId="7037" hidden="1" xr:uid="{00000000-0005-0000-0000-0000A93D0000}"/>
    <cellStyle name="Hyperlink 22" xfId="6803" hidden="1" xr:uid="{00000000-0005-0000-0000-0000AA3D0000}"/>
    <cellStyle name="Hyperlink 22" xfId="7115" hidden="1" xr:uid="{00000000-0005-0000-0000-0000AB3D0000}"/>
    <cellStyle name="Hyperlink 22" xfId="7170" hidden="1" xr:uid="{00000000-0005-0000-0000-0000AC3D0000}"/>
    <cellStyle name="Hyperlink 22" xfId="7219" hidden="1" xr:uid="{00000000-0005-0000-0000-0000AD3D0000}"/>
    <cellStyle name="Hyperlink 22" xfId="7269" hidden="1" xr:uid="{00000000-0005-0000-0000-0000AE3D0000}"/>
    <cellStyle name="Hyperlink 22" xfId="6756" hidden="1" xr:uid="{00000000-0005-0000-0000-0000AF3D0000}"/>
    <cellStyle name="Hyperlink 22" xfId="7319" hidden="1" xr:uid="{00000000-0005-0000-0000-0000B03D0000}"/>
    <cellStyle name="Hyperlink 22" xfId="7374" hidden="1" xr:uid="{00000000-0005-0000-0000-0000B13D0000}"/>
    <cellStyle name="Hyperlink 22" xfId="7423" hidden="1" xr:uid="{00000000-0005-0000-0000-0000B23D0000}"/>
    <cellStyle name="Hyperlink 22" xfId="7473" hidden="1" xr:uid="{00000000-0005-0000-0000-0000B33D0000}"/>
    <cellStyle name="Hyperlink 22" xfId="6826" hidden="1" xr:uid="{00000000-0005-0000-0000-0000B43D0000}"/>
    <cellStyle name="Hyperlink 22" xfId="7523" hidden="1" xr:uid="{00000000-0005-0000-0000-0000B53D0000}"/>
    <cellStyle name="Hyperlink 22" xfId="7578" hidden="1" xr:uid="{00000000-0005-0000-0000-0000B63D0000}"/>
    <cellStyle name="Hyperlink 22" xfId="7627" hidden="1" xr:uid="{00000000-0005-0000-0000-0000B73D0000}"/>
    <cellStyle name="Hyperlink 22" xfId="7677" hidden="1" xr:uid="{00000000-0005-0000-0000-0000B83D0000}"/>
    <cellStyle name="Hyperlink 22" xfId="6635" hidden="1" xr:uid="{00000000-0005-0000-0000-0000B93D0000}"/>
    <cellStyle name="Hyperlink 22" xfId="7727" hidden="1" xr:uid="{00000000-0005-0000-0000-0000BA3D0000}"/>
    <cellStyle name="Hyperlink 22" xfId="7782" hidden="1" xr:uid="{00000000-0005-0000-0000-0000BB3D0000}"/>
    <cellStyle name="Hyperlink 22" xfId="7831" hidden="1" xr:uid="{00000000-0005-0000-0000-0000BC3D0000}"/>
    <cellStyle name="Hyperlink 22" xfId="7881" hidden="1" xr:uid="{00000000-0005-0000-0000-0000BD3D0000}"/>
    <cellStyle name="Hyperlink 22" xfId="6422" hidden="1" xr:uid="{00000000-0005-0000-0000-0000BE3D0000}"/>
    <cellStyle name="Hyperlink 22" xfId="7931" hidden="1" xr:uid="{00000000-0005-0000-0000-0000BF3D0000}"/>
    <cellStyle name="Hyperlink 22" xfId="7986" hidden="1" xr:uid="{00000000-0005-0000-0000-0000C03D0000}"/>
    <cellStyle name="Hyperlink 22" xfId="8035" hidden="1" xr:uid="{00000000-0005-0000-0000-0000C13D0000}"/>
    <cellStyle name="Hyperlink 22" xfId="8085" hidden="1" xr:uid="{00000000-0005-0000-0000-0000C23D0000}"/>
    <cellStyle name="Hyperlink 22" xfId="8189" hidden="1" xr:uid="{00000000-0005-0000-0000-0000C33D0000}"/>
    <cellStyle name="Hyperlink 22" xfId="8362" hidden="1" xr:uid="{00000000-0005-0000-0000-0000C43D0000}"/>
    <cellStyle name="Hyperlink 22" xfId="8417" hidden="1" xr:uid="{00000000-0005-0000-0000-0000C53D0000}"/>
    <cellStyle name="Hyperlink 22" xfId="8466" hidden="1" xr:uid="{00000000-0005-0000-0000-0000C63D0000}"/>
    <cellStyle name="Hyperlink 22" xfId="8516" hidden="1" xr:uid="{00000000-0005-0000-0000-0000C73D0000}"/>
    <cellStyle name="Hyperlink 22" xfId="8282" hidden="1" xr:uid="{00000000-0005-0000-0000-0000C83D0000}"/>
    <cellStyle name="Hyperlink 22" xfId="8594" hidden="1" xr:uid="{00000000-0005-0000-0000-0000C93D0000}"/>
    <cellStyle name="Hyperlink 22" xfId="8649" hidden="1" xr:uid="{00000000-0005-0000-0000-0000CA3D0000}"/>
    <cellStyle name="Hyperlink 22" xfId="8698" hidden="1" xr:uid="{00000000-0005-0000-0000-0000CB3D0000}"/>
    <cellStyle name="Hyperlink 22" xfId="8748" hidden="1" xr:uid="{00000000-0005-0000-0000-0000CC3D0000}"/>
    <cellStyle name="Hyperlink 22" xfId="8235" hidden="1" xr:uid="{00000000-0005-0000-0000-0000CD3D0000}"/>
    <cellStyle name="Hyperlink 22" xfId="8798" hidden="1" xr:uid="{00000000-0005-0000-0000-0000CE3D0000}"/>
    <cellStyle name="Hyperlink 22" xfId="8853" hidden="1" xr:uid="{00000000-0005-0000-0000-0000CF3D0000}"/>
    <cellStyle name="Hyperlink 22" xfId="8902" hidden="1" xr:uid="{00000000-0005-0000-0000-0000D03D0000}"/>
    <cellStyle name="Hyperlink 22" xfId="8952" hidden="1" xr:uid="{00000000-0005-0000-0000-0000D13D0000}"/>
    <cellStyle name="Hyperlink 22" xfId="8305" hidden="1" xr:uid="{00000000-0005-0000-0000-0000D23D0000}"/>
    <cellStyle name="Hyperlink 22" xfId="9002" hidden="1" xr:uid="{00000000-0005-0000-0000-0000D33D0000}"/>
    <cellStyle name="Hyperlink 22" xfId="9057" hidden="1" xr:uid="{00000000-0005-0000-0000-0000D43D0000}"/>
    <cellStyle name="Hyperlink 22" xfId="9106" hidden="1" xr:uid="{00000000-0005-0000-0000-0000D53D0000}"/>
    <cellStyle name="Hyperlink 22" xfId="9156" hidden="1" xr:uid="{00000000-0005-0000-0000-0000D63D0000}"/>
    <cellStyle name="Hyperlink 22" xfId="8114" hidden="1" xr:uid="{00000000-0005-0000-0000-0000D73D0000}"/>
    <cellStyle name="Hyperlink 22" xfId="9206" hidden="1" xr:uid="{00000000-0005-0000-0000-0000D83D0000}"/>
    <cellStyle name="Hyperlink 22" xfId="9261" hidden="1" xr:uid="{00000000-0005-0000-0000-0000D93D0000}"/>
    <cellStyle name="Hyperlink 22" xfId="9310" hidden="1" xr:uid="{00000000-0005-0000-0000-0000DA3D0000}"/>
    <cellStyle name="Hyperlink 22" xfId="9360" hidden="1" xr:uid="{00000000-0005-0000-0000-0000DB3D0000}"/>
    <cellStyle name="Hyperlink 22" xfId="6275" hidden="1" xr:uid="{00000000-0005-0000-0000-0000DC3D0000}"/>
    <cellStyle name="Hyperlink 22" xfId="9410" hidden="1" xr:uid="{00000000-0005-0000-0000-0000DD3D0000}"/>
    <cellStyle name="Hyperlink 22" xfId="9465" hidden="1" xr:uid="{00000000-0005-0000-0000-0000DE3D0000}"/>
    <cellStyle name="Hyperlink 22" xfId="9514" hidden="1" xr:uid="{00000000-0005-0000-0000-0000DF3D0000}"/>
    <cellStyle name="Hyperlink 22" xfId="9564" hidden="1" xr:uid="{00000000-0005-0000-0000-0000E03D0000}"/>
    <cellStyle name="Hyperlink 22" xfId="9668" hidden="1" xr:uid="{00000000-0005-0000-0000-0000E13D0000}"/>
    <cellStyle name="Hyperlink 22" xfId="9841" hidden="1" xr:uid="{00000000-0005-0000-0000-0000E23D0000}"/>
    <cellStyle name="Hyperlink 22" xfId="9896" hidden="1" xr:uid="{00000000-0005-0000-0000-0000E33D0000}"/>
    <cellStyle name="Hyperlink 22" xfId="9945" hidden="1" xr:uid="{00000000-0005-0000-0000-0000E43D0000}"/>
    <cellStyle name="Hyperlink 22" xfId="9995" hidden="1" xr:uid="{00000000-0005-0000-0000-0000E53D0000}"/>
    <cellStyle name="Hyperlink 22" xfId="9761" hidden="1" xr:uid="{00000000-0005-0000-0000-0000E63D0000}"/>
    <cellStyle name="Hyperlink 22" xfId="10073" hidden="1" xr:uid="{00000000-0005-0000-0000-0000E73D0000}"/>
    <cellStyle name="Hyperlink 22" xfId="10128" hidden="1" xr:uid="{00000000-0005-0000-0000-0000E83D0000}"/>
    <cellStyle name="Hyperlink 22" xfId="10177" hidden="1" xr:uid="{00000000-0005-0000-0000-0000E93D0000}"/>
    <cellStyle name="Hyperlink 22" xfId="10227" hidden="1" xr:uid="{00000000-0005-0000-0000-0000EA3D0000}"/>
    <cellStyle name="Hyperlink 22" xfId="9714" hidden="1" xr:uid="{00000000-0005-0000-0000-0000EB3D0000}"/>
    <cellStyle name="Hyperlink 22" xfId="10277" hidden="1" xr:uid="{00000000-0005-0000-0000-0000EC3D0000}"/>
    <cellStyle name="Hyperlink 22" xfId="10332" hidden="1" xr:uid="{00000000-0005-0000-0000-0000ED3D0000}"/>
    <cellStyle name="Hyperlink 22" xfId="10381" hidden="1" xr:uid="{00000000-0005-0000-0000-0000EE3D0000}"/>
    <cellStyle name="Hyperlink 22" xfId="10431" hidden="1" xr:uid="{00000000-0005-0000-0000-0000EF3D0000}"/>
    <cellStyle name="Hyperlink 22" xfId="9784" hidden="1" xr:uid="{00000000-0005-0000-0000-0000F03D0000}"/>
    <cellStyle name="Hyperlink 22" xfId="10481" hidden="1" xr:uid="{00000000-0005-0000-0000-0000F13D0000}"/>
    <cellStyle name="Hyperlink 22" xfId="10536" hidden="1" xr:uid="{00000000-0005-0000-0000-0000F23D0000}"/>
    <cellStyle name="Hyperlink 22" xfId="10585" hidden="1" xr:uid="{00000000-0005-0000-0000-0000F33D0000}"/>
    <cellStyle name="Hyperlink 22" xfId="10635" hidden="1" xr:uid="{00000000-0005-0000-0000-0000F43D0000}"/>
    <cellStyle name="Hyperlink 22" xfId="9593" hidden="1" xr:uid="{00000000-0005-0000-0000-0000F53D0000}"/>
    <cellStyle name="Hyperlink 22" xfId="10685" hidden="1" xr:uid="{00000000-0005-0000-0000-0000F63D0000}"/>
    <cellStyle name="Hyperlink 22" xfId="10740" hidden="1" xr:uid="{00000000-0005-0000-0000-0000F73D0000}"/>
    <cellStyle name="Hyperlink 22" xfId="10789" hidden="1" xr:uid="{00000000-0005-0000-0000-0000F83D0000}"/>
    <cellStyle name="Hyperlink 22" xfId="10839" hidden="1" xr:uid="{00000000-0005-0000-0000-0000F93D0000}"/>
    <cellStyle name="Hyperlink 22" xfId="5731" hidden="1" xr:uid="{00000000-0005-0000-0000-0000FA3D0000}"/>
    <cellStyle name="Hyperlink 22" xfId="10918" hidden="1" xr:uid="{00000000-0005-0000-0000-0000FB3D0000}"/>
    <cellStyle name="Hyperlink 22" xfId="10973" hidden="1" xr:uid="{00000000-0005-0000-0000-0000FC3D0000}"/>
    <cellStyle name="Hyperlink 22" xfId="11022" hidden="1" xr:uid="{00000000-0005-0000-0000-0000FD3D0000}"/>
    <cellStyle name="Hyperlink 22" xfId="11072" hidden="1" xr:uid="{00000000-0005-0000-0000-0000FE3D0000}"/>
    <cellStyle name="Hyperlink 22" xfId="11104" hidden="1" xr:uid="{00000000-0005-0000-0000-0000FF3D0000}"/>
    <cellStyle name="Hyperlink 22" xfId="11173" hidden="1" xr:uid="{00000000-0005-0000-0000-0000003E0000}"/>
    <cellStyle name="Hyperlink 22" xfId="11228" hidden="1" xr:uid="{00000000-0005-0000-0000-0000013E0000}"/>
    <cellStyle name="Hyperlink 22" xfId="11277" hidden="1" xr:uid="{00000000-0005-0000-0000-0000023E0000}"/>
    <cellStyle name="Hyperlink 22" xfId="11327" hidden="1" xr:uid="{00000000-0005-0000-0000-0000033E0000}"/>
    <cellStyle name="Hyperlink 22" xfId="11416" hidden="1" xr:uid="{00000000-0005-0000-0000-0000043E0000}"/>
    <cellStyle name="Hyperlink 22" xfId="11540" hidden="1" xr:uid="{00000000-0005-0000-0000-0000053E0000}"/>
    <cellStyle name="Hyperlink 22" xfId="11595" hidden="1" xr:uid="{00000000-0005-0000-0000-0000063E0000}"/>
    <cellStyle name="Hyperlink 22" xfId="11644" hidden="1" xr:uid="{00000000-0005-0000-0000-0000073E0000}"/>
    <cellStyle name="Hyperlink 22" xfId="11694" hidden="1" xr:uid="{00000000-0005-0000-0000-0000083E0000}"/>
    <cellStyle name="Hyperlink 22" xfId="11798" hidden="1" xr:uid="{00000000-0005-0000-0000-0000093E0000}"/>
    <cellStyle name="Hyperlink 22" xfId="11971" hidden="1" xr:uid="{00000000-0005-0000-0000-00000A3E0000}"/>
    <cellStyle name="Hyperlink 22" xfId="12026" hidden="1" xr:uid="{00000000-0005-0000-0000-00000B3E0000}"/>
    <cellStyle name="Hyperlink 22" xfId="12075" hidden="1" xr:uid="{00000000-0005-0000-0000-00000C3E0000}"/>
    <cellStyle name="Hyperlink 22" xfId="12125" hidden="1" xr:uid="{00000000-0005-0000-0000-00000D3E0000}"/>
    <cellStyle name="Hyperlink 22" xfId="11891" hidden="1" xr:uid="{00000000-0005-0000-0000-00000E3E0000}"/>
    <cellStyle name="Hyperlink 22" xfId="12203" hidden="1" xr:uid="{00000000-0005-0000-0000-00000F3E0000}"/>
    <cellStyle name="Hyperlink 22" xfId="12258" hidden="1" xr:uid="{00000000-0005-0000-0000-0000103E0000}"/>
    <cellStyle name="Hyperlink 22" xfId="12307" hidden="1" xr:uid="{00000000-0005-0000-0000-0000113E0000}"/>
    <cellStyle name="Hyperlink 22" xfId="12357" hidden="1" xr:uid="{00000000-0005-0000-0000-0000123E0000}"/>
    <cellStyle name="Hyperlink 22" xfId="11844" hidden="1" xr:uid="{00000000-0005-0000-0000-0000133E0000}"/>
    <cellStyle name="Hyperlink 22" xfId="12407" hidden="1" xr:uid="{00000000-0005-0000-0000-0000143E0000}"/>
    <cellStyle name="Hyperlink 22" xfId="12462" hidden="1" xr:uid="{00000000-0005-0000-0000-0000153E0000}"/>
    <cellStyle name="Hyperlink 22" xfId="12511" hidden="1" xr:uid="{00000000-0005-0000-0000-0000163E0000}"/>
    <cellStyle name="Hyperlink 22" xfId="12561" hidden="1" xr:uid="{00000000-0005-0000-0000-0000173E0000}"/>
    <cellStyle name="Hyperlink 22" xfId="11914" hidden="1" xr:uid="{00000000-0005-0000-0000-0000183E0000}"/>
    <cellStyle name="Hyperlink 22" xfId="12611" hidden="1" xr:uid="{00000000-0005-0000-0000-0000193E0000}"/>
    <cellStyle name="Hyperlink 22" xfId="12666" hidden="1" xr:uid="{00000000-0005-0000-0000-00001A3E0000}"/>
    <cellStyle name="Hyperlink 22" xfId="12715" hidden="1" xr:uid="{00000000-0005-0000-0000-00001B3E0000}"/>
    <cellStyle name="Hyperlink 22" xfId="12765" hidden="1" xr:uid="{00000000-0005-0000-0000-00001C3E0000}"/>
    <cellStyle name="Hyperlink 22" xfId="11723" hidden="1" xr:uid="{00000000-0005-0000-0000-00001D3E0000}"/>
    <cellStyle name="Hyperlink 22" xfId="12815" hidden="1" xr:uid="{00000000-0005-0000-0000-00001E3E0000}"/>
    <cellStyle name="Hyperlink 22" xfId="12870" hidden="1" xr:uid="{00000000-0005-0000-0000-00001F3E0000}"/>
    <cellStyle name="Hyperlink 22" xfId="12919" hidden="1" xr:uid="{00000000-0005-0000-0000-0000203E0000}"/>
    <cellStyle name="Hyperlink 22" xfId="12969" hidden="1" xr:uid="{00000000-0005-0000-0000-0000213E0000}"/>
    <cellStyle name="Hyperlink 22" xfId="11510" hidden="1" xr:uid="{00000000-0005-0000-0000-0000223E0000}"/>
    <cellStyle name="Hyperlink 22" xfId="13019" hidden="1" xr:uid="{00000000-0005-0000-0000-0000233E0000}"/>
    <cellStyle name="Hyperlink 22" xfId="13074" hidden="1" xr:uid="{00000000-0005-0000-0000-0000243E0000}"/>
    <cellStyle name="Hyperlink 22" xfId="13123" hidden="1" xr:uid="{00000000-0005-0000-0000-0000253E0000}"/>
    <cellStyle name="Hyperlink 22" xfId="13173" hidden="1" xr:uid="{00000000-0005-0000-0000-0000263E0000}"/>
    <cellStyle name="Hyperlink 22" xfId="13277" hidden="1" xr:uid="{00000000-0005-0000-0000-0000273E0000}"/>
    <cellStyle name="Hyperlink 22" xfId="13450" hidden="1" xr:uid="{00000000-0005-0000-0000-0000283E0000}"/>
    <cellStyle name="Hyperlink 22" xfId="13505" hidden="1" xr:uid="{00000000-0005-0000-0000-0000293E0000}"/>
    <cellStyle name="Hyperlink 22" xfId="13554" hidden="1" xr:uid="{00000000-0005-0000-0000-00002A3E0000}"/>
    <cellStyle name="Hyperlink 22" xfId="13604" hidden="1" xr:uid="{00000000-0005-0000-0000-00002B3E0000}"/>
    <cellStyle name="Hyperlink 22" xfId="13370" hidden="1" xr:uid="{00000000-0005-0000-0000-00002C3E0000}"/>
    <cellStyle name="Hyperlink 22" xfId="13682" hidden="1" xr:uid="{00000000-0005-0000-0000-00002D3E0000}"/>
    <cellStyle name="Hyperlink 22" xfId="13737" hidden="1" xr:uid="{00000000-0005-0000-0000-00002E3E0000}"/>
    <cellStyle name="Hyperlink 22" xfId="13786" hidden="1" xr:uid="{00000000-0005-0000-0000-00002F3E0000}"/>
    <cellStyle name="Hyperlink 22" xfId="13836" hidden="1" xr:uid="{00000000-0005-0000-0000-0000303E0000}"/>
    <cellStyle name="Hyperlink 22" xfId="13323" hidden="1" xr:uid="{00000000-0005-0000-0000-0000313E0000}"/>
    <cellStyle name="Hyperlink 22" xfId="13886" hidden="1" xr:uid="{00000000-0005-0000-0000-0000323E0000}"/>
    <cellStyle name="Hyperlink 22" xfId="13941" hidden="1" xr:uid="{00000000-0005-0000-0000-0000333E0000}"/>
    <cellStyle name="Hyperlink 22" xfId="13990" hidden="1" xr:uid="{00000000-0005-0000-0000-0000343E0000}"/>
    <cellStyle name="Hyperlink 22" xfId="14040" hidden="1" xr:uid="{00000000-0005-0000-0000-0000353E0000}"/>
    <cellStyle name="Hyperlink 22" xfId="13393" hidden="1" xr:uid="{00000000-0005-0000-0000-0000363E0000}"/>
    <cellStyle name="Hyperlink 22" xfId="14090" hidden="1" xr:uid="{00000000-0005-0000-0000-0000373E0000}"/>
    <cellStyle name="Hyperlink 22" xfId="14145" hidden="1" xr:uid="{00000000-0005-0000-0000-0000383E0000}"/>
    <cellStyle name="Hyperlink 22" xfId="14194" hidden="1" xr:uid="{00000000-0005-0000-0000-0000393E0000}"/>
    <cellStyle name="Hyperlink 22" xfId="14244" hidden="1" xr:uid="{00000000-0005-0000-0000-00003A3E0000}"/>
    <cellStyle name="Hyperlink 22" xfId="13202" hidden="1" xr:uid="{00000000-0005-0000-0000-00003B3E0000}"/>
    <cellStyle name="Hyperlink 22" xfId="14294" hidden="1" xr:uid="{00000000-0005-0000-0000-00003C3E0000}"/>
    <cellStyle name="Hyperlink 22" xfId="14349" hidden="1" xr:uid="{00000000-0005-0000-0000-00003D3E0000}"/>
    <cellStyle name="Hyperlink 22" xfId="14398" hidden="1" xr:uid="{00000000-0005-0000-0000-00003E3E0000}"/>
    <cellStyle name="Hyperlink 22" xfId="14448" hidden="1" xr:uid="{00000000-0005-0000-0000-00003F3E0000}"/>
    <cellStyle name="Hyperlink 22" xfId="11362" hidden="1" xr:uid="{00000000-0005-0000-0000-0000403E0000}"/>
    <cellStyle name="Hyperlink 22" xfId="14498" hidden="1" xr:uid="{00000000-0005-0000-0000-0000413E0000}"/>
    <cellStyle name="Hyperlink 22" xfId="14553" hidden="1" xr:uid="{00000000-0005-0000-0000-0000423E0000}"/>
    <cellStyle name="Hyperlink 22" xfId="14602" hidden="1" xr:uid="{00000000-0005-0000-0000-0000433E0000}"/>
    <cellStyle name="Hyperlink 22" xfId="14652" hidden="1" xr:uid="{00000000-0005-0000-0000-0000443E0000}"/>
    <cellStyle name="Hyperlink 22" xfId="14756" hidden="1" xr:uid="{00000000-0005-0000-0000-0000453E0000}"/>
    <cellStyle name="Hyperlink 22" xfId="14929" hidden="1" xr:uid="{00000000-0005-0000-0000-0000463E0000}"/>
    <cellStyle name="Hyperlink 22" xfId="14984" hidden="1" xr:uid="{00000000-0005-0000-0000-0000473E0000}"/>
    <cellStyle name="Hyperlink 22" xfId="15033" hidden="1" xr:uid="{00000000-0005-0000-0000-0000483E0000}"/>
    <cellStyle name="Hyperlink 22" xfId="15083" hidden="1" xr:uid="{00000000-0005-0000-0000-0000493E0000}"/>
    <cellStyle name="Hyperlink 22" xfId="14849" hidden="1" xr:uid="{00000000-0005-0000-0000-00004A3E0000}"/>
    <cellStyle name="Hyperlink 22" xfId="15161" hidden="1" xr:uid="{00000000-0005-0000-0000-00004B3E0000}"/>
    <cellStyle name="Hyperlink 22" xfId="15216" hidden="1" xr:uid="{00000000-0005-0000-0000-00004C3E0000}"/>
    <cellStyle name="Hyperlink 22" xfId="15265" hidden="1" xr:uid="{00000000-0005-0000-0000-00004D3E0000}"/>
    <cellStyle name="Hyperlink 22" xfId="15315" hidden="1" xr:uid="{00000000-0005-0000-0000-00004E3E0000}"/>
    <cellStyle name="Hyperlink 22" xfId="14802" hidden="1" xr:uid="{00000000-0005-0000-0000-00004F3E0000}"/>
    <cellStyle name="Hyperlink 22" xfId="15365" hidden="1" xr:uid="{00000000-0005-0000-0000-0000503E0000}"/>
    <cellStyle name="Hyperlink 22" xfId="15420" hidden="1" xr:uid="{00000000-0005-0000-0000-0000513E0000}"/>
    <cellStyle name="Hyperlink 22" xfId="15469" hidden="1" xr:uid="{00000000-0005-0000-0000-0000523E0000}"/>
    <cellStyle name="Hyperlink 22" xfId="15519" hidden="1" xr:uid="{00000000-0005-0000-0000-0000533E0000}"/>
    <cellStyle name="Hyperlink 22" xfId="14872" hidden="1" xr:uid="{00000000-0005-0000-0000-0000543E0000}"/>
    <cellStyle name="Hyperlink 22" xfId="15569" hidden="1" xr:uid="{00000000-0005-0000-0000-0000553E0000}"/>
    <cellStyle name="Hyperlink 22" xfId="15624" hidden="1" xr:uid="{00000000-0005-0000-0000-0000563E0000}"/>
    <cellStyle name="Hyperlink 22" xfId="15673" hidden="1" xr:uid="{00000000-0005-0000-0000-0000573E0000}"/>
    <cellStyle name="Hyperlink 22" xfId="15723" hidden="1" xr:uid="{00000000-0005-0000-0000-0000583E0000}"/>
    <cellStyle name="Hyperlink 22" xfId="14681" hidden="1" xr:uid="{00000000-0005-0000-0000-0000593E0000}"/>
    <cellStyle name="Hyperlink 22" xfId="15773" hidden="1" xr:uid="{00000000-0005-0000-0000-00005A3E0000}"/>
    <cellStyle name="Hyperlink 22" xfId="15828" hidden="1" xr:uid="{00000000-0005-0000-0000-00005B3E0000}"/>
    <cellStyle name="Hyperlink 22" xfId="15877" hidden="1" xr:uid="{00000000-0005-0000-0000-00005C3E0000}"/>
    <cellStyle name="Hyperlink 22" xfId="15927" hidden="1" xr:uid="{00000000-0005-0000-0000-00005D3E0000}"/>
    <cellStyle name="Hyperlink 22" xfId="5597" hidden="1" xr:uid="{00000000-0005-0000-0000-00005E3E0000}"/>
    <cellStyle name="Hyperlink 22" xfId="16002" hidden="1" xr:uid="{00000000-0005-0000-0000-00005F3E0000}"/>
    <cellStyle name="Hyperlink 22" xfId="16057" hidden="1" xr:uid="{00000000-0005-0000-0000-0000603E0000}"/>
    <cellStyle name="Hyperlink 22" xfId="16106" hidden="1" xr:uid="{00000000-0005-0000-0000-0000613E0000}"/>
    <cellStyle name="Hyperlink 22" xfId="16156" hidden="1" xr:uid="{00000000-0005-0000-0000-0000623E0000}"/>
    <cellStyle name="Hyperlink 22" xfId="16188" hidden="1" xr:uid="{00000000-0005-0000-0000-0000633E0000}"/>
    <cellStyle name="Hyperlink 22" xfId="16257" hidden="1" xr:uid="{00000000-0005-0000-0000-0000643E0000}"/>
    <cellStyle name="Hyperlink 22" xfId="16312" hidden="1" xr:uid="{00000000-0005-0000-0000-0000653E0000}"/>
    <cellStyle name="Hyperlink 22" xfId="16361" hidden="1" xr:uid="{00000000-0005-0000-0000-0000663E0000}"/>
    <cellStyle name="Hyperlink 22" xfId="16411" hidden="1" xr:uid="{00000000-0005-0000-0000-0000673E0000}"/>
    <cellStyle name="Hyperlink 22" xfId="16497" hidden="1" xr:uid="{00000000-0005-0000-0000-0000683E0000}"/>
    <cellStyle name="Hyperlink 22" xfId="16620" hidden="1" xr:uid="{00000000-0005-0000-0000-0000693E0000}"/>
    <cellStyle name="Hyperlink 22" xfId="16675" hidden="1" xr:uid="{00000000-0005-0000-0000-00006A3E0000}"/>
    <cellStyle name="Hyperlink 22" xfId="16724" hidden="1" xr:uid="{00000000-0005-0000-0000-00006B3E0000}"/>
    <cellStyle name="Hyperlink 22" xfId="16774" hidden="1" xr:uid="{00000000-0005-0000-0000-00006C3E0000}"/>
    <cellStyle name="Hyperlink 22" xfId="16878" hidden="1" xr:uid="{00000000-0005-0000-0000-00006D3E0000}"/>
    <cellStyle name="Hyperlink 22" xfId="17051" hidden="1" xr:uid="{00000000-0005-0000-0000-00006E3E0000}"/>
    <cellStyle name="Hyperlink 22" xfId="17106" hidden="1" xr:uid="{00000000-0005-0000-0000-00006F3E0000}"/>
    <cellStyle name="Hyperlink 22" xfId="17155" hidden="1" xr:uid="{00000000-0005-0000-0000-0000703E0000}"/>
    <cellStyle name="Hyperlink 22" xfId="17205" hidden="1" xr:uid="{00000000-0005-0000-0000-0000713E0000}"/>
    <cellStyle name="Hyperlink 22" xfId="16971" hidden="1" xr:uid="{00000000-0005-0000-0000-0000723E0000}"/>
    <cellStyle name="Hyperlink 22" xfId="17283" hidden="1" xr:uid="{00000000-0005-0000-0000-0000733E0000}"/>
    <cellStyle name="Hyperlink 22" xfId="17338" hidden="1" xr:uid="{00000000-0005-0000-0000-0000743E0000}"/>
    <cellStyle name="Hyperlink 22" xfId="17387" hidden="1" xr:uid="{00000000-0005-0000-0000-0000753E0000}"/>
    <cellStyle name="Hyperlink 22" xfId="17437" hidden="1" xr:uid="{00000000-0005-0000-0000-0000763E0000}"/>
    <cellStyle name="Hyperlink 22" xfId="16924" hidden="1" xr:uid="{00000000-0005-0000-0000-0000773E0000}"/>
    <cellStyle name="Hyperlink 22" xfId="17487" hidden="1" xr:uid="{00000000-0005-0000-0000-0000783E0000}"/>
    <cellStyle name="Hyperlink 22" xfId="17542" hidden="1" xr:uid="{00000000-0005-0000-0000-0000793E0000}"/>
    <cellStyle name="Hyperlink 22" xfId="17591" hidden="1" xr:uid="{00000000-0005-0000-0000-00007A3E0000}"/>
    <cellStyle name="Hyperlink 22" xfId="17641" hidden="1" xr:uid="{00000000-0005-0000-0000-00007B3E0000}"/>
    <cellStyle name="Hyperlink 22" xfId="16994" hidden="1" xr:uid="{00000000-0005-0000-0000-00007C3E0000}"/>
    <cellStyle name="Hyperlink 22" xfId="17691" hidden="1" xr:uid="{00000000-0005-0000-0000-00007D3E0000}"/>
    <cellStyle name="Hyperlink 22" xfId="17746" hidden="1" xr:uid="{00000000-0005-0000-0000-00007E3E0000}"/>
    <cellStyle name="Hyperlink 22" xfId="17795" hidden="1" xr:uid="{00000000-0005-0000-0000-00007F3E0000}"/>
    <cellStyle name="Hyperlink 22" xfId="17845" hidden="1" xr:uid="{00000000-0005-0000-0000-0000803E0000}"/>
    <cellStyle name="Hyperlink 22" xfId="16803" hidden="1" xr:uid="{00000000-0005-0000-0000-0000813E0000}"/>
    <cellStyle name="Hyperlink 22" xfId="17895" hidden="1" xr:uid="{00000000-0005-0000-0000-0000823E0000}"/>
    <cellStyle name="Hyperlink 22" xfId="17950" hidden="1" xr:uid="{00000000-0005-0000-0000-0000833E0000}"/>
    <cellStyle name="Hyperlink 22" xfId="17999" hidden="1" xr:uid="{00000000-0005-0000-0000-0000843E0000}"/>
    <cellStyle name="Hyperlink 22" xfId="18049" hidden="1" xr:uid="{00000000-0005-0000-0000-0000853E0000}"/>
    <cellStyle name="Hyperlink 22" xfId="16591" hidden="1" xr:uid="{00000000-0005-0000-0000-0000863E0000}"/>
    <cellStyle name="Hyperlink 22" xfId="18099" hidden="1" xr:uid="{00000000-0005-0000-0000-0000873E0000}"/>
    <cellStyle name="Hyperlink 22" xfId="18154" hidden="1" xr:uid="{00000000-0005-0000-0000-0000883E0000}"/>
    <cellStyle name="Hyperlink 22" xfId="18203" hidden="1" xr:uid="{00000000-0005-0000-0000-0000893E0000}"/>
    <cellStyle name="Hyperlink 22" xfId="18253" hidden="1" xr:uid="{00000000-0005-0000-0000-00008A3E0000}"/>
    <cellStyle name="Hyperlink 22" xfId="18357" hidden="1" xr:uid="{00000000-0005-0000-0000-00008B3E0000}"/>
    <cellStyle name="Hyperlink 22" xfId="18530" hidden="1" xr:uid="{00000000-0005-0000-0000-00008C3E0000}"/>
    <cellStyle name="Hyperlink 22" xfId="18585" hidden="1" xr:uid="{00000000-0005-0000-0000-00008D3E0000}"/>
    <cellStyle name="Hyperlink 22" xfId="18634" hidden="1" xr:uid="{00000000-0005-0000-0000-00008E3E0000}"/>
    <cellStyle name="Hyperlink 22" xfId="18684" hidden="1" xr:uid="{00000000-0005-0000-0000-00008F3E0000}"/>
    <cellStyle name="Hyperlink 22" xfId="18450" hidden="1" xr:uid="{00000000-0005-0000-0000-0000903E0000}"/>
    <cellStyle name="Hyperlink 22" xfId="18762" hidden="1" xr:uid="{00000000-0005-0000-0000-0000913E0000}"/>
    <cellStyle name="Hyperlink 22" xfId="18817" hidden="1" xr:uid="{00000000-0005-0000-0000-0000923E0000}"/>
    <cellStyle name="Hyperlink 22" xfId="18866" hidden="1" xr:uid="{00000000-0005-0000-0000-0000933E0000}"/>
    <cellStyle name="Hyperlink 22" xfId="18916" hidden="1" xr:uid="{00000000-0005-0000-0000-0000943E0000}"/>
    <cellStyle name="Hyperlink 22" xfId="18403" hidden="1" xr:uid="{00000000-0005-0000-0000-0000953E0000}"/>
    <cellStyle name="Hyperlink 22" xfId="18966" hidden="1" xr:uid="{00000000-0005-0000-0000-0000963E0000}"/>
    <cellStyle name="Hyperlink 22" xfId="19021" hidden="1" xr:uid="{00000000-0005-0000-0000-0000973E0000}"/>
    <cellStyle name="Hyperlink 22" xfId="19070" hidden="1" xr:uid="{00000000-0005-0000-0000-0000983E0000}"/>
    <cellStyle name="Hyperlink 22" xfId="19120" hidden="1" xr:uid="{00000000-0005-0000-0000-0000993E0000}"/>
    <cellStyle name="Hyperlink 22" xfId="18473" hidden="1" xr:uid="{00000000-0005-0000-0000-00009A3E0000}"/>
    <cellStyle name="Hyperlink 22" xfId="19170" hidden="1" xr:uid="{00000000-0005-0000-0000-00009B3E0000}"/>
    <cellStyle name="Hyperlink 22" xfId="19225" hidden="1" xr:uid="{00000000-0005-0000-0000-00009C3E0000}"/>
    <cellStyle name="Hyperlink 22" xfId="19274" hidden="1" xr:uid="{00000000-0005-0000-0000-00009D3E0000}"/>
    <cellStyle name="Hyperlink 22" xfId="19324" hidden="1" xr:uid="{00000000-0005-0000-0000-00009E3E0000}"/>
    <cellStyle name="Hyperlink 22" xfId="18282" hidden="1" xr:uid="{00000000-0005-0000-0000-00009F3E0000}"/>
    <cellStyle name="Hyperlink 22" xfId="19374" hidden="1" xr:uid="{00000000-0005-0000-0000-0000A03E0000}"/>
    <cellStyle name="Hyperlink 22" xfId="19429" hidden="1" xr:uid="{00000000-0005-0000-0000-0000A13E0000}"/>
    <cellStyle name="Hyperlink 22" xfId="19478" hidden="1" xr:uid="{00000000-0005-0000-0000-0000A23E0000}"/>
    <cellStyle name="Hyperlink 22" xfId="19528" hidden="1" xr:uid="{00000000-0005-0000-0000-0000A33E0000}"/>
    <cellStyle name="Hyperlink 22" xfId="16445" hidden="1" xr:uid="{00000000-0005-0000-0000-0000A43E0000}"/>
    <cellStyle name="Hyperlink 22" xfId="19578" hidden="1" xr:uid="{00000000-0005-0000-0000-0000A53E0000}"/>
    <cellStyle name="Hyperlink 22" xfId="19633" hidden="1" xr:uid="{00000000-0005-0000-0000-0000A63E0000}"/>
    <cellStyle name="Hyperlink 22" xfId="19682" hidden="1" xr:uid="{00000000-0005-0000-0000-0000A73E0000}"/>
    <cellStyle name="Hyperlink 22" xfId="19732" hidden="1" xr:uid="{00000000-0005-0000-0000-0000A83E0000}"/>
    <cellStyle name="Hyperlink 22" xfId="19836" hidden="1" xr:uid="{00000000-0005-0000-0000-0000A93E0000}"/>
    <cellStyle name="Hyperlink 22" xfId="20009" hidden="1" xr:uid="{00000000-0005-0000-0000-0000AA3E0000}"/>
    <cellStyle name="Hyperlink 22" xfId="20064" hidden="1" xr:uid="{00000000-0005-0000-0000-0000AB3E0000}"/>
    <cellStyle name="Hyperlink 22" xfId="20113" hidden="1" xr:uid="{00000000-0005-0000-0000-0000AC3E0000}"/>
    <cellStyle name="Hyperlink 22" xfId="20163" hidden="1" xr:uid="{00000000-0005-0000-0000-0000AD3E0000}"/>
    <cellStyle name="Hyperlink 22" xfId="19929" hidden="1" xr:uid="{00000000-0005-0000-0000-0000AE3E0000}"/>
    <cellStyle name="Hyperlink 22" xfId="20241" hidden="1" xr:uid="{00000000-0005-0000-0000-0000AF3E0000}"/>
    <cellStyle name="Hyperlink 22" xfId="20296" hidden="1" xr:uid="{00000000-0005-0000-0000-0000B03E0000}"/>
    <cellStyle name="Hyperlink 22" xfId="20345" hidden="1" xr:uid="{00000000-0005-0000-0000-0000B13E0000}"/>
    <cellStyle name="Hyperlink 22" xfId="20395" hidden="1" xr:uid="{00000000-0005-0000-0000-0000B23E0000}"/>
    <cellStyle name="Hyperlink 22" xfId="19882" hidden="1" xr:uid="{00000000-0005-0000-0000-0000B33E0000}"/>
    <cellStyle name="Hyperlink 22" xfId="20445" hidden="1" xr:uid="{00000000-0005-0000-0000-0000B43E0000}"/>
    <cellStyle name="Hyperlink 22" xfId="20500" hidden="1" xr:uid="{00000000-0005-0000-0000-0000B53E0000}"/>
    <cellStyle name="Hyperlink 22" xfId="20549" hidden="1" xr:uid="{00000000-0005-0000-0000-0000B63E0000}"/>
    <cellStyle name="Hyperlink 22" xfId="20599" hidden="1" xr:uid="{00000000-0005-0000-0000-0000B73E0000}"/>
    <cellStyle name="Hyperlink 22" xfId="19952" hidden="1" xr:uid="{00000000-0005-0000-0000-0000B83E0000}"/>
    <cellStyle name="Hyperlink 22" xfId="20649" hidden="1" xr:uid="{00000000-0005-0000-0000-0000B93E0000}"/>
    <cellStyle name="Hyperlink 22" xfId="20704" hidden="1" xr:uid="{00000000-0005-0000-0000-0000BA3E0000}"/>
    <cellStyle name="Hyperlink 22" xfId="20753" hidden="1" xr:uid="{00000000-0005-0000-0000-0000BB3E0000}"/>
    <cellStyle name="Hyperlink 22" xfId="20803" hidden="1" xr:uid="{00000000-0005-0000-0000-0000BC3E0000}"/>
    <cellStyle name="Hyperlink 22" xfId="19761" hidden="1" xr:uid="{00000000-0005-0000-0000-0000BD3E0000}"/>
    <cellStyle name="Hyperlink 22" xfId="20853" hidden="1" xr:uid="{00000000-0005-0000-0000-0000BE3E0000}"/>
    <cellStyle name="Hyperlink 22" xfId="20908" hidden="1" xr:uid="{00000000-0005-0000-0000-0000BF3E0000}"/>
    <cellStyle name="Hyperlink 22" xfId="20957" hidden="1" xr:uid="{00000000-0005-0000-0000-0000C03E0000}"/>
    <cellStyle name="Hyperlink 22" xfId="21007" hidden="1" xr:uid="{00000000-0005-0000-0000-0000C13E0000}"/>
    <cellStyle name="Hyperlink 22" xfId="5764" hidden="1" xr:uid="{00000000-0005-0000-0000-0000C23E0000}"/>
    <cellStyle name="Hyperlink 22" xfId="21086" hidden="1" xr:uid="{00000000-0005-0000-0000-0000C33E0000}"/>
    <cellStyle name="Hyperlink 22" xfId="21141" hidden="1" xr:uid="{00000000-0005-0000-0000-0000C43E0000}"/>
    <cellStyle name="Hyperlink 22" xfId="21190" hidden="1" xr:uid="{00000000-0005-0000-0000-0000C53E0000}"/>
    <cellStyle name="Hyperlink 22" xfId="21240" hidden="1" xr:uid="{00000000-0005-0000-0000-0000C63E0000}"/>
    <cellStyle name="Hyperlink 22" xfId="21272" hidden="1" xr:uid="{00000000-0005-0000-0000-0000C73E0000}"/>
    <cellStyle name="Hyperlink 22" xfId="21341" hidden="1" xr:uid="{00000000-0005-0000-0000-0000C83E0000}"/>
    <cellStyle name="Hyperlink 22" xfId="21396" hidden="1" xr:uid="{00000000-0005-0000-0000-0000C93E0000}"/>
    <cellStyle name="Hyperlink 22" xfId="21445" hidden="1" xr:uid="{00000000-0005-0000-0000-0000CA3E0000}"/>
    <cellStyle name="Hyperlink 22" xfId="21495" hidden="1" xr:uid="{00000000-0005-0000-0000-0000CB3E0000}"/>
    <cellStyle name="Hyperlink 22" xfId="21582" hidden="1" xr:uid="{00000000-0005-0000-0000-0000CC3E0000}"/>
    <cellStyle name="Hyperlink 22" xfId="21705" hidden="1" xr:uid="{00000000-0005-0000-0000-0000CD3E0000}"/>
    <cellStyle name="Hyperlink 22" xfId="21760" hidden="1" xr:uid="{00000000-0005-0000-0000-0000CE3E0000}"/>
    <cellStyle name="Hyperlink 22" xfId="21809" hidden="1" xr:uid="{00000000-0005-0000-0000-0000CF3E0000}"/>
    <cellStyle name="Hyperlink 22" xfId="21859" hidden="1" xr:uid="{00000000-0005-0000-0000-0000D03E0000}"/>
    <cellStyle name="Hyperlink 22" xfId="21963" hidden="1" xr:uid="{00000000-0005-0000-0000-0000D13E0000}"/>
    <cellStyle name="Hyperlink 22" xfId="22136" hidden="1" xr:uid="{00000000-0005-0000-0000-0000D23E0000}"/>
    <cellStyle name="Hyperlink 22" xfId="22191" hidden="1" xr:uid="{00000000-0005-0000-0000-0000D33E0000}"/>
    <cellStyle name="Hyperlink 22" xfId="22240" hidden="1" xr:uid="{00000000-0005-0000-0000-0000D43E0000}"/>
    <cellStyle name="Hyperlink 22" xfId="22290" hidden="1" xr:uid="{00000000-0005-0000-0000-0000D53E0000}"/>
    <cellStyle name="Hyperlink 22" xfId="22056" hidden="1" xr:uid="{00000000-0005-0000-0000-0000D63E0000}"/>
    <cellStyle name="Hyperlink 22" xfId="22368" hidden="1" xr:uid="{00000000-0005-0000-0000-0000D73E0000}"/>
    <cellStyle name="Hyperlink 22" xfId="22423" hidden="1" xr:uid="{00000000-0005-0000-0000-0000D83E0000}"/>
    <cellStyle name="Hyperlink 22" xfId="22472" hidden="1" xr:uid="{00000000-0005-0000-0000-0000D93E0000}"/>
    <cellStyle name="Hyperlink 22" xfId="22522" hidden="1" xr:uid="{00000000-0005-0000-0000-0000DA3E0000}"/>
    <cellStyle name="Hyperlink 22" xfId="22009" hidden="1" xr:uid="{00000000-0005-0000-0000-0000DB3E0000}"/>
    <cellStyle name="Hyperlink 22" xfId="22572" hidden="1" xr:uid="{00000000-0005-0000-0000-0000DC3E0000}"/>
    <cellStyle name="Hyperlink 22" xfId="22627" hidden="1" xr:uid="{00000000-0005-0000-0000-0000DD3E0000}"/>
    <cellStyle name="Hyperlink 22" xfId="22676" hidden="1" xr:uid="{00000000-0005-0000-0000-0000DE3E0000}"/>
    <cellStyle name="Hyperlink 22" xfId="22726" hidden="1" xr:uid="{00000000-0005-0000-0000-0000DF3E0000}"/>
    <cellStyle name="Hyperlink 22" xfId="22079" hidden="1" xr:uid="{00000000-0005-0000-0000-0000E03E0000}"/>
    <cellStyle name="Hyperlink 22" xfId="22776" hidden="1" xr:uid="{00000000-0005-0000-0000-0000E13E0000}"/>
    <cellStyle name="Hyperlink 22" xfId="22831" hidden="1" xr:uid="{00000000-0005-0000-0000-0000E23E0000}"/>
    <cellStyle name="Hyperlink 22" xfId="22880" hidden="1" xr:uid="{00000000-0005-0000-0000-0000E33E0000}"/>
    <cellStyle name="Hyperlink 22" xfId="22930" hidden="1" xr:uid="{00000000-0005-0000-0000-0000E43E0000}"/>
    <cellStyle name="Hyperlink 22" xfId="21888" hidden="1" xr:uid="{00000000-0005-0000-0000-0000E53E0000}"/>
    <cellStyle name="Hyperlink 22" xfId="22980" hidden="1" xr:uid="{00000000-0005-0000-0000-0000E63E0000}"/>
    <cellStyle name="Hyperlink 22" xfId="23035" hidden="1" xr:uid="{00000000-0005-0000-0000-0000E73E0000}"/>
    <cellStyle name="Hyperlink 22" xfId="23084" hidden="1" xr:uid="{00000000-0005-0000-0000-0000E83E0000}"/>
    <cellStyle name="Hyperlink 22" xfId="23134" hidden="1" xr:uid="{00000000-0005-0000-0000-0000E93E0000}"/>
    <cellStyle name="Hyperlink 22" xfId="21676" hidden="1" xr:uid="{00000000-0005-0000-0000-0000EA3E0000}"/>
    <cellStyle name="Hyperlink 22" xfId="23184" hidden="1" xr:uid="{00000000-0005-0000-0000-0000EB3E0000}"/>
    <cellStyle name="Hyperlink 22" xfId="23239" hidden="1" xr:uid="{00000000-0005-0000-0000-0000EC3E0000}"/>
    <cellStyle name="Hyperlink 22" xfId="23288" hidden="1" xr:uid="{00000000-0005-0000-0000-0000ED3E0000}"/>
    <cellStyle name="Hyperlink 22" xfId="23338" hidden="1" xr:uid="{00000000-0005-0000-0000-0000EE3E0000}"/>
    <cellStyle name="Hyperlink 22" xfId="23442" hidden="1" xr:uid="{00000000-0005-0000-0000-0000EF3E0000}"/>
    <cellStyle name="Hyperlink 22" xfId="23615" hidden="1" xr:uid="{00000000-0005-0000-0000-0000F03E0000}"/>
    <cellStyle name="Hyperlink 22" xfId="23670" hidden="1" xr:uid="{00000000-0005-0000-0000-0000F13E0000}"/>
    <cellStyle name="Hyperlink 22" xfId="23719" hidden="1" xr:uid="{00000000-0005-0000-0000-0000F23E0000}"/>
    <cellStyle name="Hyperlink 22" xfId="23769" hidden="1" xr:uid="{00000000-0005-0000-0000-0000F33E0000}"/>
    <cellStyle name="Hyperlink 22" xfId="23535" hidden="1" xr:uid="{00000000-0005-0000-0000-0000F43E0000}"/>
    <cellStyle name="Hyperlink 22" xfId="23847" hidden="1" xr:uid="{00000000-0005-0000-0000-0000F53E0000}"/>
    <cellStyle name="Hyperlink 22" xfId="23902" hidden="1" xr:uid="{00000000-0005-0000-0000-0000F63E0000}"/>
    <cellStyle name="Hyperlink 22" xfId="23951" hidden="1" xr:uid="{00000000-0005-0000-0000-0000F73E0000}"/>
    <cellStyle name="Hyperlink 22" xfId="24001" hidden="1" xr:uid="{00000000-0005-0000-0000-0000F83E0000}"/>
    <cellStyle name="Hyperlink 22" xfId="23488" hidden="1" xr:uid="{00000000-0005-0000-0000-0000F93E0000}"/>
    <cellStyle name="Hyperlink 22" xfId="24051" hidden="1" xr:uid="{00000000-0005-0000-0000-0000FA3E0000}"/>
    <cellStyle name="Hyperlink 22" xfId="24106" hidden="1" xr:uid="{00000000-0005-0000-0000-0000FB3E0000}"/>
    <cellStyle name="Hyperlink 22" xfId="24155" hidden="1" xr:uid="{00000000-0005-0000-0000-0000FC3E0000}"/>
    <cellStyle name="Hyperlink 22" xfId="24205" hidden="1" xr:uid="{00000000-0005-0000-0000-0000FD3E0000}"/>
    <cellStyle name="Hyperlink 22" xfId="23558" hidden="1" xr:uid="{00000000-0005-0000-0000-0000FE3E0000}"/>
    <cellStyle name="Hyperlink 22" xfId="24255" hidden="1" xr:uid="{00000000-0005-0000-0000-0000FF3E0000}"/>
    <cellStyle name="Hyperlink 22" xfId="24310" hidden="1" xr:uid="{00000000-0005-0000-0000-0000003F0000}"/>
    <cellStyle name="Hyperlink 22" xfId="24359" hidden="1" xr:uid="{00000000-0005-0000-0000-0000013F0000}"/>
    <cellStyle name="Hyperlink 22" xfId="24409" hidden="1" xr:uid="{00000000-0005-0000-0000-0000023F0000}"/>
    <cellStyle name="Hyperlink 22" xfId="23367" hidden="1" xr:uid="{00000000-0005-0000-0000-0000033F0000}"/>
    <cellStyle name="Hyperlink 22" xfId="24459" hidden="1" xr:uid="{00000000-0005-0000-0000-0000043F0000}"/>
    <cellStyle name="Hyperlink 22" xfId="24514" hidden="1" xr:uid="{00000000-0005-0000-0000-0000053F0000}"/>
    <cellStyle name="Hyperlink 22" xfId="24563" hidden="1" xr:uid="{00000000-0005-0000-0000-0000063F0000}"/>
    <cellStyle name="Hyperlink 22" xfId="24613" hidden="1" xr:uid="{00000000-0005-0000-0000-0000073F0000}"/>
    <cellStyle name="Hyperlink 22" xfId="21530" hidden="1" xr:uid="{00000000-0005-0000-0000-0000083F0000}"/>
    <cellStyle name="Hyperlink 22" xfId="24663" hidden="1" xr:uid="{00000000-0005-0000-0000-0000093F0000}"/>
    <cellStyle name="Hyperlink 22" xfId="24718" hidden="1" xr:uid="{00000000-0005-0000-0000-00000A3F0000}"/>
    <cellStyle name="Hyperlink 22" xfId="24767" hidden="1" xr:uid="{00000000-0005-0000-0000-00000B3F0000}"/>
    <cellStyle name="Hyperlink 22" xfId="24817" hidden="1" xr:uid="{00000000-0005-0000-0000-00000C3F0000}"/>
    <cellStyle name="Hyperlink 22" xfId="24921" hidden="1" xr:uid="{00000000-0005-0000-0000-00000D3F0000}"/>
    <cellStyle name="Hyperlink 22" xfId="25094" hidden="1" xr:uid="{00000000-0005-0000-0000-00000E3F0000}"/>
    <cellStyle name="Hyperlink 22" xfId="25149" hidden="1" xr:uid="{00000000-0005-0000-0000-00000F3F0000}"/>
    <cellStyle name="Hyperlink 22" xfId="25198" hidden="1" xr:uid="{00000000-0005-0000-0000-0000103F0000}"/>
    <cellStyle name="Hyperlink 22" xfId="25248" hidden="1" xr:uid="{00000000-0005-0000-0000-0000113F0000}"/>
    <cellStyle name="Hyperlink 22" xfId="25014" hidden="1" xr:uid="{00000000-0005-0000-0000-0000123F0000}"/>
    <cellStyle name="Hyperlink 22" xfId="25326" hidden="1" xr:uid="{00000000-0005-0000-0000-0000133F0000}"/>
    <cellStyle name="Hyperlink 22" xfId="25381" hidden="1" xr:uid="{00000000-0005-0000-0000-0000143F0000}"/>
    <cellStyle name="Hyperlink 22" xfId="25430" hidden="1" xr:uid="{00000000-0005-0000-0000-0000153F0000}"/>
    <cellStyle name="Hyperlink 22" xfId="25480" hidden="1" xr:uid="{00000000-0005-0000-0000-0000163F0000}"/>
    <cellStyle name="Hyperlink 22" xfId="24967" hidden="1" xr:uid="{00000000-0005-0000-0000-0000173F0000}"/>
    <cellStyle name="Hyperlink 22" xfId="25530" hidden="1" xr:uid="{00000000-0005-0000-0000-0000183F0000}"/>
    <cellStyle name="Hyperlink 22" xfId="25585" hidden="1" xr:uid="{00000000-0005-0000-0000-0000193F0000}"/>
    <cellStyle name="Hyperlink 22" xfId="25634" hidden="1" xr:uid="{00000000-0005-0000-0000-00001A3F0000}"/>
    <cellStyle name="Hyperlink 22" xfId="25684" hidden="1" xr:uid="{00000000-0005-0000-0000-00001B3F0000}"/>
    <cellStyle name="Hyperlink 22" xfId="25037" hidden="1" xr:uid="{00000000-0005-0000-0000-00001C3F0000}"/>
    <cellStyle name="Hyperlink 22" xfId="25734" hidden="1" xr:uid="{00000000-0005-0000-0000-00001D3F0000}"/>
    <cellStyle name="Hyperlink 22" xfId="25789" hidden="1" xr:uid="{00000000-0005-0000-0000-00001E3F0000}"/>
    <cellStyle name="Hyperlink 22" xfId="25838" hidden="1" xr:uid="{00000000-0005-0000-0000-00001F3F0000}"/>
    <cellStyle name="Hyperlink 22" xfId="25888" hidden="1" xr:uid="{00000000-0005-0000-0000-0000203F0000}"/>
    <cellStyle name="Hyperlink 22" xfId="24846" hidden="1" xr:uid="{00000000-0005-0000-0000-0000213F0000}"/>
    <cellStyle name="Hyperlink 22" xfId="25938" hidden="1" xr:uid="{00000000-0005-0000-0000-0000223F0000}"/>
    <cellStyle name="Hyperlink 22" xfId="25993" hidden="1" xr:uid="{00000000-0005-0000-0000-0000233F0000}"/>
    <cellStyle name="Hyperlink 22" xfId="26042" hidden="1" xr:uid="{00000000-0005-0000-0000-0000243F0000}"/>
    <cellStyle name="Hyperlink 22" xfId="26092" hidden="1" xr:uid="{00000000-0005-0000-0000-0000253F0000}"/>
    <cellStyle name="Hyperlink 22" xfId="5496" hidden="1" xr:uid="{00000000-0005-0000-0000-0000263F0000}"/>
    <cellStyle name="Hyperlink 22" xfId="26167" hidden="1" xr:uid="{00000000-0005-0000-0000-0000273F0000}"/>
    <cellStyle name="Hyperlink 22" xfId="26222" hidden="1" xr:uid="{00000000-0005-0000-0000-0000283F0000}"/>
    <cellStyle name="Hyperlink 22" xfId="26271" hidden="1" xr:uid="{00000000-0005-0000-0000-0000293F0000}"/>
    <cellStyle name="Hyperlink 22" xfId="26321" hidden="1" xr:uid="{00000000-0005-0000-0000-00002A3F0000}"/>
    <cellStyle name="Hyperlink 22" xfId="26353" hidden="1" xr:uid="{00000000-0005-0000-0000-00002B3F0000}"/>
    <cellStyle name="Hyperlink 22" xfId="26422" hidden="1" xr:uid="{00000000-0005-0000-0000-00002C3F0000}"/>
    <cellStyle name="Hyperlink 22" xfId="26477" hidden="1" xr:uid="{00000000-0005-0000-0000-00002D3F0000}"/>
    <cellStyle name="Hyperlink 22" xfId="26526" hidden="1" xr:uid="{00000000-0005-0000-0000-00002E3F0000}"/>
    <cellStyle name="Hyperlink 22" xfId="26576" hidden="1" xr:uid="{00000000-0005-0000-0000-00002F3F0000}"/>
    <cellStyle name="Hyperlink 22" xfId="26660" hidden="1" xr:uid="{00000000-0005-0000-0000-0000303F0000}"/>
    <cellStyle name="Hyperlink 22" xfId="26783" hidden="1" xr:uid="{00000000-0005-0000-0000-0000313F0000}"/>
    <cellStyle name="Hyperlink 22" xfId="26838" hidden="1" xr:uid="{00000000-0005-0000-0000-0000323F0000}"/>
    <cellStyle name="Hyperlink 22" xfId="26887" hidden="1" xr:uid="{00000000-0005-0000-0000-0000333F0000}"/>
    <cellStyle name="Hyperlink 22" xfId="26937" hidden="1" xr:uid="{00000000-0005-0000-0000-0000343F0000}"/>
    <cellStyle name="Hyperlink 22" xfId="27041" hidden="1" xr:uid="{00000000-0005-0000-0000-0000353F0000}"/>
    <cellStyle name="Hyperlink 22" xfId="27214" hidden="1" xr:uid="{00000000-0005-0000-0000-0000363F0000}"/>
    <cellStyle name="Hyperlink 22" xfId="27269" hidden="1" xr:uid="{00000000-0005-0000-0000-0000373F0000}"/>
    <cellStyle name="Hyperlink 22" xfId="27318" hidden="1" xr:uid="{00000000-0005-0000-0000-0000383F0000}"/>
    <cellStyle name="Hyperlink 22" xfId="27368" hidden="1" xr:uid="{00000000-0005-0000-0000-0000393F0000}"/>
    <cellStyle name="Hyperlink 22" xfId="27134" hidden="1" xr:uid="{00000000-0005-0000-0000-00003A3F0000}"/>
    <cellStyle name="Hyperlink 22" xfId="27446" hidden="1" xr:uid="{00000000-0005-0000-0000-00003B3F0000}"/>
    <cellStyle name="Hyperlink 22" xfId="27501" hidden="1" xr:uid="{00000000-0005-0000-0000-00003C3F0000}"/>
    <cellStyle name="Hyperlink 22" xfId="27550" hidden="1" xr:uid="{00000000-0005-0000-0000-00003D3F0000}"/>
    <cellStyle name="Hyperlink 22" xfId="27600" hidden="1" xr:uid="{00000000-0005-0000-0000-00003E3F0000}"/>
    <cellStyle name="Hyperlink 22" xfId="27087" hidden="1" xr:uid="{00000000-0005-0000-0000-00003F3F0000}"/>
    <cellStyle name="Hyperlink 22" xfId="27650" hidden="1" xr:uid="{00000000-0005-0000-0000-0000403F0000}"/>
    <cellStyle name="Hyperlink 22" xfId="27705" hidden="1" xr:uid="{00000000-0005-0000-0000-0000413F0000}"/>
    <cellStyle name="Hyperlink 22" xfId="27754" hidden="1" xr:uid="{00000000-0005-0000-0000-0000423F0000}"/>
    <cellStyle name="Hyperlink 22" xfId="27804" hidden="1" xr:uid="{00000000-0005-0000-0000-0000433F0000}"/>
    <cellStyle name="Hyperlink 22" xfId="27157" hidden="1" xr:uid="{00000000-0005-0000-0000-0000443F0000}"/>
    <cellStyle name="Hyperlink 22" xfId="27854" hidden="1" xr:uid="{00000000-0005-0000-0000-0000453F0000}"/>
    <cellStyle name="Hyperlink 22" xfId="27909" hidden="1" xr:uid="{00000000-0005-0000-0000-0000463F0000}"/>
    <cellStyle name="Hyperlink 22" xfId="27958" hidden="1" xr:uid="{00000000-0005-0000-0000-0000473F0000}"/>
    <cellStyle name="Hyperlink 22" xfId="28008" hidden="1" xr:uid="{00000000-0005-0000-0000-0000483F0000}"/>
    <cellStyle name="Hyperlink 22" xfId="26966" hidden="1" xr:uid="{00000000-0005-0000-0000-0000493F0000}"/>
    <cellStyle name="Hyperlink 22" xfId="28058" hidden="1" xr:uid="{00000000-0005-0000-0000-00004A3F0000}"/>
    <cellStyle name="Hyperlink 22" xfId="28113" hidden="1" xr:uid="{00000000-0005-0000-0000-00004B3F0000}"/>
    <cellStyle name="Hyperlink 22" xfId="28162" hidden="1" xr:uid="{00000000-0005-0000-0000-00004C3F0000}"/>
    <cellStyle name="Hyperlink 22" xfId="28212" hidden="1" xr:uid="{00000000-0005-0000-0000-00004D3F0000}"/>
    <cellStyle name="Hyperlink 22" xfId="26754" hidden="1" xr:uid="{00000000-0005-0000-0000-00004E3F0000}"/>
    <cellStyle name="Hyperlink 22" xfId="28262" hidden="1" xr:uid="{00000000-0005-0000-0000-00004F3F0000}"/>
    <cellStyle name="Hyperlink 22" xfId="28317" hidden="1" xr:uid="{00000000-0005-0000-0000-0000503F0000}"/>
    <cellStyle name="Hyperlink 22" xfId="28366" hidden="1" xr:uid="{00000000-0005-0000-0000-0000513F0000}"/>
    <cellStyle name="Hyperlink 22" xfId="28416" hidden="1" xr:uid="{00000000-0005-0000-0000-0000523F0000}"/>
    <cellStyle name="Hyperlink 22" xfId="28520" hidden="1" xr:uid="{00000000-0005-0000-0000-0000533F0000}"/>
    <cellStyle name="Hyperlink 22" xfId="28693" hidden="1" xr:uid="{00000000-0005-0000-0000-0000543F0000}"/>
    <cellStyle name="Hyperlink 22" xfId="28748" hidden="1" xr:uid="{00000000-0005-0000-0000-0000553F0000}"/>
    <cellStyle name="Hyperlink 22" xfId="28797" hidden="1" xr:uid="{00000000-0005-0000-0000-0000563F0000}"/>
    <cellStyle name="Hyperlink 22" xfId="28847" hidden="1" xr:uid="{00000000-0005-0000-0000-0000573F0000}"/>
    <cellStyle name="Hyperlink 22" xfId="28613" hidden="1" xr:uid="{00000000-0005-0000-0000-0000583F0000}"/>
    <cellStyle name="Hyperlink 22" xfId="28925" hidden="1" xr:uid="{00000000-0005-0000-0000-0000593F0000}"/>
    <cellStyle name="Hyperlink 22" xfId="28980" hidden="1" xr:uid="{00000000-0005-0000-0000-00005A3F0000}"/>
    <cellStyle name="Hyperlink 22" xfId="29029" hidden="1" xr:uid="{00000000-0005-0000-0000-00005B3F0000}"/>
    <cellStyle name="Hyperlink 22" xfId="29079" hidden="1" xr:uid="{00000000-0005-0000-0000-00005C3F0000}"/>
    <cellStyle name="Hyperlink 22" xfId="28566" hidden="1" xr:uid="{00000000-0005-0000-0000-00005D3F0000}"/>
    <cellStyle name="Hyperlink 22" xfId="29129" hidden="1" xr:uid="{00000000-0005-0000-0000-00005E3F0000}"/>
    <cellStyle name="Hyperlink 22" xfId="29184" hidden="1" xr:uid="{00000000-0005-0000-0000-00005F3F0000}"/>
    <cellStyle name="Hyperlink 22" xfId="29233" hidden="1" xr:uid="{00000000-0005-0000-0000-0000603F0000}"/>
    <cellStyle name="Hyperlink 22" xfId="29283" hidden="1" xr:uid="{00000000-0005-0000-0000-0000613F0000}"/>
    <cellStyle name="Hyperlink 22" xfId="28636" hidden="1" xr:uid="{00000000-0005-0000-0000-0000623F0000}"/>
    <cellStyle name="Hyperlink 22" xfId="29333" hidden="1" xr:uid="{00000000-0005-0000-0000-0000633F0000}"/>
    <cellStyle name="Hyperlink 22" xfId="29388" hidden="1" xr:uid="{00000000-0005-0000-0000-0000643F0000}"/>
    <cellStyle name="Hyperlink 22" xfId="29437" hidden="1" xr:uid="{00000000-0005-0000-0000-0000653F0000}"/>
    <cellStyle name="Hyperlink 22" xfId="29487" hidden="1" xr:uid="{00000000-0005-0000-0000-0000663F0000}"/>
    <cellStyle name="Hyperlink 22" xfId="28445" hidden="1" xr:uid="{00000000-0005-0000-0000-0000673F0000}"/>
    <cellStyle name="Hyperlink 22" xfId="29537" hidden="1" xr:uid="{00000000-0005-0000-0000-0000683F0000}"/>
    <cellStyle name="Hyperlink 22" xfId="29592" hidden="1" xr:uid="{00000000-0005-0000-0000-0000693F0000}"/>
    <cellStyle name="Hyperlink 22" xfId="29641" hidden="1" xr:uid="{00000000-0005-0000-0000-00006A3F0000}"/>
    <cellStyle name="Hyperlink 22" xfId="29691" hidden="1" xr:uid="{00000000-0005-0000-0000-00006B3F0000}"/>
    <cellStyle name="Hyperlink 22" xfId="26608" hidden="1" xr:uid="{00000000-0005-0000-0000-00006C3F0000}"/>
    <cellStyle name="Hyperlink 22" xfId="29741" hidden="1" xr:uid="{00000000-0005-0000-0000-00006D3F0000}"/>
    <cellStyle name="Hyperlink 22" xfId="29796" hidden="1" xr:uid="{00000000-0005-0000-0000-00006E3F0000}"/>
    <cellStyle name="Hyperlink 22" xfId="29845" hidden="1" xr:uid="{00000000-0005-0000-0000-00006F3F0000}"/>
    <cellStyle name="Hyperlink 22" xfId="29895" hidden="1" xr:uid="{00000000-0005-0000-0000-0000703F0000}"/>
    <cellStyle name="Hyperlink 22" xfId="29999" hidden="1" xr:uid="{00000000-0005-0000-0000-0000713F0000}"/>
    <cellStyle name="Hyperlink 22" xfId="30172" hidden="1" xr:uid="{00000000-0005-0000-0000-0000723F0000}"/>
    <cellStyle name="Hyperlink 22" xfId="30227" hidden="1" xr:uid="{00000000-0005-0000-0000-0000733F0000}"/>
    <cellStyle name="Hyperlink 22" xfId="30276" hidden="1" xr:uid="{00000000-0005-0000-0000-0000743F0000}"/>
    <cellStyle name="Hyperlink 22" xfId="30326" hidden="1" xr:uid="{00000000-0005-0000-0000-0000753F0000}"/>
    <cellStyle name="Hyperlink 22" xfId="30092" hidden="1" xr:uid="{00000000-0005-0000-0000-0000763F0000}"/>
    <cellStyle name="Hyperlink 22" xfId="30404" hidden="1" xr:uid="{00000000-0005-0000-0000-0000773F0000}"/>
    <cellStyle name="Hyperlink 22" xfId="30459" hidden="1" xr:uid="{00000000-0005-0000-0000-0000783F0000}"/>
    <cellStyle name="Hyperlink 22" xfId="30508" hidden="1" xr:uid="{00000000-0005-0000-0000-0000793F0000}"/>
    <cellStyle name="Hyperlink 22" xfId="30558" hidden="1" xr:uid="{00000000-0005-0000-0000-00007A3F0000}"/>
    <cellStyle name="Hyperlink 22" xfId="30045" hidden="1" xr:uid="{00000000-0005-0000-0000-00007B3F0000}"/>
    <cellStyle name="Hyperlink 22" xfId="30608" hidden="1" xr:uid="{00000000-0005-0000-0000-00007C3F0000}"/>
    <cellStyle name="Hyperlink 22" xfId="30663" hidden="1" xr:uid="{00000000-0005-0000-0000-00007D3F0000}"/>
    <cellStyle name="Hyperlink 22" xfId="30712" hidden="1" xr:uid="{00000000-0005-0000-0000-00007E3F0000}"/>
    <cellStyle name="Hyperlink 22" xfId="30762" hidden="1" xr:uid="{00000000-0005-0000-0000-00007F3F0000}"/>
    <cellStyle name="Hyperlink 22" xfId="30115" hidden="1" xr:uid="{00000000-0005-0000-0000-0000803F0000}"/>
    <cellStyle name="Hyperlink 22" xfId="30812" hidden="1" xr:uid="{00000000-0005-0000-0000-0000813F0000}"/>
    <cellStyle name="Hyperlink 22" xfId="30867" hidden="1" xr:uid="{00000000-0005-0000-0000-0000823F0000}"/>
    <cellStyle name="Hyperlink 22" xfId="30916" hidden="1" xr:uid="{00000000-0005-0000-0000-0000833F0000}"/>
    <cellStyle name="Hyperlink 22" xfId="30966" hidden="1" xr:uid="{00000000-0005-0000-0000-0000843F0000}"/>
    <cellStyle name="Hyperlink 22" xfId="29924" hidden="1" xr:uid="{00000000-0005-0000-0000-0000853F0000}"/>
    <cellStyle name="Hyperlink 22" xfId="31016" hidden="1" xr:uid="{00000000-0005-0000-0000-0000863F0000}"/>
    <cellStyle name="Hyperlink 22" xfId="31071" hidden="1" xr:uid="{00000000-0005-0000-0000-0000873F0000}"/>
    <cellStyle name="Hyperlink 22" xfId="31120" hidden="1" xr:uid="{00000000-0005-0000-0000-0000883F0000}"/>
    <cellStyle name="Hyperlink 22" xfId="31170" hidden="1" xr:uid="{00000000-0005-0000-0000-0000893F0000}"/>
    <cellStyle name="Hyperlink 22" xfId="5534" hidden="1" xr:uid="{00000000-0005-0000-0000-00008A3F0000}"/>
    <cellStyle name="Hyperlink 22" xfId="31239" hidden="1" xr:uid="{00000000-0005-0000-0000-00008B3F0000}"/>
    <cellStyle name="Hyperlink 22" xfId="31294" hidden="1" xr:uid="{00000000-0005-0000-0000-00008C3F0000}"/>
    <cellStyle name="Hyperlink 22" xfId="31343" hidden="1" xr:uid="{00000000-0005-0000-0000-00008D3F0000}"/>
    <cellStyle name="Hyperlink 22" xfId="31393" hidden="1" xr:uid="{00000000-0005-0000-0000-00008E3F0000}"/>
    <cellStyle name="Hyperlink 22" xfId="31425" hidden="1" xr:uid="{00000000-0005-0000-0000-00008F3F0000}"/>
    <cellStyle name="Hyperlink 22" xfId="31494" hidden="1" xr:uid="{00000000-0005-0000-0000-0000903F0000}"/>
    <cellStyle name="Hyperlink 22" xfId="31549" hidden="1" xr:uid="{00000000-0005-0000-0000-0000913F0000}"/>
    <cellStyle name="Hyperlink 22" xfId="31598" hidden="1" xr:uid="{00000000-0005-0000-0000-0000923F0000}"/>
    <cellStyle name="Hyperlink 22" xfId="31648" hidden="1" xr:uid="{00000000-0005-0000-0000-0000933F0000}"/>
    <cellStyle name="Hyperlink 22" xfId="31729" hidden="1" xr:uid="{00000000-0005-0000-0000-0000943F0000}"/>
    <cellStyle name="Hyperlink 22" xfId="31851" hidden="1" xr:uid="{00000000-0005-0000-0000-0000953F0000}"/>
    <cellStyle name="Hyperlink 22" xfId="31906" hidden="1" xr:uid="{00000000-0005-0000-0000-0000963F0000}"/>
    <cellStyle name="Hyperlink 22" xfId="31955" hidden="1" xr:uid="{00000000-0005-0000-0000-0000973F0000}"/>
    <cellStyle name="Hyperlink 22" xfId="32005" hidden="1" xr:uid="{00000000-0005-0000-0000-0000983F0000}"/>
    <cellStyle name="Hyperlink 22" xfId="32109" hidden="1" xr:uid="{00000000-0005-0000-0000-0000993F0000}"/>
    <cellStyle name="Hyperlink 22" xfId="32282" hidden="1" xr:uid="{00000000-0005-0000-0000-00009A3F0000}"/>
    <cellStyle name="Hyperlink 22" xfId="32337" hidden="1" xr:uid="{00000000-0005-0000-0000-00009B3F0000}"/>
    <cellStyle name="Hyperlink 22" xfId="32386" hidden="1" xr:uid="{00000000-0005-0000-0000-00009C3F0000}"/>
    <cellStyle name="Hyperlink 22" xfId="32436" hidden="1" xr:uid="{00000000-0005-0000-0000-00009D3F0000}"/>
    <cellStyle name="Hyperlink 22" xfId="32202" hidden="1" xr:uid="{00000000-0005-0000-0000-00009E3F0000}"/>
    <cellStyle name="Hyperlink 22" xfId="32514" hidden="1" xr:uid="{00000000-0005-0000-0000-00009F3F0000}"/>
    <cellStyle name="Hyperlink 22" xfId="32569" hidden="1" xr:uid="{00000000-0005-0000-0000-0000A03F0000}"/>
    <cellStyle name="Hyperlink 22" xfId="32618" hidden="1" xr:uid="{00000000-0005-0000-0000-0000A13F0000}"/>
    <cellStyle name="Hyperlink 22" xfId="32668" hidden="1" xr:uid="{00000000-0005-0000-0000-0000A23F0000}"/>
    <cellStyle name="Hyperlink 22" xfId="32155" hidden="1" xr:uid="{00000000-0005-0000-0000-0000A33F0000}"/>
    <cellStyle name="Hyperlink 22" xfId="32718" hidden="1" xr:uid="{00000000-0005-0000-0000-0000A43F0000}"/>
    <cellStyle name="Hyperlink 22" xfId="32773" hidden="1" xr:uid="{00000000-0005-0000-0000-0000A53F0000}"/>
    <cellStyle name="Hyperlink 22" xfId="32822" hidden="1" xr:uid="{00000000-0005-0000-0000-0000A63F0000}"/>
    <cellStyle name="Hyperlink 22" xfId="32872" hidden="1" xr:uid="{00000000-0005-0000-0000-0000A73F0000}"/>
    <cellStyle name="Hyperlink 22" xfId="32225" hidden="1" xr:uid="{00000000-0005-0000-0000-0000A83F0000}"/>
    <cellStyle name="Hyperlink 22" xfId="32922" hidden="1" xr:uid="{00000000-0005-0000-0000-0000A93F0000}"/>
    <cellStyle name="Hyperlink 22" xfId="32977" hidden="1" xr:uid="{00000000-0005-0000-0000-0000AA3F0000}"/>
    <cellStyle name="Hyperlink 22" xfId="33026" hidden="1" xr:uid="{00000000-0005-0000-0000-0000AB3F0000}"/>
    <cellStyle name="Hyperlink 22" xfId="33076" hidden="1" xr:uid="{00000000-0005-0000-0000-0000AC3F0000}"/>
    <cellStyle name="Hyperlink 22" xfId="32034" hidden="1" xr:uid="{00000000-0005-0000-0000-0000AD3F0000}"/>
    <cellStyle name="Hyperlink 22" xfId="33126" hidden="1" xr:uid="{00000000-0005-0000-0000-0000AE3F0000}"/>
    <cellStyle name="Hyperlink 22" xfId="33181" hidden="1" xr:uid="{00000000-0005-0000-0000-0000AF3F0000}"/>
    <cellStyle name="Hyperlink 22" xfId="33230" hidden="1" xr:uid="{00000000-0005-0000-0000-0000B03F0000}"/>
    <cellStyle name="Hyperlink 22" xfId="33280" hidden="1" xr:uid="{00000000-0005-0000-0000-0000B13F0000}"/>
    <cellStyle name="Hyperlink 22" xfId="31822" hidden="1" xr:uid="{00000000-0005-0000-0000-0000B23F0000}"/>
    <cellStyle name="Hyperlink 22" xfId="33330" hidden="1" xr:uid="{00000000-0005-0000-0000-0000B33F0000}"/>
    <cellStyle name="Hyperlink 22" xfId="33385" hidden="1" xr:uid="{00000000-0005-0000-0000-0000B43F0000}"/>
    <cellStyle name="Hyperlink 22" xfId="33434" hidden="1" xr:uid="{00000000-0005-0000-0000-0000B53F0000}"/>
    <cellStyle name="Hyperlink 22" xfId="33484" hidden="1" xr:uid="{00000000-0005-0000-0000-0000B63F0000}"/>
    <cellStyle name="Hyperlink 22" xfId="33588" hidden="1" xr:uid="{00000000-0005-0000-0000-0000B73F0000}"/>
    <cellStyle name="Hyperlink 22" xfId="33761" hidden="1" xr:uid="{00000000-0005-0000-0000-0000B83F0000}"/>
    <cellStyle name="Hyperlink 22" xfId="33816" hidden="1" xr:uid="{00000000-0005-0000-0000-0000B93F0000}"/>
    <cellStyle name="Hyperlink 22" xfId="33865" hidden="1" xr:uid="{00000000-0005-0000-0000-0000BA3F0000}"/>
    <cellStyle name="Hyperlink 22" xfId="33915" hidden="1" xr:uid="{00000000-0005-0000-0000-0000BB3F0000}"/>
    <cellStyle name="Hyperlink 22" xfId="33681" hidden="1" xr:uid="{00000000-0005-0000-0000-0000BC3F0000}"/>
    <cellStyle name="Hyperlink 22" xfId="33993" hidden="1" xr:uid="{00000000-0005-0000-0000-0000BD3F0000}"/>
    <cellStyle name="Hyperlink 22" xfId="34048" hidden="1" xr:uid="{00000000-0005-0000-0000-0000BE3F0000}"/>
    <cellStyle name="Hyperlink 22" xfId="34097" hidden="1" xr:uid="{00000000-0005-0000-0000-0000BF3F0000}"/>
    <cellStyle name="Hyperlink 22" xfId="34147" hidden="1" xr:uid="{00000000-0005-0000-0000-0000C03F0000}"/>
    <cellStyle name="Hyperlink 22" xfId="33634" hidden="1" xr:uid="{00000000-0005-0000-0000-0000C13F0000}"/>
    <cellStyle name="Hyperlink 22" xfId="34197" hidden="1" xr:uid="{00000000-0005-0000-0000-0000C23F0000}"/>
    <cellStyle name="Hyperlink 22" xfId="34252" hidden="1" xr:uid="{00000000-0005-0000-0000-0000C33F0000}"/>
    <cellStyle name="Hyperlink 22" xfId="34301" hidden="1" xr:uid="{00000000-0005-0000-0000-0000C43F0000}"/>
    <cellStyle name="Hyperlink 22" xfId="34351" hidden="1" xr:uid="{00000000-0005-0000-0000-0000C53F0000}"/>
    <cellStyle name="Hyperlink 22" xfId="33704" hidden="1" xr:uid="{00000000-0005-0000-0000-0000C63F0000}"/>
    <cellStyle name="Hyperlink 22" xfId="34401" hidden="1" xr:uid="{00000000-0005-0000-0000-0000C73F0000}"/>
    <cellStyle name="Hyperlink 22" xfId="34456" hidden="1" xr:uid="{00000000-0005-0000-0000-0000C83F0000}"/>
    <cellStyle name="Hyperlink 22" xfId="34505" hidden="1" xr:uid="{00000000-0005-0000-0000-0000C93F0000}"/>
    <cellStyle name="Hyperlink 22" xfId="34555" hidden="1" xr:uid="{00000000-0005-0000-0000-0000CA3F0000}"/>
    <cellStyle name="Hyperlink 22" xfId="33513" hidden="1" xr:uid="{00000000-0005-0000-0000-0000CB3F0000}"/>
    <cellStyle name="Hyperlink 22" xfId="34605" hidden="1" xr:uid="{00000000-0005-0000-0000-0000CC3F0000}"/>
    <cellStyle name="Hyperlink 22" xfId="34660" hidden="1" xr:uid="{00000000-0005-0000-0000-0000CD3F0000}"/>
    <cellStyle name="Hyperlink 22" xfId="34709" hidden="1" xr:uid="{00000000-0005-0000-0000-0000CE3F0000}"/>
    <cellStyle name="Hyperlink 22" xfId="34759" hidden="1" xr:uid="{00000000-0005-0000-0000-0000CF3F0000}"/>
    <cellStyle name="Hyperlink 22" xfId="31679" hidden="1" xr:uid="{00000000-0005-0000-0000-0000D03F0000}"/>
    <cellStyle name="Hyperlink 22" xfId="34809" hidden="1" xr:uid="{00000000-0005-0000-0000-0000D13F0000}"/>
    <cellStyle name="Hyperlink 22" xfId="34864" hidden="1" xr:uid="{00000000-0005-0000-0000-0000D23F0000}"/>
    <cellStyle name="Hyperlink 22" xfId="34913" hidden="1" xr:uid="{00000000-0005-0000-0000-0000D33F0000}"/>
    <cellStyle name="Hyperlink 22" xfId="34963" hidden="1" xr:uid="{00000000-0005-0000-0000-0000D43F0000}"/>
    <cellStyle name="Hyperlink 22" xfId="35067" hidden="1" xr:uid="{00000000-0005-0000-0000-0000D53F0000}"/>
    <cellStyle name="Hyperlink 22" xfId="35240" hidden="1" xr:uid="{00000000-0005-0000-0000-0000D63F0000}"/>
    <cellStyle name="Hyperlink 22" xfId="35295" hidden="1" xr:uid="{00000000-0005-0000-0000-0000D73F0000}"/>
    <cellStyle name="Hyperlink 22" xfId="35344" hidden="1" xr:uid="{00000000-0005-0000-0000-0000D83F0000}"/>
    <cellStyle name="Hyperlink 22" xfId="35394" hidden="1" xr:uid="{00000000-0005-0000-0000-0000D93F0000}"/>
    <cellStyle name="Hyperlink 22" xfId="35160" hidden="1" xr:uid="{00000000-0005-0000-0000-0000DA3F0000}"/>
    <cellStyle name="Hyperlink 22" xfId="35472" hidden="1" xr:uid="{00000000-0005-0000-0000-0000DB3F0000}"/>
    <cellStyle name="Hyperlink 22" xfId="35527" hidden="1" xr:uid="{00000000-0005-0000-0000-0000DC3F0000}"/>
    <cellStyle name="Hyperlink 22" xfId="35576" hidden="1" xr:uid="{00000000-0005-0000-0000-0000DD3F0000}"/>
    <cellStyle name="Hyperlink 22" xfId="35626" hidden="1" xr:uid="{00000000-0005-0000-0000-0000DE3F0000}"/>
    <cellStyle name="Hyperlink 22" xfId="35113" hidden="1" xr:uid="{00000000-0005-0000-0000-0000DF3F0000}"/>
    <cellStyle name="Hyperlink 22" xfId="35676" hidden="1" xr:uid="{00000000-0005-0000-0000-0000E03F0000}"/>
    <cellStyle name="Hyperlink 22" xfId="35731" hidden="1" xr:uid="{00000000-0005-0000-0000-0000E13F0000}"/>
    <cellStyle name="Hyperlink 22" xfId="35780" hidden="1" xr:uid="{00000000-0005-0000-0000-0000E23F0000}"/>
    <cellStyle name="Hyperlink 22" xfId="35830" hidden="1" xr:uid="{00000000-0005-0000-0000-0000E33F0000}"/>
    <cellStyle name="Hyperlink 22" xfId="35183" hidden="1" xr:uid="{00000000-0005-0000-0000-0000E43F0000}"/>
    <cellStyle name="Hyperlink 22" xfId="35880" hidden="1" xr:uid="{00000000-0005-0000-0000-0000E53F0000}"/>
    <cellStyle name="Hyperlink 22" xfId="35935" hidden="1" xr:uid="{00000000-0005-0000-0000-0000E63F0000}"/>
    <cellStyle name="Hyperlink 22" xfId="35984" hidden="1" xr:uid="{00000000-0005-0000-0000-0000E73F0000}"/>
    <cellStyle name="Hyperlink 22" xfId="36034" hidden="1" xr:uid="{00000000-0005-0000-0000-0000E83F0000}"/>
    <cellStyle name="Hyperlink 22" xfId="34992" hidden="1" xr:uid="{00000000-0005-0000-0000-0000E93F0000}"/>
    <cellStyle name="Hyperlink 22" xfId="36084" hidden="1" xr:uid="{00000000-0005-0000-0000-0000EA3F0000}"/>
    <cellStyle name="Hyperlink 22" xfId="36139" hidden="1" xr:uid="{00000000-0005-0000-0000-0000EB3F0000}"/>
    <cellStyle name="Hyperlink 22" xfId="36188" hidden="1" xr:uid="{00000000-0005-0000-0000-0000EC3F0000}"/>
    <cellStyle name="Hyperlink 22" xfId="36238" hidden="1" xr:uid="{00000000-0005-0000-0000-0000ED3F0000}"/>
    <cellStyle name="Hyperlink 22" xfId="5521" hidden="1" xr:uid="{00000000-0005-0000-0000-0000EE3F0000}"/>
    <cellStyle name="Hyperlink 22" xfId="36308" hidden="1" xr:uid="{00000000-0005-0000-0000-0000EF3F0000}"/>
    <cellStyle name="Hyperlink 22" xfId="36363" hidden="1" xr:uid="{00000000-0005-0000-0000-0000F03F0000}"/>
    <cellStyle name="Hyperlink 22" xfId="36412" hidden="1" xr:uid="{00000000-0005-0000-0000-0000F13F0000}"/>
    <cellStyle name="Hyperlink 22" xfId="36462" hidden="1" xr:uid="{00000000-0005-0000-0000-0000F23F0000}"/>
    <cellStyle name="Hyperlink 22" xfId="36494" hidden="1" xr:uid="{00000000-0005-0000-0000-0000F33F0000}"/>
    <cellStyle name="Hyperlink 22" xfId="36563" hidden="1" xr:uid="{00000000-0005-0000-0000-0000F43F0000}"/>
    <cellStyle name="Hyperlink 22" xfId="36618" hidden="1" xr:uid="{00000000-0005-0000-0000-0000F53F0000}"/>
    <cellStyle name="Hyperlink 22" xfId="36667" hidden="1" xr:uid="{00000000-0005-0000-0000-0000F63F0000}"/>
    <cellStyle name="Hyperlink 22" xfId="36717" hidden="1" xr:uid="{00000000-0005-0000-0000-0000F73F0000}"/>
    <cellStyle name="Hyperlink 22" xfId="36798" hidden="1" xr:uid="{00000000-0005-0000-0000-0000F83F0000}"/>
    <cellStyle name="Hyperlink 22" xfId="36920" hidden="1" xr:uid="{00000000-0005-0000-0000-0000F93F0000}"/>
    <cellStyle name="Hyperlink 22" xfId="36975" hidden="1" xr:uid="{00000000-0005-0000-0000-0000FA3F0000}"/>
    <cellStyle name="Hyperlink 22" xfId="37024" hidden="1" xr:uid="{00000000-0005-0000-0000-0000FB3F0000}"/>
    <cellStyle name="Hyperlink 22" xfId="37074" hidden="1" xr:uid="{00000000-0005-0000-0000-0000FC3F0000}"/>
    <cellStyle name="Hyperlink 22" xfId="37178" hidden="1" xr:uid="{00000000-0005-0000-0000-0000FD3F0000}"/>
    <cellStyle name="Hyperlink 22" xfId="37351" hidden="1" xr:uid="{00000000-0005-0000-0000-0000FE3F0000}"/>
    <cellStyle name="Hyperlink 22" xfId="37406" hidden="1" xr:uid="{00000000-0005-0000-0000-0000FF3F0000}"/>
    <cellStyle name="Hyperlink 22" xfId="37455" hidden="1" xr:uid="{00000000-0005-0000-0000-000000400000}"/>
    <cellStyle name="Hyperlink 22" xfId="37505" hidden="1" xr:uid="{00000000-0005-0000-0000-000001400000}"/>
    <cellStyle name="Hyperlink 22" xfId="37271" hidden="1" xr:uid="{00000000-0005-0000-0000-000002400000}"/>
    <cellStyle name="Hyperlink 22" xfId="37583" hidden="1" xr:uid="{00000000-0005-0000-0000-000003400000}"/>
    <cellStyle name="Hyperlink 22" xfId="37638" hidden="1" xr:uid="{00000000-0005-0000-0000-000004400000}"/>
    <cellStyle name="Hyperlink 22" xfId="37687" hidden="1" xr:uid="{00000000-0005-0000-0000-000005400000}"/>
    <cellStyle name="Hyperlink 22" xfId="37737" hidden="1" xr:uid="{00000000-0005-0000-0000-000006400000}"/>
    <cellStyle name="Hyperlink 22" xfId="37224" hidden="1" xr:uid="{00000000-0005-0000-0000-000007400000}"/>
    <cellStyle name="Hyperlink 22" xfId="37787" hidden="1" xr:uid="{00000000-0005-0000-0000-000008400000}"/>
    <cellStyle name="Hyperlink 22" xfId="37842" hidden="1" xr:uid="{00000000-0005-0000-0000-000009400000}"/>
    <cellStyle name="Hyperlink 22" xfId="37891" hidden="1" xr:uid="{00000000-0005-0000-0000-00000A400000}"/>
    <cellStyle name="Hyperlink 22" xfId="37941" hidden="1" xr:uid="{00000000-0005-0000-0000-00000B400000}"/>
    <cellStyle name="Hyperlink 22" xfId="37294" hidden="1" xr:uid="{00000000-0005-0000-0000-00000C400000}"/>
    <cellStyle name="Hyperlink 22" xfId="37991" hidden="1" xr:uid="{00000000-0005-0000-0000-00000D400000}"/>
    <cellStyle name="Hyperlink 22" xfId="38046" hidden="1" xr:uid="{00000000-0005-0000-0000-00000E400000}"/>
    <cellStyle name="Hyperlink 22" xfId="38095" hidden="1" xr:uid="{00000000-0005-0000-0000-00000F400000}"/>
    <cellStyle name="Hyperlink 22" xfId="38145" hidden="1" xr:uid="{00000000-0005-0000-0000-000010400000}"/>
    <cellStyle name="Hyperlink 22" xfId="37103" hidden="1" xr:uid="{00000000-0005-0000-0000-000011400000}"/>
    <cellStyle name="Hyperlink 22" xfId="38195" hidden="1" xr:uid="{00000000-0005-0000-0000-000012400000}"/>
    <cellStyle name="Hyperlink 22" xfId="38250" hidden="1" xr:uid="{00000000-0005-0000-0000-000013400000}"/>
    <cellStyle name="Hyperlink 22" xfId="38299" hidden="1" xr:uid="{00000000-0005-0000-0000-000014400000}"/>
    <cellStyle name="Hyperlink 22" xfId="38349" hidden="1" xr:uid="{00000000-0005-0000-0000-000015400000}"/>
    <cellStyle name="Hyperlink 22" xfId="36891" hidden="1" xr:uid="{00000000-0005-0000-0000-000016400000}"/>
    <cellStyle name="Hyperlink 22" xfId="38399" hidden="1" xr:uid="{00000000-0005-0000-0000-000017400000}"/>
    <cellStyle name="Hyperlink 22" xfId="38454" hidden="1" xr:uid="{00000000-0005-0000-0000-000018400000}"/>
    <cellStyle name="Hyperlink 22" xfId="38503" hidden="1" xr:uid="{00000000-0005-0000-0000-000019400000}"/>
    <cellStyle name="Hyperlink 22" xfId="38553" hidden="1" xr:uid="{00000000-0005-0000-0000-00001A400000}"/>
    <cellStyle name="Hyperlink 22" xfId="38657" hidden="1" xr:uid="{00000000-0005-0000-0000-00001B400000}"/>
    <cellStyle name="Hyperlink 22" xfId="38830" hidden="1" xr:uid="{00000000-0005-0000-0000-00001C400000}"/>
    <cellStyle name="Hyperlink 22" xfId="38885" hidden="1" xr:uid="{00000000-0005-0000-0000-00001D400000}"/>
    <cellStyle name="Hyperlink 22" xfId="38934" hidden="1" xr:uid="{00000000-0005-0000-0000-00001E400000}"/>
    <cellStyle name="Hyperlink 22" xfId="38984" hidden="1" xr:uid="{00000000-0005-0000-0000-00001F400000}"/>
    <cellStyle name="Hyperlink 22" xfId="38750" hidden="1" xr:uid="{00000000-0005-0000-0000-000020400000}"/>
    <cellStyle name="Hyperlink 22" xfId="39062" hidden="1" xr:uid="{00000000-0005-0000-0000-000021400000}"/>
    <cellStyle name="Hyperlink 22" xfId="39117" hidden="1" xr:uid="{00000000-0005-0000-0000-000022400000}"/>
    <cellStyle name="Hyperlink 22" xfId="39166" hidden="1" xr:uid="{00000000-0005-0000-0000-000023400000}"/>
    <cellStyle name="Hyperlink 22" xfId="39216" hidden="1" xr:uid="{00000000-0005-0000-0000-000024400000}"/>
    <cellStyle name="Hyperlink 22" xfId="38703" hidden="1" xr:uid="{00000000-0005-0000-0000-000025400000}"/>
    <cellStyle name="Hyperlink 22" xfId="39266" hidden="1" xr:uid="{00000000-0005-0000-0000-000026400000}"/>
    <cellStyle name="Hyperlink 22" xfId="39321" hidden="1" xr:uid="{00000000-0005-0000-0000-000027400000}"/>
    <cellStyle name="Hyperlink 22" xfId="39370" hidden="1" xr:uid="{00000000-0005-0000-0000-000028400000}"/>
    <cellStyle name="Hyperlink 22" xfId="39420" hidden="1" xr:uid="{00000000-0005-0000-0000-000029400000}"/>
    <cellStyle name="Hyperlink 22" xfId="38773" hidden="1" xr:uid="{00000000-0005-0000-0000-00002A400000}"/>
    <cellStyle name="Hyperlink 22" xfId="39470" hidden="1" xr:uid="{00000000-0005-0000-0000-00002B400000}"/>
    <cellStyle name="Hyperlink 22" xfId="39525" hidden="1" xr:uid="{00000000-0005-0000-0000-00002C400000}"/>
    <cellStyle name="Hyperlink 22" xfId="39574" hidden="1" xr:uid="{00000000-0005-0000-0000-00002D400000}"/>
    <cellStyle name="Hyperlink 22" xfId="39624" hidden="1" xr:uid="{00000000-0005-0000-0000-00002E400000}"/>
    <cellStyle name="Hyperlink 22" xfId="38582" hidden="1" xr:uid="{00000000-0005-0000-0000-00002F400000}"/>
    <cellStyle name="Hyperlink 22" xfId="39674" hidden="1" xr:uid="{00000000-0005-0000-0000-000030400000}"/>
    <cellStyle name="Hyperlink 22" xfId="39729" hidden="1" xr:uid="{00000000-0005-0000-0000-000031400000}"/>
    <cellStyle name="Hyperlink 22" xfId="39778" hidden="1" xr:uid="{00000000-0005-0000-0000-000032400000}"/>
    <cellStyle name="Hyperlink 22" xfId="39828" hidden="1" xr:uid="{00000000-0005-0000-0000-000033400000}"/>
    <cellStyle name="Hyperlink 22" xfId="36748" hidden="1" xr:uid="{00000000-0005-0000-0000-000034400000}"/>
    <cellStyle name="Hyperlink 22" xfId="39878" hidden="1" xr:uid="{00000000-0005-0000-0000-000035400000}"/>
    <cellStyle name="Hyperlink 22" xfId="39933" hidden="1" xr:uid="{00000000-0005-0000-0000-000036400000}"/>
    <cellStyle name="Hyperlink 22" xfId="39982" hidden="1" xr:uid="{00000000-0005-0000-0000-000037400000}"/>
    <cellStyle name="Hyperlink 22" xfId="40032" hidden="1" xr:uid="{00000000-0005-0000-0000-000038400000}"/>
    <cellStyle name="Hyperlink 22" xfId="40136" hidden="1" xr:uid="{00000000-0005-0000-0000-000039400000}"/>
    <cellStyle name="Hyperlink 22" xfId="40309" hidden="1" xr:uid="{00000000-0005-0000-0000-00003A400000}"/>
    <cellStyle name="Hyperlink 22" xfId="40364" hidden="1" xr:uid="{00000000-0005-0000-0000-00003B400000}"/>
    <cellStyle name="Hyperlink 22" xfId="40413" hidden="1" xr:uid="{00000000-0005-0000-0000-00003C400000}"/>
    <cellStyle name="Hyperlink 22" xfId="40463" hidden="1" xr:uid="{00000000-0005-0000-0000-00003D400000}"/>
    <cellStyle name="Hyperlink 22" xfId="40229" hidden="1" xr:uid="{00000000-0005-0000-0000-00003E400000}"/>
    <cellStyle name="Hyperlink 22" xfId="40541" hidden="1" xr:uid="{00000000-0005-0000-0000-00003F400000}"/>
    <cellStyle name="Hyperlink 22" xfId="40596" hidden="1" xr:uid="{00000000-0005-0000-0000-000040400000}"/>
    <cellStyle name="Hyperlink 22" xfId="40645" hidden="1" xr:uid="{00000000-0005-0000-0000-000041400000}"/>
    <cellStyle name="Hyperlink 22" xfId="40695" hidden="1" xr:uid="{00000000-0005-0000-0000-000042400000}"/>
    <cellStyle name="Hyperlink 22" xfId="40182" hidden="1" xr:uid="{00000000-0005-0000-0000-000043400000}"/>
    <cellStyle name="Hyperlink 22" xfId="40745" hidden="1" xr:uid="{00000000-0005-0000-0000-000044400000}"/>
    <cellStyle name="Hyperlink 22" xfId="40800" hidden="1" xr:uid="{00000000-0005-0000-0000-000045400000}"/>
    <cellStyle name="Hyperlink 22" xfId="40849" hidden="1" xr:uid="{00000000-0005-0000-0000-000046400000}"/>
    <cellStyle name="Hyperlink 22" xfId="40899" hidden="1" xr:uid="{00000000-0005-0000-0000-000047400000}"/>
    <cellStyle name="Hyperlink 22" xfId="40252" hidden="1" xr:uid="{00000000-0005-0000-0000-000048400000}"/>
    <cellStyle name="Hyperlink 22" xfId="40949" hidden="1" xr:uid="{00000000-0005-0000-0000-000049400000}"/>
    <cellStyle name="Hyperlink 22" xfId="41004" hidden="1" xr:uid="{00000000-0005-0000-0000-00004A400000}"/>
    <cellStyle name="Hyperlink 22" xfId="41053" hidden="1" xr:uid="{00000000-0005-0000-0000-00004B400000}"/>
    <cellStyle name="Hyperlink 22" xfId="41103" hidden="1" xr:uid="{00000000-0005-0000-0000-00004C400000}"/>
    <cellStyle name="Hyperlink 22" xfId="40061" hidden="1" xr:uid="{00000000-0005-0000-0000-00004D400000}"/>
    <cellStyle name="Hyperlink 22" xfId="41153" hidden="1" xr:uid="{00000000-0005-0000-0000-00004E400000}"/>
    <cellStyle name="Hyperlink 22" xfId="41208" hidden="1" xr:uid="{00000000-0005-0000-0000-00004F400000}"/>
    <cellStyle name="Hyperlink 22" xfId="41257" hidden="1" xr:uid="{00000000-0005-0000-0000-000050400000}"/>
    <cellStyle name="Hyperlink 22" xfId="41307" hidden="1" xr:uid="{00000000-0005-0000-0000-000051400000}"/>
    <cellStyle name="Hyperlink 22" xfId="5550" hidden="1" xr:uid="{00000000-0005-0000-0000-000052400000}"/>
    <cellStyle name="Hyperlink 22" xfId="41357" hidden="1" xr:uid="{00000000-0005-0000-0000-000053400000}"/>
    <cellStyle name="Hyperlink 22" xfId="41412" hidden="1" xr:uid="{00000000-0005-0000-0000-000054400000}"/>
    <cellStyle name="Hyperlink 22" xfId="41461" hidden="1" xr:uid="{00000000-0005-0000-0000-000055400000}"/>
    <cellStyle name="Hyperlink 22" xfId="41511" hidden="1" xr:uid="{00000000-0005-0000-0000-000056400000}"/>
    <cellStyle name="Hyperlink 22" xfId="41543" hidden="1" xr:uid="{00000000-0005-0000-0000-000057400000}"/>
    <cellStyle name="Hyperlink 22" xfId="41612" hidden="1" xr:uid="{00000000-0005-0000-0000-000058400000}"/>
    <cellStyle name="Hyperlink 22" xfId="41667" hidden="1" xr:uid="{00000000-0005-0000-0000-000059400000}"/>
    <cellStyle name="Hyperlink 22" xfId="41716" hidden="1" xr:uid="{00000000-0005-0000-0000-00005A400000}"/>
    <cellStyle name="Hyperlink 22" xfId="41766" hidden="1" xr:uid="{00000000-0005-0000-0000-00005B400000}"/>
    <cellStyle name="Hyperlink 22" xfId="41847" hidden="1" xr:uid="{00000000-0005-0000-0000-00005C400000}"/>
    <cellStyle name="Hyperlink 22" xfId="41969" hidden="1" xr:uid="{00000000-0005-0000-0000-00005D400000}"/>
    <cellStyle name="Hyperlink 22" xfId="42024" hidden="1" xr:uid="{00000000-0005-0000-0000-00005E400000}"/>
    <cellStyle name="Hyperlink 22" xfId="42073" hidden="1" xr:uid="{00000000-0005-0000-0000-00005F400000}"/>
    <cellStyle name="Hyperlink 22" xfId="42123" hidden="1" xr:uid="{00000000-0005-0000-0000-000060400000}"/>
    <cellStyle name="Hyperlink 22" xfId="42227" hidden="1" xr:uid="{00000000-0005-0000-0000-000061400000}"/>
    <cellStyle name="Hyperlink 22" xfId="42400" hidden="1" xr:uid="{00000000-0005-0000-0000-000062400000}"/>
    <cellStyle name="Hyperlink 22" xfId="42455" hidden="1" xr:uid="{00000000-0005-0000-0000-000063400000}"/>
    <cellStyle name="Hyperlink 22" xfId="42504" hidden="1" xr:uid="{00000000-0005-0000-0000-000064400000}"/>
    <cellStyle name="Hyperlink 22" xfId="42554" hidden="1" xr:uid="{00000000-0005-0000-0000-000065400000}"/>
    <cellStyle name="Hyperlink 22" xfId="42320" hidden="1" xr:uid="{00000000-0005-0000-0000-000066400000}"/>
    <cellStyle name="Hyperlink 22" xfId="42632" hidden="1" xr:uid="{00000000-0005-0000-0000-000067400000}"/>
    <cellStyle name="Hyperlink 22" xfId="42687" hidden="1" xr:uid="{00000000-0005-0000-0000-000068400000}"/>
    <cellStyle name="Hyperlink 22" xfId="42736" hidden="1" xr:uid="{00000000-0005-0000-0000-000069400000}"/>
    <cellStyle name="Hyperlink 22" xfId="42786" hidden="1" xr:uid="{00000000-0005-0000-0000-00006A400000}"/>
    <cellStyle name="Hyperlink 22" xfId="42273" hidden="1" xr:uid="{00000000-0005-0000-0000-00006B400000}"/>
    <cellStyle name="Hyperlink 22" xfId="42836" hidden="1" xr:uid="{00000000-0005-0000-0000-00006C400000}"/>
    <cellStyle name="Hyperlink 22" xfId="42891" hidden="1" xr:uid="{00000000-0005-0000-0000-00006D400000}"/>
    <cellStyle name="Hyperlink 22" xfId="42940" hidden="1" xr:uid="{00000000-0005-0000-0000-00006E400000}"/>
    <cellStyle name="Hyperlink 22" xfId="42990" hidden="1" xr:uid="{00000000-0005-0000-0000-00006F400000}"/>
    <cellStyle name="Hyperlink 22" xfId="42343" hidden="1" xr:uid="{00000000-0005-0000-0000-000070400000}"/>
    <cellStyle name="Hyperlink 22" xfId="43040" hidden="1" xr:uid="{00000000-0005-0000-0000-000071400000}"/>
    <cellStyle name="Hyperlink 22" xfId="43095" hidden="1" xr:uid="{00000000-0005-0000-0000-000072400000}"/>
    <cellStyle name="Hyperlink 22" xfId="43144" hidden="1" xr:uid="{00000000-0005-0000-0000-000073400000}"/>
    <cellStyle name="Hyperlink 22" xfId="43194" hidden="1" xr:uid="{00000000-0005-0000-0000-000074400000}"/>
    <cellStyle name="Hyperlink 22" xfId="42152" hidden="1" xr:uid="{00000000-0005-0000-0000-000075400000}"/>
    <cellStyle name="Hyperlink 22" xfId="43244" hidden="1" xr:uid="{00000000-0005-0000-0000-000076400000}"/>
    <cellStyle name="Hyperlink 22" xfId="43299" hidden="1" xr:uid="{00000000-0005-0000-0000-000077400000}"/>
    <cellStyle name="Hyperlink 22" xfId="43348" hidden="1" xr:uid="{00000000-0005-0000-0000-000078400000}"/>
    <cellStyle name="Hyperlink 22" xfId="43398" hidden="1" xr:uid="{00000000-0005-0000-0000-000079400000}"/>
    <cellStyle name="Hyperlink 22" xfId="41940" hidden="1" xr:uid="{00000000-0005-0000-0000-00007A400000}"/>
    <cellStyle name="Hyperlink 22" xfId="43448" hidden="1" xr:uid="{00000000-0005-0000-0000-00007B400000}"/>
    <cellStyle name="Hyperlink 22" xfId="43503" hidden="1" xr:uid="{00000000-0005-0000-0000-00007C400000}"/>
    <cellStyle name="Hyperlink 22" xfId="43552" hidden="1" xr:uid="{00000000-0005-0000-0000-00007D400000}"/>
    <cellStyle name="Hyperlink 22" xfId="43602" hidden="1" xr:uid="{00000000-0005-0000-0000-00007E400000}"/>
    <cellStyle name="Hyperlink 22" xfId="43706" hidden="1" xr:uid="{00000000-0005-0000-0000-00007F400000}"/>
    <cellStyle name="Hyperlink 22" xfId="43879" hidden="1" xr:uid="{00000000-0005-0000-0000-000080400000}"/>
    <cellStyle name="Hyperlink 22" xfId="43934" hidden="1" xr:uid="{00000000-0005-0000-0000-000081400000}"/>
    <cellStyle name="Hyperlink 22" xfId="43983" hidden="1" xr:uid="{00000000-0005-0000-0000-000082400000}"/>
    <cellStyle name="Hyperlink 22" xfId="44033" hidden="1" xr:uid="{00000000-0005-0000-0000-000083400000}"/>
    <cellStyle name="Hyperlink 22" xfId="43799" hidden="1" xr:uid="{00000000-0005-0000-0000-000084400000}"/>
    <cellStyle name="Hyperlink 22" xfId="44111" hidden="1" xr:uid="{00000000-0005-0000-0000-000085400000}"/>
    <cellStyle name="Hyperlink 22" xfId="44166" hidden="1" xr:uid="{00000000-0005-0000-0000-000086400000}"/>
    <cellStyle name="Hyperlink 22" xfId="44215" hidden="1" xr:uid="{00000000-0005-0000-0000-000087400000}"/>
    <cellStyle name="Hyperlink 22" xfId="44265" hidden="1" xr:uid="{00000000-0005-0000-0000-000088400000}"/>
    <cellStyle name="Hyperlink 22" xfId="43752" hidden="1" xr:uid="{00000000-0005-0000-0000-000089400000}"/>
    <cellStyle name="Hyperlink 22" xfId="44315" hidden="1" xr:uid="{00000000-0005-0000-0000-00008A400000}"/>
    <cellStyle name="Hyperlink 22" xfId="44370" hidden="1" xr:uid="{00000000-0005-0000-0000-00008B400000}"/>
    <cellStyle name="Hyperlink 22" xfId="44419" hidden="1" xr:uid="{00000000-0005-0000-0000-00008C400000}"/>
    <cellStyle name="Hyperlink 22" xfId="44469" hidden="1" xr:uid="{00000000-0005-0000-0000-00008D400000}"/>
    <cellStyle name="Hyperlink 22" xfId="43822" hidden="1" xr:uid="{00000000-0005-0000-0000-00008E400000}"/>
    <cellStyle name="Hyperlink 22" xfId="44519" hidden="1" xr:uid="{00000000-0005-0000-0000-00008F400000}"/>
    <cellStyle name="Hyperlink 22" xfId="44574" hidden="1" xr:uid="{00000000-0005-0000-0000-000090400000}"/>
    <cellStyle name="Hyperlink 22" xfId="44623" hidden="1" xr:uid="{00000000-0005-0000-0000-000091400000}"/>
    <cellStyle name="Hyperlink 22" xfId="44673" hidden="1" xr:uid="{00000000-0005-0000-0000-000092400000}"/>
    <cellStyle name="Hyperlink 22" xfId="43631" hidden="1" xr:uid="{00000000-0005-0000-0000-000093400000}"/>
    <cellStyle name="Hyperlink 22" xfId="44723" hidden="1" xr:uid="{00000000-0005-0000-0000-000094400000}"/>
    <cellStyle name="Hyperlink 22" xfId="44778" hidden="1" xr:uid="{00000000-0005-0000-0000-000095400000}"/>
    <cellStyle name="Hyperlink 22" xfId="44827" hidden="1" xr:uid="{00000000-0005-0000-0000-000096400000}"/>
    <cellStyle name="Hyperlink 22" xfId="44877" hidden="1" xr:uid="{00000000-0005-0000-0000-000097400000}"/>
    <cellStyle name="Hyperlink 22" xfId="41797" hidden="1" xr:uid="{00000000-0005-0000-0000-000098400000}"/>
    <cellStyle name="Hyperlink 22" xfId="44927" hidden="1" xr:uid="{00000000-0005-0000-0000-000099400000}"/>
    <cellStyle name="Hyperlink 22" xfId="44982" hidden="1" xr:uid="{00000000-0005-0000-0000-00009A400000}"/>
    <cellStyle name="Hyperlink 22" xfId="45031" hidden="1" xr:uid="{00000000-0005-0000-0000-00009B400000}"/>
    <cellStyle name="Hyperlink 22" xfId="45081" hidden="1" xr:uid="{00000000-0005-0000-0000-00009C400000}"/>
    <cellStyle name="Hyperlink 22" xfId="45185" hidden="1" xr:uid="{00000000-0005-0000-0000-00009D400000}"/>
    <cellStyle name="Hyperlink 22" xfId="45358" hidden="1" xr:uid="{00000000-0005-0000-0000-00009E400000}"/>
    <cellStyle name="Hyperlink 22" xfId="45413" hidden="1" xr:uid="{00000000-0005-0000-0000-00009F400000}"/>
    <cellStyle name="Hyperlink 22" xfId="45462" hidden="1" xr:uid="{00000000-0005-0000-0000-0000A0400000}"/>
    <cellStyle name="Hyperlink 22" xfId="45512" hidden="1" xr:uid="{00000000-0005-0000-0000-0000A1400000}"/>
    <cellStyle name="Hyperlink 22" xfId="45278" hidden="1" xr:uid="{00000000-0005-0000-0000-0000A2400000}"/>
    <cellStyle name="Hyperlink 22" xfId="45590" hidden="1" xr:uid="{00000000-0005-0000-0000-0000A3400000}"/>
    <cellStyle name="Hyperlink 22" xfId="45645" hidden="1" xr:uid="{00000000-0005-0000-0000-0000A4400000}"/>
    <cellStyle name="Hyperlink 22" xfId="45694" hidden="1" xr:uid="{00000000-0005-0000-0000-0000A5400000}"/>
    <cellStyle name="Hyperlink 22" xfId="45744" hidden="1" xr:uid="{00000000-0005-0000-0000-0000A6400000}"/>
    <cellStyle name="Hyperlink 22" xfId="45231" hidden="1" xr:uid="{00000000-0005-0000-0000-0000A7400000}"/>
    <cellStyle name="Hyperlink 22" xfId="45794" hidden="1" xr:uid="{00000000-0005-0000-0000-0000A8400000}"/>
    <cellStyle name="Hyperlink 22" xfId="45849" hidden="1" xr:uid="{00000000-0005-0000-0000-0000A9400000}"/>
    <cellStyle name="Hyperlink 22" xfId="45898" hidden="1" xr:uid="{00000000-0005-0000-0000-0000AA400000}"/>
    <cellStyle name="Hyperlink 22" xfId="45948" hidden="1" xr:uid="{00000000-0005-0000-0000-0000AB400000}"/>
    <cellStyle name="Hyperlink 22" xfId="45301" hidden="1" xr:uid="{00000000-0005-0000-0000-0000AC400000}"/>
    <cellStyle name="Hyperlink 22" xfId="45998" hidden="1" xr:uid="{00000000-0005-0000-0000-0000AD400000}"/>
    <cellStyle name="Hyperlink 22" xfId="46053" hidden="1" xr:uid="{00000000-0005-0000-0000-0000AE400000}"/>
    <cellStyle name="Hyperlink 22" xfId="46102" hidden="1" xr:uid="{00000000-0005-0000-0000-0000AF400000}"/>
    <cellStyle name="Hyperlink 22" xfId="46152" hidden="1" xr:uid="{00000000-0005-0000-0000-0000B0400000}"/>
    <cellStyle name="Hyperlink 22" xfId="45110" hidden="1" xr:uid="{00000000-0005-0000-0000-0000B1400000}"/>
    <cellStyle name="Hyperlink 22" xfId="46202" hidden="1" xr:uid="{00000000-0005-0000-0000-0000B2400000}"/>
    <cellStyle name="Hyperlink 22" xfId="46257" hidden="1" xr:uid="{00000000-0005-0000-0000-0000B3400000}"/>
    <cellStyle name="Hyperlink 22" xfId="46306" hidden="1" xr:uid="{00000000-0005-0000-0000-0000B4400000}"/>
    <cellStyle name="Hyperlink 22" xfId="46356" hidden="1" xr:uid="{00000000-0005-0000-0000-0000B5400000}"/>
    <cellStyle name="Hyperlink 22" xfId="5608" hidden="1" xr:uid="{00000000-0005-0000-0000-0000B6400000}"/>
    <cellStyle name="Hyperlink 22" xfId="46406" hidden="1" xr:uid="{00000000-0005-0000-0000-0000B7400000}"/>
    <cellStyle name="Hyperlink 22" xfId="46461" hidden="1" xr:uid="{00000000-0005-0000-0000-0000B8400000}"/>
    <cellStyle name="Hyperlink 22" xfId="46510" hidden="1" xr:uid="{00000000-0005-0000-0000-0000B9400000}"/>
    <cellStyle name="Hyperlink 22" xfId="46560" hidden="1" xr:uid="{00000000-0005-0000-0000-0000BA400000}"/>
    <cellStyle name="Hyperlink 22" xfId="46592" hidden="1" xr:uid="{00000000-0005-0000-0000-0000BB400000}"/>
    <cellStyle name="Hyperlink 22" xfId="46661" hidden="1" xr:uid="{00000000-0005-0000-0000-0000BC400000}"/>
    <cellStyle name="Hyperlink 22" xfId="46716" hidden="1" xr:uid="{00000000-0005-0000-0000-0000BD400000}"/>
    <cellStyle name="Hyperlink 22" xfId="46765" hidden="1" xr:uid="{00000000-0005-0000-0000-0000BE400000}"/>
    <cellStyle name="Hyperlink 22" xfId="46815" hidden="1" xr:uid="{00000000-0005-0000-0000-0000BF400000}"/>
    <cellStyle name="Hyperlink 22" xfId="46896" hidden="1" xr:uid="{00000000-0005-0000-0000-0000C0400000}"/>
    <cellStyle name="Hyperlink 22" xfId="47018" hidden="1" xr:uid="{00000000-0005-0000-0000-0000C1400000}"/>
    <cellStyle name="Hyperlink 22" xfId="47073" hidden="1" xr:uid="{00000000-0005-0000-0000-0000C2400000}"/>
    <cellStyle name="Hyperlink 22" xfId="47122" hidden="1" xr:uid="{00000000-0005-0000-0000-0000C3400000}"/>
    <cellStyle name="Hyperlink 22" xfId="47172" hidden="1" xr:uid="{00000000-0005-0000-0000-0000C4400000}"/>
    <cellStyle name="Hyperlink 22" xfId="47276" hidden="1" xr:uid="{00000000-0005-0000-0000-0000C5400000}"/>
    <cellStyle name="Hyperlink 22" xfId="47449" hidden="1" xr:uid="{00000000-0005-0000-0000-0000C6400000}"/>
    <cellStyle name="Hyperlink 22" xfId="47504" hidden="1" xr:uid="{00000000-0005-0000-0000-0000C7400000}"/>
    <cellStyle name="Hyperlink 22" xfId="47553" hidden="1" xr:uid="{00000000-0005-0000-0000-0000C8400000}"/>
    <cellStyle name="Hyperlink 22" xfId="47603" hidden="1" xr:uid="{00000000-0005-0000-0000-0000C9400000}"/>
    <cellStyle name="Hyperlink 22" xfId="47369" hidden="1" xr:uid="{00000000-0005-0000-0000-0000CA400000}"/>
    <cellStyle name="Hyperlink 22" xfId="47681" hidden="1" xr:uid="{00000000-0005-0000-0000-0000CB400000}"/>
    <cellStyle name="Hyperlink 22" xfId="47736" hidden="1" xr:uid="{00000000-0005-0000-0000-0000CC400000}"/>
    <cellStyle name="Hyperlink 22" xfId="47785" hidden="1" xr:uid="{00000000-0005-0000-0000-0000CD400000}"/>
    <cellStyle name="Hyperlink 22" xfId="47835" hidden="1" xr:uid="{00000000-0005-0000-0000-0000CE400000}"/>
    <cellStyle name="Hyperlink 22" xfId="47322" hidden="1" xr:uid="{00000000-0005-0000-0000-0000CF400000}"/>
    <cellStyle name="Hyperlink 22" xfId="47885" hidden="1" xr:uid="{00000000-0005-0000-0000-0000D0400000}"/>
    <cellStyle name="Hyperlink 22" xfId="47940" hidden="1" xr:uid="{00000000-0005-0000-0000-0000D1400000}"/>
    <cellStyle name="Hyperlink 22" xfId="47989" hidden="1" xr:uid="{00000000-0005-0000-0000-0000D2400000}"/>
    <cellStyle name="Hyperlink 22" xfId="48039" hidden="1" xr:uid="{00000000-0005-0000-0000-0000D3400000}"/>
    <cellStyle name="Hyperlink 22" xfId="47392" hidden="1" xr:uid="{00000000-0005-0000-0000-0000D4400000}"/>
    <cellStyle name="Hyperlink 22" xfId="48089" hidden="1" xr:uid="{00000000-0005-0000-0000-0000D5400000}"/>
    <cellStyle name="Hyperlink 22" xfId="48144" hidden="1" xr:uid="{00000000-0005-0000-0000-0000D6400000}"/>
    <cellStyle name="Hyperlink 22" xfId="48193" hidden="1" xr:uid="{00000000-0005-0000-0000-0000D7400000}"/>
    <cellStyle name="Hyperlink 22" xfId="48243" hidden="1" xr:uid="{00000000-0005-0000-0000-0000D8400000}"/>
    <cellStyle name="Hyperlink 22" xfId="47201" hidden="1" xr:uid="{00000000-0005-0000-0000-0000D9400000}"/>
    <cellStyle name="Hyperlink 22" xfId="48293" hidden="1" xr:uid="{00000000-0005-0000-0000-0000DA400000}"/>
    <cellStyle name="Hyperlink 22" xfId="48348" hidden="1" xr:uid="{00000000-0005-0000-0000-0000DB400000}"/>
    <cellStyle name="Hyperlink 22" xfId="48397" hidden="1" xr:uid="{00000000-0005-0000-0000-0000DC400000}"/>
    <cellStyle name="Hyperlink 22" xfId="48447" hidden="1" xr:uid="{00000000-0005-0000-0000-0000DD400000}"/>
    <cellStyle name="Hyperlink 22" xfId="46989" hidden="1" xr:uid="{00000000-0005-0000-0000-0000DE400000}"/>
    <cellStyle name="Hyperlink 22" xfId="48497" hidden="1" xr:uid="{00000000-0005-0000-0000-0000DF400000}"/>
    <cellStyle name="Hyperlink 22" xfId="48552" hidden="1" xr:uid="{00000000-0005-0000-0000-0000E0400000}"/>
    <cellStyle name="Hyperlink 22" xfId="48601" hidden="1" xr:uid="{00000000-0005-0000-0000-0000E1400000}"/>
    <cellStyle name="Hyperlink 22" xfId="48651" hidden="1" xr:uid="{00000000-0005-0000-0000-0000E2400000}"/>
    <cellStyle name="Hyperlink 22" xfId="48755" hidden="1" xr:uid="{00000000-0005-0000-0000-0000E3400000}"/>
    <cellStyle name="Hyperlink 22" xfId="48928" hidden="1" xr:uid="{00000000-0005-0000-0000-0000E4400000}"/>
    <cellStyle name="Hyperlink 22" xfId="48983" hidden="1" xr:uid="{00000000-0005-0000-0000-0000E5400000}"/>
    <cellStyle name="Hyperlink 22" xfId="49032" hidden="1" xr:uid="{00000000-0005-0000-0000-0000E6400000}"/>
    <cellStyle name="Hyperlink 22" xfId="49082" hidden="1" xr:uid="{00000000-0005-0000-0000-0000E7400000}"/>
    <cellStyle name="Hyperlink 22" xfId="48848" hidden="1" xr:uid="{00000000-0005-0000-0000-0000E8400000}"/>
    <cellStyle name="Hyperlink 22" xfId="49160" hidden="1" xr:uid="{00000000-0005-0000-0000-0000E9400000}"/>
    <cellStyle name="Hyperlink 22" xfId="49215" hidden="1" xr:uid="{00000000-0005-0000-0000-0000EA400000}"/>
    <cellStyle name="Hyperlink 22" xfId="49264" hidden="1" xr:uid="{00000000-0005-0000-0000-0000EB400000}"/>
    <cellStyle name="Hyperlink 22" xfId="49314" hidden="1" xr:uid="{00000000-0005-0000-0000-0000EC400000}"/>
    <cellStyle name="Hyperlink 22" xfId="48801" hidden="1" xr:uid="{00000000-0005-0000-0000-0000ED400000}"/>
    <cellStyle name="Hyperlink 22" xfId="49364" hidden="1" xr:uid="{00000000-0005-0000-0000-0000EE400000}"/>
    <cellStyle name="Hyperlink 22" xfId="49419" hidden="1" xr:uid="{00000000-0005-0000-0000-0000EF400000}"/>
    <cellStyle name="Hyperlink 22" xfId="49468" hidden="1" xr:uid="{00000000-0005-0000-0000-0000F0400000}"/>
    <cellStyle name="Hyperlink 22" xfId="49518" hidden="1" xr:uid="{00000000-0005-0000-0000-0000F1400000}"/>
    <cellStyle name="Hyperlink 22" xfId="48871" hidden="1" xr:uid="{00000000-0005-0000-0000-0000F2400000}"/>
    <cellStyle name="Hyperlink 22" xfId="49568" hidden="1" xr:uid="{00000000-0005-0000-0000-0000F3400000}"/>
    <cellStyle name="Hyperlink 22" xfId="49623" hidden="1" xr:uid="{00000000-0005-0000-0000-0000F4400000}"/>
    <cellStyle name="Hyperlink 22" xfId="49672" hidden="1" xr:uid="{00000000-0005-0000-0000-0000F5400000}"/>
    <cellStyle name="Hyperlink 22" xfId="49722" hidden="1" xr:uid="{00000000-0005-0000-0000-0000F6400000}"/>
    <cellStyle name="Hyperlink 22" xfId="48680" hidden="1" xr:uid="{00000000-0005-0000-0000-0000F7400000}"/>
    <cellStyle name="Hyperlink 22" xfId="49772" hidden="1" xr:uid="{00000000-0005-0000-0000-0000F8400000}"/>
    <cellStyle name="Hyperlink 22" xfId="49827" hidden="1" xr:uid="{00000000-0005-0000-0000-0000F9400000}"/>
    <cellStyle name="Hyperlink 22" xfId="49876" hidden="1" xr:uid="{00000000-0005-0000-0000-0000FA400000}"/>
    <cellStyle name="Hyperlink 22" xfId="49926" hidden="1" xr:uid="{00000000-0005-0000-0000-0000FB400000}"/>
    <cellStyle name="Hyperlink 22" xfId="46846" hidden="1" xr:uid="{00000000-0005-0000-0000-0000FC400000}"/>
    <cellStyle name="Hyperlink 22" xfId="49976" hidden="1" xr:uid="{00000000-0005-0000-0000-0000FD400000}"/>
    <cellStyle name="Hyperlink 22" xfId="50031" hidden="1" xr:uid="{00000000-0005-0000-0000-0000FE400000}"/>
    <cellStyle name="Hyperlink 22" xfId="50080" hidden="1" xr:uid="{00000000-0005-0000-0000-0000FF400000}"/>
    <cellStyle name="Hyperlink 22" xfId="50130" hidden="1" xr:uid="{00000000-0005-0000-0000-000000410000}"/>
    <cellStyle name="Hyperlink 22" xfId="50234" hidden="1" xr:uid="{00000000-0005-0000-0000-000001410000}"/>
    <cellStyle name="Hyperlink 22" xfId="50407" hidden="1" xr:uid="{00000000-0005-0000-0000-000002410000}"/>
    <cellStyle name="Hyperlink 22" xfId="50462" hidden="1" xr:uid="{00000000-0005-0000-0000-000003410000}"/>
    <cellStyle name="Hyperlink 22" xfId="50511" hidden="1" xr:uid="{00000000-0005-0000-0000-000004410000}"/>
    <cellStyle name="Hyperlink 22" xfId="50561" hidden="1" xr:uid="{00000000-0005-0000-0000-000005410000}"/>
    <cellStyle name="Hyperlink 22" xfId="50327" hidden="1" xr:uid="{00000000-0005-0000-0000-000006410000}"/>
    <cellStyle name="Hyperlink 22" xfId="50639" hidden="1" xr:uid="{00000000-0005-0000-0000-000007410000}"/>
    <cellStyle name="Hyperlink 22" xfId="50694" hidden="1" xr:uid="{00000000-0005-0000-0000-000008410000}"/>
    <cellStyle name="Hyperlink 22" xfId="50743" hidden="1" xr:uid="{00000000-0005-0000-0000-000009410000}"/>
    <cellStyle name="Hyperlink 22" xfId="50793" hidden="1" xr:uid="{00000000-0005-0000-0000-00000A410000}"/>
    <cellStyle name="Hyperlink 22" xfId="50280" hidden="1" xr:uid="{00000000-0005-0000-0000-00000B410000}"/>
    <cellStyle name="Hyperlink 22" xfId="50843" hidden="1" xr:uid="{00000000-0005-0000-0000-00000C410000}"/>
    <cellStyle name="Hyperlink 22" xfId="50898" hidden="1" xr:uid="{00000000-0005-0000-0000-00000D410000}"/>
    <cellStyle name="Hyperlink 22" xfId="50947" hidden="1" xr:uid="{00000000-0005-0000-0000-00000E410000}"/>
    <cellStyle name="Hyperlink 22" xfId="50997" hidden="1" xr:uid="{00000000-0005-0000-0000-00000F410000}"/>
    <cellStyle name="Hyperlink 22" xfId="50350" hidden="1" xr:uid="{00000000-0005-0000-0000-000010410000}"/>
    <cellStyle name="Hyperlink 22" xfId="51047" hidden="1" xr:uid="{00000000-0005-0000-0000-000011410000}"/>
    <cellStyle name="Hyperlink 22" xfId="51102" hidden="1" xr:uid="{00000000-0005-0000-0000-000012410000}"/>
    <cellStyle name="Hyperlink 22" xfId="51151" hidden="1" xr:uid="{00000000-0005-0000-0000-000013410000}"/>
    <cellStyle name="Hyperlink 22" xfId="51201" hidden="1" xr:uid="{00000000-0005-0000-0000-000014410000}"/>
    <cellStyle name="Hyperlink 22" xfId="50159" hidden="1" xr:uid="{00000000-0005-0000-0000-000015410000}"/>
    <cellStyle name="Hyperlink 22" xfId="51251" hidden="1" xr:uid="{00000000-0005-0000-0000-000016410000}"/>
    <cellStyle name="Hyperlink 22" xfId="51306" hidden="1" xr:uid="{00000000-0005-0000-0000-000017410000}"/>
    <cellStyle name="Hyperlink 22" xfId="51355" hidden="1" xr:uid="{00000000-0005-0000-0000-000018410000}"/>
    <cellStyle name="Hyperlink 22" xfId="51405" hidden="1" xr:uid="{00000000-0005-0000-0000-000019410000}"/>
    <cellStyle name="Hyperlink 22" xfId="5740" hidden="1" xr:uid="{00000000-0005-0000-0000-00001A410000}"/>
    <cellStyle name="Hyperlink 22" xfId="51455" hidden="1" xr:uid="{00000000-0005-0000-0000-00001B410000}"/>
    <cellStyle name="Hyperlink 22" xfId="51510" hidden="1" xr:uid="{00000000-0005-0000-0000-00001C410000}"/>
    <cellStyle name="Hyperlink 22" xfId="51559" hidden="1" xr:uid="{00000000-0005-0000-0000-00001D410000}"/>
    <cellStyle name="Hyperlink 22" xfId="51609" hidden="1" xr:uid="{00000000-0005-0000-0000-00001E410000}"/>
    <cellStyle name="Hyperlink 22" xfId="51641" hidden="1" xr:uid="{00000000-0005-0000-0000-00001F410000}"/>
    <cellStyle name="Hyperlink 22" xfId="51710" hidden="1" xr:uid="{00000000-0005-0000-0000-000020410000}"/>
    <cellStyle name="Hyperlink 22" xfId="51765" hidden="1" xr:uid="{00000000-0005-0000-0000-000021410000}"/>
    <cellStyle name="Hyperlink 22" xfId="51814" hidden="1" xr:uid="{00000000-0005-0000-0000-000022410000}"/>
    <cellStyle name="Hyperlink 22" xfId="51864" hidden="1" xr:uid="{00000000-0005-0000-0000-000023410000}"/>
    <cellStyle name="Hyperlink 22" xfId="51945" hidden="1" xr:uid="{00000000-0005-0000-0000-000024410000}"/>
    <cellStyle name="Hyperlink 22" xfId="52067" hidden="1" xr:uid="{00000000-0005-0000-0000-000025410000}"/>
    <cellStyle name="Hyperlink 22" xfId="52122" hidden="1" xr:uid="{00000000-0005-0000-0000-000026410000}"/>
    <cellStyle name="Hyperlink 22" xfId="52171" hidden="1" xr:uid="{00000000-0005-0000-0000-000027410000}"/>
    <cellStyle name="Hyperlink 22" xfId="52221" hidden="1" xr:uid="{00000000-0005-0000-0000-000028410000}"/>
    <cellStyle name="Hyperlink 22" xfId="52325" hidden="1" xr:uid="{00000000-0005-0000-0000-000029410000}"/>
    <cellStyle name="Hyperlink 22" xfId="52498" hidden="1" xr:uid="{00000000-0005-0000-0000-00002A410000}"/>
    <cellStyle name="Hyperlink 22" xfId="52553" hidden="1" xr:uid="{00000000-0005-0000-0000-00002B410000}"/>
    <cellStyle name="Hyperlink 22" xfId="52602" hidden="1" xr:uid="{00000000-0005-0000-0000-00002C410000}"/>
    <cellStyle name="Hyperlink 22" xfId="52652" hidden="1" xr:uid="{00000000-0005-0000-0000-00002D410000}"/>
    <cellStyle name="Hyperlink 22" xfId="52418" hidden="1" xr:uid="{00000000-0005-0000-0000-00002E410000}"/>
    <cellStyle name="Hyperlink 22" xfId="52730" hidden="1" xr:uid="{00000000-0005-0000-0000-00002F410000}"/>
    <cellStyle name="Hyperlink 22" xfId="52785" hidden="1" xr:uid="{00000000-0005-0000-0000-000030410000}"/>
    <cellStyle name="Hyperlink 22" xfId="52834" hidden="1" xr:uid="{00000000-0005-0000-0000-000031410000}"/>
    <cellStyle name="Hyperlink 22" xfId="52884" hidden="1" xr:uid="{00000000-0005-0000-0000-000032410000}"/>
    <cellStyle name="Hyperlink 22" xfId="52371" hidden="1" xr:uid="{00000000-0005-0000-0000-000033410000}"/>
    <cellStyle name="Hyperlink 22" xfId="52934" hidden="1" xr:uid="{00000000-0005-0000-0000-000034410000}"/>
    <cellStyle name="Hyperlink 22" xfId="52989" hidden="1" xr:uid="{00000000-0005-0000-0000-000035410000}"/>
    <cellStyle name="Hyperlink 22" xfId="53038" hidden="1" xr:uid="{00000000-0005-0000-0000-000036410000}"/>
    <cellStyle name="Hyperlink 22" xfId="53088" hidden="1" xr:uid="{00000000-0005-0000-0000-000037410000}"/>
    <cellStyle name="Hyperlink 22" xfId="52441" hidden="1" xr:uid="{00000000-0005-0000-0000-000038410000}"/>
    <cellStyle name="Hyperlink 22" xfId="53138" hidden="1" xr:uid="{00000000-0005-0000-0000-000039410000}"/>
    <cellStyle name="Hyperlink 22" xfId="53193" hidden="1" xr:uid="{00000000-0005-0000-0000-00003A410000}"/>
    <cellStyle name="Hyperlink 22" xfId="53242" hidden="1" xr:uid="{00000000-0005-0000-0000-00003B410000}"/>
    <cellStyle name="Hyperlink 22" xfId="53292" hidden="1" xr:uid="{00000000-0005-0000-0000-00003C410000}"/>
    <cellStyle name="Hyperlink 22" xfId="52250" hidden="1" xr:uid="{00000000-0005-0000-0000-00003D410000}"/>
    <cellStyle name="Hyperlink 22" xfId="53342" hidden="1" xr:uid="{00000000-0005-0000-0000-00003E410000}"/>
    <cellStyle name="Hyperlink 22" xfId="53397" hidden="1" xr:uid="{00000000-0005-0000-0000-00003F410000}"/>
    <cellStyle name="Hyperlink 22" xfId="53446" hidden="1" xr:uid="{00000000-0005-0000-0000-000040410000}"/>
    <cellStyle name="Hyperlink 22" xfId="53496" hidden="1" xr:uid="{00000000-0005-0000-0000-000041410000}"/>
    <cellStyle name="Hyperlink 22" xfId="52038" hidden="1" xr:uid="{00000000-0005-0000-0000-000042410000}"/>
    <cellStyle name="Hyperlink 22" xfId="53546" hidden="1" xr:uid="{00000000-0005-0000-0000-000043410000}"/>
    <cellStyle name="Hyperlink 22" xfId="53601" hidden="1" xr:uid="{00000000-0005-0000-0000-000044410000}"/>
    <cellStyle name="Hyperlink 22" xfId="53650" hidden="1" xr:uid="{00000000-0005-0000-0000-000045410000}"/>
    <cellStyle name="Hyperlink 22" xfId="53700" hidden="1" xr:uid="{00000000-0005-0000-0000-000046410000}"/>
    <cellStyle name="Hyperlink 22" xfId="53804" hidden="1" xr:uid="{00000000-0005-0000-0000-000047410000}"/>
    <cellStyle name="Hyperlink 22" xfId="53977" hidden="1" xr:uid="{00000000-0005-0000-0000-000048410000}"/>
    <cellStyle name="Hyperlink 22" xfId="54032" hidden="1" xr:uid="{00000000-0005-0000-0000-000049410000}"/>
    <cellStyle name="Hyperlink 22" xfId="54081" hidden="1" xr:uid="{00000000-0005-0000-0000-00004A410000}"/>
    <cellStyle name="Hyperlink 22" xfId="54131" hidden="1" xr:uid="{00000000-0005-0000-0000-00004B410000}"/>
    <cellStyle name="Hyperlink 22" xfId="53897" hidden="1" xr:uid="{00000000-0005-0000-0000-00004C410000}"/>
    <cellStyle name="Hyperlink 22" xfId="54209" hidden="1" xr:uid="{00000000-0005-0000-0000-00004D410000}"/>
    <cellStyle name="Hyperlink 22" xfId="54264" hidden="1" xr:uid="{00000000-0005-0000-0000-00004E410000}"/>
    <cellStyle name="Hyperlink 22" xfId="54313" hidden="1" xr:uid="{00000000-0005-0000-0000-00004F410000}"/>
    <cellStyle name="Hyperlink 22" xfId="54363" hidden="1" xr:uid="{00000000-0005-0000-0000-000050410000}"/>
    <cellStyle name="Hyperlink 22" xfId="53850" hidden="1" xr:uid="{00000000-0005-0000-0000-000051410000}"/>
    <cellStyle name="Hyperlink 22" xfId="54413" hidden="1" xr:uid="{00000000-0005-0000-0000-000052410000}"/>
    <cellStyle name="Hyperlink 22" xfId="54468" hidden="1" xr:uid="{00000000-0005-0000-0000-000053410000}"/>
    <cellStyle name="Hyperlink 22" xfId="54517" hidden="1" xr:uid="{00000000-0005-0000-0000-000054410000}"/>
    <cellStyle name="Hyperlink 22" xfId="54567" hidden="1" xr:uid="{00000000-0005-0000-0000-000055410000}"/>
    <cellStyle name="Hyperlink 22" xfId="53920" hidden="1" xr:uid="{00000000-0005-0000-0000-000056410000}"/>
    <cellStyle name="Hyperlink 22" xfId="54617" hidden="1" xr:uid="{00000000-0005-0000-0000-000057410000}"/>
    <cellStyle name="Hyperlink 22" xfId="54672" hidden="1" xr:uid="{00000000-0005-0000-0000-000058410000}"/>
    <cellStyle name="Hyperlink 22" xfId="54721" hidden="1" xr:uid="{00000000-0005-0000-0000-000059410000}"/>
    <cellStyle name="Hyperlink 22" xfId="54771" hidden="1" xr:uid="{00000000-0005-0000-0000-00005A410000}"/>
    <cellStyle name="Hyperlink 22" xfId="53729" hidden="1" xr:uid="{00000000-0005-0000-0000-00005B410000}"/>
    <cellStyle name="Hyperlink 22" xfId="54821" hidden="1" xr:uid="{00000000-0005-0000-0000-00005C410000}"/>
    <cellStyle name="Hyperlink 22" xfId="54876" hidden="1" xr:uid="{00000000-0005-0000-0000-00005D410000}"/>
    <cellStyle name="Hyperlink 22" xfId="54925" hidden="1" xr:uid="{00000000-0005-0000-0000-00005E410000}"/>
    <cellStyle name="Hyperlink 22" xfId="54975" hidden="1" xr:uid="{00000000-0005-0000-0000-00005F410000}"/>
    <cellStyle name="Hyperlink 22" xfId="51895" hidden="1" xr:uid="{00000000-0005-0000-0000-000060410000}"/>
    <cellStyle name="Hyperlink 22" xfId="55025" hidden="1" xr:uid="{00000000-0005-0000-0000-000061410000}"/>
    <cellStyle name="Hyperlink 22" xfId="55080" hidden="1" xr:uid="{00000000-0005-0000-0000-000062410000}"/>
    <cellStyle name="Hyperlink 22" xfId="55129" hidden="1" xr:uid="{00000000-0005-0000-0000-000063410000}"/>
    <cellStyle name="Hyperlink 22" xfId="55179" hidden="1" xr:uid="{00000000-0005-0000-0000-000064410000}"/>
    <cellStyle name="Hyperlink 22" xfId="55283" hidden="1" xr:uid="{00000000-0005-0000-0000-000065410000}"/>
    <cellStyle name="Hyperlink 22" xfId="55456" hidden="1" xr:uid="{00000000-0005-0000-0000-000066410000}"/>
    <cellStyle name="Hyperlink 22" xfId="55511" hidden="1" xr:uid="{00000000-0005-0000-0000-000067410000}"/>
    <cellStyle name="Hyperlink 22" xfId="55560" hidden="1" xr:uid="{00000000-0005-0000-0000-000068410000}"/>
    <cellStyle name="Hyperlink 22" xfId="55610" hidden="1" xr:uid="{00000000-0005-0000-0000-000069410000}"/>
    <cellStyle name="Hyperlink 22" xfId="55376" hidden="1" xr:uid="{00000000-0005-0000-0000-00006A410000}"/>
    <cellStyle name="Hyperlink 22" xfId="55688" hidden="1" xr:uid="{00000000-0005-0000-0000-00006B410000}"/>
    <cellStyle name="Hyperlink 22" xfId="55743" hidden="1" xr:uid="{00000000-0005-0000-0000-00006C410000}"/>
    <cellStyle name="Hyperlink 22" xfId="55792" hidden="1" xr:uid="{00000000-0005-0000-0000-00006D410000}"/>
    <cellStyle name="Hyperlink 22" xfId="55842" hidden="1" xr:uid="{00000000-0005-0000-0000-00006E410000}"/>
    <cellStyle name="Hyperlink 22" xfId="55329" hidden="1" xr:uid="{00000000-0005-0000-0000-00006F410000}"/>
    <cellStyle name="Hyperlink 22" xfId="55892" hidden="1" xr:uid="{00000000-0005-0000-0000-000070410000}"/>
    <cellStyle name="Hyperlink 22" xfId="55947" hidden="1" xr:uid="{00000000-0005-0000-0000-000071410000}"/>
    <cellStyle name="Hyperlink 22" xfId="55996" hidden="1" xr:uid="{00000000-0005-0000-0000-000072410000}"/>
    <cellStyle name="Hyperlink 22" xfId="56046" hidden="1" xr:uid="{00000000-0005-0000-0000-000073410000}"/>
    <cellStyle name="Hyperlink 22" xfId="55399" hidden="1" xr:uid="{00000000-0005-0000-0000-000074410000}"/>
    <cellStyle name="Hyperlink 22" xfId="56096" hidden="1" xr:uid="{00000000-0005-0000-0000-000075410000}"/>
    <cellStyle name="Hyperlink 22" xfId="56151" hidden="1" xr:uid="{00000000-0005-0000-0000-000076410000}"/>
    <cellStyle name="Hyperlink 22" xfId="56200" hidden="1" xr:uid="{00000000-0005-0000-0000-000077410000}"/>
    <cellStyle name="Hyperlink 22" xfId="56250" hidden="1" xr:uid="{00000000-0005-0000-0000-000078410000}"/>
    <cellStyle name="Hyperlink 22" xfId="55208" hidden="1" xr:uid="{00000000-0005-0000-0000-000079410000}"/>
    <cellStyle name="Hyperlink 22" xfId="56300" hidden="1" xr:uid="{00000000-0005-0000-0000-00007A410000}"/>
    <cellStyle name="Hyperlink 22" xfId="56355" hidden="1" xr:uid="{00000000-0005-0000-0000-00007B410000}"/>
    <cellStyle name="Hyperlink 22" xfId="56404" hidden="1" xr:uid="{00000000-0005-0000-0000-00007C410000}"/>
    <cellStyle name="Hyperlink 22" xfId="56454" hidden="1" xr:uid="{00000000-0005-0000-0000-00007D410000}"/>
    <cellStyle name="Hyperlink 22" xfId="56497" hidden="1" xr:uid="{00000000-0005-0000-0000-00007E410000}"/>
    <cellStyle name="Hyperlink 22" xfId="56568" hidden="1" xr:uid="{00000000-0005-0000-0000-00007F410000}"/>
    <cellStyle name="Hyperlink 22" xfId="56623" hidden="1" xr:uid="{00000000-0005-0000-0000-000080410000}"/>
    <cellStyle name="Hyperlink 22" xfId="56672" hidden="1" xr:uid="{00000000-0005-0000-0000-000081410000}"/>
    <cellStyle name="Hyperlink 22" xfId="56722" hidden="1" xr:uid="{00000000-0005-0000-0000-000082410000}"/>
    <cellStyle name="Hyperlink 22" xfId="56754" hidden="1" xr:uid="{00000000-0005-0000-0000-000083410000}"/>
    <cellStyle name="Hyperlink 22" xfId="56823" hidden="1" xr:uid="{00000000-0005-0000-0000-000084410000}"/>
    <cellStyle name="Hyperlink 22" xfId="56878" hidden="1" xr:uid="{00000000-0005-0000-0000-000085410000}"/>
    <cellStyle name="Hyperlink 22" xfId="56927" hidden="1" xr:uid="{00000000-0005-0000-0000-000086410000}"/>
    <cellStyle name="Hyperlink 22" xfId="56977" hidden="1" xr:uid="{00000000-0005-0000-0000-000087410000}"/>
    <cellStyle name="Hyperlink 22" xfId="57066" hidden="1" xr:uid="{00000000-0005-0000-0000-000088410000}"/>
    <cellStyle name="Hyperlink 22" xfId="57190" hidden="1" xr:uid="{00000000-0005-0000-0000-000089410000}"/>
    <cellStyle name="Hyperlink 22" xfId="57245" hidden="1" xr:uid="{00000000-0005-0000-0000-00008A410000}"/>
    <cellStyle name="Hyperlink 22" xfId="57294" hidden="1" xr:uid="{00000000-0005-0000-0000-00008B410000}"/>
    <cellStyle name="Hyperlink 22" xfId="57344" hidden="1" xr:uid="{00000000-0005-0000-0000-00008C410000}"/>
    <cellStyle name="Hyperlink 22" xfId="57448" hidden="1" xr:uid="{00000000-0005-0000-0000-00008D410000}"/>
    <cellStyle name="Hyperlink 22" xfId="57621" hidden="1" xr:uid="{00000000-0005-0000-0000-00008E410000}"/>
    <cellStyle name="Hyperlink 22" xfId="57676" hidden="1" xr:uid="{00000000-0005-0000-0000-00008F410000}"/>
    <cellStyle name="Hyperlink 22" xfId="57725" hidden="1" xr:uid="{00000000-0005-0000-0000-000090410000}"/>
    <cellStyle name="Hyperlink 22" xfId="57775" hidden="1" xr:uid="{00000000-0005-0000-0000-000091410000}"/>
    <cellStyle name="Hyperlink 22" xfId="57541" hidden="1" xr:uid="{00000000-0005-0000-0000-000092410000}"/>
    <cellStyle name="Hyperlink 22" xfId="57853" hidden="1" xr:uid="{00000000-0005-0000-0000-000093410000}"/>
    <cellStyle name="Hyperlink 22" xfId="57908" hidden="1" xr:uid="{00000000-0005-0000-0000-000094410000}"/>
    <cellStyle name="Hyperlink 22" xfId="57957" hidden="1" xr:uid="{00000000-0005-0000-0000-000095410000}"/>
    <cellStyle name="Hyperlink 22" xfId="58007" hidden="1" xr:uid="{00000000-0005-0000-0000-000096410000}"/>
    <cellStyle name="Hyperlink 22" xfId="57494" hidden="1" xr:uid="{00000000-0005-0000-0000-000097410000}"/>
    <cellStyle name="Hyperlink 22" xfId="58057" hidden="1" xr:uid="{00000000-0005-0000-0000-000098410000}"/>
    <cellStyle name="Hyperlink 22" xfId="58112" hidden="1" xr:uid="{00000000-0005-0000-0000-000099410000}"/>
    <cellStyle name="Hyperlink 22" xfId="58161" hidden="1" xr:uid="{00000000-0005-0000-0000-00009A410000}"/>
    <cellStyle name="Hyperlink 22" xfId="58211" hidden="1" xr:uid="{00000000-0005-0000-0000-00009B410000}"/>
    <cellStyle name="Hyperlink 22" xfId="57564" hidden="1" xr:uid="{00000000-0005-0000-0000-00009C410000}"/>
    <cellStyle name="Hyperlink 22" xfId="58261" hidden="1" xr:uid="{00000000-0005-0000-0000-00009D410000}"/>
    <cellStyle name="Hyperlink 22" xfId="58316" hidden="1" xr:uid="{00000000-0005-0000-0000-00009E410000}"/>
    <cellStyle name="Hyperlink 22" xfId="58365" hidden="1" xr:uid="{00000000-0005-0000-0000-00009F410000}"/>
    <cellStyle name="Hyperlink 22" xfId="58415" hidden="1" xr:uid="{00000000-0005-0000-0000-0000A0410000}"/>
    <cellStyle name="Hyperlink 22" xfId="57373" hidden="1" xr:uid="{00000000-0005-0000-0000-0000A1410000}"/>
    <cellStyle name="Hyperlink 22" xfId="58465" hidden="1" xr:uid="{00000000-0005-0000-0000-0000A2410000}"/>
    <cellStyle name="Hyperlink 22" xfId="58520" hidden="1" xr:uid="{00000000-0005-0000-0000-0000A3410000}"/>
    <cellStyle name="Hyperlink 22" xfId="58569" hidden="1" xr:uid="{00000000-0005-0000-0000-0000A4410000}"/>
    <cellStyle name="Hyperlink 22" xfId="58619" hidden="1" xr:uid="{00000000-0005-0000-0000-0000A5410000}"/>
    <cellStyle name="Hyperlink 22" xfId="57160" hidden="1" xr:uid="{00000000-0005-0000-0000-0000A6410000}"/>
    <cellStyle name="Hyperlink 22" xfId="58669" hidden="1" xr:uid="{00000000-0005-0000-0000-0000A7410000}"/>
    <cellStyle name="Hyperlink 22" xfId="58724" hidden="1" xr:uid="{00000000-0005-0000-0000-0000A8410000}"/>
    <cellStyle name="Hyperlink 22" xfId="58773" hidden="1" xr:uid="{00000000-0005-0000-0000-0000A9410000}"/>
    <cellStyle name="Hyperlink 22" xfId="58823" hidden="1" xr:uid="{00000000-0005-0000-0000-0000AA410000}"/>
    <cellStyle name="Hyperlink 22" xfId="58927" hidden="1" xr:uid="{00000000-0005-0000-0000-0000AB410000}"/>
    <cellStyle name="Hyperlink 22" xfId="59100" hidden="1" xr:uid="{00000000-0005-0000-0000-0000AC410000}"/>
    <cellStyle name="Hyperlink 22" xfId="59155" hidden="1" xr:uid="{00000000-0005-0000-0000-0000AD410000}"/>
    <cellStyle name="Hyperlink 22" xfId="59204" hidden="1" xr:uid="{00000000-0005-0000-0000-0000AE410000}"/>
    <cellStyle name="Hyperlink 22" xfId="59254" hidden="1" xr:uid="{00000000-0005-0000-0000-0000AF410000}"/>
    <cellStyle name="Hyperlink 22" xfId="59020" hidden="1" xr:uid="{00000000-0005-0000-0000-0000B0410000}"/>
    <cellStyle name="Hyperlink 22" xfId="59332" hidden="1" xr:uid="{00000000-0005-0000-0000-0000B1410000}"/>
    <cellStyle name="Hyperlink 22" xfId="59387" hidden="1" xr:uid="{00000000-0005-0000-0000-0000B2410000}"/>
    <cellStyle name="Hyperlink 22" xfId="59436" hidden="1" xr:uid="{00000000-0005-0000-0000-0000B3410000}"/>
    <cellStyle name="Hyperlink 22" xfId="59486" hidden="1" xr:uid="{00000000-0005-0000-0000-0000B4410000}"/>
    <cellStyle name="Hyperlink 22" xfId="58973" hidden="1" xr:uid="{00000000-0005-0000-0000-0000B5410000}"/>
    <cellStyle name="Hyperlink 22" xfId="59536" hidden="1" xr:uid="{00000000-0005-0000-0000-0000B6410000}"/>
    <cellStyle name="Hyperlink 22" xfId="59591" hidden="1" xr:uid="{00000000-0005-0000-0000-0000B7410000}"/>
    <cellStyle name="Hyperlink 22" xfId="59640" hidden="1" xr:uid="{00000000-0005-0000-0000-0000B8410000}"/>
    <cellStyle name="Hyperlink 22" xfId="59690" hidden="1" xr:uid="{00000000-0005-0000-0000-0000B9410000}"/>
    <cellStyle name="Hyperlink 22" xfId="59043" hidden="1" xr:uid="{00000000-0005-0000-0000-0000BA410000}"/>
    <cellStyle name="Hyperlink 22" xfId="59740" hidden="1" xr:uid="{00000000-0005-0000-0000-0000BB410000}"/>
    <cellStyle name="Hyperlink 22" xfId="59795" hidden="1" xr:uid="{00000000-0005-0000-0000-0000BC410000}"/>
    <cellStyle name="Hyperlink 22" xfId="59844" hidden="1" xr:uid="{00000000-0005-0000-0000-0000BD410000}"/>
    <cellStyle name="Hyperlink 22" xfId="59894" hidden="1" xr:uid="{00000000-0005-0000-0000-0000BE410000}"/>
    <cellStyle name="Hyperlink 22" xfId="58852" hidden="1" xr:uid="{00000000-0005-0000-0000-0000BF410000}"/>
    <cellStyle name="Hyperlink 22" xfId="59944" hidden="1" xr:uid="{00000000-0005-0000-0000-0000C0410000}"/>
    <cellStyle name="Hyperlink 22" xfId="59999" hidden="1" xr:uid="{00000000-0005-0000-0000-0000C1410000}"/>
    <cellStyle name="Hyperlink 22" xfId="60048" hidden="1" xr:uid="{00000000-0005-0000-0000-0000C2410000}"/>
    <cellStyle name="Hyperlink 22" xfId="60098" hidden="1" xr:uid="{00000000-0005-0000-0000-0000C3410000}"/>
    <cellStyle name="Hyperlink 22" xfId="57011" hidden="1" xr:uid="{00000000-0005-0000-0000-0000C4410000}"/>
    <cellStyle name="Hyperlink 22" xfId="60148" hidden="1" xr:uid="{00000000-0005-0000-0000-0000C5410000}"/>
    <cellStyle name="Hyperlink 22" xfId="60203" hidden="1" xr:uid="{00000000-0005-0000-0000-0000C6410000}"/>
    <cellStyle name="Hyperlink 22" xfId="60252" hidden="1" xr:uid="{00000000-0005-0000-0000-0000C7410000}"/>
    <cellStyle name="Hyperlink 22" xfId="60302" hidden="1" xr:uid="{00000000-0005-0000-0000-0000C8410000}"/>
    <cellStyle name="Hyperlink 22" xfId="60406" hidden="1" xr:uid="{00000000-0005-0000-0000-0000C9410000}"/>
    <cellStyle name="Hyperlink 22" xfId="60579" hidden="1" xr:uid="{00000000-0005-0000-0000-0000CA410000}"/>
    <cellStyle name="Hyperlink 22" xfId="60634" hidden="1" xr:uid="{00000000-0005-0000-0000-0000CB410000}"/>
    <cellStyle name="Hyperlink 22" xfId="60683" hidden="1" xr:uid="{00000000-0005-0000-0000-0000CC410000}"/>
    <cellStyle name="Hyperlink 22" xfId="60733" hidden="1" xr:uid="{00000000-0005-0000-0000-0000CD410000}"/>
    <cellStyle name="Hyperlink 22" xfId="60499" hidden="1" xr:uid="{00000000-0005-0000-0000-0000CE410000}"/>
    <cellStyle name="Hyperlink 22" xfId="60811" hidden="1" xr:uid="{00000000-0005-0000-0000-0000CF410000}"/>
    <cellStyle name="Hyperlink 22" xfId="60866" hidden="1" xr:uid="{00000000-0005-0000-0000-0000D0410000}"/>
    <cellStyle name="Hyperlink 22" xfId="60915" hidden="1" xr:uid="{00000000-0005-0000-0000-0000D1410000}"/>
    <cellStyle name="Hyperlink 22" xfId="60965" hidden="1" xr:uid="{00000000-0005-0000-0000-0000D2410000}"/>
    <cellStyle name="Hyperlink 22" xfId="60452" hidden="1" xr:uid="{00000000-0005-0000-0000-0000D3410000}"/>
    <cellStyle name="Hyperlink 22" xfId="61015" hidden="1" xr:uid="{00000000-0005-0000-0000-0000D4410000}"/>
    <cellStyle name="Hyperlink 22" xfId="61070" hidden="1" xr:uid="{00000000-0005-0000-0000-0000D5410000}"/>
    <cellStyle name="Hyperlink 22" xfId="61119" hidden="1" xr:uid="{00000000-0005-0000-0000-0000D6410000}"/>
    <cellStyle name="Hyperlink 22" xfId="61169" hidden="1" xr:uid="{00000000-0005-0000-0000-0000D7410000}"/>
    <cellStyle name="Hyperlink 22" xfId="60522" hidden="1" xr:uid="{00000000-0005-0000-0000-0000D8410000}"/>
    <cellStyle name="Hyperlink 22" xfId="61219" hidden="1" xr:uid="{00000000-0005-0000-0000-0000D9410000}"/>
    <cellStyle name="Hyperlink 22" xfId="61274" hidden="1" xr:uid="{00000000-0005-0000-0000-0000DA410000}"/>
    <cellStyle name="Hyperlink 22" xfId="61323" hidden="1" xr:uid="{00000000-0005-0000-0000-0000DB410000}"/>
    <cellStyle name="Hyperlink 22" xfId="61373" hidden="1" xr:uid="{00000000-0005-0000-0000-0000DC410000}"/>
    <cellStyle name="Hyperlink 22" xfId="60331" hidden="1" xr:uid="{00000000-0005-0000-0000-0000DD410000}"/>
    <cellStyle name="Hyperlink 22" xfId="61423" hidden="1" xr:uid="{00000000-0005-0000-0000-0000DE410000}"/>
    <cellStyle name="Hyperlink 22" xfId="61478" hidden="1" xr:uid="{00000000-0005-0000-0000-0000DF410000}"/>
    <cellStyle name="Hyperlink 22" xfId="61527" hidden="1" xr:uid="{00000000-0005-0000-0000-0000E0410000}"/>
    <cellStyle name="Hyperlink 22" xfId="61577" xr:uid="{00000000-0005-0000-0000-0000E1410000}"/>
    <cellStyle name="Hyperlink 23" xfId="162" hidden="1" xr:uid="{00000000-0005-0000-0000-0000E2410000}"/>
    <cellStyle name="Hyperlink 23" xfId="204" hidden="1" xr:uid="{00000000-0005-0000-0000-0000E3410000}"/>
    <cellStyle name="Hyperlink 23" xfId="434" hidden="1" xr:uid="{00000000-0005-0000-0000-0000E4410000}"/>
    <cellStyle name="Hyperlink 23" xfId="493" hidden="1" xr:uid="{00000000-0005-0000-0000-0000E5410000}"/>
    <cellStyle name="Hyperlink 23" xfId="542" hidden="1" xr:uid="{00000000-0005-0000-0000-0000E6410000}"/>
    <cellStyle name="Hyperlink 23" xfId="592" hidden="1" xr:uid="{00000000-0005-0000-0000-0000E7410000}"/>
    <cellStyle name="Hyperlink 23" xfId="622" hidden="1" xr:uid="{00000000-0005-0000-0000-0000E8410000}"/>
    <cellStyle name="Hyperlink 23" xfId="691" hidden="1" xr:uid="{00000000-0005-0000-0000-0000E9410000}"/>
    <cellStyle name="Hyperlink 23" xfId="748" hidden="1" xr:uid="{00000000-0005-0000-0000-0000EA410000}"/>
    <cellStyle name="Hyperlink 23" xfId="797" hidden="1" xr:uid="{00000000-0005-0000-0000-0000EB410000}"/>
    <cellStyle name="Hyperlink 23" xfId="847" hidden="1" xr:uid="{00000000-0005-0000-0000-0000EC410000}"/>
    <cellStyle name="Hyperlink 23" xfId="936" hidden="1" xr:uid="{00000000-0005-0000-0000-0000ED410000}"/>
    <cellStyle name="Hyperlink 23" xfId="1061" hidden="1" xr:uid="{00000000-0005-0000-0000-0000EE410000}"/>
    <cellStyle name="Hyperlink 23" xfId="1118" hidden="1" xr:uid="{00000000-0005-0000-0000-0000EF410000}"/>
    <cellStyle name="Hyperlink 23" xfId="1167" hidden="1" xr:uid="{00000000-0005-0000-0000-0000F0410000}"/>
    <cellStyle name="Hyperlink 23" xfId="1217" hidden="1" xr:uid="{00000000-0005-0000-0000-0000F1410000}"/>
    <cellStyle name="Hyperlink 23" xfId="1319" hidden="1" xr:uid="{00000000-0005-0000-0000-0000F2410000}"/>
    <cellStyle name="Hyperlink 23" xfId="1492" hidden="1" xr:uid="{00000000-0005-0000-0000-0000F3410000}"/>
    <cellStyle name="Hyperlink 23" xfId="1549" hidden="1" xr:uid="{00000000-0005-0000-0000-0000F4410000}"/>
    <cellStyle name="Hyperlink 23" xfId="1598" hidden="1" xr:uid="{00000000-0005-0000-0000-0000F5410000}"/>
    <cellStyle name="Hyperlink 23" xfId="1648" hidden="1" xr:uid="{00000000-0005-0000-0000-0000F6410000}"/>
    <cellStyle name="Hyperlink 23" xfId="1414" hidden="1" xr:uid="{00000000-0005-0000-0000-0000F7410000}"/>
    <cellStyle name="Hyperlink 23" xfId="1724" hidden="1" xr:uid="{00000000-0005-0000-0000-0000F8410000}"/>
    <cellStyle name="Hyperlink 23" xfId="1781" hidden="1" xr:uid="{00000000-0005-0000-0000-0000F9410000}"/>
    <cellStyle name="Hyperlink 23" xfId="1830" hidden="1" xr:uid="{00000000-0005-0000-0000-0000FA410000}"/>
    <cellStyle name="Hyperlink 23" xfId="1880" hidden="1" xr:uid="{00000000-0005-0000-0000-0000FB410000}"/>
    <cellStyle name="Hyperlink 23" xfId="1266" hidden="1" xr:uid="{00000000-0005-0000-0000-0000FC410000}"/>
    <cellStyle name="Hyperlink 23" xfId="1928" hidden="1" xr:uid="{00000000-0005-0000-0000-0000FD410000}"/>
    <cellStyle name="Hyperlink 23" xfId="1985" hidden="1" xr:uid="{00000000-0005-0000-0000-0000FE410000}"/>
    <cellStyle name="Hyperlink 23" xfId="2034" hidden="1" xr:uid="{00000000-0005-0000-0000-0000FF410000}"/>
    <cellStyle name="Hyperlink 23" xfId="2084" hidden="1" xr:uid="{00000000-0005-0000-0000-000000420000}"/>
    <cellStyle name="Hyperlink 23" xfId="1435" hidden="1" xr:uid="{00000000-0005-0000-0000-000001420000}"/>
    <cellStyle name="Hyperlink 23" xfId="2132" hidden="1" xr:uid="{00000000-0005-0000-0000-000002420000}"/>
    <cellStyle name="Hyperlink 23" xfId="2189" hidden="1" xr:uid="{00000000-0005-0000-0000-000003420000}"/>
    <cellStyle name="Hyperlink 23" xfId="2238" hidden="1" xr:uid="{00000000-0005-0000-0000-000004420000}"/>
    <cellStyle name="Hyperlink 23" xfId="2288" hidden="1" xr:uid="{00000000-0005-0000-0000-000005420000}"/>
    <cellStyle name="Hyperlink 23" xfId="1246" hidden="1" xr:uid="{00000000-0005-0000-0000-000006420000}"/>
    <cellStyle name="Hyperlink 23" xfId="2336" hidden="1" xr:uid="{00000000-0005-0000-0000-000007420000}"/>
    <cellStyle name="Hyperlink 23" xfId="2393" hidden="1" xr:uid="{00000000-0005-0000-0000-000008420000}"/>
    <cellStyle name="Hyperlink 23" xfId="2442" hidden="1" xr:uid="{00000000-0005-0000-0000-000009420000}"/>
    <cellStyle name="Hyperlink 23" xfId="2492" hidden="1" xr:uid="{00000000-0005-0000-0000-00000A420000}"/>
    <cellStyle name="Hyperlink 23" xfId="1032" hidden="1" xr:uid="{00000000-0005-0000-0000-00000B420000}"/>
    <cellStyle name="Hyperlink 23" xfId="2540" hidden="1" xr:uid="{00000000-0005-0000-0000-00000C420000}"/>
    <cellStyle name="Hyperlink 23" xfId="2597" hidden="1" xr:uid="{00000000-0005-0000-0000-00000D420000}"/>
    <cellStyle name="Hyperlink 23" xfId="2646" hidden="1" xr:uid="{00000000-0005-0000-0000-00000E420000}"/>
    <cellStyle name="Hyperlink 23" xfId="2696" hidden="1" xr:uid="{00000000-0005-0000-0000-00000F420000}"/>
    <cellStyle name="Hyperlink 23" xfId="2798" hidden="1" xr:uid="{00000000-0005-0000-0000-000010420000}"/>
    <cellStyle name="Hyperlink 23" xfId="2971" hidden="1" xr:uid="{00000000-0005-0000-0000-000011420000}"/>
    <cellStyle name="Hyperlink 23" xfId="3028" hidden="1" xr:uid="{00000000-0005-0000-0000-000012420000}"/>
    <cellStyle name="Hyperlink 23" xfId="3077" hidden="1" xr:uid="{00000000-0005-0000-0000-000013420000}"/>
    <cellStyle name="Hyperlink 23" xfId="3127" hidden="1" xr:uid="{00000000-0005-0000-0000-000014420000}"/>
    <cellStyle name="Hyperlink 23" xfId="2893" hidden="1" xr:uid="{00000000-0005-0000-0000-000015420000}"/>
    <cellStyle name="Hyperlink 23" xfId="3203" hidden="1" xr:uid="{00000000-0005-0000-0000-000016420000}"/>
    <cellStyle name="Hyperlink 23" xfId="3260" hidden="1" xr:uid="{00000000-0005-0000-0000-000017420000}"/>
    <cellStyle name="Hyperlink 23" xfId="3309" hidden="1" xr:uid="{00000000-0005-0000-0000-000018420000}"/>
    <cellStyle name="Hyperlink 23" xfId="3359" hidden="1" xr:uid="{00000000-0005-0000-0000-000019420000}"/>
    <cellStyle name="Hyperlink 23" xfId="2745" hidden="1" xr:uid="{00000000-0005-0000-0000-00001A420000}"/>
    <cellStyle name="Hyperlink 23" xfId="3407" hidden="1" xr:uid="{00000000-0005-0000-0000-00001B420000}"/>
    <cellStyle name="Hyperlink 23" xfId="3464" hidden="1" xr:uid="{00000000-0005-0000-0000-00001C420000}"/>
    <cellStyle name="Hyperlink 23" xfId="3513" hidden="1" xr:uid="{00000000-0005-0000-0000-00001D420000}"/>
    <cellStyle name="Hyperlink 23" xfId="3563" hidden="1" xr:uid="{00000000-0005-0000-0000-00001E420000}"/>
    <cellStyle name="Hyperlink 23" xfId="2914" hidden="1" xr:uid="{00000000-0005-0000-0000-00001F420000}"/>
    <cellStyle name="Hyperlink 23" xfId="3611" hidden="1" xr:uid="{00000000-0005-0000-0000-000020420000}"/>
    <cellStyle name="Hyperlink 23" xfId="3668" hidden="1" xr:uid="{00000000-0005-0000-0000-000021420000}"/>
    <cellStyle name="Hyperlink 23" xfId="3717" hidden="1" xr:uid="{00000000-0005-0000-0000-000022420000}"/>
    <cellStyle name="Hyperlink 23" xfId="3767" hidden="1" xr:uid="{00000000-0005-0000-0000-000023420000}"/>
    <cellStyle name="Hyperlink 23" xfId="2725" hidden="1" xr:uid="{00000000-0005-0000-0000-000024420000}"/>
    <cellStyle name="Hyperlink 23" xfId="3815" hidden="1" xr:uid="{00000000-0005-0000-0000-000025420000}"/>
    <cellStyle name="Hyperlink 23" xfId="3872" hidden="1" xr:uid="{00000000-0005-0000-0000-000026420000}"/>
    <cellStyle name="Hyperlink 23" xfId="3921" hidden="1" xr:uid="{00000000-0005-0000-0000-000027420000}"/>
    <cellStyle name="Hyperlink 23" xfId="3971" hidden="1" xr:uid="{00000000-0005-0000-0000-000028420000}"/>
    <cellStyle name="Hyperlink 23" xfId="880" hidden="1" xr:uid="{00000000-0005-0000-0000-000029420000}"/>
    <cellStyle name="Hyperlink 23" xfId="4019" hidden="1" xr:uid="{00000000-0005-0000-0000-00002A420000}"/>
    <cellStyle name="Hyperlink 23" xfId="4076" hidden="1" xr:uid="{00000000-0005-0000-0000-00002B420000}"/>
    <cellStyle name="Hyperlink 23" xfId="4125" hidden="1" xr:uid="{00000000-0005-0000-0000-00002C420000}"/>
    <cellStyle name="Hyperlink 23" xfId="4175" hidden="1" xr:uid="{00000000-0005-0000-0000-00002D420000}"/>
    <cellStyle name="Hyperlink 23" xfId="4277" hidden="1" xr:uid="{00000000-0005-0000-0000-00002E420000}"/>
    <cellStyle name="Hyperlink 23" xfId="4450" hidden="1" xr:uid="{00000000-0005-0000-0000-00002F420000}"/>
    <cellStyle name="Hyperlink 23" xfId="4507" hidden="1" xr:uid="{00000000-0005-0000-0000-000030420000}"/>
    <cellStyle name="Hyperlink 23" xfId="4556" hidden="1" xr:uid="{00000000-0005-0000-0000-000031420000}"/>
    <cellStyle name="Hyperlink 23" xfId="4606" hidden="1" xr:uid="{00000000-0005-0000-0000-000032420000}"/>
    <cellStyle name="Hyperlink 23" xfId="4372" hidden="1" xr:uid="{00000000-0005-0000-0000-000033420000}"/>
    <cellStyle name="Hyperlink 23" xfId="4682" hidden="1" xr:uid="{00000000-0005-0000-0000-000034420000}"/>
    <cellStyle name="Hyperlink 23" xfId="4739" hidden="1" xr:uid="{00000000-0005-0000-0000-000035420000}"/>
    <cellStyle name="Hyperlink 23" xfId="4788" hidden="1" xr:uid="{00000000-0005-0000-0000-000036420000}"/>
    <cellStyle name="Hyperlink 23" xfId="4838" hidden="1" xr:uid="{00000000-0005-0000-0000-000037420000}"/>
    <cellStyle name="Hyperlink 23" xfId="4224" hidden="1" xr:uid="{00000000-0005-0000-0000-000038420000}"/>
    <cellStyle name="Hyperlink 23" xfId="4886" hidden="1" xr:uid="{00000000-0005-0000-0000-000039420000}"/>
    <cellStyle name="Hyperlink 23" xfId="4943" hidden="1" xr:uid="{00000000-0005-0000-0000-00003A420000}"/>
    <cellStyle name="Hyperlink 23" xfId="4992" hidden="1" xr:uid="{00000000-0005-0000-0000-00003B420000}"/>
    <cellStyle name="Hyperlink 23" xfId="5042" hidden="1" xr:uid="{00000000-0005-0000-0000-00003C420000}"/>
    <cellStyle name="Hyperlink 23" xfId="4393" hidden="1" xr:uid="{00000000-0005-0000-0000-00003D420000}"/>
    <cellStyle name="Hyperlink 23" xfId="5090" hidden="1" xr:uid="{00000000-0005-0000-0000-00003E420000}"/>
    <cellStyle name="Hyperlink 23" xfId="5147" hidden="1" xr:uid="{00000000-0005-0000-0000-00003F420000}"/>
    <cellStyle name="Hyperlink 23" xfId="5196" hidden="1" xr:uid="{00000000-0005-0000-0000-000040420000}"/>
    <cellStyle name="Hyperlink 23" xfId="5246" hidden="1" xr:uid="{00000000-0005-0000-0000-000041420000}"/>
    <cellStyle name="Hyperlink 23" xfId="4204" hidden="1" xr:uid="{00000000-0005-0000-0000-000042420000}"/>
    <cellStyle name="Hyperlink 23" xfId="5294" hidden="1" xr:uid="{00000000-0005-0000-0000-000043420000}"/>
    <cellStyle name="Hyperlink 23" xfId="5351" hidden="1" xr:uid="{00000000-0005-0000-0000-000044420000}"/>
    <cellStyle name="Hyperlink 23" xfId="5400" hidden="1" xr:uid="{00000000-0005-0000-0000-000045420000}"/>
    <cellStyle name="Hyperlink 23" xfId="5450" hidden="1" xr:uid="{00000000-0005-0000-0000-000046420000}"/>
    <cellStyle name="Hyperlink 23" xfId="5630" hidden="1" xr:uid="{00000000-0005-0000-0000-000047420000}"/>
    <cellStyle name="Hyperlink 23" xfId="5830" hidden="1" xr:uid="{00000000-0005-0000-0000-000048420000}"/>
    <cellStyle name="Hyperlink 23" xfId="5887" hidden="1" xr:uid="{00000000-0005-0000-0000-000049420000}"/>
    <cellStyle name="Hyperlink 23" xfId="5936" hidden="1" xr:uid="{00000000-0005-0000-0000-00004A420000}"/>
    <cellStyle name="Hyperlink 23" xfId="5986" hidden="1" xr:uid="{00000000-0005-0000-0000-00004B420000}"/>
    <cellStyle name="Hyperlink 23" xfId="6016" hidden="1" xr:uid="{00000000-0005-0000-0000-00004C420000}"/>
    <cellStyle name="Hyperlink 23" xfId="6085" hidden="1" xr:uid="{00000000-0005-0000-0000-00004D420000}"/>
    <cellStyle name="Hyperlink 23" xfId="6142" hidden="1" xr:uid="{00000000-0005-0000-0000-00004E420000}"/>
    <cellStyle name="Hyperlink 23" xfId="6191" hidden="1" xr:uid="{00000000-0005-0000-0000-00004F420000}"/>
    <cellStyle name="Hyperlink 23" xfId="6241" hidden="1" xr:uid="{00000000-0005-0000-0000-000050420000}"/>
    <cellStyle name="Hyperlink 23" xfId="6327" hidden="1" xr:uid="{00000000-0005-0000-0000-000051420000}"/>
    <cellStyle name="Hyperlink 23" xfId="6451" hidden="1" xr:uid="{00000000-0005-0000-0000-000052420000}"/>
    <cellStyle name="Hyperlink 23" xfId="6508" hidden="1" xr:uid="{00000000-0005-0000-0000-000053420000}"/>
    <cellStyle name="Hyperlink 23" xfId="6557" hidden="1" xr:uid="{00000000-0005-0000-0000-000054420000}"/>
    <cellStyle name="Hyperlink 23" xfId="6607" hidden="1" xr:uid="{00000000-0005-0000-0000-000055420000}"/>
    <cellStyle name="Hyperlink 23" xfId="6709" hidden="1" xr:uid="{00000000-0005-0000-0000-000056420000}"/>
    <cellStyle name="Hyperlink 23" xfId="6882" hidden="1" xr:uid="{00000000-0005-0000-0000-000057420000}"/>
    <cellStyle name="Hyperlink 23" xfId="6939" hidden="1" xr:uid="{00000000-0005-0000-0000-000058420000}"/>
    <cellStyle name="Hyperlink 23" xfId="6988" hidden="1" xr:uid="{00000000-0005-0000-0000-000059420000}"/>
    <cellStyle name="Hyperlink 23" xfId="7038" hidden="1" xr:uid="{00000000-0005-0000-0000-00005A420000}"/>
    <cellStyle name="Hyperlink 23" xfId="6804" hidden="1" xr:uid="{00000000-0005-0000-0000-00005B420000}"/>
    <cellStyle name="Hyperlink 23" xfId="7114" hidden="1" xr:uid="{00000000-0005-0000-0000-00005C420000}"/>
    <cellStyle name="Hyperlink 23" xfId="7171" hidden="1" xr:uid="{00000000-0005-0000-0000-00005D420000}"/>
    <cellStyle name="Hyperlink 23" xfId="7220" hidden="1" xr:uid="{00000000-0005-0000-0000-00005E420000}"/>
    <cellStyle name="Hyperlink 23" xfId="7270" hidden="1" xr:uid="{00000000-0005-0000-0000-00005F420000}"/>
    <cellStyle name="Hyperlink 23" xfId="6656" hidden="1" xr:uid="{00000000-0005-0000-0000-000060420000}"/>
    <cellStyle name="Hyperlink 23" xfId="7318" hidden="1" xr:uid="{00000000-0005-0000-0000-000061420000}"/>
    <cellStyle name="Hyperlink 23" xfId="7375" hidden="1" xr:uid="{00000000-0005-0000-0000-000062420000}"/>
    <cellStyle name="Hyperlink 23" xfId="7424" hidden="1" xr:uid="{00000000-0005-0000-0000-000063420000}"/>
    <cellStyle name="Hyperlink 23" xfId="7474" hidden="1" xr:uid="{00000000-0005-0000-0000-000064420000}"/>
    <cellStyle name="Hyperlink 23" xfId="6825" hidden="1" xr:uid="{00000000-0005-0000-0000-000065420000}"/>
    <cellStyle name="Hyperlink 23" xfId="7522" hidden="1" xr:uid="{00000000-0005-0000-0000-000066420000}"/>
    <cellStyle name="Hyperlink 23" xfId="7579" hidden="1" xr:uid="{00000000-0005-0000-0000-000067420000}"/>
    <cellStyle name="Hyperlink 23" xfId="7628" hidden="1" xr:uid="{00000000-0005-0000-0000-000068420000}"/>
    <cellStyle name="Hyperlink 23" xfId="7678" hidden="1" xr:uid="{00000000-0005-0000-0000-000069420000}"/>
    <cellStyle name="Hyperlink 23" xfId="6636" hidden="1" xr:uid="{00000000-0005-0000-0000-00006A420000}"/>
    <cellStyle name="Hyperlink 23" xfId="7726" hidden="1" xr:uid="{00000000-0005-0000-0000-00006B420000}"/>
    <cellStyle name="Hyperlink 23" xfId="7783" hidden="1" xr:uid="{00000000-0005-0000-0000-00006C420000}"/>
    <cellStyle name="Hyperlink 23" xfId="7832" hidden="1" xr:uid="{00000000-0005-0000-0000-00006D420000}"/>
    <cellStyle name="Hyperlink 23" xfId="7882" hidden="1" xr:uid="{00000000-0005-0000-0000-00006E420000}"/>
    <cellStyle name="Hyperlink 23" xfId="6423" hidden="1" xr:uid="{00000000-0005-0000-0000-00006F420000}"/>
    <cellStyle name="Hyperlink 23" xfId="7930" hidden="1" xr:uid="{00000000-0005-0000-0000-000070420000}"/>
    <cellStyle name="Hyperlink 23" xfId="7987" hidden="1" xr:uid="{00000000-0005-0000-0000-000071420000}"/>
    <cellStyle name="Hyperlink 23" xfId="8036" hidden="1" xr:uid="{00000000-0005-0000-0000-000072420000}"/>
    <cellStyle name="Hyperlink 23" xfId="8086" hidden="1" xr:uid="{00000000-0005-0000-0000-000073420000}"/>
    <cellStyle name="Hyperlink 23" xfId="8188" hidden="1" xr:uid="{00000000-0005-0000-0000-000074420000}"/>
    <cellStyle name="Hyperlink 23" xfId="8361" hidden="1" xr:uid="{00000000-0005-0000-0000-000075420000}"/>
    <cellStyle name="Hyperlink 23" xfId="8418" hidden="1" xr:uid="{00000000-0005-0000-0000-000076420000}"/>
    <cellStyle name="Hyperlink 23" xfId="8467" hidden="1" xr:uid="{00000000-0005-0000-0000-000077420000}"/>
    <cellStyle name="Hyperlink 23" xfId="8517" hidden="1" xr:uid="{00000000-0005-0000-0000-000078420000}"/>
    <cellStyle name="Hyperlink 23" xfId="8283" hidden="1" xr:uid="{00000000-0005-0000-0000-000079420000}"/>
    <cellStyle name="Hyperlink 23" xfId="8593" hidden="1" xr:uid="{00000000-0005-0000-0000-00007A420000}"/>
    <cellStyle name="Hyperlink 23" xfId="8650" hidden="1" xr:uid="{00000000-0005-0000-0000-00007B420000}"/>
    <cellStyle name="Hyperlink 23" xfId="8699" hidden="1" xr:uid="{00000000-0005-0000-0000-00007C420000}"/>
    <cellStyle name="Hyperlink 23" xfId="8749" hidden="1" xr:uid="{00000000-0005-0000-0000-00007D420000}"/>
    <cellStyle name="Hyperlink 23" xfId="8135" hidden="1" xr:uid="{00000000-0005-0000-0000-00007E420000}"/>
    <cellStyle name="Hyperlink 23" xfId="8797" hidden="1" xr:uid="{00000000-0005-0000-0000-00007F420000}"/>
    <cellStyle name="Hyperlink 23" xfId="8854" hidden="1" xr:uid="{00000000-0005-0000-0000-000080420000}"/>
    <cellStyle name="Hyperlink 23" xfId="8903" hidden="1" xr:uid="{00000000-0005-0000-0000-000081420000}"/>
    <cellStyle name="Hyperlink 23" xfId="8953" hidden="1" xr:uid="{00000000-0005-0000-0000-000082420000}"/>
    <cellStyle name="Hyperlink 23" xfId="8304" hidden="1" xr:uid="{00000000-0005-0000-0000-000083420000}"/>
    <cellStyle name="Hyperlink 23" xfId="9001" hidden="1" xr:uid="{00000000-0005-0000-0000-000084420000}"/>
    <cellStyle name="Hyperlink 23" xfId="9058" hidden="1" xr:uid="{00000000-0005-0000-0000-000085420000}"/>
    <cellStyle name="Hyperlink 23" xfId="9107" hidden="1" xr:uid="{00000000-0005-0000-0000-000086420000}"/>
    <cellStyle name="Hyperlink 23" xfId="9157" hidden="1" xr:uid="{00000000-0005-0000-0000-000087420000}"/>
    <cellStyle name="Hyperlink 23" xfId="8115" hidden="1" xr:uid="{00000000-0005-0000-0000-000088420000}"/>
    <cellStyle name="Hyperlink 23" xfId="9205" hidden="1" xr:uid="{00000000-0005-0000-0000-000089420000}"/>
    <cellStyle name="Hyperlink 23" xfId="9262" hidden="1" xr:uid="{00000000-0005-0000-0000-00008A420000}"/>
    <cellStyle name="Hyperlink 23" xfId="9311" hidden="1" xr:uid="{00000000-0005-0000-0000-00008B420000}"/>
    <cellStyle name="Hyperlink 23" xfId="9361" hidden="1" xr:uid="{00000000-0005-0000-0000-00008C420000}"/>
    <cellStyle name="Hyperlink 23" xfId="6274" hidden="1" xr:uid="{00000000-0005-0000-0000-00008D420000}"/>
    <cellStyle name="Hyperlink 23" xfId="9409" hidden="1" xr:uid="{00000000-0005-0000-0000-00008E420000}"/>
    <cellStyle name="Hyperlink 23" xfId="9466" hidden="1" xr:uid="{00000000-0005-0000-0000-00008F420000}"/>
    <cellStyle name="Hyperlink 23" xfId="9515" hidden="1" xr:uid="{00000000-0005-0000-0000-000090420000}"/>
    <cellStyle name="Hyperlink 23" xfId="9565" hidden="1" xr:uid="{00000000-0005-0000-0000-000091420000}"/>
    <cellStyle name="Hyperlink 23" xfId="9667" hidden="1" xr:uid="{00000000-0005-0000-0000-000092420000}"/>
    <cellStyle name="Hyperlink 23" xfId="9840" hidden="1" xr:uid="{00000000-0005-0000-0000-000093420000}"/>
    <cellStyle name="Hyperlink 23" xfId="9897" hidden="1" xr:uid="{00000000-0005-0000-0000-000094420000}"/>
    <cellStyle name="Hyperlink 23" xfId="9946" hidden="1" xr:uid="{00000000-0005-0000-0000-000095420000}"/>
    <cellStyle name="Hyperlink 23" xfId="9996" hidden="1" xr:uid="{00000000-0005-0000-0000-000096420000}"/>
    <cellStyle name="Hyperlink 23" xfId="9762" hidden="1" xr:uid="{00000000-0005-0000-0000-000097420000}"/>
    <cellStyle name="Hyperlink 23" xfId="10072" hidden="1" xr:uid="{00000000-0005-0000-0000-000098420000}"/>
    <cellStyle name="Hyperlink 23" xfId="10129" hidden="1" xr:uid="{00000000-0005-0000-0000-000099420000}"/>
    <cellStyle name="Hyperlink 23" xfId="10178" hidden="1" xr:uid="{00000000-0005-0000-0000-00009A420000}"/>
    <cellStyle name="Hyperlink 23" xfId="10228" hidden="1" xr:uid="{00000000-0005-0000-0000-00009B420000}"/>
    <cellStyle name="Hyperlink 23" xfId="9614" hidden="1" xr:uid="{00000000-0005-0000-0000-00009C420000}"/>
    <cellStyle name="Hyperlink 23" xfId="10276" hidden="1" xr:uid="{00000000-0005-0000-0000-00009D420000}"/>
    <cellStyle name="Hyperlink 23" xfId="10333" hidden="1" xr:uid="{00000000-0005-0000-0000-00009E420000}"/>
    <cellStyle name="Hyperlink 23" xfId="10382" hidden="1" xr:uid="{00000000-0005-0000-0000-00009F420000}"/>
    <cellStyle name="Hyperlink 23" xfId="10432" hidden="1" xr:uid="{00000000-0005-0000-0000-0000A0420000}"/>
    <cellStyle name="Hyperlink 23" xfId="9783" hidden="1" xr:uid="{00000000-0005-0000-0000-0000A1420000}"/>
    <cellStyle name="Hyperlink 23" xfId="10480" hidden="1" xr:uid="{00000000-0005-0000-0000-0000A2420000}"/>
    <cellStyle name="Hyperlink 23" xfId="10537" hidden="1" xr:uid="{00000000-0005-0000-0000-0000A3420000}"/>
    <cellStyle name="Hyperlink 23" xfId="10586" hidden="1" xr:uid="{00000000-0005-0000-0000-0000A4420000}"/>
    <cellStyle name="Hyperlink 23" xfId="10636" hidden="1" xr:uid="{00000000-0005-0000-0000-0000A5420000}"/>
    <cellStyle name="Hyperlink 23" xfId="9594" hidden="1" xr:uid="{00000000-0005-0000-0000-0000A6420000}"/>
    <cellStyle name="Hyperlink 23" xfId="10684" hidden="1" xr:uid="{00000000-0005-0000-0000-0000A7420000}"/>
    <cellStyle name="Hyperlink 23" xfId="10741" hidden="1" xr:uid="{00000000-0005-0000-0000-0000A8420000}"/>
    <cellStyle name="Hyperlink 23" xfId="10790" hidden="1" xr:uid="{00000000-0005-0000-0000-0000A9420000}"/>
    <cellStyle name="Hyperlink 23" xfId="10840" hidden="1" xr:uid="{00000000-0005-0000-0000-0000AA420000}"/>
    <cellStyle name="Hyperlink 23" xfId="5732" hidden="1" xr:uid="{00000000-0005-0000-0000-0000AB420000}"/>
    <cellStyle name="Hyperlink 23" xfId="10917" hidden="1" xr:uid="{00000000-0005-0000-0000-0000AC420000}"/>
    <cellStyle name="Hyperlink 23" xfId="10974" hidden="1" xr:uid="{00000000-0005-0000-0000-0000AD420000}"/>
    <cellStyle name="Hyperlink 23" xfId="11023" hidden="1" xr:uid="{00000000-0005-0000-0000-0000AE420000}"/>
    <cellStyle name="Hyperlink 23" xfId="11073" hidden="1" xr:uid="{00000000-0005-0000-0000-0000AF420000}"/>
    <cellStyle name="Hyperlink 23" xfId="11103" hidden="1" xr:uid="{00000000-0005-0000-0000-0000B0420000}"/>
    <cellStyle name="Hyperlink 23" xfId="11172" hidden="1" xr:uid="{00000000-0005-0000-0000-0000B1420000}"/>
    <cellStyle name="Hyperlink 23" xfId="11229" hidden="1" xr:uid="{00000000-0005-0000-0000-0000B2420000}"/>
    <cellStyle name="Hyperlink 23" xfId="11278" hidden="1" xr:uid="{00000000-0005-0000-0000-0000B3420000}"/>
    <cellStyle name="Hyperlink 23" xfId="11328" hidden="1" xr:uid="{00000000-0005-0000-0000-0000B4420000}"/>
    <cellStyle name="Hyperlink 23" xfId="11415" hidden="1" xr:uid="{00000000-0005-0000-0000-0000B5420000}"/>
    <cellStyle name="Hyperlink 23" xfId="11539" hidden="1" xr:uid="{00000000-0005-0000-0000-0000B6420000}"/>
    <cellStyle name="Hyperlink 23" xfId="11596" hidden="1" xr:uid="{00000000-0005-0000-0000-0000B7420000}"/>
    <cellStyle name="Hyperlink 23" xfId="11645" hidden="1" xr:uid="{00000000-0005-0000-0000-0000B8420000}"/>
    <cellStyle name="Hyperlink 23" xfId="11695" hidden="1" xr:uid="{00000000-0005-0000-0000-0000B9420000}"/>
    <cellStyle name="Hyperlink 23" xfId="11797" hidden="1" xr:uid="{00000000-0005-0000-0000-0000BA420000}"/>
    <cellStyle name="Hyperlink 23" xfId="11970" hidden="1" xr:uid="{00000000-0005-0000-0000-0000BB420000}"/>
    <cellStyle name="Hyperlink 23" xfId="12027" hidden="1" xr:uid="{00000000-0005-0000-0000-0000BC420000}"/>
    <cellStyle name="Hyperlink 23" xfId="12076" hidden="1" xr:uid="{00000000-0005-0000-0000-0000BD420000}"/>
    <cellStyle name="Hyperlink 23" xfId="12126" hidden="1" xr:uid="{00000000-0005-0000-0000-0000BE420000}"/>
    <cellStyle name="Hyperlink 23" xfId="11892" hidden="1" xr:uid="{00000000-0005-0000-0000-0000BF420000}"/>
    <cellStyle name="Hyperlink 23" xfId="12202" hidden="1" xr:uid="{00000000-0005-0000-0000-0000C0420000}"/>
    <cellStyle name="Hyperlink 23" xfId="12259" hidden="1" xr:uid="{00000000-0005-0000-0000-0000C1420000}"/>
    <cellStyle name="Hyperlink 23" xfId="12308" hidden="1" xr:uid="{00000000-0005-0000-0000-0000C2420000}"/>
    <cellStyle name="Hyperlink 23" xfId="12358" hidden="1" xr:uid="{00000000-0005-0000-0000-0000C3420000}"/>
    <cellStyle name="Hyperlink 23" xfId="11744" hidden="1" xr:uid="{00000000-0005-0000-0000-0000C4420000}"/>
    <cellStyle name="Hyperlink 23" xfId="12406" hidden="1" xr:uid="{00000000-0005-0000-0000-0000C5420000}"/>
    <cellStyle name="Hyperlink 23" xfId="12463" hidden="1" xr:uid="{00000000-0005-0000-0000-0000C6420000}"/>
    <cellStyle name="Hyperlink 23" xfId="12512" hidden="1" xr:uid="{00000000-0005-0000-0000-0000C7420000}"/>
    <cellStyle name="Hyperlink 23" xfId="12562" hidden="1" xr:uid="{00000000-0005-0000-0000-0000C8420000}"/>
    <cellStyle name="Hyperlink 23" xfId="11913" hidden="1" xr:uid="{00000000-0005-0000-0000-0000C9420000}"/>
    <cellStyle name="Hyperlink 23" xfId="12610" hidden="1" xr:uid="{00000000-0005-0000-0000-0000CA420000}"/>
    <cellStyle name="Hyperlink 23" xfId="12667" hidden="1" xr:uid="{00000000-0005-0000-0000-0000CB420000}"/>
    <cellStyle name="Hyperlink 23" xfId="12716" hidden="1" xr:uid="{00000000-0005-0000-0000-0000CC420000}"/>
    <cellStyle name="Hyperlink 23" xfId="12766" hidden="1" xr:uid="{00000000-0005-0000-0000-0000CD420000}"/>
    <cellStyle name="Hyperlink 23" xfId="11724" hidden="1" xr:uid="{00000000-0005-0000-0000-0000CE420000}"/>
    <cellStyle name="Hyperlink 23" xfId="12814" hidden="1" xr:uid="{00000000-0005-0000-0000-0000CF420000}"/>
    <cellStyle name="Hyperlink 23" xfId="12871" hidden="1" xr:uid="{00000000-0005-0000-0000-0000D0420000}"/>
    <cellStyle name="Hyperlink 23" xfId="12920" hidden="1" xr:uid="{00000000-0005-0000-0000-0000D1420000}"/>
    <cellStyle name="Hyperlink 23" xfId="12970" hidden="1" xr:uid="{00000000-0005-0000-0000-0000D2420000}"/>
    <cellStyle name="Hyperlink 23" xfId="11511" hidden="1" xr:uid="{00000000-0005-0000-0000-0000D3420000}"/>
    <cellStyle name="Hyperlink 23" xfId="13018" hidden="1" xr:uid="{00000000-0005-0000-0000-0000D4420000}"/>
    <cellStyle name="Hyperlink 23" xfId="13075" hidden="1" xr:uid="{00000000-0005-0000-0000-0000D5420000}"/>
    <cellStyle name="Hyperlink 23" xfId="13124" hidden="1" xr:uid="{00000000-0005-0000-0000-0000D6420000}"/>
    <cellStyle name="Hyperlink 23" xfId="13174" hidden="1" xr:uid="{00000000-0005-0000-0000-0000D7420000}"/>
    <cellStyle name="Hyperlink 23" xfId="13276" hidden="1" xr:uid="{00000000-0005-0000-0000-0000D8420000}"/>
    <cellStyle name="Hyperlink 23" xfId="13449" hidden="1" xr:uid="{00000000-0005-0000-0000-0000D9420000}"/>
    <cellStyle name="Hyperlink 23" xfId="13506" hidden="1" xr:uid="{00000000-0005-0000-0000-0000DA420000}"/>
    <cellStyle name="Hyperlink 23" xfId="13555" hidden="1" xr:uid="{00000000-0005-0000-0000-0000DB420000}"/>
    <cellStyle name="Hyperlink 23" xfId="13605" hidden="1" xr:uid="{00000000-0005-0000-0000-0000DC420000}"/>
    <cellStyle name="Hyperlink 23" xfId="13371" hidden="1" xr:uid="{00000000-0005-0000-0000-0000DD420000}"/>
    <cellStyle name="Hyperlink 23" xfId="13681" hidden="1" xr:uid="{00000000-0005-0000-0000-0000DE420000}"/>
    <cellStyle name="Hyperlink 23" xfId="13738" hidden="1" xr:uid="{00000000-0005-0000-0000-0000DF420000}"/>
    <cellStyle name="Hyperlink 23" xfId="13787" hidden="1" xr:uid="{00000000-0005-0000-0000-0000E0420000}"/>
    <cellStyle name="Hyperlink 23" xfId="13837" hidden="1" xr:uid="{00000000-0005-0000-0000-0000E1420000}"/>
    <cellStyle name="Hyperlink 23" xfId="13223" hidden="1" xr:uid="{00000000-0005-0000-0000-0000E2420000}"/>
    <cellStyle name="Hyperlink 23" xfId="13885" hidden="1" xr:uid="{00000000-0005-0000-0000-0000E3420000}"/>
    <cellStyle name="Hyperlink 23" xfId="13942" hidden="1" xr:uid="{00000000-0005-0000-0000-0000E4420000}"/>
    <cellStyle name="Hyperlink 23" xfId="13991" hidden="1" xr:uid="{00000000-0005-0000-0000-0000E5420000}"/>
    <cellStyle name="Hyperlink 23" xfId="14041" hidden="1" xr:uid="{00000000-0005-0000-0000-0000E6420000}"/>
    <cellStyle name="Hyperlink 23" xfId="13392" hidden="1" xr:uid="{00000000-0005-0000-0000-0000E7420000}"/>
    <cellStyle name="Hyperlink 23" xfId="14089" hidden="1" xr:uid="{00000000-0005-0000-0000-0000E8420000}"/>
    <cellStyle name="Hyperlink 23" xfId="14146" hidden="1" xr:uid="{00000000-0005-0000-0000-0000E9420000}"/>
    <cellStyle name="Hyperlink 23" xfId="14195" hidden="1" xr:uid="{00000000-0005-0000-0000-0000EA420000}"/>
    <cellStyle name="Hyperlink 23" xfId="14245" hidden="1" xr:uid="{00000000-0005-0000-0000-0000EB420000}"/>
    <cellStyle name="Hyperlink 23" xfId="13203" hidden="1" xr:uid="{00000000-0005-0000-0000-0000EC420000}"/>
    <cellStyle name="Hyperlink 23" xfId="14293" hidden="1" xr:uid="{00000000-0005-0000-0000-0000ED420000}"/>
    <cellStyle name="Hyperlink 23" xfId="14350" hidden="1" xr:uid="{00000000-0005-0000-0000-0000EE420000}"/>
    <cellStyle name="Hyperlink 23" xfId="14399" hidden="1" xr:uid="{00000000-0005-0000-0000-0000EF420000}"/>
    <cellStyle name="Hyperlink 23" xfId="14449" hidden="1" xr:uid="{00000000-0005-0000-0000-0000F0420000}"/>
    <cellStyle name="Hyperlink 23" xfId="11361" hidden="1" xr:uid="{00000000-0005-0000-0000-0000F1420000}"/>
    <cellStyle name="Hyperlink 23" xfId="14497" hidden="1" xr:uid="{00000000-0005-0000-0000-0000F2420000}"/>
    <cellStyle name="Hyperlink 23" xfId="14554" hidden="1" xr:uid="{00000000-0005-0000-0000-0000F3420000}"/>
    <cellStyle name="Hyperlink 23" xfId="14603" hidden="1" xr:uid="{00000000-0005-0000-0000-0000F4420000}"/>
    <cellStyle name="Hyperlink 23" xfId="14653" hidden="1" xr:uid="{00000000-0005-0000-0000-0000F5420000}"/>
    <cellStyle name="Hyperlink 23" xfId="14755" hidden="1" xr:uid="{00000000-0005-0000-0000-0000F6420000}"/>
    <cellStyle name="Hyperlink 23" xfId="14928" hidden="1" xr:uid="{00000000-0005-0000-0000-0000F7420000}"/>
    <cellStyle name="Hyperlink 23" xfId="14985" hidden="1" xr:uid="{00000000-0005-0000-0000-0000F8420000}"/>
    <cellStyle name="Hyperlink 23" xfId="15034" hidden="1" xr:uid="{00000000-0005-0000-0000-0000F9420000}"/>
    <cellStyle name="Hyperlink 23" xfId="15084" hidden="1" xr:uid="{00000000-0005-0000-0000-0000FA420000}"/>
    <cellStyle name="Hyperlink 23" xfId="14850" hidden="1" xr:uid="{00000000-0005-0000-0000-0000FB420000}"/>
    <cellStyle name="Hyperlink 23" xfId="15160" hidden="1" xr:uid="{00000000-0005-0000-0000-0000FC420000}"/>
    <cellStyle name="Hyperlink 23" xfId="15217" hidden="1" xr:uid="{00000000-0005-0000-0000-0000FD420000}"/>
    <cellStyle name="Hyperlink 23" xfId="15266" hidden="1" xr:uid="{00000000-0005-0000-0000-0000FE420000}"/>
    <cellStyle name="Hyperlink 23" xfId="15316" hidden="1" xr:uid="{00000000-0005-0000-0000-0000FF420000}"/>
    <cellStyle name="Hyperlink 23" xfId="14702" hidden="1" xr:uid="{00000000-0005-0000-0000-000000430000}"/>
    <cellStyle name="Hyperlink 23" xfId="15364" hidden="1" xr:uid="{00000000-0005-0000-0000-000001430000}"/>
    <cellStyle name="Hyperlink 23" xfId="15421" hidden="1" xr:uid="{00000000-0005-0000-0000-000002430000}"/>
    <cellStyle name="Hyperlink 23" xfId="15470" hidden="1" xr:uid="{00000000-0005-0000-0000-000003430000}"/>
    <cellStyle name="Hyperlink 23" xfId="15520" hidden="1" xr:uid="{00000000-0005-0000-0000-000004430000}"/>
    <cellStyle name="Hyperlink 23" xfId="14871" hidden="1" xr:uid="{00000000-0005-0000-0000-000005430000}"/>
    <cellStyle name="Hyperlink 23" xfId="15568" hidden="1" xr:uid="{00000000-0005-0000-0000-000006430000}"/>
    <cellStyle name="Hyperlink 23" xfId="15625" hidden="1" xr:uid="{00000000-0005-0000-0000-000007430000}"/>
    <cellStyle name="Hyperlink 23" xfId="15674" hidden="1" xr:uid="{00000000-0005-0000-0000-000008430000}"/>
    <cellStyle name="Hyperlink 23" xfId="15724" hidden="1" xr:uid="{00000000-0005-0000-0000-000009430000}"/>
    <cellStyle name="Hyperlink 23" xfId="14682" hidden="1" xr:uid="{00000000-0005-0000-0000-00000A430000}"/>
    <cellStyle name="Hyperlink 23" xfId="15772" hidden="1" xr:uid="{00000000-0005-0000-0000-00000B430000}"/>
    <cellStyle name="Hyperlink 23" xfId="15829" hidden="1" xr:uid="{00000000-0005-0000-0000-00000C430000}"/>
    <cellStyle name="Hyperlink 23" xfId="15878" hidden="1" xr:uid="{00000000-0005-0000-0000-00000D430000}"/>
    <cellStyle name="Hyperlink 23" xfId="15928" hidden="1" xr:uid="{00000000-0005-0000-0000-00000E430000}"/>
    <cellStyle name="Hyperlink 23" xfId="5598" hidden="1" xr:uid="{00000000-0005-0000-0000-00000F430000}"/>
    <cellStyle name="Hyperlink 23" xfId="16001" hidden="1" xr:uid="{00000000-0005-0000-0000-000010430000}"/>
    <cellStyle name="Hyperlink 23" xfId="16058" hidden="1" xr:uid="{00000000-0005-0000-0000-000011430000}"/>
    <cellStyle name="Hyperlink 23" xfId="16107" hidden="1" xr:uid="{00000000-0005-0000-0000-000012430000}"/>
    <cellStyle name="Hyperlink 23" xfId="16157" hidden="1" xr:uid="{00000000-0005-0000-0000-000013430000}"/>
    <cellStyle name="Hyperlink 23" xfId="16187" hidden="1" xr:uid="{00000000-0005-0000-0000-000014430000}"/>
    <cellStyle name="Hyperlink 23" xfId="16256" hidden="1" xr:uid="{00000000-0005-0000-0000-000015430000}"/>
    <cellStyle name="Hyperlink 23" xfId="16313" hidden="1" xr:uid="{00000000-0005-0000-0000-000016430000}"/>
    <cellStyle name="Hyperlink 23" xfId="16362" hidden="1" xr:uid="{00000000-0005-0000-0000-000017430000}"/>
    <cellStyle name="Hyperlink 23" xfId="16412" hidden="1" xr:uid="{00000000-0005-0000-0000-000018430000}"/>
    <cellStyle name="Hyperlink 23" xfId="16496" hidden="1" xr:uid="{00000000-0005-0000-0000-000019430000}"/>
    <cellStyle name="Hyperlink 23" xfId="16619" hidden="1" xr:uid="{00000000-0005-0000-0000-00001A430000}"/>
    <cellStyle name="Hyperlink 23" xfId="16676" hidden="1" xr:uid="{00000000-0005-0000-0000-00001B430000}"/>
    <cellStyle name="Hyperlink 23" xfId="16725" hidden="1" xr:uid="{00000000-0005-0000-0000-00001C430000}"/>
    <cellStyle name="Hyperlink 23" xfId="16775" hidden="1" xr:uid="{00000000-0005-0000-0000-00001D430000}"/>
    <cellStyle name="Hyperlink 23" xfId="16877" hidden="1" xr:uid="{00000000-0005-0000-0000-00001E430000}"/>
    <cellStyle name="Hyperlink 23" xfId="17050" hidden="1" xr:uid="{00000000-0005-0000-0000-00001F430000}"/>
    <cellStyle name="Hyperlink 23" xfId="17107" hidden="1" xr:uid="{00000000-0005-0000-0000-000020430000}"/>
    <cellStyle name="Hyperlink 23" xfId="17156" hidden="1" xr:uid="{00000000-0005-0000-0000-000021430000}"/>
    <cellStyle name="Hyperlink 23" xfId="17206" hidden="1" xr:uid="{00000000-0005-0000-0000-000022430000}"/>
    <cellStyle name="Hyperlink 23" xfId="16972" hidden="1" xr:uid="{00000000-0005-0000-0000-000023430000}"/>
    <cellStyle name="Hyperlink 23" xfId="17282" hidden="1" xr:uid="{00000000-0005-0000-0000-000024430000}"/>
    <cellStyle name="Hyperlink 23" xfId="17339" hidden="1" xr:uid="{00000000-0005-0000-0000-000025430000}"/>
    <cellStyle name="Hyperlink 23" xfId="17388" hidden="1" xr:uid="{00000000-0005-0000-0000-000026430000}"/>
    <cellStyle name="Hyperlink 23" xfId="17438" hidden="1" xr:uid="{00000000-0005-0000-0000-000027430000}"/>
    <cellStyle name="Hyperlink 23" xfId="16824" hidden="1" xr:uid="{00000000-0005-0000-0000-000028430000}"/>
    <cellStyle name="Hyperlink 23" xfId="17486" hidden="1" xr:uid="{00000000-0005-0000-0000-000029430000}"/>
    <cellStyle name="Hyperlink 23" xfId="17543" hidden="1" xr:uid="{00000000-0005-0000-0000-00002A430000}"/>
    <cellStyle name="Hyperlink 23" xfId="17592" hidden="1" xr:uid="{00000000-0005-0000-0000-00002B430000}"/>
    <cellStyle name="Hyperlink 23" xfId="17642" hidden="1" xr:uid="{00000000-0005-0000-0000-00002C430000}"/>
    <cellStyle name="Hyperlink 23" xfId="16993" hidden="1" xr:uid="{00000000-0005-0000-0000-00002D430000}"/>
    <cellStyle name="Hyperlink 23" xfId="17690" hidden="1" xr:uid="{00000000-0005-0000-0000-00002E430000}"/>
    <cellStyle name="Hyperlink 23" xfId="17747" hidden="1" xr:uid="{00000000-0005-0000-0000-00002F430000}"/>
    <cellStyle name="Hyperlink 23" xfId="17796" hidden="1" xr:uid="{00000000-0005-0000-0000-000030430000}"/>
    <cellStyle name="Hyperlink 23" xfId="17846" hidden="1" xr:uid="{00000000-0005-0000-0000-000031430000}"/>
    <cellStyle name="Hyperlink 23" xfId="16804" hidden="1" xr:uid="{00000000-0005-0000-0000-000032430000}"/>
    <cellStyle name="Hyperlink 23" xfId="17894" hidden="1" xr:uid="{00000000-0005-0000-0000-000033430000}"/>
    <cellStyle name="Hyperlink 23" xfId="17951" hidden="1" xr:uid="{00000000-0005-0000-0000-000034430000}"/>
    <cellStyle name="Hyperlink 23" xfId="18000" hidden="1" xr:uid="{00000000-0005-0000-0000-000035430000}"/>
    <cellStyle name="Hyperlink 23" xfId="18050" hidden="1" xr:uid="{00000000-0005-0000-0000-000036430000}"/>
    <cellStyle name="Hyperlink 23" xfId="16592" hidden="1" xr:uid="{00000000-0005-0000-0000-000037430000}"/>
    <cellStyle name="Hyperlink 23" xfId="18098" hidden="1" xr:uid="{00000000-0005-0000-0000-000038430000}"/>
    <cellStyle name="Hyperlink 23" xfId="18155" hidden="1" xr:uid="{00000000-0005-0000-0000-000039430000}"/>
    <cellStyle name="Hyperlink 23" xfId="18204" hidden="1" xr:uid="{00000000-0005-0000-0000-00003A430000}"/>
    <cellStyle name="Hyperlink 23" xfId="18254" hidden="1" xr:uid="{00000000-0005-0000-0000-00003B430000}"/>
    <cellStyle name="Hyperlink 23" xfId="18356" hidden="1" xr:uid="{00000000-0005-0000-0000-00003C430000}"/>
    <cellStyle name="Hyperlink 23" xfId="18529" hidden="1" xr:uid="{00000000-0005-0000-0000-00003D430000}"/>
    <cellStyle name="Hyperlink 23" xfId="18586" hidden="1" xr:uid="{00000000-0005-0000-0000-00003E430000}"/>
    <cellStyle name="Hyperlink 23" xfId="18635" hidden="1" xr:uid="{00000000-0005-0000-0000-00003F430000}"/>
    <cellStyle name="Hyperlink 23" xfId="18685" hidden="1" xr:uid="{00000000-0005-0000-0000-000040430000}"/>
    <cellStyle name="Hyperlink 23" xfId="18451" hidden="1" xr:uid="{00000000-0005-0000-0000-000041430000}"/>
    <cellStyle name="Hyperlink 23" xfId="18761" hidden="1" xr:uid="{00000000-0005-0000-0000-000042430000}"/>
    <cellStyle name="Hyperlink 23" xfId="18818" hidden="1" xr:uid="{00000000-0005-0000-0000-000043430000}"/>
    <cellStyle name="Hyperlink 23" xfId="18867" hidden="1" xr:uid="{00000000-0005-0000-0000-000044430000}"/>
    <cellStyle name="Hyperlink 23" xfId="18917" hidden="1" xr:uid="{00000000-0005-0000-0000-000045430000}"/>
    <cellStyle name="Hyperlink 23" xfId="18303" hidden="1" xr:uid="{00000000-0005-0000-0000-000046430000}"/>
    <cellStyle name="Hyperlink 23" xfId="18965" hidden="1" xr:uid="{00000000-0005-0000-0000-000047430000}"/>
    <cellStyle name="Hyperlink 23" xfId="19022" hidden="1" xr:uid="{00000000-0005-0000-0000-000048430000}"/>
    <cellStyle name="Hyperlink 23" xfId="19071" hidden="1" xr:uid="{00000000-0005-0000-0000-000049430000}"/>
    <cellStyle name="Hyperlink 23" xfId="19121" hidden="1" xr:uid="{00000000-0005-0000-0000-00004A430000}"/>
    <cellStyle name="Hyperlink 23" xfId="18472" hidden="1" xr:uid="{00000000-0005-0000-0000-00004B430000}"/>
    <cellStyle name="Hyperlink 23" xfId="19169" hidden="1" xr:uid="{00000000-0005-0000-0000-00004C430000}"/>
    <cellStyle name="Hyperlink 23" xfId="19226" hidden="1" xr:uid="{00000000-0005-0000-0000-00004D430000}"/>
    <cellStyle name="Hyperlink 23" xfId="19275" hidden="1" xr:uid="{00000000-0005-0000-0000-00004E430000}"/>
    <cellStyle name="Hyperlink 23" xfId="19325" hidden="1" xr:uid="{00000000-0005-0000-0000-00004F430000}"/>
    <cellStyle name="Hyperlink 23" xfId="18283" hidden="1" xr:uid="{00000000-0005-0000-0000-000050430000}"/>
    <cellStyle name="Hyperlink 23" xfId="19373" hidden="1" xr:uid="{00000000-0005-0000-0000-000051430000}"/>
    <cellStyle name="Hyperlink 23" xfId="19430" hidden="1" xr:uid="{00000000-0005-0000-0000-000052430000}"/>
    <cellStyle name="Hyperlink 23" xfId="19479" hidden="1" xr:uid="{00000000-0005-0000-0000-000053430000}"/>
    <cellStyle name="Hyperlink 23" xfId="19529" hidden="1" xr:uid="{00000000-0005-0000-0000-000054430000}"/>
    <cellStyle name="Hyperlink 23" xfId="16444" hidden="1" xr:uid="{00000000-0005-0000-0000-000055430000}"/>
    <cellStyle name="Hyperlink 23" xfId="19577" hidden="1" xr:uid="{00000000-0005-0000-0000-000056430000}"/>
    <cellStyle name="Hyperlink 23" xfId="19634" hidden="1" xr:uid="{00000000-0005-0000-0000-000057430000}"/>
    <cellStyle name="Hyperlink 23" xfId="19683" hidden="1" xr:uid="{00000000-0005-0000-0000-000058430000}"/>
    <cellStyle name="Hyperlink 23" xfId="19733" hidden="1" xr:uid="{00000000-0005-0000-0000-000059430000}"/>
    <cellStyle name="Hyperlink 23" xfId="19835" hidden="1" xr:uid="{00000000-0005-0000-0000-00005A430000}"/>
    <cellStyle name="Hyperlink 23" xfId="20008" hidden="1" xr:uid="{00000000-0005-0000-0000-00005B430000}"/>
    <cellStyle name="Hyperlink 23" xfId="20065" hidden="1" xr:uid="{00000000-0005-0000-0000-00005C430000}"/>
    <cellStyle name="Hyperlink 23" xfId="20114" hidden="1" xr:uid="{00000000-0005-0000-0000-00005D430000}"/>
    <cellStyle name="Hyperlink 23" xfId="20164" hidden="1" xr:uid="{00000000-0005-0000-0000-00005E430000}"/>
    <cellStyle name="Hyperlink 23" xfId="19930" hidden="1" xr:uid="{00000000-0005-0000-0000-00005F430000}"/>
    <cellStyle name="Hyperlink 23" xfId="20240" hidden="1" xr:uid="{00000000-0005-0000-0000-000060430000}"/>
    <cellStyle name="Hyperlink 23" xfId="20297" hidden="1" xr:uid="{00000000-0005-0000-0000-000061430000}"/>
    <cellStyle name="Hyperlink 23" xfId="20346" hidden="1" xr:uid="{00000000-0005-0000-0000-000062430000}"/>
    <cellStyle name="Hyperlink 23" xfId="20396" hidden="1" xr:uid="{00000000-0005-0000-0000-000063430000}"/>
    <cellStyle name="Hyperlink 23" xfId="19782" hidden="1" xr:uid="{00000000-0005-0000-0000-000064430000}"/>
    <cellStyle name="Hyperlink 23" xfId="20444" hidden="1" xr:uid="{00000000-0005-0000-0000-000065430000}"/>
    <cellStyle name="Hyperlink 23" xfId="20501" hidden="1" xr:uid="{00000000-0005-0000-0000-000066430000}"/>
    <cellStyle name="Hyperlink 23" xfId="20550" hidden="1" xr:uid="{00000000-0005-0000-0000-000067430000}"/>
    <cellStyle name="Hyperlink 23" xfId="20600" hidden="1" xr:uid="{00000000-0005-0000-0000-000068430000}"/>
    <cellStyle name="Hyperlink 23" xfId="19951" hidden="1" xr:uid="{00000000-0005-0000-0000-000069430000}"/>
    <cellStyle name="Hyperlink 23" xfId="20648" hidden="1" xr:uid="{00000000-0005-0000-0000-00006A430000}"/>
    <cellStyle name="Hyperlink 23" xfId="20705" hidden="1" xr:uid="{00000000-0005-0000-0000-00006B430000}"/>
    <cellStyle name="Hyperlink 23" xfId="20754" hidden="1" xr:uid="{00000000-0005-0000-0000-00006C430000}"/>
    <cellStyle name="Hyperlink 23" xfId="20804" hidden="1" xr:uid="{00000000-0005-0000-0000-00006D430000}"/>
    <cellStyle name="Hyperlink 23" xfId="19762" hidden="1" xr:uid="{00000000-0005-0000-0000-00006E430000}"/>
    <cellStyle name="Hyperlink 23" xfId="20852" hidden="1" xr:uid="{00000000-0005-0000-0000-00006F430000}"/>
    <cellStyle name="Hyperlink 23" xfId="20909" hidden="1" xr:uid="{00000000-0005-0000-0000-000070430000}"/>
    <cellStyle name="Hyperlink 23" xfId="20958" hidden="1" xr:uid="{00000000-0005-0000-0000-000071430000}"/>
    <cellStyle name="Hyperlink 23" xfId="21008" hidden="1" xr:uid="{00000000-0005-0000-0000-000072430000}"/>
    <cellStyle name="Hyperlink 23" xfId="5763" hidden="1" xr:uid="{00000000-0005-0000-0000-000073430000}"/>
    <cellStyle name="Hyperlink 23" xfId="21085" hidden="1" xr:uid="{00000000-0005-0000-0000-000074430000}"/>
    <cellStyle name="Hyperlink 23" xfId="21142" hidden="1" xr:uid="{00000000-0005-0000-0000-000075430000}"/>
    <cellStyle name="Hyperlink 23" xfId="21191" hidden="1" xr:uid="{00000000-0005-0000-0000-000076430000}"/>
    <cellStyle name="Hyperlink 23" xfId="21241" hidden="1" xr:uid="{00000000-0005-0000-0000-000077430000}"/>
    <cellStyle name="Hyperlink 23" xfId="21271" hidden="1" xr:uid="{00000000-0005-0000-0000-000078430000}"/>
    <cellStyle name="Hyperlink 23" xfId="21340" hidden="1" xr:uid="{00000000-0005-0000-0000-000079430000}"/>
    <cellStyle name="Hyperlink 23" xfId="21397" hidden="1" xr:uid="{00000000-0005-0000-0000-00007A430000}"/>
    <cellStyle name="Hyperlink 23" xfId="21446" hidden="1" xr:uid="{00000000-0005-0000-0000-00007B430000}"/>
    <cellStyle name="Hyperlink 23" xfId="21496" hidden="1" xr:uid="{00000000-0005-0000-0000-00007C430000}"/>
    <cellStyle name="Hyperlink 23" xfId="21581" hidden="1" xr:uid="{00000000-0005-0000-0000-00007D430000}"/>
    <cellStyle name="Hyperlink 23" xfId="21704" hidden="1" xr:uid="{00000000-0005-0000-0000-00007E430000}"/>
    <cellStyle name="Hyperlink 23" xfId="21761" hidden="1" xr:uid="{00000000-0005-0000-0000-00007F430000}"/>
    <cellStyle name="Hyperlink 23" xfId="21810" hidden="1" xr:uid="{00000000-0005-0000-0000-000080430000}"/>
    <cellStyle name="Hyperlink 23" xfId="21860" hidden="1" xr:uid="{00000000-0005-0000-0000-000081430000}"/>
    <cellStyle name="Hyperlink 23" xfId="21962" hidden="1" xr:uid="{00000000-0005-0000-0000-000082430000}"/>
    <cellStyle name="Hyperlink 23" xfId="22135" hidden="1" xr:uid="{00000000-0005-0000-0000-000083430000}"/>
    <cellStyle name="Hyperlink 23" xfId="22192" hidden="1" xr:uid="{00000000-0005-0000-0000-000084430000}"/>
    <cellStyle name="Hyperlink 23" xfId="22241" hidden="1" xr:uid="{00000000-0005-0000-0000-000085430000}"/>
    <cellStyle name="Hyperlink 23" xfId="22291" hidden="1" xr:uid="{00000000-0005-0000-0000-000086430000}"/>
    <cellStyle name="Hyperlink 23" xfId="22057" hidden="1" xr:uid="{00000000-0005-0000-0000-000087430000}"/>
    <cellStyle name="Hyperlink 23" xfId="22367" hidden="1" xr:uid="{00000000-0005-0000-0000-000088430000}"/>
    <cellStyle name="Hyperlink 23" xfId="22424" hidden="1" xr:uid="{00000000-0005-0000-0000-000089430000}"/>
    <cellStyle name="Hyperlink 23" xfId="22473" hidden="1" xr:uid="{00000000-0005-0000-0000-00008A430000}"/>
    <cellStyle name="Hyperlink 23" xfId="22523" hidden="1" xr:uid="{00000000-0005-0000-0000-00008B430000}"/>
    <cellStyle name="Hyperlink 23" xfId="21909" hidden="1" xr:uid="{00000000-0005-0000-0000-00008C430000}"/>
    <cellStyle name="Hyperlink 23" xfId="22571" hidden="1" xr:uid="{00000000-0005-0000-0000-00008D430000}"/>
    <cellStyle name="Hyperlink 23" xfId="22628" hidden="1" xr:uid="{00000000-0005-0000-0000-00008E430000}"/>
    <cellStyle name="Hyperlink 23" xfId="22677" hidden="1" xr:uid="{00000000-0005-0000-0000-00008F430000}"/>
    <cellStyle name="Hyperlink 23" xfId="22727" hidden="1" xr:uid="{00000000-0005-0000-0000-000090430000}"/>
    <cellStyle name="Hyperlink 23" xfId="22078" hidden="1" xr:uid="{00000000-0005-0000-0000-000091430000}"/>
    <cellStyle name="Hyperlink 23" xfId="22775" hidden="1" xr:uid="{00000000-0005-0000-0000-000092430000}"/>
    <cellStyle name="Hyperlink 23" xfId="22832" hidden="1" xr:uid="{00000000-0005-0000-0000-000093430000}"/>
    <cellStyle name="Hyperlink 23" xfId="22881" hidden="1" xr:uid="{00000000-0005-0000-0000-000094430000}"/>
    <cellStyle name="Hyperlink 23" xfId="22931" hidden="1" xr:uid="{00000000-0005-0000-0000-000095430000}"/>
    <cellStyle name="Hyperlink 23" xfId="21889" hidden="1" xr:uid="{00000000-0005-0000-0000-000096430000}"/>
    <cellStyle name="Hyperlink 23" xfId="22979" hidden="1" xr:uid="{00000000-0005-0000-0000-000097430000}"/>
    <cellStyle name="Hyperlink 23" xfId="23036" hidden="1" xr:uid="{00000000-0005-0000-0000-000098430000}"/>
    <cellStyle name="Hyperlink 23" xfId="23085" hidden="1" xr:uid="{00000000-0005-0000-0000-000099430000}"/>
    <cellStyle name="Hyperlink 23" xfId="23135" hidden="1" xr:uid="{00000000-0005-0000-0000-00009A430000}"/>
    <cellStyle name="Hyperlink 23" xfId="21677" hidden="1" xr:uid="{00000000-0005-0000-0000-00009B430000}"/>
    <cellStyle name="Hyperlink 23" xfId="23183" hidden="1" xr:uid="{00000000-0005-0000-0000-00009C430000}"/>
    <cellStyle name="Hyperlink 23" xfId="23240" hidden="1" xr:uid="{00000000-0005-0000-0000-00009D430000}"/>
    <cellStyle name="Hyperlink 23" xfId="23289" hidden="1" xr:uid="{00000000-0005-0000-0000-00009E430000}"/>
    <cellStyle name="Hyperlink 23" xfId="23339" hidden="1" xr:uid="{00000000-0005-0000-0000-00009F430000}"/>
    <cellStyle name="Hyperlink 23" xfId="23441" hidden="1" xr:uid="{00000000-0005-0000-0000-0000A0430000}"/>
    <cellStyle name="Hyperlink 23" xfId="23614" hidden="1" xr:uid="{00000000-0005-0000-0000-0000A1430000}"/>
    <cellStyle name="Hyperlink 23" xfId="23671" hidden="1" xr:uid="{00000000-0005-0000-0000-0000A2430000}"/>
    <cellStyle name="Hyperlink 23" xfId="23720" hidden="1" xr:uid="{00000000-0005-0000-0000-0000A3430000}"/>
    <cellStyle name="Hyperlink 23" xfId="23770" hidden="1" xr:uid="{00000000-0005-0000-0000-0000A4430000}"/>
    <cellStyle name="Hyperlink 23" xfId="23536" hidden="1" xr:uid="{00000000-0005-0000-0000-0000A5430000}"/>
    <cellStyle name="Hyperlink 23" xfId="23846" hidden="1" xr:uid="{00000000-0005-0000-0000-0000A6430000}"/>
    <cellStyle name="Hyperlink 23" xfId="23903" hidden="1" xr:uid="{00000000-0005-0000-0000-0000A7430000}"/>
    <cellStyle name="Hyperlink 23" xfId="23952" hidden="1" xr:uid="{00000000-0005-0000-0000-0000A8430000}"/>
    <cellStyle name="Hyperlink 23" xfId="24002" hidden="1" xr:uid="{00000000-0005-0000-0000-0000A9430000}"/>
    <cellStyle name="Hyperlink 23" xfId="23388" hidden="1" xr:uid="{00000000-0005-0000-0000-0000AA430000}"/>
    <cellStyle name="Hyperlink 23" xfId="24050" hidden="1" xr:uid="{00000000-0005-0000-0000-0000AB430000}"/>
    <cellStyle name="Hyperlink 23" xfId="24107" hidden="1" xr:uid="{00000000-0005-0000-0000-0000AC430000}"/>
    <cellStyle name="Hyperlink 23" xfId="24156" hidden="1" xr:uid="{00000000-0005-0000-0000-0000AD430000}"/>
    <cellStyle name="Hyperlink 23" xfId="24206" hidden="1" xr:uid="{00000000-0005-0000-0000-0000AE430000}"/>
    <cellStyle name="Hyperlink 23" xfId="23557" hidden="1" xr:uid="{00000000-0005-0000-0000-0000AF430000}"/>
    <cellStyle name="Hyperlink 23" xfId="24254" hidden="1" xr:uid="{00000000-0005-0000-0000-0000B0430000}"/>
    <cellStyle name="Hyperlink 23" xfId="24311" hidden="1" xr:uid="{00000000-0005-0000-0000-0000B1430000}"/>
    <cellStyle name="Hyperlink 23" xfId="24360" hidden="1" xr:uid="{00000000-0005-0000-0000-0000B2430000}"/>
    <cellStyle name="Hyperlink 23" xfId="24410" hidden="1" xr:uid="{00000000-0005-0000-0000-0000B3430000}"/>
    <cellStyle name="Hyperlink 23" xfId="23368" hidden="1" xr:uid="{00000000-0005-0000-0000-0000B4430000}"/>
    <cellStyle name="Hyperlink 23" xfId="24458" hidden="1" xr:uid="{00000000-0005-0000-0000-0000B5430000}"/>
    <cellStyle name="Hyperlink 23" xfId="24515" hidden="1" xr:uid="{00000000-0005-0000-0000-0000B6430000}"/>
    <cellStyle name="Hyperlink 23" xfId="24564" hidden="1" xr:uid="{00000000-0005-0000-0000-0000B7430000}"/>
    <cellStyle name="Hyperlink 23" xfId="24614" hidden="1" xr:uid="{00000000-0005-0000-0000-0000B8430000}"/>
    <cellStyle name="Hyperlink 23" xfId="21529" hidden="1" xr:uid="{00000000-0005-0000-0000-0000B9430000}"/>
    <cellStyle name="Hyperlink 23" xfId="24662" hidden="1" xr:uid="{00000000-0005-0000-0000-0000BA430000}"/>
    <cellStyle name="Hyperlink 23" xfId="24719" hidden="1" xr:uid="{00000000-0005-0000-0000-0000BB430000}"/>
    <cellStyle name="Hyperlink 23" xfId="24768" hidden="1" xr:uid="{00000000-0005-0000-0000-0000BC430000}"/>
    <cellStyle name="Hyperlink 23" xfId="24818" hidden="1" xr:uid="{00000000-0005-0000-0000-0000BD430000}"/>
    <cellStyle name="Hyperlink 23" xfId="24920" hidden="1" xr:uid="{00000000-0005-0000-0000-0000BE430000}"/>
    <cellStyle name="Hyperlink 23" xfId="25093" hidden="1" xr:uid="{00000000-0005-0000-0000-0000BF430000}"/>
    <cellStyle name="Hyperlink 23" xfId="25150" hidden="1" xr:uid="{00000000-0005-0000-0000-0000C0430000}"/>
    <cellStyle name="Hyperlink 23" xfId="25199" hidden="1" xr:uid="{00000000-0005-0000-0000-0000C1430000}"/>
    <cellStyle name="Hyperlink 23" xfId="25249" hidden="1" xr:uid="{00000000-0005-0000-0000-0000C2430000}"/>
    <cellStyle name="Hyperlink 23" xfId="25015" hidden="1" xr:uid="{00000000-0005-0000-0000-0000C3430000}"/>
    <cellStyle name="Hyperlink 23" xfId="25325" hidden="1" xr:uid="{00000000-0005-0000-0000-0000C4430000}"/>
    <cellStyle name="Hyperlink 23" xfId="25382" hidden="1" xr:uid="{00000000-0005-0000-0000-0000C5430000}"/>
    <cellStyle name="Hyperlink 23" xfId="25431" hidden="1" xr:uid="{00000000-0005-0000-0000-0000C6430000}"/>
    <cellStyle name="Hyperlink 23" xfId="25481" hidden="1" xr:uid="{00000000-0005-0000-0000-0000C7430000}"/>
    <cellStyle name="Hyperlink 23" xfId="24867" hidden="1" xr:uid="{00000000-0005-0000-0000-0000C8430000}"/>
    <cellStyle name="Hyperlink 23" xfId="25529" hidden="1" xr:uid="{00000000-0005-0000-0000-0000C9430000}"/>
    <cellStyle name="Hyperlink 23" xfId="25586" hidden="1" xr:uid="{00000000-0005-0000-0000-0000CA430000}"/>
    <cellStyle name="Hyperlink 23" xfId="25635" hidden="1" xr:uid="{00000000-0005-0000-0000-0000CB430000}"/>
    <cellStyle name="Hyperlink 23" xfId="25685" hidden="1" xr:uid="{00000000-0005-0000-0000-0000CC430000}"/>
    <cellStyle name="Hyperlink 23" xfId="25036" hidden="1" xr:uid="{00000000-0005-0000-0000-0000CD430000}"/>
    <cellStyle name="Hyperlink 23" xfId="25733" hidden="1" xr:uid="{00000000-0005-0000-0000-0000CE430000}"/>
    <cellStyle name="Hyperlink 23" xfId="25790" hidden="1" xr:uid="{00000000-0005-0000-0000-0000CF430000}"/>
    <cellStyle name="Hyperlink 23" xfId="25839" hidden="1" xr:uid="{00000000-0005-0000-0000-0000D0430000}"/>
    <cellStyle name="Hyperlink 23" xfId="25889" hidden="1" xr:uid="{00000000-0005-0000-0000-0000D1430000}"/>
    <cellStyle name="Hyperlink 23" xfId="24847" hidden="1" xr:uid="{00000000-0005-0000-0000-0000D2430000}"/>
    <cellStyle name="Hyperlink 23" xfId="25937" hidden="1" xr:uid="{00000000-0005-0000-0000-0000D3430000}"/>
    <cellStyle name="Hyperlink 23" xfId="25994" hidden="1" xr:uid="{00000000-0005-0000-0000-0000D4430000}"/>
    <cellStyle name="Hyperlink 23" xfId="26043" hidden="1" xr:uid="{00000000-0005-0000-0000-0000D5430000}"/>
    <cellStyle name="Hyperlink 23" xfId="26093" hidden="1" xr:uid="{00000000-0005-0000-0000-0000D6430000}"/>
    <cellStyle name="Hyperlink 23" xfId="5497" hidden="1" xr:uid="{00000000-0005-0000-0000-0000D7430000}"/>
    <cellStyle name="Hyperlink 23" xfId="26166" hidden="1" xr:uid="{00000000-0005-0000-0000-0000D8430000}"/>
    <cellStyle name="Hyperlink 23" xfId="26223" hidden="1" xr:uid="{00000000-0005-0000-0000-0000D9430000}"/>
    <cellStyle name="Hyperlink 23" xfId="26272" hidden="1" xr:uid="{00000000-0005-0000-0000-0000DA430000}"/>
    <cellStyle name="Hyperlink 23" xfId="26322" hidden="1" xr:uid="{00000000-0005-0000-0000-0000DB430000}"/>
    <cellStyle name="Hyperlink 23" xfId="26352" hidden="1" xr:uid="{00000000-0005-0000-0000-0000DC430000}"/>
    <cellStyle name="Hyperlink 23" xfId="26421" hidden="1" xr:uid="{00000000-0005-0000-0000-0000DD430000}"/>
    <cellStyle name="Hyperlink 23" xfId="26478" hidden="1" xr:uid="{00000000-0005-0000-0000-0000DE430000}"/>
    <cellStyle name="Hyperlink 23" xfId="26527" hidden="1" xr:uid="{00000000-0005-0000-0000-0000DF430000}"/>
    <cellStyle name="Hyperlink 23" xfId="26577" hidden="1" xr:uid="{00000000-0005-0000-0000-0000E0430000}"/>
    <cellStyle name="Hyperlink 23" xfId="26659" hidden="1" xr:uid="{00000000-0005-0000-0000-0000E1430000}"/>
    <cellStyle name="Hyperlink 23" xfId="26782" hidden="1" xr:uid="{00000000-0005-0000-0000-0000E2430000}"/>
    <cellStyle name="Hyperlink 23" xfId="26839" hidden="1" xr:uid="{00000000-0005-0000-0000-0000E3430000}"/>
    <cellStyle name="Hyperlink 23" xfId="26888" hidden="1" xr:uid="{00000000-0005-0000-0000-0000E4430000}"/>
    <cellStyle name="Hyperlink 23" xfId="26938" hidden="1" xr:uid="{00000000-0005-0000-0000-0000E5430000}"/>
    <cellStyle name="Hyperlink 23" xfId="27040" hidden="1" xr:uid="{00000000-0005-0000-0000-0000E6430000}"/>
    <cellStyle name="Hyperlink 23" xfId="27213" hidden="1" xr:uid="{00000000-0005-0000-0000-0000E7430000}"/>
    <cellStyle name="Hyperlink 23" xfId="27270" hidden="1" xr:uid="{00000000-0005-0000-0000-0000E8430000}"/>
    <cellStyle name="Hyperlink 23" xfId="27319" hidden="1" xr:uid="{00000000-0005-0000-0000-0000E9430000}"/>
    <cellStyle name="Hyperlink 23" xfId="27369" hidden="1" xr:uid="{00000000-0005-0000-0000-0000EA430000}"/>
    <cellStyle name="Hyperlink 23" xfId="27135" hidden="1" xr:uid="{00000000-0005-0000-0000-0000EB430000}"/>
    <cellStyle name="Hyperlink 23" xfId="27445" hidden="1" xr:uid="{00000000-0005-0000-0000-0000EC430000}"/>
    <cellStyle name="Hyperlink 23" xfId="27502" hidden="1" xr:uid="{00000000-0005-0000-0000-0000ED430000}"/>
    <cellStyle name="Hyperlink 23" xfId="27551" hidden="1" xr:uid="{00000000-0005-0000-0000-0000EE430000}"/>
    <cellStyle name="Hyperlink 23" xfId="27601" hidden="1" xr:uid="{00000000-0005-0000-0000-0000EF430000}"/>
    <cellStyle name="Hyperlink 23" xfId="26987" hidden="1" xr:uid="{00000000-0005-0000-0000-0000F0430000}"/>
    <cellStyle name="Hyperlink 23" xfId="27649" hidden="1" xr:uid="{00000000-0005-0000-0000-0000F1430000}"/>
    <cellStyle name="Hyperlink 23" xfId="27706" hidden="1" xr:uid="{00000000-0005-0000-0000-0000F2430000}"/>
    <cellStyle name="Hyperlink 23" xfId="27755" hidden="1" xr:uid="{00000000-0005-0000-0000-0000F3430000}"/>
    <cellStyle name="Hyperlink 23" xfId="27805" hidden="1" xr:uid="{00000000-0005-0000-0000-0000F4430000}"/>
    <cellStyle name="Hyperlink 23" xfId="27156" hidden="1" xr:uid="{00000000-0005-0000-0000-0000F5430000}"/>
    <cellStyle name="Hyperlink 23" xfId="27853" hidden="1" xr:uid="{00000000-0005-0000-0000-0000F6430000}"/>
    <cellStyle name="Hyperlink 23" xfId="27910" hidden="1" xr:uid="{00000000-0005-0000-0000-0000F7430000}"/>
    <cellStyle name="Hyperlink 23" xfId="27959" hidden="1" xr:uid="{00000000-0005-0000-0000-0000F8430000}"/>
    <cellStyle name="Hyperlink 23" xfId="28009" hidden="1" xr:uid="{00000000-0005-0000-0000-0000F9430000}"/>
    <cellStyle name="Hyperlink 23" xfId="26967" hidden="1" xr:uid="{00000000-0005-0000-0000-0000FA430000}"/>
    <cellStyle name="Hyperlink 23" xfId="28057" hidden="1" xr:uid="{00000000-0005-0000-0000-0000FB430000}"/>
    <cellStyle name="Hyperlink 23" xfId="28114" hidden="1" xr:uid="{00000000-0005-0000-0000-0000FC430000}"/>
    <cellStyle name="Hyperlink 23" xfId="28163" hidden="1" xr:uid="{00000000-0005-0000-0000-0000FD430000}"/>
    <cellStyle name="Hyperlink 23" xfId="28213" hidden="1" xr:uid="{00000000-0005-0000-0000-0000FE430000}"/>
    <cellStyle name="Hyperlink 23" xfId="26755" hidden="1" xr:uid="{00000000-0005-0000-0000-0000FF430000}"/>
    <cellStyle name="Hyperlink 23" xfId="28261" hidden="1" xr:uid="{00000000-0005-0000-0000-000000440000}"/>
    <cellStyle name="Hyperlink 23" xfId="28318" hidden="1" xr:uid="{00000000-0005-0000-0000-000001440000}"/>
    <cellStyle name="Hyperlink 23" xfId="28367" hidden="1" xr:uid="{00000000-0005-0000-0000-000002440000}"/>
    <cellStyle name="Hyperlink 23" xfId="28417" hidden="1" xr:uid="{00000000-0005-0000-0000-000003440000}"/>
    <cellStyle name="Hyperlink 23" xfId="28519" hidden="1" xr:uid="{00000000-0005-0000-0000-000004440000}"/>
    <cellStyle name="Hyperlink 23" xfId="28692" hidden="1" xr:uid="{00000000-0005-0000-0000-000005440000}"/>
    <cellStyle name="Hyperlink 23" xfId="28749" hidden="1" xr:uid="{00000000-0005-0000-0000-000006440000}"/>
    <cellStyle name="Hyperlink 23" xfId="28798" hidden="1" xr:uid="{00000000-0005-0000-0000-000007440000}"/>
    <cellStyle name="Hyperlink 23" xfId="28848" hidden="1" xr:uid="{00000000-0005-0000-0000-000008440000}"/>
    <cellStyle name="Hyperlink 23" xfId="28614" hidden="1" xr:uid="{00000000-0005-0000-0000-000009440000}"/>
    <cellStyle name="Hyperlink 23" xfId="28924" hidden="1" xr:uid="{00000000-0005-0000-0000-00000A440000}"/>
    <cellStyle name="Hyperlink 23" xfId="28981" hidden="1" xr:uid="{00000000-0005-0000-0000-00000B440000}"/>
    <cellStyle name="Hyperlink 23" xfId="29030" hidden="1" xr:uid="{00000000-0005-0000-0000-00000C440000}"/>
    <cellStyle name="Hyperlink 23" xfId="29080" hidden="1" xr:uid="{00000000-0005-0000-0000-00000D440000}"/>
    <cellStyle name="Hyperlink 23" xfId="28466" hidden="1" xr:uid="{00000000-0005-0000-0000-00000E440000}"/>
    <cellStyle name="Hyperlink 23" xfId="29128" hidden="1" xr:uid="{00000000-0005-0000-0000-00000F440000}"/>
    <cellStyle name="Hyperlink 23" xfId="29185" hidden="1" xr:uid="{00000000-0005-0000-0000-000010440000}"/>
    <cellStyle name="Hyperlink 23" xfId="29234" hidden="1" xr:uid="{00000000-0005-0000-0000-000011440000}"/>
    <cellStyle name="Hyperlink 23" xfId="29284" hidden="1" xr:uid="{00000000-0005-0000-0000-000012440000}"/>
    <cellStyle name="Hyperlink 23" xfId="28635" hidden="1" xr:uid="{00000000-0005-0000-0000-000013440000}"/>
    <cellStyle name="Hyperlink 23" xfId="29332" hidden="1" xr:uid="{00000000-0005-0000-0000-000014440000}"/>
    <cellStyle name="Hyperlink 23" xfId="29389" hidden="1" xr:uid="{00000000-0005-0000-0000-000015440000}"/>
    <cellStyle name="Hyperlink 23" xfId="29438" hidden="1" xr:uid="{00000000-0005-0000-0000-000016440000}"/>
    <cellStyle name="Hyperlink 23" xfId="29488" hidden="1" xr:uid="{00000000-0005-0000-0000-000017440000}"/>
    <cellStyle name="Hyperlink 23" xfId="28446" hidden="1" xr:uid="{00000000-0005-0000-0000-000018440000}"/>
    <cellStyle name="Hyperlink 23" xfId="29536" hidden="1" xr:uid="{00000000-0005-0000-0000-000019440000}"/>
    <cellStyle name="Hyperlink 23" xfId="29593" hidden="1" xr:uid="{00000000-0005-0000-0000-00001A440000}"/>
    <cellStyle name="Hyperlink 23" xfId="29642" hidden="1" xr:uid="{00000000-0005-0000-0000-00001B440000}"/>
    <cellStyle name="Hyperlink 23" xfId="29692" hidden="1" xr:uid="{00000000-0005-0000-0000-00001C440000}"/>
    <cellStyle name="Hyperlink 23" xfId="26607" hidden="1" xr:uid="{00000000-0005-0000-0000-00001D440000}"/>
    <cellStyle name="Hyperlink 23" xfId="29740" hidden="1" xr:uid="{00000000-0005-0000-0000-00001E440000}"/>
    <cellStyle name="Hyperlink 23" xfId="29797" hidden="1" xr:uid="{00000000-0005-0000-0000-00001F440000}"/>
    <cellStyle name="Hyperlink 23" xfId="29846" hidden="1" xr:uid="{00000000-0005-0000-0000-000020440000}"/>
    <cellStyle name="Hyperlink 23" xfId="29896" hidden="1" xr:uid="{00000000-0005-0000-0000-000021440000}"/>
    <cellStyle name="Hyperlink 23" xfId="29998" hidden="1" xr:uid="{00000000-0005-0000-0000-000022440000}"/>
    <cellStyle name="Hyperlink 23" xfId="30171" hidden="1" xr:uid="{00000000-0005-0000-0000-000023440000}"/>
    <cellStyle name="Hyperlink 23" xfId="30228" hidden="1" xr:uid="{00000000-0005-0000-0000-000024440000}"/>
    <cellStyle name="Hyperlink 23" xfId="30277" hidden="1" xr:uid="{00000000-0005-0000-0000-000025440000}"/>
    <cellStyle name="Hyperlink 23" xfId="30327" hidden="1" xr:uid="{00000000-0005-0000-0000-000026440000}"/>
    <cellStyle name="Hyperlink 23" xfId="30093" hidden="1" xr:uid="{00000000-0005-0000-0000-000027440000}"/>
    <cellStyle name="Hyperlink 23" xfId="30403" hidden="1" xr:uid="{00000000-0005-0000-0000-000028440000}"/>
    <cellStyle name="Hyperlink 23" xfId="30460" hidden="1" xr:uid="{00000000-0005-0000-0000-000029440000}"/>
    <cellStyle name="Hyperlink 23" xfId="30509" hidden="1" xr:uid="{00000000-0005-0000-0000-00002A440000}"/>
    <cellStyle name="Hyperlink 23" xfId="30559" hidden="1" xr:uid="{00000000-0005-0000-0000-00002B440000}"/>
    <cellStyle name="Hyperlink 23" xfId="29945" hidden="1" xr:uid="{00000000-0005-0000-0000-00002C440000}"/>
    <cellStyle name="Hyperlink 23" xfId="30607" hidden="1" xr:uid="{00000000-0005-0000-0000-00002D440000}"/>
    <cellStyle name="Hyperlink 23" xfId="30664" hidden="1" xr:uid="{00000000-0005-0000-0000-00002E440000}"/>
    <cellStyle name="Hyperlink 23" xfId="30713" hidden="1" xr:uid="{00000000-0005-0000-0000-00002F440000}"/>
    <cellStyle name="Hyperlink 23" xfId="30763" hidden="1" xr:uid="{00000000-0005-0000-0000-000030440000}"/>
    <cellStyle name="Hyperlink 23" xfId="30114" hidden="1" xr:uid="{00000000-0005-0000-0000-000031440000}"/>
    <cellStyle name="Hyperlink 23" xfId="30811" hidden="1" xr:uid="{00000000-0005-0000-0000-000032440000}"/>
    <cellStyle name="Hyperlink 23" xfId="30868" hidden="1" xr:uid="{00000000-0005-0000-0000-000033440000}"/>
    <cellStyle name="Hyperlink 23" xfId="30917" hidden="1" xr:uid="{00000000-0005-0000-0000-000034440000}"/>
    <cellStyle name="Hyperlink 23" xfId="30967" hidden="1" xr:uid="{00000000-0005-0000-0000-000035440000}"/>
    <cellStyle name="Hyperlink 23" xfId="29925" hidden="1" xr:uid="{00000000-0005-0000-0000-000036440000}"/>
    <cellStyle name="Hyperlink 23" xfId="31015" hidden="1" xr:uid="{00000000-0005-0000-0000-000037440000}"/>
    <cellStyle name="Hyperlink 23" xfId="31072" hidden="1" xr:uid="{00000000-0005-0000-0000-000038440000}"/>
    <cellStyle name="Hyperlink 23" xfId="31121" hidden="1" xr:uid="{00000000-0005-0000-0000-000039440000}"/>
    <cellStyle name="Hyperlink 23" xfId="31171" hidden="1" xr:uid="{00000000-0005-0000-0000-00003A440000}"/>
    <cellStyle name="Hyperlink 23" xfId="5533" hidden="1" xr:uid="{00000000-0005-0000-0000-00003B440000}"/>
    <cellStyle name="Hyperlink 23" xfId="31238" hidden="1" xr:uid="{00000000-0005-0000-0000-00003C440000}"/>
    <cellStyle name="Hyperlink 23" xfId="31295" hidden="1" xr:uid="{00000000-0005-0000-0000-00003D440000}"/>
    <cellStyle name="Hyperlink 23" xfId="31344" hidden="1" xr:uid="{00000000-0005-0000-0000-00003E440000}"/>
    <cellStyle name="Hyperlink 23" xfId="31394" hidden="1" xr:uid="{00000000-0005-0000-0000-00003F440000}"/>
    <cellStyle name="Hyperlink 23" xfId="31424" hidden="1" xr:uid="{00000000-0005-0000-0000-000040440000}"/>
    <cellStyle name="Hyperlink 23" xfId="31493" hidden="1" xr:uid="{00000000-0005-0000-0000-000041440000}"/>
    <cellStyle name="Hyperlink 23" xfId="31550" hidden="1" xr:uid="{00000000-0005-0000-0000-000042440000}"/>
    <cellStyle name="Hyperlink 23" xfId="31599" hidden="1" xr:uid="{00000000-0005-0000-0000-000043440000}"/>
    <cellStyle name="Hyperlink 23" xfId="31649" hidden="1" xr:uid="{00000000-0005-0000-0000-000044440000}"/>
    <cellStyle name="Hyperlink 23" xfId="31728" hidden="1" xr:uid="{00000000-0005-0000-0000-000045440000}"/>
    <cellStyle name="Hyperlink 23" xfId="31850" hidden="1" xr:uid="{00000000-0005-0000-0000-000046440000}"/>
    <cellStyle name="Hyperlink 23" xfId="31907" hidden="1" xr:uid="{00000000-0005-0000-0000-000047440000}"/>
    <cellStyle name="Hyperlink 23" xfId="31956" hidden="1" xr:uid="{00000000-0005-0000-0000-000048440000}"/>
    <cellStyle name="Hyperlink 23" xfId="32006" hidden="1" xr:uid="{00000000-0005-0000-0000-000049440000}"/>
    <cellStyle name="Hyperlink 23" xfId="32108" hidden="1" xr:uid="{00000000-0005-0000-0000-00004A440000}"/>
    <cellStyle name="Hyperlink 23" xfId="32281" hidden="1" xr:uid="{00000000-0005-0000-0000-00004B440000}"/>
    <cellStyle name="Hyperlink 23" xfId="32338" hidden="1" xr:uid="{00000000-0005-0000-0000-00004C440000}"/>
    <cellStyle name="Hyperlink 23" xfId="32387" hidden="1" xr:uid="{00000000-0005-0000-0000-00004D440000}"/>
    <cellStyle name="Hyperlink 23" xfId="32437" hidden="1" xr:uid="{00000000-0005-0000-0000-00004E440000}"/>
    <cellStyle name="Hyperlink 23" xfId="32203" hidden="1" xr:uid="{00000000-0005-0000-0000-00004F440000}"/>
    <cellStyle name="Hyperlink 23" xfId="32513" hidden="1" xr:uid="{00000000-0005-0000-0000-000050440000}"/>
    <cellStyle name="Hyperlink 23" xfId="32570" hidden="1" xr:uid="{00000000-0005-0000-0000-000051440000}"/>
    <cellStyle name="Hyperlink 23" xfId="32619" hidden="1" xr:uid="{00000000-0005-0000-0000-000052440000}"/>
    <cellStyle name="Hyperlink 23" xfId="32669" hidden="1" xr:uid="{00000000-0005-0000-0000-000053440000}"/>
    <cellStyle name="Hyperlink 23" xfId="32055" hidden="1" xr:uid="{00000000-0005-0000-0000-000054440000}"/>
    <cellStyle name="Hyperlink 23" xfId="32717" hidden="1" xr:uid="{00000000-0005-0000-0000-000055440000}"/>
    <cellStyle name="Hyperlink 23" xfId="32774" hidden="1" xr:uid="{00000000-0005-0000-0000-000056440000}"/>
    <cellStyle name="Hyperlink 23" xfId="32823" hidden="1" xr:uid="{00000000-0005-0000-0000-000057440000}"/>
    <cellStyle name="Hyperlink 23" xfId="32873" hidden="1" xr:uid="{00000000-0005-0000-0000-000058440000}"/>
    <cellStyle name="Hyperlink 23" xfId="32224" hidden="1" xr:uid="{00000000-0005-0000-0000-000059440000}"/>
    <cellStyle name="Hyperlink 23" xfId="32921" hidden="1" xr:uid="{00000000-0005-0000-0000-00005A440000}"/>
    <cellStyle name="Hyperlink 23" xfId="32978" hidden="1" xr:uid="{00000000-0005-0000-0000-00005B440000}"/>
    <cellStyle name="Hyperlink 23" xfId="33027" hidden="1" xr:uid="{00000000-0005-0000-0000-00005C440000}"/>
    <cellStyle name="Hyperlink 23" xfId="33077" hidden="1" xr:uid="{00000000-0005-0000-0000-00005D440000}"/>
    <cellStyle name="Hyperlink 23" xfId="32035" hidden="1" xr:uid="{00000000-0005-0000-0000-00005E440000}"/>
    <cellStyle name="Hyperlink 23" xfId="33125" hidden="1" xr:uid="{00000000-0005-0000-0000-00005F440000}"/>
    <cellStyle name="Hyperlink 23" xfId="33182" hidden="1" xr:uid="{00000000-0005-0000-0000-000060440000}"/>
    <cellStyle name="Hyperlink 23" xfId="33231" hidden="1" xr:uid="{00000000-0005-0000-0000-000061440000}"/>
    <cellStyle name="Hyperlink 23" xfId="33281" hidden="1" xr:uid="{00000000-0005-0000-0000-000062440000}"/>
    <cellStyle name="Hyperlink 23" xfId="31823" hidden="1" xr:uid="{00000000-0005-0000-0000-000063440000}"/>
    <cellStyle name="Hyperlink 23" xfId="33329" hidden="1" xr:uid="{00000000-0005-0000-0000-000064440000}"/>
    <cellStyle name="Hyperlink 23" xfId="33386" hidden="1" xr:uid="{00000000-0005-0000-0000-000065440000}"/>
    <cellStyle name="Hyperlink 23" xfId="33435" hidden="1" xr:uid="{00000000-0005-0000-0000-000066440000}"/>
    <cellStyle name="Hyperlink 23" xfId="33485" hidden="1" xr:uid="{00000000-0005-0000-0000-000067440000}"/>
    <cellStyle name="Hyperlink 23" xfId="33587" hidden="1" xr:uid="{00000000-0005-0000-0000-000068440000}"/>
    <cellStyle name="Hyperlink 23" xfId="33760" hidden="1" xr:uid="{00000000-0005-0000-0000-000069440000}"/>
    <cellStyle name="Hyperlink 23" xfId="33817" hidden="1" xr:uid="{00000000-0005-0000-0000-00006A440000}"/>
    <cellStyle name="Hyperlink 23" xfId="33866" hidden="1" xr:uid="{00000000-0005-0000-0000-00006B440000}"/>
    <cellStyle name="Hyperlink 23" xfId="33916" hidden="1" xr:uid="{00000000-0005-0000-0000-00006C440000}"/>
    <cellStyle name="Hyperlink 23" xfId="33682" hidden="1" xr:uid="{00000000-0005-0000-0000-00006D440000}"/>
    <cellStyle name="Hyperlink 23" xfId="33992" hidden="1" xr:uid="{00000000-0005-0000-0000-00006E440000}"/>
    <cellStyle name="Hyperlink 23" xfId="34049" hidden="1" xr:uid="{00000000-0005-0000-0000-00006F440000}"/>
    <cellStyle name="Hyperlink 23" xfId="34098" hidden="1" xr:uid="{00000000-0005-0000-0000-000070440000}"/>
    <cellStyle name="Hyperlink 23" xfId="34148" hidden="1" xr:uid="{00000000-0005-0000-0000-000071440000}"/>
    <cellStyle name="Hyperlink 23" xfId="33534" hidden="1" xr:uid="{00000000-0005-0000-0000-000072440000}"/>
    <cellStyle name="Hyperlink 23" xfId="34196" hidden="1" xr:uid="{00000000-0005-0000-0000-000073440000}"/>
    <cellStyle name="Hyperlink 23" xfId="34253" hidden="1" xr:uid="{00000000-0005-0000-0000-000074440000}"/>
    <cellStyle name="Hyperlink 23" xfId="34302" hidden="1" xr:uid="{00000000-0005-0000-0000-000075440000}"/>
    <cellStyle name="Hyperlink 23" xfId="34352" hidden="1" xr:uid="{00000000-0005-0000-0000-000076440000}"/>
    <cellStyle name="Hyperlink 23" xfId="33703" hidden="1" xr:uid="{00000000-0005-0000-0000-000077440000}"/>
    <cellStyle name="Hyperlink 23" xfId="34400" hidden="1" xr:uid="{00000000-0005-0000-0000-000078440000}"/>
    <cellStyle name="Hyperlink 23" xfId="34457" hidden="1" xr:uid="{00000000-0005-0000-0000-000079440000}"/>
    <cellStyle name="Hyperlink 23" xfId="34506" hidden="1" xr:uid="{00000000-0005-0000-0000-00007A440000}"/>
    <cellStyle name="Hyperlink 23" xfId="34556" hidden="1" xr:uid="{00000000-0005-0000-0000-00007B440000}"/>
    <cellStyle name="Hyperlink 23" xfId="33514" hidden="1" xr:uid="{00000000-0005-0000-0000-00007C440000}"/>
    <cellStyle name="Hyperlink 23" xfId="34604" hidden="1" xr:uid="{00000000-0005-0000-0000-00007D440000}"/>
    <cellStyle name="Hyperlink 23" xfId="34661" hidden="1" xr:uid="{00000000-0005-0000-0000-00007E440000}"/>
    <cellStyle name="Hyperlink 23" xfId="34710" hidden="1" xr:uid="{00000000-0005-0000-0000-00007F440000}"/>
    <cellStyle name="Hyperlink 23" xfId="34760" hidden="1" xr:uid="{00000000-0005-0000-0000-000080440000}"/>
    <cellStyle name="Hyperlink 23" xfId="31678" hidden="1" xr:uid="{00000000-0005-0000-0000-000081440000}"/>
    <cellStyle name="Hyperlink 23" xfId="34808" hidden="1" xr:uid="{00000000-0005-0000-0000-000082440000}"/>
    <cellStyle name="Hyperlink 23" xfId="34865" hidden="1" xr:uid="{00000000-0005-0000-0000-000083440000}"/>
    <cellStyle name="Hyperlink 23" xfId="34914" hidden="1" xr:uid="{00000000-0005-0000-0000-000084440000}"/>
    <cellStyle name="Hyperlink 23" xfId="34964" hidden="1" xr:uid="{00000000-0005-0000-0000-000085440000}"/>
    <cellStyle name="Hyperlink 23" xfId="35066" hidden="1" xr:uid="{00000000-0005-0000-0000-000086440000}"/>
    <cellStyle name="Hyperlink 23" xfId="35239" hidden="1" xr:uid="{00000000-0005-0000-0000-000087440000}"/>
    <cellStyle name="Hyperlink 23" xfId="35296" hidden="1" xr:uid="{00000000-0005-0000-0000-000088440000}"/>
    <cellStyle name="Hyperlink 23" xfId="35345" hidden="1" xr:uid="{00000000-0005-0000-0000-000089440000}"/>
    <cellStyle name="Hyperlink 23" xfId="35395" hidden="1" xr:uid="{00000000-0005-0000-0000-00008A440000}"/>
    <cellStyle name="Hyperlink 23" xfId="35161" hidden="1" xr:uid="{00000000-0005-0000-0000-00008B440000}"/>
    <cellStyle name="Hyperlink 23" xfId="35471" hidden="1" xr:uid="{00000000-0005-0000-0000-00008C440000}"/>
    <cellStyle name="Hyperlink 23" xfId="35528" hidden="1" xr:uid="{00000000-0005-0000-0000-00008D440000}"/>
    <cellStyle name="Hyperlink 23" xfId="35577" hidden="1" xr:uid="{00000000-0005-0000-0000-00008E440000}"/>
    <cellStyle name="Hyperlink 23" xfId="35627" hidden="1" xr:uid="{00000000-0005-0000-0000-00008F440000}"/>
    <cellStyle name="Hyperlink 23" xfId="35013" hidden="1" xr:uid="{00000000-0005-0000-0000-000090440000}"/>
    <cellStyle name="Hyperlink 23" xfId="35675" hidden="1" xr:uid="{00000000-0005-0000-0000-000091440000}"/>
    <cellStyle name="Hyperlink 23" xfId="35732" hidden="1" xr:uid="{00000000-0005-0000-0000-000092440000}"/>
    <cellStyle name="Hyperlink 23" xfId="35781" hidden="1" xr:uid="{00000000-0005-0000-0000-000093440000}"/>
    <cellStyle name="Hyperlink 23" xfId="35831" hidden="1" xr:uid="{00000000-0005-0000-0000-000094440000}"/>
    <cellStyle name="Hyperlink 23" xfId="35182" hidden="1" xr:uid="{00000000-0005-0000-0000-000095440000}"/>
    <cellStyle name="Hyperlink 23" xfId="35879" hidden="1" xr:uid="{00000000-0005-0000-0000-000096440000}"/>
    <cellStyle name="Hyperlink 23" xfId="35936" hidden="1" xr:uid="{00000000-0005-0000-0000-000097440000}"/>
    <cellStyle name="Hyperlink 23" xfId="35985" hidden="1" xr:uid="{00000000-0005-0000-0000-000098440000}"/>
    <cellStyle name="Hyperlink 23" xfId="36035" hidden="1" xr:uid="{00000000-0005-0000-0000-000099440000}"/>
    <cellStyle name="Hyperlink 23" xfId="34993" hidden="1" xr:uid="{00000000-0005-0000-0000-00009A440000}"/>
    <cellStyle name="Hyperlink 23" xfId="36083" hidden="1" xr:uid="{00000000-0005-0000-0000-00009B440000}"/>
    <cellStyle name="Hyperlink 23" xfId="36140" hidden="1" xr:uid="{00000000-0005-0000-0000-00009C440000}"/>
    <cellStyle name="Hyperlink 23" xfId="36189" hidden="1" xr:uid="{00000000-0005-0000-0000-00009D440000}"/>
    <cellStyle name="Hyperlink 23" xfId="36239" hidden="1" xr:uid="{00000000-0005-0000-0000-00009E440000}"/>
    <cellStyle name="Hyperlink 23" xfId="5522" hidden="1" xr:uid="{00000000-0005-0000-0000-00009F440000}"/>
    <cellStyle name="Hyperlink 23" xfId="36307" hidden="1" xr:uid="{00000000-0005-0000-0000-0000A0440000}"/>
    <cellStyle name="Hyperlink 23" xfId="36364" hidden="1" xr:uid="{00000000-0005-0000-0000-0000A1440000}"/>
    <cellStyle name="Hyperlink 23" xfId="36413" hidden="1" xr:uid="{00000000-0005-0000-0000-0000A2440000}"/>
    <cellStyle name="Hyperlink 23" xfId="36463" hidden="1" xr:uid="{00000000-0005-0000-0000-0000A3440000}"/>
    <cellStyle name="Hyperlink 23" xfId="36493" hidden="1" xr:uid="{00000000-0005-0000-0000-0000A4440000}"/>
    <cellStyle name="Hyperlink 23" xfId="36562" hidden="1" xr:uid="{00000000-0005-0000-0000-0000A5440000}"/>
    <cellStyle name="Hyperlink 23" xfId="36619" hidden="1" xr:uid="{00000000-0005-0000-0000-0000A6440000}"/>
    <cellStyle name="Hyperlink 23" xfId="36668" hidden="1" xr:uid="{00000000-0005-0000-0000-0000A7440000}"/>
    <cellStyle name="Hyperlink 23" xfId="36718" hidden="1" xr:uid="{00000000-0005-0000-0000-0000A8440000}"/>
    <cellStyle name="Hyperlink 23" xfId="36797" hidden="1" xr:uid="{00000000-0005-0000-0000-0000A9440000}"/>
    <cellStyle name="Hyperlink 23" xfId="36919" hidden="1" xr:uid="{00000000-0005-0000-0000-0000AA440000}"/>
    <cellStyle name="Hyperlink 23" xfId="36976" hidden="1" xr:uid="{00000000-0005-0000-0000-0000AB440000}"/>
    <cellStyle name="Hyperlink 23" xfId="37025" hidden="1" xr:uid="{00000000-0005-0000-0000-0000AC440000}"/>
    <cellStyle name="Hyperlink 23" xfId="37075" hidden="1" xr:uid="{00000000-0005-0000-0000-0000AD440000}"/>
    <cellStyle name="Hyperlink 23" xfId="37177" hidden="1" xr:uid="{00000000-0005-0000-0000-0000AE440000}"/>
    <cellStyle name="Hyperlink 23" xfId="37350" hidden="1" xr:uid="{00000000-0005-0000-0000-0000AF440000}"/>
    <cellStyle name="Hyperlink 23" xfId="37407" hidden="1" xr:uid="{00000000-0005-0000-0000-0000B0440000}"/>
    <cellStyle name="Hyperlink 23" xfId="37456" hidden="1" xr:uid="{00000000-0005-0000-0000-0000B1440000}"/>
    <cellStyle name="Hyperlink 23" xfId="37506" hidden="1" xr:uid="{00000000-0005-0000-0000-0000B2440000}"/>
    <cellStyle name="Hyperlink 23" xfId="37272" hidden="1" xr:uid="{00000000-0005-0000-0000-0000B3440000}"/>
    <cellStyle name="Hyperlink 23" xfId="37582" hidden="1" xr:uid="{00000000-0005-0000-0000-0000B4440000}"/>
    <cellStyle name="Hyperlink 23" xfId="37639" hidden="1" xr:uid="{00000000-0005-0000-0000-0000B5440000}"/>
    <cellStyle name="Hyperlink 23" xfId="37688" hidden="1" xr:uid="{00000000-0005-0000-0000-0000B6440000}"/>
    <cellStyle name="Hyperlink 23" xfId="37738" hidden="1" xr:uid="{00000000-0005-0000-0000-0000B7440000}"/>
    <cellStyle name="Hyperlink 23" xfId="37124" hidden="1" xr:uid="{00000000-0005-0000-0000-0000B8440000}"/>
    <cellStyle name="Hyperlink 23" xfId="37786" hidden="1" xr:uid="{00000000-0005-0000-0000-0000B9440000}"/>
    <cellStyle name="Hyperlink 23" xfId="37843" hidden="1" xr:uid="{00000000-0005-0000-0000-0000BA440000}"/>
    <cellStyle name="Hyperlink 23" xfId="37892" hidden="1" xr:uid="{00000000-0005-0000-0000-0000BB440000}"/>
    <cellStyle name="Hyperlink 23" xfId="37942" hidden="1" xr:uid="{00000000-0005-0000-0000-0000BC440000}"/>
    <cellStyle name="Hyperlink 23" xfId="37293" hidden="1" xr:uid="{00000000-0005-0000-0000-0000BD440000}"/>
    <cellStyle name="Hyperlink 23" xfId="37990" hidden="1" xr:uid="{00000000-0005-0000-0000-0000BE440000}"/>
    <cellStyle name="Hyperlink 23" xfId="38047" hidden="1" xr:uid="{00000000-0005-0000-0000-0000BF440000}"/>
    <cellStyle name="Hyperlink 23" xfId="38096" hidden="1" xr:uid="{00000000-0005-0000-0000-0000C0440000}"/>
    <cellStyle name="Hyperlink 23" xfId="38146" hidden="1" xr:uid="{00000000-0005-0000-0000-0000C1440000}"/>
    <cellStyle name="Hyperlink 23" xfId="37104" hidden="1" xr:uid="{00000000-0005-0000-0000-0000C2440000}"/>
    <cellStyle name="Hyperlink 23" xfId="38194" hidden="1" xr:uid="{00000000-0005-0000-0000-0000C3440000}"/>
    <cellStyle name="Hyperlink 23" xfId="38251" hidden="1" xr:uid="{00000000-0005-0000-0000-0000C4440000}"/>
    <cellStyle name="Hyperlink 23" xfId="38300" hidden="1" xr:uid="{00000000-0005-0000-0000-0000C5440000}"/>
    <cellStyle name="Hyperlink 23" xfId="38350" hidden="1" xr:uid="{00000000-0005-0000-0000-0000C6440000}"/>
    <cellStyle name="Hyperlink 23" xfId="36892" hidden="1" xr:uid="{00000000-0005-0000-0000-0000C7440000}"/>
    <cellStyle name="Hyperlink 23" xfId="38398" hidden="1" xr:uid="{00000000-0005-0000-0000-0000C8440000}"/>
    <cellStyle name="Hyperlink 23" xfId="38455" hidden="1" xr:uid="{00000000-0005-0000-0000-0000C9440000}"/>
    <cellStyle name="Hyperlink 23" xfId="38504" hidden="1" xr:uid="{00000000-0005-0000-0000-0000CA440000}"/>
    <cellStyle name="Hyperlink 23" xfId="38554" hidden="1" xr:uid="{00000000-0005-0000-0000-0000CB440000}"/>
    <cellStyle name="Hyperlink 23" xfId="38656" hidden="1" xr:uid="{00000000-0005-0000-0000-0000CC440000}"/>
    <cellStyle name="Hyperlink 23" xfId="38829" hidden="1" xr:uid="{00000000-0005-0000-0000-0000CD440000}"/>
    <cellStyle name="Hyperlink 23" xfId="38886" hidden="1" xr:uid="{00000000-0005-0000-0000-0000CE440000}"/>
    <cellStyle name="Hyperlink 23" xfId="38935" hidden="1" xr:uid="{00000000-0005-0000-0000-0000CF440000}"/>
    <cellStyle name="Hyperlink 23" xfId="38985" hidden="1" xr:uid="{00000000-0005-0000-0000-0000D0440000}"/>
    <cellStyle name="Hyperlink 23" xfId="38751" hidden="1" xr:uid="{00000000-0005-0000-0000-0000D1440000}"/>
    <cellStyle name="Hyperlink 23" xfId="39061" hidden="1" xr:uid="{00000000-0005-0000-0000-0000D2440000}"/>
    <cellStyle name="Hyperlink 23" xfId="39118" hidden="1" xr:uid="{00000000-0005-0000-0000-0000D3440000}"/>
    <cellStyle name="Hyperlink 23" xfId="39167" hidden="1" xr:uid="{00000000-0005-0000-0000-0000D4440000}"/>
    <cellStyle name="Hyperlink 23" xfId="39217" hidden="1" xr:uid="{00000000-0005-0000-0000-0000D5440000}"/>
    <cellStyle name="Hyperlink 23" xfId="38603" hidden="1" xr:uid="{00000000-0005-0000-0000-0000D6440000}"/>
    <cellStyle name="Hyperlink 23" xfId="39265" hidden="1" xr:uid="{00000000-0005-0000-0000-0000D7440000}"/>
    <cellStyle name="Hyperlink 23" xfId="39322" hidden="1" xr:uid="{00000000-0005-0000-0000-0000D8440000}"/>
    <cellStyle name="Hyperlink 23" xfId="39371" hidden="1" xr:uid="{00000000-0005-0000-0000-0000D9440000}"/>
    <cellStyle name="Hyperlink 23" xfId="39421" hidden="1" xr:uid="{00000000-0005-0000-0000-0000DA440000}"/>
    <cellStyle name="Hyperlink 23" xfId="38772" hidden="1" xr:uid="{00000000-0005-0000-0000-0000DB440000}"/>
    <cellStyle name="Hyperlink 23" xfId="39469" hidden="1" xr:uid="{00000000-0005-0000-0000-0000DC440000}"/>
    <cellStyle name="Hyperlink 23" xfId="39526" hidden="1" xr:uid="{00000000-0005-0000-0000-0000DD440000}"/>
    <cellStyle name="Hyperlink 23" xfId="39575" hidden="1" xr:uid="{00000000-0005-0000-0000-0000DE440000}"/>
    <cellStyle name="Hyperlink 23" xfId="39625" hidden="1" xr:uid="{00000000-0005-0000-0000-0000DF440000}"/>
    <cellStyle name="Hyperlink 23" xfId="38583" hidden="1" xr:uid="{00000000-0005-0000-0000-0000E0440000}"/>
    <cellStyle name="Hyperlink 23" xfId="39673" hidden="1" xr:uid="{00000000-0005-0000-0000-0000E1440000}"/>
    <cellStyle name="Hyperlink 23" xfId="39730" hidden="1" xr:uid="{00000000-0005-0000-0000-0000E2440000}"/>
    <cellStyle name="Hyperlink 23" xfId="39779" hidden="1" xr:uid="{00000000-0005-0000-0000-0000E3440000}"/>
    <cellStyle name="Hyperlink 23" xfId="39829" hidden="1" xr:uid="{00000000-0005-0000-0000-0000E4440000}"/>
    <cellStyle name="Hyperlink 23" xfId="36747" hidden="1" xr:uid="{00000000-0005-0000-0000-0000E5440000}"/>
    <cellStyle name="Hyperlink 23" xfId="39877" hidden="1" xr:uid="{00000000-0005-0000-0000-0000E6440000}"/>
    <cellStyle name="Hyperlink 23" xfId="39934" hidden="1" xr:uid="{00000000-0005-0000-0000-0000E7440000}"/>
    <cellStyle name="Hyperlink 23" xfId="39983" hidden="1" xr:uid="{00000000-0005-0000-0000-0000E8440000}"/>
    <cellStyle name="Hyperlink 23" xfId="40033" hidden="1" xr:uid="{00000000-0005-0000-0000-0000E9440000}"/>
    <cellStyle name="Hyperlink 23" xfId="40135" hidden="1" xr:uid="{00000000-0005-0000-0000-0000EA440000}"/>
    <cellStyle name="Hyperlink 23" xfId="40308" hidden="1" xr:uid="{00000000-0005-0000-0000-0000EB440000}"/>
    <cellStyle name="Hyperlink 23" xfId="40365" hidden="1" xr:uid="{00000000-0005-0000-0000-0000EC440000}"/>
    <cellStyle name="Hyperlink 23" xfId="40414" hidden="1" xr:uid="{00000000-0005-0000-0000-0000ED440000}"/>
    <cellStyle name="Hyperlink 23" xfId="40464" hidden="1" xr:uid="{00000000-0005-0000-0000-0000EE440000}"/>
    <cellStyle name="Hyperlink 23" xfId="40230" hidden="1" xr:uid="{00000000-0005-0000-0000-0000EF440000}"/>
    <cellStyle name="Hyperlink 23" xfId="40540" hidden="1" xr:uid="{00000000-0005-0000-0000-0000F0440000}"/>
    <cellStyle name="Hyperlink 23" xfId="40597" hidden="1" xr:uid="{00000000-0005-0000-0000-0000F1440000}"/>
    <cellStyle name="Hyperlink 23" xfId="40646" hidden="1" xr:uid="{00000000-0005-0000-0000-0000F2440000}"/>
    <cellStyle name="Hyperlink 23" xfId="40696" hidden="1" xr:uid="{00000000-0005-0000-0000-0000F3440000}"/>
    <cellStyle name="Hyperlink 23" xfId="40082" hidden="1" xr:uid="{00000000-0005-0000-0000-0000F4440000}"/>
    <cellStyle name="Hyperlink 23" xfId="40744" hidden="1" xr:uid="{00000000-0005-0000-0000-0000F5440000}"/>
    <cellStyle name="Hyperlink 23" xfId="40801" hidden="1" xr:uid="{00000000-0005-0000-0000-0000F6440000}"/>
    <cellStyle name="Hyperlink 23" xfId="40850" hidden="1" xr:uid="{00000000-0005-0000-0000-0000F7440000}"/>
    <cellStyle name="Hyperlink 23" xfId="40900" hidden="1" xr:uid="{00000000-0005-0000-0000-0000F8440000}"/>
    <cellStyle name="Hyperlink 23" xfId="40251" hidden="1" xr:uid="{00000000-0005-0000-0000-0000F9440000}"/>
    <cellStyle name="Hyperlink 23" xfId="40948" hidden="1" xr:uid="{00000000-0005-0000-0000-0000FA440000}"/>
    <cellStyle name="Hyperlink 23" xfId="41005" hidden="1" xr:uid="{00000000-0005-0000-0000-0000FB440000}"/>
    <cellStyle name="Hyperlink 23" xfId="41054" hidden="1" xr:uid="{00000000-0005-0000-0000-0000FC440000}"/>
    <cellStyle name="Hyperlink 23" xfId="41104" hidden="1" xr:uid="{00000000-0005-0000-0000-0000FD440000}"/>
    <cellStyle name="Hyperlink 23" xfId="40062" hidden="1" xr:uid="{00000000-0005-0000-0000-0000FE440000}"/>
    <cellStyle name="Hyperlink 23" xfId="41152" hidden="1" xr:uid="{00000000-0005-0000-0000-0000FF440000}"/>
    <cellStyle name="Hyperlink 23" xfId="41209" hidden="1" xr:uid="{00000000-0005-0000-0000-000000450000}"/>
    <cellStyle name="Hyperlink 23" xfId="41258" hidden="1" xr:uid="{00000000-0005-0000-0000-000001450000}"/>
    <cellStyle name="Hyperlink 23" xfId="41308" hidden="1" xr:uid="{00000000-0005-0000-0000-000002450000}"/>
    <cellStyle name="Hyperlink 23" xfId="5549" hidden="1" xr:uid="{00000000-0005-0000-0000-000003450000}"/>
    <cellStyle name="Hyperlink 23" xfId="41356" hidden="1" xr:uid="{00000000-0005-0000-0000-000004450000}"/>
    <cellStyle name="Hyperlink 23" xfId="41413" hidden="1" xr:uid="{00000000-0005-0000-0000-000005450000}"/>
    <cellStyle name="Hyperlink 23" xfId="41462" hidden="1" xr:uid="{00000000-0005-0000-0000-000006450000}"/>
    <cellStyle name="Hyperlink 23" xfId="41512" hidden="1" xr:uid="{00000000-0005-0000-0000-000007450000}"/>
    <cellStyle name="Hyperlink 23" xfId="41542" hidden="1" xr:uid="{00000000-0005-0000-0000-000008450000}"/>
    <cellStyle name="Hyperlink 23" xfId="41611" hidden="1" xr:uid="{00000000-0005-0000-0000-000009450000}"/>
    <cellStyle name="Hyperlink 23" xfId="41668" hidden="1" xr:uid="{00000000-0005-0000-0000-00000A450000}"/>
    <cellStyle name="Hyperlink 23" xfId="41717" hidden="1" xr:uid="{00000000-0005-0000-0000-00000B450000}"/>
    <cellStyle name="Hyperlink 23" xfId="41767" hidden="1" xr:uid="{00000000-0005-0000-0000-00000C450000}"/>
    <cellStyle name="Hyperlink 23" xfId="41846" hidden="1" xr:uid="{00000000-0005-0000-0000-00000D450000}"/>
    <cellStyle name="Hyperlink 23" xfId="41968" hidden="1" xr:uid="{00000000-0005-0000-0000-00000E450000}"/>
    <cellStyle name="Hyperlink 23" xfId="42025" hidden="1" xr:uid="{00000000-0005-0000-0000-00000F450000}"/>
    <cellStyle name="Hyperlink 23" xfId="42074" hidden="1" xr:uid="{00000000-0005-0000-0000-000010450000}"/>
    <cellStyle name="Hyperlink 23" xfId="42124" hidden="1" xr:uid="{00000000-0005-0000-0000-000011450000}"/>
    <cellStyle name="Hyperlink 23" xfId="42226" hidden="1" xr:uid="{00000000-0005-0000-0000-000012450000}"/>
    <cellStyle name="Hyperlink 23" xfId="42399" hidden="1" xr:uid="{00000000-0005-0000-0000-000013450000}"/>
    <cellStyle name="Hyperlink 23" xfId="42456" hidden="1" xr:uid="{00000000-0005-0000-0000-000014450000}"/>
    <cellStyle name="Hyperlink 23" xfId="42505" hidden="1" xr:uid="{00000000-0005-0000-0000-000015450000}"/>
    <cellStyle name="Hyperlink 23" xfId="42555" hidden="1" xr:uid="{00000000-0005-0000-0000-000016450000}"/>
    <cellStyle name="Hyperlink 23" xfId="42321" hidden="1" xr:uid="{00000000-0005-0000-0000-000017450000}"/>
    <cellStyle name="Hyperlink 23" xfId="42631" hidden="1" xr:uid="{00000000-0005-0000-0000-000018450000}"/>
    <cellStyle name="Hyperlink 23" xfId="42688" hidden="1" xr:uid="{00000000-0005-0000-0000-000019450000}"/>
    <cellStyle name="Hyperlink 23" xfId="42737" hidden="1" xr:uid="{00000000-0005-0000-0000-00001A450000}"/>
    <cellStyle name="Hyperlink 23" xfId="42787" hidden="1" xr:uid="{00000000-0005-0000-0000-00001B450000}"/>
    <cellStyle name="Hyperlink 23" xfId="42173" hidden="1" xr:uid="{00000000-0005-0000-0000-00001C450000}"/>
    <cellStyle name="Hyperlink 23" xfId="42835" hidden="1" xr:uid="{00000000-0005-0000-0000-00001D450000}"/>
    <cellStyle name="Hyperlink 23" xfId="42892" hidden="1" xr:uid="{00000000-0005-0000-0000-00001E450000}"/>
    <cellStyle name="Hyperlink 23" xfId="42941" hidden="1" xr:uid="{00000000-0005-0000-0000-00001F450000}"/>
    <cellStyle name="Hyperlink 23" xfId="42991" hidden="1" xr:uid="{00000000-0005-0000-0000-000020450000}"/>
    <cellStyle name="Hyperlink 23" xfId="42342" hidden="1" xr:uid="{00000000-0005-0000-0000-000021450000}"/>
    <cellStyle name="Hyperlink 23" xfId="43039" hidden="1" xr:uid="{00000000-0005-0000-0000-000022450000}"/>
    <cellStyle name="Hyperlink 23" xfId="43096" hidden="1" xr:uid="{00000000-0005-0000-0000-000023450000}"/>
    <cellStyle name="Hyperlink 23" xfId="43145" hidden="1" xr:uid="{00000000-0005-0000-0000-000024450000}"/>
    <cellStyle name="Hyperlink 23" xfId="43195" hidden="1" xr:uid="{00000000-0005-0000-0000-000025450000}"/>
    <cellStyle name="Hyperlink 23" xfId="42153" hidden="1" xr:uid="{00000000-0005-0000-0000-000026450000}"/>
    <cellStyle name="Hyperlink 23" xfId="43243" hidden="1" xr:uid="{00000000-0005-0000-0000-000027450000}"/>
    <cellStyle name="Hyperlink 23" xfId="43300" hidden="1" xr:uid="{00000000-0005-0000-0000-000028450000}"/>
    <cellStyle name="Hyperlink 23" xfId="43349" hidden="1" xr:uid="{00000000-0005-0000-0000-000029450000}"/>
    <cellStyle name="Hyperlink 23" xfId="43399" hidden="1" xr:uid="{00000000-0005-0000-0000-00002A450000}"/>
    <cellStyle name="Hyperlink 23" xfId="41941" hidden="1" xr:uid="{00000000-0005-0000-0000-00002B450000}"/>
    <cellStyle name="Hyperlink 23" xfId="43447" hidden="1" xr:uid="{00000000-0005-0000-0000-00002C450000}"/>
    <cellStyle name="Hyperlink 23" xfId="43504" hidden="1" xr:uid="{00000000-0005-0000-0000-00002D450000}"/>
    <cellStyle name="Hyperlink 23" xfId="43553" hidden="1" xr:uid="{00000000-0005-0000-0000-00002E450000}"/>
    <cellStyle name="Hyperlink 23" xfId="43603" hidden="1" xr:uid="{00000000-0005-0000-0000-00002F450000}"/>
    <cellStyle name="Hyperlink 23" xfId="43705" hidden="1" xr:uid="{00000000-0005-0000-0000-000030450000}"/>
    <cellStyle name="Hyperlink 23" xfId="43878" hidden="1" xr:uid="{00000000-0005-0000-0000-000031450000}"/>
    <cellStyle name="Hyperlink 23" xfId="43935" hidden="1" xr:uid="{00000000-0005-0000-0000-000032450000}"/>
    <cellStyle name="Hyperlink 23" xfId="43984" hidden="1" xr:uid="{00000000-0005-0000-0000-000033450000}"/>
    <cellStyle name="Hyperlink 23" xfId="44034" hidden="1" xr:uid="{00000000-0005-0000-0000-000034450000}"/>
    <cellStyle name="Hyperlink 23" xfId="43800" hidden="1" xr:uid="{00000000-0005-0000-0000-000035450000}"/>
    <cellStyle name="Hyperlink 23" xfId="44110" hidden="1" xr:uid="{00000000-0005-0000-0000-000036450000}"/>
    <cellStyle name="Hyperlink 23" xfId="44167" hidden="1" xr:uid="{00000000-0005-0000-0000-000037450000}"/>
    <cellStyle name="Hyperlink 23" xfId="44216" hidden="1" xr:uid="{00000000-0005-0000-0000-000038450000}"/>
    <cellStyle name="Hyperlink 23" xfId="44266" hidden="1" xr:uid="{00000000-0005-0000-0000-000039450000}"/>
    <cellStyle name="Hyperlink 23" xfId="43652" hidden="1" xr:uid="{00000000-0005-0000-0000-00003A450000}"/>
    <cellStyle name="Hyperlink 23" xfId="44314" hidden="1" xr:uid="{00000000-0005-0000-0000-00003B450000}"/>
    <cellStyle name="Hyperlink 23" xfId="44371" hidden="1" xr:uid="{00000000-0005-0000-0000-00003C450000}"/>
    <cellStyle name="Hyperlink 23" xfId="44420" hidden="1" xr:uid="{00000000-0005-0000-0000-00003D450000}"/>
    <cellStyle name="Hyperlink 23" xfId="44470" hidden="1" xr:uid="{00000000-0005-0000-0000-00003E450000}"/>
    <cellStyle name="Hyperlink 23" xfId="43821" hidden="1" xr:uid="{00000000-0005-0000-0000-00003F450000}"/>
    <cellStyle name="Hyperlink 23" xfId="44518" hidden="1" xr:uid="{00000000-0005-0000-0000-000040450000}"/>
    <cellStyle name="Hyperlink 23" xfId="44575" hidden="1" xr:uid="{00000000-0005-0000-0000-000041450000}"/>
    <cellStyle name="Hyperlink 23" xfId="44624" hidden="1" xr:uid="{00000000-0005-0000-0000-000042450000}"/>
    <cellStyle name="Hyperlink 23" xfId="44674" hidden="1" xr:uid="{00000000-0005-0000-0000-000043450000}"/>
    <cellStyle name="Hyperlink 23" xfId="43632" hidden="1" xr:uid="{00000000-0005-0000-0000-000044450000}"/>
    <cellStyle name="Hyperlink 23" xfId="44722" hidden="1" xr:uid="{00000000-0005-0000-0000-000045450000}"/>
    <cellStyle name="Hyperlink 23" xfId="44779" hidden="1" xr:uid="{00000000-0005-0000-0000-000046450000}"/>
    <cellStyle name="Hyperlink 23" xfId="44828" hidden="1" xr:uid="{00000000-0005-0000-0000-000047450000}"/>
    <cellStyle name="Hyperlink 23" xfId="44878" hidden="1" xr:uid="{00000000-0005-0000-0000-000048450000}"/>
    <cellStyle name="Hyperlink 23" xfId="41796" hidden="1" xr:uid="{00000000-0005-0000-0000-000049450000}"/>
    <cellStyle name="Hyperlink 23" xfId="44926" hidden="1" xr:uid="{00000000-0005-0000-0000-00004A450000}"/>
    <cellStyle name="Hyperlink 23" xfId="44983" hidden="1" xr:uid="{00000000-0005-0000-0000-00004B450000}"/>
    <cellStyle name="Hyperlink 23" xfId="45032" hidden="1" xr:uid="{00000000-0005-0000-0000-00004C450000}"/>
    <cellStyle name="Hyperlink 23" xfId="45082" hidden="1" xr:uid="{00000000-0005-0000-0000-00004D450000}"/>
    <cellStyle name="Hyperlink 23" xfId="45184" hidden="1" xr:uid="{00000000-0005-0000-0000-00004E450000}"/>
    <cellStyle name="Hyperlink 23" xfId="45357" hidden="1" xr:uid="{00000000-0005-0000-0000-00004F450000}"/>
    <cellStyle name="Hyperlink 23" xfId="45414" hidden="1" xr:uid="{00000000-0005-0000-0000-000050450000}"/>
    <cellStyle name="Hyperlink 23" xfId="45463" hidden="1" xr:uid="{00000000-0005-0000-0000-000051450000}"/>
    <cellStyle name="Hyperlink 23" xfId="45513" hidden="1" xr:uid="{00000000-0005-0000-0000-000052450000}"/>
    <cellStyle name="Hyperlink 23" xfId="45279" hidden="1" xr:uid="{00000000-0005-0000-0000-000053450000}"/>
    <cellStyle name="Hyperlink 23" xfId="45589" hidden="1" xr:uid="{00000000-0005-0000-0000-000054450000}"/>
    <cellStyle name="Hyperlink 23" xfId="45646" hidden="1" xr:uid="{00000000-0005-0000-0000-000055450000}"/>
    <cellStyle name="Hyperlink 23" xfId="45695" hidden="1" xr:uid="{00000000-0005-0000-0000-000056450000}"/>
    <cellStyle name="Hyperlink 23" xfId="45745" hidden="1" xr:uid="{00000000-0005-0000-0000-000057450000}"/>
    <cellStyle name="Hyperlink 23" xfId="45131" hidden="1" xr:uid="{00000000-0005-0000-0000-000058450000}"/>
    <cellStyle name="Hyperlink 23" xfId="45793" hidden="1" xr:uid="{00000000-0005-0000-0000-000059450000}"/>
    <cellStyle name="Hyperlink 23" xfId="45850" hidden="1" xr:uid="{00000000-0005-0000-0000-00005A450000}"/>
    <cellStyle name="Hyperlink 23" xfId="45899" hidden="1" xr:uid="{00000000-0005-0000-0000-00005B450000}"/>
    <cellStyle name="Hyperlink 23" xfId="45949" hidden="1" xr:uid="{00000000-0005-0000-0000-00005C450000}"/>
    <cellStyle name="Hyperlink 23" xfId="45300" hidden="1" xr:uid="{00000000-0005-0000-0000-00005D450000}"/>
    <cellStyle name="Hyperlink 23" xfId="45997" hidden="1" xr:uid="{00000000-0005-0000-0000-00005E450000}"/>
    <cellStyle name="Hyperlink 23" xfId="46054" hidden="1" xr:uid="{00000000-0005-0000-0000-00005F450000}"/>
    <cellStyle name="Hyperlink 23" xfId="46103" hidden="1" xr:uid="{00000000-0005-0000-0000-000060450000}"/>
    <cellStyle name="Hyperlink 23" xfId="46153" hidden="1" xr:uid="{00000000-0005-0000-0000-000061450000}"/>
    <cellStyle name="Hyperlink 23" xfId="45111" hidden="1" xr:uid="{00000000-0005-0000-0000-000062450000}"/>
    <cellStyle name="Hyperlink 23" xfId="46201" hidden="1" xr:uid="{00000000-0005-0000-0000-000063450000}"/>
    <cellStyle name="Hyperlink 23" xfId="46258" hidden="1" xr:uid="{00000000-0005-0000-0000-000064450000}"/>
    <cellStyle name="Hyperlink 23" xfId="46307" hidden="1" xr:uid="{00000000-0005-0000-0000-000065450000}"/>
    <cellStyle name="Hyperlink 23" xfId="46357" hidden="1" xr:uid="{00000000-0005-0000-0000-000066450000}"/>
    <cellStyle name="Hyperlink 23" xfId="5607" hidden="1" xr:uid="{00000000-0005-0000-0000-000067450000}"/>
    <cellStyle name="Hyperlink 23" xfId="46405" hidden="1" xr:uid="{00000000-0005-0000-0000-000068450000}"/>
    <cellStyle name="Hyperlink 23" xfId="46462" hidden="1" xr:uid="{00000000-0005-0000-0000-000069450000}"/>
    <cellStyle name="Hyperlink 23" xfId="46511" hidden="1" xr:uid="{00000000-0005-0000-0000-00006A450000}"/>
    <cellStyle name="Hyperlink 23" xfId="46561" hidden="1" xr:uid="{00000000-0005-0000-0000-00006B450000}"/>
    <cellStyle name="Hyperlink 23" xfId="46591" hidden="1" xr:uid="{00000000-0005-0000-0000-00006C450000}"/>
    <cellStyle name="Hyperlink 23" xfId="46660" hidden="1" xr:uid="{00000000-0005-0000-0000-00006D450000}"/>
    <cellStyle name="Hyperlink 23" xfId="46717" hidden="1" xr:uid="{00000000-0005-0000-0000-00006E450000}"/>
    <cellStyle name="Hyperlink 23" xfId="46766" hidden="1" xr:uid="{00000000-0005-0000-0000-00006F450000}"/>
    <cellStyle name="Hyperlink 23" xfId="46816" hidden="1" xr:uid="{00000000-0005-0000-0000-000070450000}"/>
    <cellStyle name="Hyperlink 23" xfId="46895" hidden="1" xr:uid="{00000000-0005-0000-0000-000071450000}"/>
    <cellStyle name="Hyperlink 23" xfId="47017" hidden="1" xr:uid="{00000000-0005-0000-0000-000072450000}"/>
    <cellStyle name="Hyperlink 23" xfId="47074" hidden="1" xr:uid="{00000000-0005-0000-0000-000073450000}"/>
    <cellStyle name="Hyperlink 23" xfId="47123" hidden="1" xr:uid="{00000000-0005-0000-0000-000074450000}"/>
    <cellStyle name="Hyperlink 23" xfId="47173" hidden="1" xr:uid="{00000000-0005-0000-0000-000075450000}"/>
    <cellStyle name="Hyperlink 23" xfId="47275" hidden="1" xr:uid="{00000000-0005-0000-0000-000076450000}"/>
    <cellStyle name="Hyperlink 23" xfId="47448" hidden="1" xr:uid="{00000000-0005-0000-0000-000077450000}"/>
    <cellStyle name="Hyperlink 23" xfId="47505" hidden="1" xr:uid="{00000000-0005-0000-0000-000078450000}"/>
    <cellStyle name="Hyperlink 23" xfId="47554" hidden="1" xr:uid="{00000000-0005-0000-0000-000079450000}"/>
    <cellStyle name="Hyperlink 23" xfId="47604" hidden="1" xr:uid="{00000000-0005-0000-0000-00007A450000}"/>
    <cellStyle name="Hyperlink 23" xfId="47370" hidden="1" xr:uid="{00000000-0005-0000-0000-00007B450000}"/>
    <cellStyle name="Hyperlink 23" xfId="47680" hidden="1" xr:uid="{00000000-0005-0000-0000-00007C450000}"/>
    <cellStyle name="Hyperlink 23" xfId="47737" hidden="1" xr:uid="{00000000-0005-0000-0000-00007D450000}"/>
    <cellStyle name="Hyperlink 23" xfId="47786" hidden="1" xr:uid="{00000000-0005-0000-0000-00007E450000}"/>
    <cellStyle name="Hyperlink 23" xfId="47836" hidden="1" xr:uid="{00000000-0005-0000-0000-00007F450000}"/>
    <cellStyle name="Hyperlink 23" xfId="47222" hidden="1" xr:uid="{00000000-0005-0000-0000-000080450000}"/>
    <cellStyle name="Hyperlink 23" xfId="47884" hidden="1" xr:uid="{00000000-0005-0000-0000-000081450000}"/>
    <cellStyle name="Hyperlink 23" xfId="47941" hidden="1" xr:uid="{00000000-0005-0000-0000-000082450000}"/>
    <cellStyle name="Hyperlink 23" xfId="47990" hidden="1" xr:uid="{00000000-0005-0000-0000-000083450000}"/>
    <cellStyle name="Hyperlink 23" xfId="48040" hidden="1" xr:uid="{00000000-0005-0000-0000-000084450000}"/>
    <cellStyle name="Hyperlink 23" xfId="47391" hidden="1" xr:uid="{00000000-0005-0000-0000-000085450000}"/>
    <cellStyle name="Hyperlink 23" xfId="48088" hidden="1" xr:uid="{00000000-0005-0000-0000-000086450000}"/>
    <cellStyle name="Hyperlink 23" xfId="48145" hidden="1" xr:uid="{00000000-0005-0000-0000-000087450000}"/>
    <cellStyle name="Hyperlink 23" xfId="48194" hidden="1" xr:uid="{00000000-0005-0000-0000-000088450000}"/>
    <cellStyle name="Hyperlink 23" xfId="48244" hidden="1" xr:uid="{00000000-0005-0000-0000-000089450000}"/>
    <cellStyle name="Hyperlink 23" xfId="47202" hidden="1" xr:uid="{00000000-0005-0000-0000-00008A450000}"/>
    <cellStyle name="Hyperlink 23" xfId="48292" hidden="1" xr:uid="{00000000-0005-0000-0000-00008B450000}"/>
    <cellStyle name="Hyperlink 23" xfId="48349" hidden="1" xr:uid="{00000000-0005-0000-0000-00008C450000}"/>
    <cellStyle name="Hyperlink 23" xfId="48398" hidden="1" xr:uid="{00000000-0005-0000-0000-00008D450000}"/>
    <cellStyle name="Hyperlink 23" xfId="48448" hidden="1" xr:uid="{00000000-0005-0000-0000-00008E450000}"/>
    <cellStyle name="Hyperlink 23" xfId="46990" hidden="1" xr:uid="{00000000-0005-0000-0000-00008F450000}"/>
    <cellStyle name="Hyperlink 23" xfId="48496" hidden="1" xr:uid="{00000000-0005-0000-0000-000090450000}"/>
    <cellStyle name="Hyperlink 23" xfId="48553" hidden="1" xr:uid="{00000000-0005-0000-0000-000091450000}"/>
    <cellStyle name="Hyperlink 23" xfId="48602" hidden="1" xr:uid="{00000000-0005-0000-0000-000092450000}"/>
    <cellStyle name="Hyperlink 23" xfId="48652" hidden="1" xr:uid="{00000000-0005-0000-0000-000093450000}"/>
    <cellStyle name="Hyperlink 23" xfId="48754" hidden="1" xr:uid="{00000000-0005-0000-0000-000094450000}"/>
    <cellStyle name="Hyperlink 23" xfId="48927" hidden="1" xr:uid="{00000000-0005-0000-0000-000095450000}"/>
    <cellStyle name="Hyperlink 23" xfId="48984" hidden="1" xr:uid="{00000000-0005-0000-0000-000096450000}"/>
    <cellStyle name="Hyperlink 23" xfId="49033" hidden="1" xr:uid="{00000000-0005-0000-0000-000097450000}"/>
    <cellStyle name="Hyperlink 23" xfId="49083" hidden="1" xr:uid="{00000000-0005-0000-0000-000098450000}"/>
    <cellStyle name="Hyperlink 23" xfId="48849" hidden="1" xr:uid="{00000000-0005-0000-0000-000099450000}"/>
    <cellStyle name="Hyperlink 23" xfId="49159" hidden="1" xr:uid="{00000000-0005-0000-0000-00009A450000}"/>
    <cellStyle name="Hyperlink 23" xfId="49216" hidden="1" xr:uid="{00000000-0005-0000-0000-00009B450000}"/>
    <cellStyle name="Hyperlink 23" xfId="49265" hidden="1" xr:uid="{00000000-0005-0000-0000-00009C450000}"/>
    <cellStyle name="Hyperlink 23" xfId="49315" hidden="1" xr:uid="{00000000-0005-0000-0000-00009D450000}"/>
    <cellStyle name="Hyperlink 23" xfId="48701" hidden="1" xr:uid="{00000000-0005-0000-0000-00009E450000}"/>
    <cellStyle name="Hyperlink 23" xfId="49363" hidden="1" xr:uid="{00000000-0005-0000-0000-00009F450000}"/>
    <cellStyle name="Hyperlink 23" xfId="49420" hidden="1" xr:uid="{00000000-0005-0000-0000-0000A0450000}"/>
    <cellStyle name="Hyperlink 23" xfId="49469" hidden="1" xr:uid="{00000000-0005-0000-0000-0000A1450000}"/>
    <cellStyle name="Hyperlink 23" xfId="49519" hidden="1" xr:uid="{00000000-0005-0000-0000-0000A2450000}"/>
    <cellStyle name="Hyperlink 23" xfId="48870" hidden="1" xr:uid="{00000000-0005-0000-0000-0000A3450000}"/>
    <cellStyle name="Hyperlink 23" xfId="49567" hidden="1" xr:uid="{00000000-0005-0000-0000-0000A4450000}"/>
    <cellStyle name="Hyperlink 23" xfId="49624" hidden="1" xr:uid="{00000000-0005-0000-0000-0000A5450000}"/>
    <cellStyle name="Hyperlink 23" xfId="49673" hidden="1" xr:uid="{00000000-0005-0000-0000-0000A6450000}"/>
    <cellStyle name="Hyperlink 23" xfId="49723" hidden="1" xr:uid="{00000000-0005-0000-0000-0000A7450000}"/>
    <cellStyle name="Hyperlink 23" xfId="48681" hidden="1" xr:uid="{00000000-0005-0000-0000-0000A8450000}"/>
    <cellStyle name="Hyperlink 23" xfId="49771" hidden="1" xr:uid="{00000000-0005-0000-0000-0000A9450000}"/>
    <cellStyle name="Hyperlink 23" xfId="49828" hidden="1" xr:uid="{00000000-0005-0000-0000-0000AA450000}"/>
    <cellStyle name="Hyperlink 23" xfId="49877" hidden="1" xr:uid="{00000000-0005-0000-0000-0000AB450000}"/>
    <cellStyle name="Hyperlink 23" xfId="49927" hidden="1" xr:uid="{00000000-0005-0000-0000-0000AC450000}"/>
    <cellStyle name="Hyperlink 23" xfId="46845" hidden="1" xr:uid="{00000000-0005-0000-0000-0000AD450000}"/>
    <cellStyle name="Hyperlink 23" xfId="49975" hidden="1" xr:uid="{00000000-0005-0000-0000-0000AE450000}"/>
    <cellStyle name="Hyperlink 23" xfId="50032" hidden="1" xr:uid="{00000000-0005-0000-0000-0000AF450000}"/>
    <cellStyle name="Hyperlink 23" xfId="50081" hidden="1" xr:uid="{00000000-0005-0000-0000-0000B0450000}"/>
    <cellStyle name="Hyperlink 23" xfId="50131" hidden="1" xr:uid="{00000000-0005-0000-0000-0000B1450000}"/>
    <cellStyle name="Hyperlink 23" xfId="50233" hidden="1" xr:uid="{00000000-0005-0000-0000-0000B2450000}"/>
    <cellStyle name="Hyperlink 23" xfId="50406" hidden="1" xr:uid="{00000000-0005-0000-0000-0000B3450000}"/>
    <cellStyle name="Hyperlink 23" xfId="50463" hidden="1" xr:uid="{00000000-0005-0000-0000-0000B4450000}"/>
    <cellStyle name="Hyperlink 23" xfId="50512" hidden="1" xr:uid="{00000000-0005-0000-0000-0000B5450000}"/>
    <cellStyle name="Hyperlink 23" xfId="50562" hidden="1" xr:uid="{00000000-0005-0000-0000-0000B6450000}"/>
    <cellStyle name="Hyperlink 23" xfId="50328" hidden="1" xr:uid="{00000000-0005-0000-0000-0000B7450000}"/>
    <cellStyle name="Hyperlink 23" xfId="50638" hidden="1" xr:uid="{00000000-0005-0000-0000-0000B8450000}"/>
    <cellStyle name="Hyperlink 23" xfId="50695" hidden="1" xr:uid="{00000000-0005-0000-0000-0000B9450000}"/>
    <cellStyle name="Hyperlink 23" xfId="50744" hidden="1" xr:uid="{00000000-0005-0000-0000-0000BA450000}"/>
    <cellStyle name="Hyperlink 23" xfId="50794" hidden="1" xr:uid="{00000000-0005-0000-0000-0000BB450000}"/>
    <cellStyle name="Hyperlink 23" xfId="50180" hidden="1" xr:uid="{00000000-0005-0000-0000-0000BC450000}"/>
    <cellStyle name="Hyperlink 23" xfId="50842" hidden="1" xr:uid="{00000000-0005-0000-0000-0000BD450000}"/>
    <cellStyle name="Hyperlink 23" xfId="50899" hidden="1" xr:uid="{00000000-0005-0000-0000-0000BE450000}"/>
    <cellStyle name="Hyperlink 23" xfId="50948" hidden="1" xr:uid="{00000000-0005-0000-0000-0000BF450000}"/>
    <cellStyle name="Hyperlink 23" xfId="50998" hidden="1" xr:uid="{00000000-0005-0000-0000-0000C0450000}"/>
    <cellStyle name="Hyperlink 23" xfId="50349" hidden="1" xr:uid="{00000000-0005-0000-0000-0000C1450000}"/>
    <cellStyle name="Hyperlink 23" xfId="51046" hidden="1" xr:uid="{00000000-0005-0000-0000-0000C2450000}"/>
    <cellStyle name="Hyperlink 23" xfId="51103" hidden="1" xr:uid="{00000000-0005-0000-0000-0000C3450000}"/>
    <cellStyle name="Hyperlink 23" xfId="51152" hidden="1" xr:uid="{00000000-0005-0000-0000-0000C4450000}"/>
    <cellStyle name="Hyperlink 23" xfId="51202" hidden="1" xr:uid="{00000000-0005-0000-0000-0000C5450000}"/>
    <cellStyle name="Hyperlink 23" xfId="50160" hidden="1" xr:uid="{00000000-0005-0000-0000-0000C6450000}"/>
    <cellStyle name="Hyperlink 23" xfId="51250" hidden="1" xr:uid="{00000000-0005-0000-0000-0000C7450000}"/>
    <cellStyle name="Hyperlink 23" xfId="51307" hidden="1" xr:uid="{00000000-0005-0000-0000-0000C8450000}"/>
    <cellStyle name="Hyperlink 23" xfId="51356" hidden="1" xr:uid="{00000000-0005-0000-0000-0000C9450000}"/>
    <cellStyle name="Hyperlink 23" xfId="51406" hidden="1" xr:uid="{00000000-0005-0000-0000-0000CA450000}"/>
    <cellStyle name="Hyperlink 23" xfId="11516" hidden="1" xr:uid="{00000000-0005-0000-0000-0000CB450000}"/>
    <cellStyle name="Hyperlink 23" xfId="51454" hidden="1" xr:uid="{00000000-0005-0000-0000-0000CC450000}"/>
    <cellStyle name="Hyperlink 23" xfId="51511" hidden="1" xr:uid="{00000000-0005-0000-0000-0000CD450000}"/>
    <cellStyle name="Hyperlink 23" xfId="51560" hidden="1" xr:uid="{00000000-0005-0000-0000-0000CE450000}"/>
    <cellStyle name="Hyperlink 23" xfId="51610" hidden="1" xr:uid="{00000000-0005-0000-0000-0000CF450000}"/>
    <cellStyle name="Hyperlink 23" xfId="51640" hidden="1" xr:uid="{00000000-0005-0000-0000-0000D0450000}"/>
    <cellStyle name="Hyperlink 23" xfId="51709" hidden="1" xr:uid="{00000000-0005-0000-0000-0000D1450000}"/>
    <cellStyle name="Hyperlink 23" xfId="51766" hidden="1" xr:uid="{00000000-0005-0000-0000-0000D2450000}"/>
    <cellStyle name="Hyperlink 23" xfId="51815" hidden="1" xr:uid="{00000000-0005-0000-0000-0000D3450000}"/>
    <cellStyle name="Hyperlink 23" xfId="51865" hidden="1" xr:uid="{00000000-0005-0000-0000-0000D4450000}"/>
    <cellStyle name="Hyperlink 23" xfId="51944" hidden="1" xr:uid="{00000000-0005-0000-0000-0000D5450000}"/>
    <cellStyle name="Hyperlink 23" xfId="52066" hidden="1" xr:uid="{00000000-0005-0000-0000-0000D6450000}"/>
    <cellStyle name="Hyperlink 23" xfId="52123" hidden="1" xr:uid="{00000000-0005-0000-0000-0000D7450000}"/>
    <cellStyle name="Hyperlink 23" xfId="52172" hidden="1" xr:uid="{00000000-0005-0000-0000-0000D8450000}"/>
    <cellStyle name="Hyperlink 23" xfId="52222" hidden="1" xr:uid="{00000000-0005-0000-0000-0000D9450000}"/>
    <cellStyle name="Hyperlink 23" xfId="52324" hidden="1" xr:uid="{00000000-0005-0000-0000-0000DA450000}"/>
    <cellStyle name="Hyperlink 23" xfId="52497" hidden="1" xr:uid="{00000000-0005-0000-0000-0000DB450000}"/>
    <cellStyle name="Hyperlink 23" xfId="52554" hidden="1" xr:uid="{00000000-0005-0000-0000-0000DC450000}"/>
    <cellStyle name="Hyperlink 23" xfId="52603" hidden="1" xr:uid="{00000000-0005-0000-0000-0000DD450000}"/>
    <cellStyle name="Hyperlink 23" xfId="52653" hidden="1" xr:uid="{00000000-0005-0000-0000-0000DE450000}"/>
    <cellStyle name="Hyperlink 23" xfId="52419" hidden="1" xr:uid="{00000000-0005-0000-0000-0000DF450000}"/>
    <cellStyle name="Hyperlink 23" xfId="52729" hidden="1" xr:uid="{00000000-0005-0000-0000-0000E0450000}"/>
    <cellStyle name="Hyperlink 23" xfId="52786" hidden="1" xr:uid="{00000000-0005-0000-0000-0000E1450000}"/>
    <cellStyle name="Hyperlink 23" xfId="52835" hidden="1" xr:uid="{00000000-0005-0000-0000-0000E2450000}"/>
    <cellStyle name="Hyperlink 23" xfId="52885" hidden="1" xr:uid="{00000000-0005-0000-0000-0000E3450000}"/>
    <cellStyle name="Hyperlink 23" xfId="52271" hidden="1" xr:uid="{00000000-0005-0000-0000-0000E4450000}"/>
    <cellStyle name="Hyperlink 23" xfId="52933" hidden="1" xr:uid="{00000000-0005-0000-0000-0000E5450000}"/>
    <cellStyle name="Hyperlink 23" xfId="52990" hidden="1" xr:uid="{00000000-0005-0000-0000-0000E6450000}"/>
    <cellStyle name="Hyperlink 23" xfId="53039" hidden="1" xr:uid="{00000000-0005-0000-0000-0000E7450000}"/>
    <cellStyle name="Hyperlink 23" xfId="53089" hidden="1" xr:uid="{00000000-0005-0000-0000-0000E8450000}"/>
    <cellStyle name="Hyperlink 23" xfId="52440" hidden="1" xr:uid="{00000000-0005-0000-0000-0000E9450000}"/>
    <cellStyle name="Hyperlink 23" xfId="53137" hidden="1" xr:uid="{00000000-0005-0000-0000-0000EA450000}"/>
    <cellStyle name="Hyperlink 23" xfId="53194" hidden="1" xr:uid="{00000000-0005-0000-0000-0000EB450000}"/>
    <cellStyle name="Hyperlink 23" xfId="53243" hidden="1" xr:uid="{00000000-0005-0000-0000-0000EC450000}"/>
    <cellStyle name="Hyperlink 23" xfId="53293" hidden="1" xr:uid="{00000000-0005-0000-0000-0000ED450000}"/>
    <cellStyle name="Hyperlink 23" xfId="52251" hidden="1" xr:uid="{00000000-0005-0000-0000-0000EE450000}"/>
    <cellStyle name="Hyperlink 23" xfId="53341" hidden="1" xr:uid="{00000000-0005-0000-0000-0000EF450000}"/>
    <cellStyle name="Hyperlink 23" xfId="53398" hidden="1" xr:uid="{00000000-0005-0000-0000-0000F0450000}"/>
    <cellStyle name="Hyperlink 23" xfId="53447" hidden="1" xr:uid="{00000000-0005-0000-0000-0000F1450000}"/>
    <cellStyle name="Hyperlink 23" xfId="53497" hidden="1" xr:uid="{00000000-0005-0000-0000-0000F2450000}"/>
    <cellStyle name="Hyperlink 23" xfId="52039" hidden="1" xr:uid="{00000000-0005-0000-0000-0000F3450000}"/>
    <cellStyle name="Hyperlink 23" xfId="53545" hidden="1" xr:uid="{00000000-0005-0000-0000-0000F4450000}"/>
    <cellStyle name="Hyperlink 23" xfId="53602" hidden="1" xr:uid="{00000000-0005-0000-0000-0000F5450000}"/>
    <cellStyle name="Hyperlink 23" xfId="53651" hidden="1" xr:uid="{00000000-0005-0000-0000-0000F6450000}"/>
    <cellStyle name="Hyperlink 23" xfId="53701" hidden="1" xr:uid="{00000000-0005-0000-0000-0000F7450000}"/>
    <cellStyle name="Hyperlink 23" xfId="53803" hidden="1" xr:uid="{00000000-0005-0000-0000-0000F8450000}"/>
    <cellStyle name="Hyperlink 23" xfId="53976" hidden="1" xr:uid="{00000000-0005-0000-0000-0000F9450000}"/>
    <cellStyle name="Hyperlink 23" xfId="54033" hidden="1" xr:uid="{00000000-0005-0000-0000-0000FA450000}"/>
    <cellStyle name="Hyperlink 23" xfId="54082" hidden="1" xr:uid="{00000000-0005-0000-0000-0000FB450000}"/>
    <cellStyle name="Hyperlink 23" xfId="54132" hidden="1" xr:uid="{00000000-0005-0000-0000-0000FC450000}"/>
    <cellStyle name="Hyperlink 23" xfId="53898" hidden="1" xr:uid="{00000000-0005-0000-0000-0000FD450000}"/>
    <cellStyle name="Hyperlink 23" xfId="54208" hidden="1" xr:uid="{00000000-0005-0000-0000-0000FE450000}"/>
    <cellStyle name="Hyperlink 23" xfId="54265" hidden="1" xr:uid="{00000000-0005-0000-0000-0000FF450000}"/>
    <cellStyle name="Hyperlink 23" xfId="54314" hidden="1" xr:uid="{00000000-0005-0000-0000-000000460000}"/>
    <cellStyle name="Hyperlink 23" xfId="54364" hidden="1" xr:uid="{00000000-0005-0000-0000-000001460000}"/>
    <cellStyle name="Hyperlink 23" xfId="53750" hidden="1" xr:uid="{00000000-0005-0000-0000-000002460000}"/>
    <cellStyle name="Hyperlink 23" xfId="54412" hidden="1" xr:uid="{00000000-0005-0000-0000-000003460000}"/>
    <cellStyle name="Hyperlink 23" xfId="54469" hidden="1" xr:uid="{00000000-0005-0000-0000-000004460000}"/>
    <cellStyle name="Hyperlink 23" xfId="54518" hidden="1" xr:uid="{00000000-0005-0000-0000-000005460000}"/>
    <cellStyle name="Hyperlink 23" xfId="54568" hidden="1" xr:uid="{00000000-0005-0000-0000-000006460000}"/>
    <cellStyle name="Hyperlink 23" xfId="53919" hidden="1" xr:uid="{00000000-0005-0000-0000-000007460000}"/>
    <cellStyle name="Hyperlink 23" xfId="54616" hidden="1" xr:uid="{00000000-0005-0000-0000-000008460000}"/>
    <cellStyle name="Hyperlink 23" xfId="54673" hidden="1" xr:uid="{00000000-0005-0000-0000-000009460000}"/>
    <cellStyle name="Hyperlink 23" xfId="54722" hidden="1" xr:uid="{00000000-0005-0000-0000-00000A460000}"/>
    <cellStyle name="Hyperlink 23" xfId="54772" hidden="1" xr:uid="{00000000-0005-0000-0000-00000B460000}"/>
    <cellStyle name="Hyperlink 23" xfId="53730" hidden="1" xr:uid="{00000000-0005-0000-0000-00000C460000}"/>
    <cellStyle name="Hyperlink 23" xfId="54820" hidden="1" xr:uid="{00000000-0005-0000-0000-00000D460000}"/>
    <cellStyle name="Hyperlink 23" xfId="54877" hidden="1" xr:uid="{00000000-0005-0000-0000-00000E460000}"/>
    <cellStyle name="Hyperlink 23" xfId="54926" hidden="1" xr:uid="{00000000-0005-0000-0000-00000F460000}"/>
    <cellStyle name="Hyperlink 23" xfId="54976" hidden="1" xr:uid="{00000000-0005-0000-0000-000010460000}"/>
    <cellStyle name="Hyperlink 23" xfId="51894" hidden="1" xr:uid="{00000000-0005-0000-0000-000011460000}"/>
    <cellStyle name="Hyperlink 23" xfId="55024" hidden="1" xr:uid="{00000000-0005-0000-0000-000012460000}"/>
    <cellStyle name="Hyperlink 23" xfId="55081" hidden="1" xr:uid="{00000000-0005-0000-0000-000013460000}"/>
    <cellStyle name="Hyperlink 23" xfId="55130" hidden="1" xr:uid="{00000000-0005-0000-0000-000014460000}"/>
    <cellStyle name="Hyperlink 23" xfId="55180" hidden="1" xr:uid="{00000000-0005-0000-0000-000015460000}"/>
    <cellStyle name="Hyperlink 23" xfId="55282" hidden="1" xr:uid="{00000000-0005-0000-0000-000016460000}"/>
    <cellStyle name="Hyperlink 23" xfId="55455" hidden="1" xr:uid="{00000000-0005-0000-0000-000017460000}"/>
    <cellStyle name="Hyperlink 23" xfId="55512" hidden="1" xr:uid="{00000000-0005-0000-0000-000018460000}"/>
    <cellStyle name="Hyperlink 23" xfId="55561" hidden="1" xr:uid="{00000000-0005-0000-0000-000019460000}"/>
    <cellStyle name="Hyperlink 23" xfId="55611" hidden="1" xr:uid="{00000000-0005-0000-0000-00001A460000}"/>
    <cellStyle name="Hyperlink 23" xfId="55377" hidden="1" xr:uid="{00000000-0005-0000-0000-00001B460000}"/>
    <cellStyle name="Hyperlink 23" xfId="55687" hidden="1" xr:uid="{00000000-0005-0000-0000-00001C460000}"/>
    <cellStyle name="Hyperlink 23" xfId="55744" hidden="1" xr:uid="{00000000-0005-0000-0000-00001D460000}"/>
    <cellStyle name="Hyperlink 23" xfId="55793" hidden="1" xr:uid="{00000000-0005-0000-0000-00001E460000}"/>
    <cellStyle name="Hyperlink 23" xfId="55843" hidden="1" xr:uid="{00000000-0005-0000-0000-00001F460000}"/>
    <cellStyle name="Hyperlink 23" xfId="55229" hidden="1" xr:uid="{00000000-0005-0000-0000-000020460000}"/>
    <cellStyle name="Hyperlink 23" xfId="55891" hidden="1" xr:uid="{00000000-0005-0000-0000-000021460000}"/>
    <cellStyle name="Hyperlink 23" xfId="55948" hidden="1" xr:uid="{00000000-0005-0000-0000-000022460000}"/>
    <cellStyle name="Hyperlink 23" xfId="55997" hidden="1" xr:uid="{00000000-0005-0000-0000-000023460000}"/>
    <cellStyle name="Hyperlink 23" xfId="56047" hidden="1" xr:uid="{00000000-0005-0000-0000-000024460000}"/>
    <cellStyle name="Hyperlink 23" xfId="55398" hidden="1" xr:uid="{00000000-0005-0000-0000-000025460000}"/>
    <cellStyle name="Hyperlink 23" xfId="56095" hidden="1" xr:uid="{00000000-0005-0000-0000-000026460000}"/>
    <cellStyle name="Hyperlink 23" xfId="56152" hidden="1" xr:uid="{00000000-0005-0000-0000-000027460000}"/>
    <cellStyle name="Hyperlink 23" xfId="56201" hidden="1" xr:uid="{00000000-0005-0000-0000-000028460000}"/>
    <cellStyle name="Hyperlink 23" xfId="56251" hidden="1" xr:uid="{00000000-0005-0000-0000-000029460000}"/>
    <cellStyle name="Hyperlink 23" xfId="55209" hidden="1" xr:uid="{00000000-0005-0000-0000-00002A460000}"/>
    <cellStyle name="Hyperlink 23" xfId="56299" hidden="1" xr:uid="{00000000-0005-0000-0000-00002B460000}"/>
    <cellStyle name="Hyperlink 23" xfId="56356" hidden="1" xr:uid="{00000000-0005-0000-0000-00002C460000}"/>
    <cellStyle name="Hyperlink 23" xfId="56405" hidden="1" xr:uid="{00000000-0005-0000-0000-00002D460000}"/>
    <cellStyle name="Hyperlink 23" xfId="56455" hidden="1" xr:uid="{00000000-0005-0000-0000-00002E460000}"/>
    <cellStyle name="Hyperlink 23" xfId="56496" hidden="1" xr:uid="{00000000-0005-0000-0000-00002F460000}"/>
    <cellStyle name="Hyperlink 23" xfId="56567" hidden="1" xr:uid="{00000000-0005-0000-0000-000030460000}"/>
    <cellStyle name="Hyperlink 23" xfId="56624" hidden="1" xr:uid="{00000000-0005-0000-0000-000031460000}"/>
    <cellStyle name="Hyperlink 23" xfId="56673" hidden="1" xr:uid="{00000000-0005-0000-0000-000032460000}"/>
    <cellStyle name="Hyperlink 23" xfId="56723" hidden="1" xr:uid="{00000000-0005-0000-0000-000033460000}"/>
    <cellStyle name="Hyperlink 23" xfId="56753" hidden="1" xr:uid="{00000000-0005-0000-0000-000034460000}"/>
    <cellStyle name="Hyperlink 23" xfId="56822" hidden="1" xr:uid="{00000000-0005-0000-0000-000035460000}"/>
    <cellStyle name="Hyperlink 23" xfId="56879" hidden="1" xr:uid="{00000000-0005-0000-0000-000036460000}"/>
    <cellStyle name="Hyperlink 23" xfId="56928" hidden="1" xr:uid="{00000000-0005-0000-0000-000037460000}"/>
    <cellStyle name="Hyperlink 23" xfId="56978" hidden="1" xr:uid="{00000000-0005-0000-0000-000038460000}"/>
    <cellStyle name="Hyperlink 23" xfId="57065" hidden="1" xr:uid="{00000000-0005-0000-0000-000039460000}"/>
    <cellStyle name="Hyperlink 23" xfId="57189" hidden="1" xr:uid="{00000000-0005-0000-0000-00003A460000}"/>
    <cellStyle name="Hyperlink 23" xfId="57246" hidden="1" xr:uid="{00000000-0005-0000-0000-00003B460000}"/>
    <cellStyle name="Hyperlink 23" xfId="57295" hidden="1" xr:uid="{00000000-0005-0000-0000-00003C460000}"/>
    <cellStyle name="Hyperlink 23" xfId="57345" hidden="1" xr:uid="{00000000-0005-0000-0000-00003D460000}"/>
    <cellStyle name="Hyperlink 23" xfId="57447" hidden="1" xr:uid="{00000000-0005-0000-0000-00003E460000}"/>
    <cellStyle name="Hyperlink 23" xfId="57620" hidden="1" xr:uid="{00000000-0005-0000-0000-00003F460000}"/>
    <cellStyle name="Hyperlink 23" xfId="57677" hidden="1" xr:uid="{00000000-0005-0000-0000-000040460000}"/>
    <cellStyle name="Hyperlink 23" xfId="57726" hidden="1" xr:uid="{00000000-0005-0000-0000-000041460000}"/>
    <cellStyle name="Hyperlink 23" xfId="57776" hidden="1" xr:uid="{00000000-0005-0000-0000-000042460000}"/>
    <cellStyle name="Hyperlink 23" xfId="57542" hidden="1" xr:uid="{00000000-0005-0000-0000-000043460000}"/>
    <cellStyle name="Hyperlink 23" xfId="57852" hidden="1" xr:uid="{00000000-0005-0000-0000-000044460000}"/>
    <cellStyle name="Hyperlink 23" xfId="57909" hidden="1" xr:uid="{00000000-0005-0000-0000-000045460000}"/>
    <cellStyle name="Hyperlink 23" xfId="57958" hidden="1" xr:uid="{00000000-0005-0000-0000-000046460000}"/>
    <cellStyle name="Hyperlink 23" xfId="58008" hidden="1" xr:uid="{00000000-0005-0000-0000-000047460000}"/>
    <cellStyle name="Hyperlink 23" xfId="57394" hidden="1" xr:uid="{00000000-0005-0000-0000-000048460000}"/>
    <cellStyle name="Hyperlink 23" xfId="58056" hidden="1" xr:uid="{00000000-0005-0000-0000-000049460000}"/>
    <cellStyle name="Hyperlink 23" xfId="58113" hidden="1" xr:uid="{00000000-0005-0000-0000-00004A460000}"/>
    <cellStyle name="Hyperlink 23" xfId="58162" hidden="1" xr:uid="{00000000-0005-0000-0000-00004B460000}"/>
    <cellStyle name="Hyperlink 23" xfId="58212" hidden="1" xr:uid="{00000000-0005-0000-0000-00004C460000}"/>
    <cellStyle name="Hyperlink 23" xfId="57563" hidden="1" xr:uid="{00000000-0005-0000-0000-00004D460000}"/>
    <cellStyle name="Hyperlink 23" xfId="58260" hidden="1" xr:uid="{00000000-0005-0000-0000-00004E460000}"/>
    <cellStyle name="Hyperlink 23" xfId="58317" hidden="1" xr:uid="{00000000-0005-0000-0000-00004F460000}"/>
    <cellStyle name="Hyperlink 23" xfId="58366" hidden="1" xr:uid="{00000000-0005-0000-0000-000050460000}"/>
    <cellStyle name="Hyperlink 23" xfId="58416" hidden="1" xr:uid="{00000000-0005-0000-0000-000051460000}"/>
    <cellStyle name="Hyperlink 23" xfId="57374" hidden="1" xr:uid="{00000000-0005-0000-0000-000052460000}"/>
    <cellStyle name="Hyperlink 23" xfId="58464" hidden="1" xr:uid="{00000000-0005-0000-0000-000053460000}"/>
    <cellStyle name="Hyperlink 23" xfId="58521" hidden="1" xr:uid="{00000000-0005-0000-0000-000054460000}"/>
    <cellStyle name="Hyperlink 23" xfId="58570" hidden="1" xr:uid="{00000000-0005-0000-0000-000055460000}"/>
    <cellStyle name="Hyperlink 23" xfId="58620" hidden="1" xr:uid="{00000000-0005-0000-0000-000056460000}"/>
    <cellStyle name="Hyperlink 23" xfId="57161" hidden="1" xr:uid="{00000000-0005-0000-0000-000057460000}"/>
    <cellStyle name="Hyperlink 23" xfId="58668" hidden="1" xr:uid="{00000000-0005-0000-0000-000058460000}"/>
    <cellStyle name="Hyperlink 23" xfId="58725" hidden="1" xr:uid="{00000000-0005-0000-0000-000059460000}"/>
    <cellStyle name="Hyperlink 23" xfId="58774" hidden="1" xr:uid="{00000000-0005-0000-0000-00005A460000}"/>
    <cellStyle name="Hyperlink 23" xfId="58824" hidden="1" xr:uid="{00000000-0005-0000-0000-00005B460000}"/>
    <cellStyle name="Hyperlink 23" xfId="58926" hidden="1" xr:uid="{00000000-0005-0000-0000-00005C460000}"/>
    <cellStyle name="Hyperlink 23" xfId="59099" hidden="1" xr:uid="{00000000-0005-0000-0000-00005D460000}"/>
    <cellStyle name="Hyperlink 23" xfId="59156" hidden="1" xr:uid="{00000000-0005-0000-0000-00005E460000}"/>
    <cellStyle name="Hyperlink 23" xfId="59205" hidden="1" xr:uid="{00000000-0005-0000-0000-00005F460000}"/>
    <cellStyle name="Hyperlink 23" xfId="59255" hidden="1" xr:uid="{00000000-0005-0000-0000-000060460000}"/>
    <cellStyle name="Hyperlink 23" xfId="59021" hidden="1" xr:uid="{00000000-0005-0000-0000-000061460000}"/>
    <cellStyle name="Hyperlink 23" xfId="59331" hidden="1" xr:uid="{00000000-0005-0000-0000-000062460000}"/>
    <cellStyle name="Hyperlink 23" xfId="59388" hidden="1" xr:uid="{00000000-0005-0000-0000-000063460000}"/>
    <cellStyle name="Hyperlink 23" xfId="59437" hidden="1" xr:uid="{00000000-0005-0000-0000-000064460000}"/>
    <cellStyle name="Hyperlink 23" xfId="59487" hidden="1" xr:uid="{00000000-0005-0000-0000-000065460000}"/>
    <cellStyle name="Hyperlink 23" xfId="58873" hidden="1" xr:uid="{00000000-0005-0000-0000-000066460000}"/>
    <cellStyle name="Hyperlink 23" xfId="59535" hidden="1" xr:uid="{00000000-0005-0000-0000-000067460000}"/>
    <cellStyle name="Hyperlink 23" xfId="59592" hidden="1" xr:uid="{00000000-0005-0000-0000-000068460000}"/>
    <cellStyle name="Hyperlink 23" xfId="59641" hidden="1" xr:uid="{00000000-0005-0000-0000-000069460000}"/>
    <cellStyle name="Hyperlink 23" xfId="59691" hidden="1" xr:uid="{00000000-0005-0000-0000-00006A460000}"/>
    <cellStyle name="Hyperlink 23" xfId="59042" hidden="1" xr:uid="{00000000-0005-0000-0000-00006B460000}"/>
    <cellStyle name="Hyperlink 23" xfId="59739" hidden="1" xr:uid="{00000000-0005-0000-0000-00006C460000}"/>
    <cellStyle name="Hyperlink 23" xfId="59796" hidden="1" xr:uid="{00000000-0005-0000-0000-00006D460000}"/>
    <cellStyle name="Hyperlink 23" xfId="59845" hidden="1" xr:uid="{00000000-0005-0000-0000-00006E460000}"/>
    <cellStyle name="Hyperlink 23" xfId="59895" hidden="1" xr:uid="{00000000-0005-0000-0000-00006F460000}"/>
    <cellStyle name="Hyperlink 23" xfId="58853" hidden="1" xr:uid="{00000000-0005-0000-0000-000070460000}"/>
    <cellStyle name="Hyperlink 23" xfId="59943" hidden="1" xr:uid="{00000000-0005-0000-0000-000071460000}"/>
    <cellStyle name="Hyperlink 23" xfId="60000" hidden="1" xr:uid="{00000000-0005-0000-0000-000072460000}"/>
    <cellStyle name="Hyperlink 23" xfId="60049" hidden="1" xr:uid="{00000000-0005-0000-0000-000073460000}"/>
    <cellStyle name="Hyperlink 23" xfId="60099" hidden="1" xr:uid="{00000000-0005-0000-0000-000074460000}"/>
    <cellStyle name="Hyperlink 23" xfId="57010" hidden="1" xr:uid="{00000000-0005-0000-0000-000075460000}"/>
    <cellStyle name="Hyperlink 23" xfId="60147" hidden="1" xr:uid="{00000000-0005-0000-0000-000076460000}"/>
    <cellStyle name="Hyperlink 23" xfId="60204" hidden="1" xr:uid="{00000000-0005-0000-0000-000077460000}"/>
    <cellStyle name="Hyperlink 23" xfId="60253" hidden="1" xr:uid="{00000000-0005-0000-0000-000078460000}"/>
    <cellStyle name="Hyperlink 23" xfId="60303" hidden="1" xr:uid="{00000000-0005-0000-0000-000079460000}"/>
    <cellStyle name="Hyperlink 23" xfId="60405" hidden="1" xr:uid="{00000000-0005-0000-0000-00007A460000}"/>
    <cellStyle name="Hyperlink 23" xfId="60578" hidden="1" xr:uid="{00000000-0005-0000-0000-00007B460000}"/>
    <cellStyle name="Hyperlink 23" xfId="60635" hidden="1" xr:uid="{00000000-0005-0000-0000-00007C460000}"/>
    <cellStyle name="Hyperlink 23" xfId="60684" hidden="1" xr:uid="{00000000-0005-0000-0000-00007D460000}"/>
    <cellStyle name="Hyperlink 23" xfId="60734" hidden="1" xr:uid="{00000000-0005-0000-0000-00007E460000}"/>
    <cellStyle name="Hyperlink 23" xfId="60500" hidden="1" xr:uid="{00000000-0005-0000-0000-00007F460000}"/>
    <cellStyle name="Hyperlink 23" xfId="60810" hidden="1" xr:uid="{00000000-0005-0000-0000-000080460000}"/>
    <cellStyle name="Hyperlink 23" xfId="60867" hidden="1" xr:uid="{00000000-0005-0000-0000-000081460000}"/>
    <cellStyle name="Hyperlink 23" xfId="60916" hidden="1" xr:uid="{00000000-0005-0000-0000-000082460000}"/>
    <cellStyle name="Hyperlink 23" xfId="60966" hidden="1" xr:uid="{00000000-0005-0000-0000-000083460000}"/>
    <cellStyle name="Hyperlink 23" xfId="60352" hidden="1" xr:uid="{00000000-0005-0000-0000-000084460000}"/>
    <cellStyle name="Hyperlink 23" xfId="61014" hidden="1" xr:uid="{00000000-0005-0000-0000-000085460000}"/>
    <cellStyle name="Hyperlink 23" xfId="61071" hidden="1" xr:uid="{00000000-0005-0000-0000-000086460000}"/>
    <cellStyle name="Hyperlink 23" xfId="61120" hidden="1" xr:uid="{00000000-0005-0000-0000-000087460000}"/>
    <cellStyle name="Hyperlink 23" xfId="61170" hidden="1" xr:uid="{00000000-0005-0000-0000-000088460000}"/>
    <cellStyle name="Hyperlink 23" xfId="60521" hidden="1" xr:uid="{00000000-0005-0000-0000-000089460000}"/>
    <cellStyle name="Hyperlink 23" xfId="61218" hidden="1" xr:uid="{00000000-0005-0000-0000-00008A460000}"/>
    <cellStyle name="Hyperlink 23" xfId="61275" hidden="1" xr:uid="{00000000-0005-0000-0000-00008B460000}"/>
    <cellStyle name="Hyperlink 23" xfId="61324" hidden="1" xr:uid="{00000000-0005-0000-0000-00008C460000}"/>
    <cellStyle name="Hyperlink 23" xfId="61374" hidden="1" xr:uid="{00000000-0005-0000-0000-00008D460000}"/>
    <cellStyle name="Hyperlink 23" xfId="60332" hidden="1" xr:uid="{00000000-0005-0000-0000-00008E460000}"/>
    <cellStyle name="Hyperlink 23" xfId="61422" hidden="1" xr:uid="{00000000-0005-0000-0000-00008F460000}"/>
    <cellStyle name="Hyperlink 23" xfId="61479" hidden="1" xr:uid="{00000000-0005-0000-0000-000090460000}"/>
    <cellStyle name="Hyperlink 23" xfId="61528" hidden="1" xr:uid="{00000000-0005-0000-0000-000091460000}"/>
    <cellStyle name="Hyperlink 23" xfId="61578" xr:uid="{00000000-0005-0000-0000-000092460000}"/>
    <cellStyle name="Hyperlink 24" xfId="161" hidden="1" xr:uid="{00000000-0005-0000-0000-000093460000}"/>
    <cellStyle name="Hyperlink 24" xfId="203" hidden="1" xr:uid="{00000000-0005-0000-0000-000094460000}"/>
    <cellStyle name="Hyperlink 24" xfId="433" hidden="1" xr:uid="{00000000-0005-0000-0000-000095460000}"/>
    <cellStyle name="Hyperlink 24" xfId="494" hidden="1" xr:uid="{00000000-0005-0000-0000-000096460000}"/>
    <cellStyle name="Hyperlink 24" xfId="543" hidden="1" xr:uid="{00000000-0005-0000-0000-000097460000}"/>
    <cellStyle name="Hyperlink 24" xfId="593" hidden="1" xr:uid="{00000000-0005-0000-0000-000098460000}"/>
    <cellStyle name="Hyperlink 24" xfId="621" hidden="1" xr:uid="{00000000-0005-0000-0000-000099460000}"/>
    <cellStyle name="Hyperlink 24" xfId="690" hidden="1" xr:uid="{00000000-0005-0000-0000-00009A460000}"/>
    <cellStyle name="Hyperlink 24" xfId="749" hidden="1" xr:uid="{00000000-0005-0000-0000-00009B460000}"/>
    <cellStyle name="Hyperlink 24" xfId="798" hidden="1" xr:uid="{00000000-0005-0000-0000-00009C460000}"/>
    <cellStyle name="Hyperlink 24" xfId="848" hidden="1" xr:uid="{00000000-0005-0000-0000-00009D460000}"/>
    <cellStyle name="Hyperlink 24" xfId="935" hidden="1" xr:uid="{00000000-0005-0000-0000-00009E460000}"/>
    <cellStyle name="Hyperlink 24" xfId="1060" hidden="1" xr:uid="{00000000-0005-0000-0000-00009F460000}"/>
    <cellStyle name="Hyperlink 24" xfId="1119" hidden="1" xr:uid="{00000000-0005-0000-0000-0000A0460000}"/>
    <cellStyle name="Hyperlink 24" xfId="1168" hidden="1" xr:uid="{00000000-0005-0000-0000-0000A1460000}"/>
    <cellStyle name="Hyperlink 24" xfId="1218" hidden="1" xr:uid="{00000000-0005-0000-0000-0000A2460000}"/>
    <cellStyle name="Hyperlink 24" xfId="1318" hidden="1" xr:uid="{00000000-0005-0000-0000-0000A3460000}"/>
    <cellStyle name="Hyperlink 24" xfId="1491" hidden="1" xr:uid="{00000000-0005-0000-0000-0000A4460000}"/>
    <cellStyle name="Hyperlink 24" xfId="1550" hidden="1" xr:uid="{00000000-0005-0000-0000-0000A5460000}"/>
    <cellStyle name="Hyperlink 24" xfId="1599" hidden="1" xr:uid="{00000000-0005-0000-0000-0000A6460000}"/>
    <cellStyle name="Hyperlink 24" xfId="1649" hidden="1" xr:uid="{00000000-0005-0000-0000-0000A7460000}"/>
    <cellStyle name="Hyperlink 24" xfId="1415" hidden="1" xr:uid="{00000000-0005-0000-0000-0000A8460000}"/>
    <cellStyle name="Hyperlink 24" xfId="1723" hidden="1" xr:uid="{00000000-0005-0000-0000-0000A9460000}"/>
    <cellStyle name="Hyperlink 24" xfId="1782" hidden="1" xr:uid="{00000000-0005-0000-0000-0000AA460000}"/>
    <cellStyle name="Hyperlink 24" xfId="1831" hidden="1" xr:uid="{00000000-0005-0000-0000-0000AB460000}"/>
    <cellStyle name="Hyperlink 24" xfId="1881" hidden="1" xr:uid="{00000000-0005-0000-0000-0000AC460000}"/>
    <cellStyle name="Hyperlink 24" xfId="1265" hidden="1" xr:uid="{00000000-0005-0000-0000-0000AD460000}"/>
    <cellStyle name="Hyperlink 24" xfId="1927" hidden="1" xr:uid="{00000000-0005-0000-0000-0000AE460000}"/>
    <cellStyle name="Hyperlink 24" xfId="1986" hidden="1" xr:uid="{00000000-0005-0000-0000-0000AF460000}"/>
    <cellStyle name="Hyperlink 24" xfId="2035" hidden="1" xr:uid="{00000000-0005-0000-0000-0000B0460000}"/>
    <cellStyle name="Hyperlink 24" xfId="2085" hidden="1" xr:uid="{00000000-0005-0000-0000-0000B1460000}"/>
    <cellStyle name="Hyperlink 24" xfId="1434" hidden="1" xr:uid="{00000000-0005-0000-0000-0000B2460000}"/>
    <cellStyle name="Hyperlink 24" xfId="2131" hidden="1" xr:uid="{00000000-0005-0000-0000-0000B3460000}"/>
    <cellStyle name="Hyperlink 24" xfId="2190" hidden="1" xr:uid="{00000000-0005-0000-0000-0000B4460000}"/>
    <cellStyle name="Hyperlink 24" xfId="2239" hidden="1" xr:uid="{00000000-0005-0000-0000-0000B5460000}"/>
    <cellStyle name="Hyperlink 24" xfId="2289" hidden="1" xr:uid="{00000000-0005-0000-0000-0000B6460000}"/>
    <cellStyle name="Hyperlink 24" xfId="1247" hidden="1" xr:uid="{00000000-0005-0000-0000-0000B7460000}"/>
    <cellStyle name="Hyperlink 24" xfId="2335" hidden="1" xr:uid="{00000000-0005-0000-0000-0000B8460000}"/>
    <cellStyle name="Hyperlink 24" xfId="2394" hidden="1" xr:uid="{00000000-0005-0000-0000-0000B9460000}"/>
    <cellStyle name="Hyperlink 24" xfId="2443" hidden="1" xr:uid="{00000000-0005-0000-0000-0000BA460000}"/>
    <cellStyle name="Hyperlink 24" xfId="2493" hidden="1" xr:uid="{00000000-0005-0000-0000-0000BB460000}"/>
    <cellStyle name="Hyperlink 24" xfId="1033" hidden="1" xr:uid="{00000000-0005-0000-0000-0000BC460000}"/>
    <cellStyle name="Hyperlink 24" xfId="2539" hidden="1" xr:uid="{00000000-0005-0000-0000-0000BD460000}"/>
    <cellStyle name="Hyperlink 24" xfId="2598" hidden="1" xr:uid="{00000000-0005-0000-0000-0000BE460000}"/>
    <cellStyle name="Hyperlink 24" xfId="2647" hidden="1" xr:uid="{00000000-0005-0000-0000-0000BF460000}"/>
    <cellStyle name="Hyperlink 24" xfId="2697" hidden="1" xr:uid="{00000000-0005-0000-0000-0000C0460000}"/>
    <cellStyle name="Hyperlink 24" xfId="2797" hidden="1" xr:uid="{00000000-0005-0000-0000-0000C1460000}"/>
    <cellStyle name="Hyperlink 24" xfId="2970" hidden="1" xr:uid="{00000000-0005-0000-0000-0000C2460000}"/>
    <cellStyle name="Hyperlink 24" xfId="3029" hidden="1" xr:uid="{00000000-0005-0000-0000-0000C3460000}"/>
    <cellStyle name="Hyperlink 24" xfId="3078" hidden="1" xr:uid="{00000000-0005-0000-0000-0000C4460000}"/>
    <cellStyle name="Hyperlink 24" xfId="3128" hidden="1" xr:uid="{00000000-0005-0000-0000-0000C5460000}"/>
    <cellStyle name="Hyperlink 24" xfId="2894" hidden="1" xr:uid="{00000000-0005-0000-0000-0000C6460000}"/>
    <cellStyle name="Hyperlink 24" xfId="3202" hidden="1" xr:uid="{00000000-0005-0000-0000-0000C7460000}"/>
    <cellStyle name="Hyperlink 24" xfId="3261" hidden="1" xr:uid="{00000000-0005-0000-0000-0000C8460000}"/>
    <cellStyle name="Hyperlink 24" xfId="3310" hidden="1" xr:uid="{00000000-0005-0000-0000-0000C9460000}"/>
    <cellStyle name="Hyperlink 24" xfId="3360" hidden="1" xr:uid="{00000000-0005-0000-0000-0000CA460000}"/>
    <cellStyle name="Hyperlink 24" xfId="2744" hidden="1" xr:uid="{00000000-0005-0000-0000-0000CB460000}"/>
    <cellStyle name="Hyperlink 24" xfId="3406" hidden="1" xr:uid="{00000000-0005-0000-0000-0000CC460000}"/>
    <cellStyle name="Hyperlink 24" xfId="3465" hidden="1" xr:uid="{00000000-0005-0000-0000-0000CD460000}"/>
    <cellStyle name="Hyperlink 24" xfId="3514" hidden="1" xr:uid="{00000000-0005-0000-0000-0000CE460000}"/>
    <cellStyle name="Hyperlink 24" xfId="3564" hidden="1" xr:uid="{00000000-0005-0000-0000-0000CF460000}"/>
    <cellStyle name="Hyperlink 24" xfId="2913" hidden="1" xr:uid="{00000000-0005-0000-0000-0000D0460000}"/>
    <cellStyle name="Hyperlink 24" xfId="3610" hidden="1" xr:uid="{00000000-0005-0000-0000-0000D1460000}"/>
    <cellStyle name="Hyperlink 24" xfId="3669" hidden="1" xr:uid="{00000000-0005-0000-0000-0000D2460000}"/>
    <cellStyle name="Hyperlink 24" xfId="3718" hidden="1" xr:uid="{00000000-0005-0000-0000-0000D3460000}"/>
    <cellStyle name="Hyperlink 24" xfId="3768" hidden="1" xr:uid="{00000000-0005-0000-0000-0000D4460000}"/>
    <cellStyle name="Hyperlink 24" xfId="2726" hidden="1" xr:uid="{00000000-0005-0000-0000-0000D5460000}"/>
    <cellStyle name="Hyperlink 24" xfId="3814" hidden="1" xr:uid="{00000000-0005-0000-0000-0000D6460000}"/>
    <cellStyle name="Hyperlink 24" xfId="3873" hidden="1" xr:uid="{00000000-0005-0000-0000-0000D7460000}"/>
    <cellStyle name="Hyperlink 24" xfId="3922" hidden="1" xr:uid="{00000000-0005-0000-0000-0000D8460000}"/>
    <cellStyle name="Hyperlink 24" xfId="3972" hidden="1" xr:uid="{00000000-0005-0000-0000-0000D9460000}"/>
    <cellStyle name="Hyperlink 24" xfId="879" hidden="1" xr:uid="{00000000-0005-0000-0000-0000DA460000}"/>
    <cellStyle name="Hyperlink 24" xfId="4018" hidden="1" xr:uid="{00000000-0005-0000-0000-0000DB460000}"/>
    <cellStyle name="Hyperlink 24" xfId="4077" hidden="1" xr:uid="{00000000-0005-0000-0000-0000DC460000}"/>
    <cellStyle name="Hyperlink 24" xfId="4126" hidden="1" xr:uid="{00000000-0005-0000-0000-0000DD460000}"/>
    <cellStyle name="Hyperlink 24" xfId="4176" hidden="1" xr:uid="{00000000-0005-0000-0000-0000DE460000}"/>
    <cellStyle name="Hyperlink 24" xfId="4276" hidden="1" xr:uid="{00000000-0005-0000-0000-0000DF460000}"/>
    <cellStyle name="Hyperlink 24" xfId="4449" hidden="1" xr:uid="{00000000-0005-0000-0000-0000E0460000}"/>
    <cellStyle name="Hyperlink 24" xfId="4508" hidden="1" xr:uid="{00000000-0005-0000-0000-0000E1460000}"/>
    <cellStyle name="Hyperlink 24" xfId="4557" hidden="1" xr:uid="{00000000-0005-0000-0000-0000E2460000}"/>
    <cellStyle name="Hyperlink 24" xfId="4607" hidden="1" xr:uid="{00000000-0005-0000-0000-0000E3460000}"/>
    <cellStyle name="Hyperlink 24" xfId="4373" hidden="1" xr:uid="{00000000-0005-0000-0000-0000E4460000}"/>
    <cellStyle name="Hyperlink 24" xfId="4681" hidden="1" xr:uid="{00000000-0005-0000-0000-0000E5460000}"/>
    <cellStyle name="Hyperlink 24" xfId="4740" hidden="1" xr:uid="{00000000-0005-0000-0000-0000E6460000}"/>
    <cellStyle name="Hyperlink 24" xfId="4789" hidden="1" xr:uid="{00000000-0005-0000-0000-0000E7460000}"/>
    <cellStyle name="Hyperlink 24" xfId="4839" hidden="1" xr:uid="{00000000-0005-0000-0000-0000E8460000}"/>
    <cellStyle name="Hyperlink 24" xfId="4223" hidden="1" xr:uid="{00000000-0005-0000-0000-0000E9460000}"/>
    <cellStyle name="Hyperlink 24" xfId="4885" hidden="1" xr:uid="{00000000-0005-0000-0000-0000EA460000}"/>
    <cellStyle name="Hyperlink 24" xfId="4944" hidden="1" xr:uid="{00000000-0005-0000-0000-0000EB460000}"/>
    <cellStyle name="Hyperlink 24" xfId="4993" hidden="1" xr:uid="{00000000-0005-0000-0000-0000EC460000}"/>
    <cellStyle name="Hyperlink 24" xfId="5043" hidden="1" xr:uid="{00000000-0005-0000-0000-0000ED460000}"/>
    <cellStyle name="Hyperlink 24" xfId="4392" hidden="1" xr:uid="{00000000-0005-0000-0000-0000EE460000}"/>
    <cellStyle name="Hyperlink 24" xfId="5089" hidden="1" xr:uid="{00000000-0005-0000-0000-0000EF460000}"/>
    <cellStyle name="Hyperlink 24" xfId="5148" hidden="1" xr:uid="{00000000-0005-0000-0000-0000F0460000}"/>
    <cellStyle name="Hyperlink 24" xfId="5197" hidden="1" xr:uid="{00000000-0005-0000-0000-0000F1460000}"/>
    <cellStyle name="Hyperlink 24" xfId="5247" hidden="1" xr:uid="{00000000-0005-0000-0000-0000F2460000}"/>
    <cellStyle name="Hyperlink 24" xfId="4205" hidden="1" xr:uid="{00000000-0005-0000-0000-0000F3460000}"/>
    <cellStyle name="Hyperlink 24" xfId="5293" hidden="1" xr:uid="{00000000-0005-0000-0000-0000F4460000}"/>
    <cellStyle name="Hyperlink 24" xfId="5352" hidden="1" xr:uid="{00000000-0005-0000-0000-0000F5460000}"/>
    <cellStyle name="Hyperlink 24" xfId="5401" hidden="1" xr:uid="{00000000-0005-0000-0000-0000F6460000}"/>
    <cellStyle name="Hyperlink 24" xfId="5451" hidden="1" xr:uid="{00000000-0005-0000-0000-0000F7460000}"/>
    <cellStyle name="Hyperlink 24" xfId="5629" hidden="1" xr:uid="{00000000-0005-0000-0000-0000F8460000}"/>
    <cellStyle name="Hyperlink 24" xfId="5829" hidden="1" xr:uid="{00000000-0005-0000-0000-0000F9460000}"/>
    <cellStyle name="Hyperlink 24" xfId="5888" hidden="1" xr:uid="{00000000-0005-0000-0000-0000FA460000}"/>
    <cellStyle name="Hyperlink 24" xfId="5937" hidden="1" xr:uid="{00000000-0005-0000-0000-0000FB460000}"/>
    <cellStyle name="Hyperlink 24" xfId="5987" hidden="1" xr:uid="{00000000-0005-0000-0000-0000FC460000}"/>
    <cellStyle name="Hyperlink 24" xfId="6015" hidden="1" xr:uid="{00000000-0005-0000-0000-0000FD460000}"/>
    <cellStyle name="Hyperlink 24" xfId="6084" hidden="1" xr:uid="{00000000-0005-0000-0000-0000FE460000}"/>
    <cellStyle name="Hyperlink 24" xfId="6143" hidden="1" xr:uid="{00000000-0005-0000-0000-0000FF460000}"/>
    <cellStyle name="Hyperlink 24" xfId="6192" hidden="1" xr:uid="{00000000-0005-0000-0000-000000470000}"/>
    <cellStyle name="Hyperlink 24" xfId="6242" hidden="1" xr:uid="{00000000-0005-0000-0000-000001470000}"/>
    <cellStyle name="Hyperlink 24" xfId="6326" hidden="1" xr:uid="{00000000-0005-0000-0000-000002470000}"/>
    <cellStyle name="Hyperlink 24" xfId="6450" hidden="1" xr:uid="{00000000-0005-0000-0000-000003470000}"/>
    <cellStyle name="Hyperlink 24" xfId="6509" hidden="1" xr:uid="{00000000-0005-0000-0000-000004470000}"/>
    <cellStyle name="Hyperlink 24" xfId="6558" hidden="1" xr:uid="{00000000-0005-0000-0000-000005470000}"/>
    <cellStyle name="Hyperlink 24" xfId="6608" hidden="1" xr:uid="{00000000-0005-0000-0000-000006470000}"/>
    <cellStyle name="Hyperlink 24" xfId="6708" hidden="1" xr:uid="{00000000-0005-0000-0000-000007470000}"/>
    <cellStyle name="Hyperlink 24" xfId="6881" hidden="1" xr:uid="{00000000-0005-0000-0000-000008470000}"/>
    <cellStyle name="Hyperlink 24" xfId="6940" hidden="1" xr:uid="{00000000-0005-0000-0000-000009470000}"/>
    <cellStyle name="Hyperlink 24" xfId="6989" hidden="1" xr:uid="{00000000-0005-0000-0000-00000A470000}"/>
    <cellStyle name="Hyperlink 24" xfId="7039" hidden="1" xr:uid="{00000000-0005-0000-0000-00000B470000}"/>
    <cellStyle name="Hyperlink 24" xfId="6805" hidden="1" xr:uid="{00000000-0005-0000-0000-00000C470000}"/>
    <cellStyle name="Hyperlink 24" xfId="7113" hidden="1" xr:uid="{00000000-0005-0000-0000-00000D470000}"/>
    <cellStyle name="Hyperlink 24" xfId="7172" hidden="1" xr:uid="{00000000-0005-0000-0000-00000E470000}"/>
    <cellStyle name="Hyperlink 24" xfId="7221" hidden="1" xr:uid="{00000000-0005-0000-0000-00000F470000}"/>
    <cellStyle name="Hyperlink 24" xfId="7271" hidden="1" xr:uid="{00000000-0005-0000-0000-000010470000}"/>
    <cellStyle name="Hyperlink 24" xfId="6655" hidden="1" xr:uid="{00000000-0005-0000-0000-000011470000}"/>
    <cellStyle name="Hyperlink 24" xfId="7317" hidden="1" xr:uid="{00000000-0005-0000-0000-000012470000}"/>
    <cellStyle name="Hyperlink 24" xfId="7376" hidden="1" xr:uid="{00000000-0005-0000-0000-000013470000}"/>
    <cellStyle name="Hyperlink 24" xfId="7425" hidden="1" xr:uid="{00000000-0005-0000-0000-000014470000}"/>
    <cellStyle name="Hyperlink 24" xfId="7475" hidden="1" xr:uid="{00000000-0005-0000-0000-000015470000}"/>
    <cellStyle name="Hyperlink 24" xfId="6824" hidden="1" xr:uid="{00000000-0005-0000-0000-000016470000}"/>
    <cellStyle name="Hyperlink 24" xfId="7521" hidden="1" xr:uid="{00000000-0005-0000-0000-000017470000}"/>
    <cellStyle name="Hyperlink 24" xfId="7580" hidden="1" xr:uid="{00000000-0005-0000-0000-000018470000}"/>
    <cellStyle name="Hyperlink 24" xfId="7629" hidden="1" xr:uid="{00000000-0005-0000-0000-000019470000}"/>
    <cellStyle name="Hyperlink 24" xfId="7679" hidden="1" xr:uid="{00000000-0005-0000-0000-00001A470000}"/>
    <cellStyle name="Hyperlink 24" xfId="6637" hidden="1" xr:uid="{00000000-0005-0000-0000-00001B470000}"/>
    <cellStyle name="Hyperlink 24" xfId="7725" hidden="1" xr:uid="{00000000-0005-0000-0000-00001C470000}"/>
    <cellStyle name="Hyperlink 24" xfId="7784" hidden="1" xr:uid="{00000000-0005-0000-0000-00001D470000}"/>
    <cellStyle name="Hyperlink 24" xfId="7833" hidden="1" xr:uid="{00000000-0005-0000-0000-00001E470000}"/>
    <cellStyle name="Hyperlink 24" xfId="7883" hidden="1" xr:uid="{00000000-0005-0000-0000-00001F470000}"/>
    <cellStyle name="Hyperlink 24" xfId="6424" hidden="1" xr:uid="{00000000-0005-0000-0000-000020470000}"/>
    <cellStyle name="Hyperlink 24" xfId="7929" hidden="1" xr:uid="{00000000-0005-0000-0000-000021470000}"/>
    <cellStyle name="Hyperlink 24" xfId="7988" hidden="1" xr:uid="{00000000-0005-0000-0000-000022470000}"/>
    <cellStyle name="Hyperlink 24" xfId="8037" hidden="1" xr:uid="{00000000-0005-0000-0000-000023470000}"/>
    <cellStyle name="Hyperlink 24" xfId="8087" hidden="1" xr:uid="{00000000-0005-0000-0000-000024470000}"/>
    <cellStyle name="Hyperlink 24" xfId="8187" hidden="1" xr:uid="{00000000-0005-0000-0000-000025470000}"/>
    <cellStyle name="Hyperlink 24" xfId="8360" hidden="1" xr:uid="{00000000-0005-0000-0000-000026470000}"/>
    <cellStyle name="Hyperlink 24" xfId="8419" hidden="1" xr:uid="{00000000-0005-0000-0000-000027470000}"/>
    <cellStyle name="Hyperlink 24" xfId="8468" hidden="1" xr:uid="{00000000-0005-0000-0000-000028470000}"/>
    <cellStyle name="Hyperlink 24" xfId="8518" hidden="1" xr:uid="{00000000-0005-0000-0000-000029470000}"/>
    <cellStyle name="Hyperlink 24" xfId="8284" hidden="1" xr:uid="{00000000-0005-0000-0000-00002A470000}"/>
    <cellStyle name="Hyperlink 24" xfId="8592" hidden="1" xr:uid="{00000000-0005-0000-0000-00002B470000}"/>
    <cellStyle name="Hyperlink 24" xfId="8651" hidden="1" xr:uid="{00000000-0005-0000-0000-00002C470000}"/>
    <cellStyle name="Hyperlink 24" xfId="8700" hidden="1" xr:uid="{00000000-0005-0000-0000-00002D470000}"/>
    <cellStyle name="Hyperlink 24" xfId="8750" hidden="1" xr:uid="{00000000-0005-0000-0000-00002E470000}"/>
    <cellStyle name="Hyperlink 24" xfId="8134" hidden="1" xr:uid="{00000000-0005-0000-0000-00002F470000}"/>
    <cellStyle name="Hyperlink 24" xfId="8796" hidden="1" xr:uid="{00000000-0005-0000-0000-000030470000}"/>
    <cellStyle name="Hyperlink 24" xfId="8855" hidden="1" xr:uid="{00000000-0005-0000-0000-000031470000}"/>
    <cellStyle name="Hyperlink 24" xfId="8904" hidden="1" xr:uid="{00000000-0005-0000-0000-000032470000}"/>
    <cellStyle name="Hyperlink 24" xfId="8954" hidden="1" xr:uid="{00000000-0005-0000-0000-000033470000}"/>
    <cellStyle name="Hyperlink 24" xfId="8303" hidden="1" xr:uid="{00000000-0005-0000-0000-000034470000}"/>
    <cellStyle name="Hyperlink 24" xfId="9000" hidden="1" xr:uid="{00000000-0005-0000-0000-000035470000}"/>
    <cellStyle name="Hyperlink 24" xfId="9059" hidden="1" xr:uid="{00000000-0005-0000-0000-000036470000}"/>
    <cellStyle name="Hyperlink 24" xfId="9108" hidden="1" xr:uid="{00000000-0005-0000-0000-000037470000}"/>
    <cellStyle name="Hyperlink 24" xfId="9158" hidden="1" xr:uid="{00000000-0005-0000-0000-000038470000}"/>
    <cellStyle name="Hyperlink 24" xfId="8116" hidden="1" xr:uid="{00000000-0005-0000-0000-000039470000}"/>
    <cellStyle name="Hyperlink 24" xfId="9204" hidden="1" xr:uid="{00000000-0005-0000-0000-00003A470000}"/>
    <cellStyle name="Hyperlink 24" xfId="9263" hidden="1" xr:uid="{00000000-0005-0000-0000-00003B470000}"/>
    <cellStyle name="Hyperlink 24" xfId="9312" hidden="1" xr:uid="{00000000-0005-0000-0000-00003C470000}"/>
    <cellStyle name="Hyperlink 24" xfId="9362" hidden="1" xr:uid="{00000000-0005-0000-0000-00003D470000}"/>
    <cellStyle name="Hyperlink 24" xfId="6273" hidden="1" xr:uid="{00000000-0005-0000-0000-00003E470000}"/>
    <cellStyle name="Hyperlink 24" xfId="9408" hidden="1" xr:uid="{00000000-0005-0000-0000-00003F470000}"/>
    <cellStyle name="Hyperlink 24" xfId="9467" hidden="1" xr:uid="{00000000-0005-0000-0000-000040470000}"/>
    <cellStyle name="Hyperlink 24" xfId="9516" hidden="1" xr:uid="{00000000-0005-0000-0000-000041470000}"/>
    <cellStyle name="Hyperlink 24" xfId="9566" hidden="1" xr:uid="{00000000-0005-0000-0000-000042470000}"/>
    <cellStyle name="Hyperlink 24" xfId="9666" hidden="1" xr:uid="{00000000-0005-0000-0000-000043470000}"/>
    <cellStyle name="Hyperlink 24" xfId="9839" hidden="1" xr:uid="{00000000-0005-0000-0000-000044470000}"/>
    <cellStyle name="Hyperlink 24" xfId="9898" hidden="1" xr:uid="{00000000-0005-0000-0000-000045470000}"/>
    <cellStyle name="Hyperlink 24" xfId="9947" hidden="1" xr:uid="{00000000-0005-0000-0000-000046470000}"/>
    <cellStyle name="Hyperlink 24" xfId="9997" hidden="1" xr:uid="{00000000-0005-0000-0000-000047470000}"/>
    <cellStyle name="Hyperlink 24" xfId="9763" hidden="1" xr:uid="{00000000-0005-0000-0000-000048470000}"/>
    <cellStyle name="Hyperlink 24" xfId="10071" hidden="1" xr:uid="{00000000-0005-0000-0000-000049470000}"/>
    <cellStyle name="Hyperlink 24" xfId="10130" hidden="1" xr:uid="{00000000-0005-0000-0000-00004A470000}"/>
    <cellStyle name="Hyperlink 24" xfId="10179" hidden="1" xr:uid="{00000000-0005-0000-0000-00004B470000}"/>
    <cellStyle name="Hyperlink 24" xfId="10229" hidden="1" xr:uid="{00000000-0005-0000-0000-00004C470000}"/>
    <cellStyle name="Hyperlink 24" xfId="9613" hidden="1" xr:uid="{00000000-0005-0000-0000-00004D470000}"/>
    <cellStyle name="Hyperlink 24" xfId="10275" hidden="1" xr:uid="{00000000-0005-0000-0000-00004E470000}"/>
    <cellStyle name="Hyperlink 24" xfId="10334" hidden="1" xr:uid="{00000000-0005-0000-0000-00004F470000}"/>
    <cellStyle name="Hyperlink 24" xfId="10383" hidden="1" xr:uid="{00000000-0005-0000-0000-000050470000}"/>
    <cellStyle name="Hyperlink 24" xfId="10433" hidden="1" xr:uid="{00000000-0005-0000-0000-000051470000}"/>
    <cellStyle name="Hyperlink 24" xfId="9782" hidden="1" xr:uid="{00000000-0005-0000-0000-000052470000}"/>
    <cellStyle name="Hyperlink 24" xfId="10479" hidden="1" xr:uid="{00000000-0005-0000-0000-000053470000}"/>
    <cellStyle name="Hyperlink 24" xfId="10538" hidden="1" xr:uid="{00000000-0005-0000-0000-000054470000}"/>
    <cellStyle name="Hyperlink 24" xfId="10587" hidden="1" xr:uid="{00000000-0005-0000-0000-000055470000}"/>
    <cellStyle name="Hyperlink 24" xfId="10637" hidden="1" xr:uid="{00000000-0005-0000-0000-000056470000}"/>
    <cellStyle name="Hyperlink 24" xfId="9595" hidden="1" xr:uid="{00000000-0005-0000-0000-000057470000}"/>
    <cellStyle name="Hyperlink 24" xfId="10683" hidden="1" xr:uid="{00000000-0005-0000-0000-000058470000}"/>
    <cellStyle name="Hyperlink 24" xfId="10742" hidden="1" xr:uid="{00000000-0005-0000-0000-000059470000}"/>
    <cellStyle name="Hyperlink 24" xfId="10791" hidden="1" xr:uid="{00000000-0005-0000-0000-00005A470000}"/>
    <cellStyle name="Hyperlink 24" xfId="10841" hidden="1" xr:uid="{00000000-0005-0000-0000-00005B470000}"/>
    <cellStyle name="Hyperlink 24" xfId="5733" hidden="1" xr:uid="{00000000-0005-0000-0000-00005C470000}"/>
    <cellStyle name="Hyperlink 24" xfId="10916" hidden="1" xr:uid="{00000000-0005-0000-0000-00005D470000}"/>
    <cellStyle name="Hyperlink 24" xfId="10975" hidden="1" xr:uid="{00000000-0005-0000-0000-00005E470000}"/>
    <cellStyle name="Hyperlink 24" xfId="11024" hidden="1" xr:uid="{00000000-0005-0000-0000-00005F470000}"/>
    <cellStyle name="Hyperlink 24" xfId="11074" hidden="1" xr:uid="{00000000-0005-0000-0000-000060470000}"/>
    <cellStyle name="Hyperlink 24" xfId="11102" hidden="1" xr:uid="{00000000-0005-0000-0000-000061470000}"/>
    <cellStyle name="Hyperlink 24" xfId="11171" hidden="1" xr:uid="{00000000-0005-0000-0000-000062470000}"/>
    <cellStyle name="Hyperlink 24" xfId="11230" hidden="1" xr:uid="{00000000-0005-0000-0000-000063470000}"/>
    <cellStyle name="Hyperlink 24" xfId="11279" hidden="1" xr:uid="{00000000-0005-0000-0000-000064470000}"/>
    <cellStyle name="Hyperlink 24" xfId="11329" hidden="1" xr:uid="{00000000-0005-0000-0000-000065470000}"/>
    <cellStyle name="Hyperlink 24" xfId="11414" hidden="1" xr:uid="{00000000-0005-0000-0000-000066470000}"/>
    <cellStyle name="Hyperlink 24" xfId="11538" hidden="1" xr:uid="{00000000-0005-0000-0000-000067470000}"/>
    <cellStyle name="Hyperlink 24" xfId="11597" hidden="1" xr:uid="{00000000-0005-0000-0000-000068470000}"/>
    <cellStyle name="Hyperlink 24" xfId="11646" hidden="1" xr:uid="{00000000-0005-0000-0000-000069470000}"/>
    <cellStyle name="Hyperlink 24" xfId="11696" hidden="1" xr:uid="{00000000-0005-0000-0000-00006A470000}"/>
    <cellStyle name="Hyperlink 24" xfId="11796" hidden="1" xr:uid="{00000000-0005-0000-0000-00006B470000}"/>
    <cellStyle name="Hyperlink 24" xfId="11969" hidden="1" xr:uid="{00000000-0005-0000-0000-00006C470000}"/>
    <cellStyle name="Hyperlink 24" xfId="12028" hidden="1" xr:uid="{00000000-0005-0000-0000-00006D470000}"/>
    <cellStyle name="Hyperlink 24" xfId="12077" hidden="1" xr:uid="{00000000-0005-0000-0000-00006E470000}"/>
    <cellStyle name="Hyperlink 24" xfId="12127" hidden="1" xr:uid="{00000000-0005-0000-0000-00006F470000}"/>
    <cellStyle name="Hyperlink 24" xfId="11893" hidden="1" xr:uid="{00000000-0005-0000-0000-000070470000}"/>
    <cellStyle name="Hyperlink 24" xfId="12201" hidden="1" xr:uid="{00000000-0005-0000-0000-000071470000}"/>
    <cellStyle name="Hyperlink 24" xfId="12260" hidden="1" xr:uid="{00000000-0005-0000-0000-000072470000}"/>
    <cellStyle name="Hyperlink 24" xfId="12309" hidden="1" xr:uid="{00000000-0005-0000-0000-000073470000}"/>
    <cellStyle name="Hyperlink 24" xfId="12359" hidden="1" xr:uid="{00000000-0005-0000-0000-000074470000}"/>
    <cellStyle name="Hyperlink 24" xfId="11743" hidden="1" xr:uid="{00000000-0005-0000-0000-000075470000}"/>
    <cellStyle name="Hyperlink 24" xfId="12405" hidden="1" xr:uid="{00000000-0005-0000-0000-000076470000}"/>
    <cellStyle name="Hyperlink 24" xfId="12464" hidden="1" xr:uid="{00000000-0005-0000-0000-000077470000}"/>
    <cellStyle name="Hyperlink 24" xfId="12513" hidden="1" xr:uid="{00000000-0005-0000-0000-000078470000}"/>
    <cellStyle name="Hyperlink 24" xfId="12563" hidden="1" xr:uid="{00000000-0005-0000-0000-000079470000}"/>
    <cellStyle name="Hyperlink 24" xfId="11912" hidden="1" xr:uid="{00000000-0005-0000-0000-00007A470000}"/>
    <cellStyle name="Hyperlink 24" xfId="12609" hidden="1" xr:uid="{00000000-0005-0000-0000-00007B470000}"/>
    <cellStyle name="Hyperlink 24" xfId="12668" hidden="1" xr:uid="{00000000-0005-0000-0000-00007C470000}"/>
    <cellStyle name="Hyperlink 24" xfId="12717" hidden="1" xr:uid="{00000000-0005-0000-0000-00007D470000}"/>
    <cellStyle name="Hyperlink 24" xfId="12767" hidden="1" xr:uid="{00000000-0005-0000-0000-00007E470000}"/>
    <cellStyle name="Hyperlink 24" xfId="11725" hidden="1" xr:uid="{00000000-0005-0000-0000-00007F470000}"/>
    <cellStyle name="Hyperlink 24" xfId="12813" hidden="1" xr:uid="{00000000-0005-0000-0000-000080470000}"/>
    <cellStyle name="Hyperlink 24" xfId="12872" hidden="1" xr:uid="{00000000-0005-0000-0000-000081470000}"/>
    <cellStyle name="Hyperlink 24" xfId="12921" hidden="1" xr:uid="{00000000-0005-0000-0000-000082470000}"/>
    <cellStyle name="Hyperlink 24" xfId="12971" hidden="1" xr:uid="{00000000-0005-0000-0000-000083470000}"/>
    <cellStyle name="Hyperlink 24" xfId="11512" hidden="1" xr:uid="{00000000-0005-0000-0000-000084470000}"/>
    <cellStyle name="Hyperlink 24" xfId="13017" hidden="1" xr:uid="{00000000-0005-0000-0000-000085470000}"/>
    <cellStyle name="Hyperlink 24" xfId="13076" hidden="1" xr:uid="{00000000-0005-0000-0000-000086470000}"/>
    <cellStyle name="Hyperlink 24" xfId="13125" hidden="1" xr:uid="{00000000-0005-0000-0000-000087470000}"/>
    <cellStyle name="Hyperlink 24" xfId="13175" hidden="1" xr:uid="{00000000-0005-0000-0000-000088470000}"/>
    <cellStyle name="Hyperlink 24" xfId="13275" hidden="1" xr:uid="{00000000-0005-0000-0000-000089470000}"/>
    <cellStyle name="Hyperlink 24" xfId="13448" hidden="1" xr:uid="{00000000-0005-0000-0000-00008A470000}"/>
    <cellStyle name="Hyperlink 24" xfId="13507" hidden="1" xr:uid="{00000000-0005-0000-0000-00008B470000}"/>
    <cellStyle name="Hyperlink 24" xfId="13556" hidden="1" xr:uid="{00000000-0005-0000-0000-00008C470000}"/>
    <cellStyle name="Hyperlink 24" xfId="13606" hidden="1" xr:uid="{00000000-0005-0000-0000-00008D470000}"/>
    <cellStyle name="Hyperlink 24" xfId="13372" hidden="1" xr:uid="{00000000-0005-0000-0000-00008E470000}"/>
    <cellStyle name="Hyperlink 24" xfId="13680" hidden="1" xr:uid="{00000000-0005-0000-0000-00008F470000}"/>
    <cellStyle name="Hyperlink 24" xfId="13739" hidden="1" xr:uid="{00000000-0005-0000-0000-000090470000}"/>
    <cellStyle name="Hyperlink 24" xfId="13788" hidden="1" xr:uid="{00000000-0005-0000-0000-000091470000}"/>
    <cellStyle name="Hyperlink 24" xfId="13838" hidden="1" xr:uid="{00000000-0005-0000-0000-000092470000}"/>
    <cellStyle name="Hyperlink 24" xfId="13222" hidden="1" xr:uid="{00000000-0005-0000-0000-000093470000}"/>
    <cellStyle name="Hyperlink 24" xfId="13884" hidden="1" xr:uid="{00000000-0005-0000-0000-000094470000}"/>
    <cellStyle name="Hyperlink 24" xfId="13943" hidden="1" xr:uid="{00000000-0005-0000-0000-000095470000}"/>
    <cellStyle name="Hyperlink 24" xfId="13992" hidden="1" xr:uid="{00000000-0005-0000-0000-000096470000}"/>
    <cellStyle name="Hyperlink 24" xfId="14042" hidden="1" xr:uid="{00000000-0005-0000-0000-000097470000}"/>
    <cellStyle name="Hyperlink 24" xfId="13391" hidden="1" xr:uid="{00000000-0005-0000-0000-000098470000}"/>
    <cellStyle name="Hyperlink 24" xfId="14088" hidden="1" xr:uid="{00000000-0005-0000-0000-000099470000}"/>
    <cellStyle name="Hyperlink 24" xfId="14147" hidden="1" xr:uid="{00000000-0005-0000-0000-00009A470000}"/>
    <cellStyle name="Hyperlink 24" xfId="14196" hidden="1" xr:uid="{00000000-0005-0000-0000-00009B470000}"/>
    <cellStyle name="Hyperlink 24" xfId="14246" hidden="1" xr:uid="{00000000-0005-0000-0000-00009C470000}"/>
    <cellStyle name="Hyperlink 24" xfId="13204" hidden="1" xr:uid="{00000000-0005-0000-0000-00009D470000}"/>
    <cellStyle name="Hyperlink 24" xfId="14292" hidden="1" xr:uid="{00000000-0005-0000-0000-00009E470000}"/>
    <cellStyle name="Hyperlink 24" xfId="14351" hidden="1" xr:uid="{00000000-0005-0000-0000-00009F470000}"/>
    <cellStyle name="Hyperlink 24" xfId="14400" hidden="1" xr:uid="{00000000-0005-0000-0000-0000A0470000}"/>
    <cellStyle name="Hyperlink 24" xfId="14450" hidden="1" xr:uid="{00000000-0005-0000-0000-0000A1470000}"/>
    <cellStyle name="Hyperlink 24" xfId="11360" hidden="1" xr:uid="{00000000-0005-0000-0000-0000A2470000}"/>
    <cellStyle name="Hyperlink 24" xfId="14496" hidden="1" xr:uid="{00000000-0005-0000-0000-0000A3470000}"/>
    <cellStyle name="Hyperlink 24" xfId="14555" hidden="1" xr:uid="{00000000-0005-0000-0000-0000A4470000}"/>
    <cellStyle name="Hyperlink 24" xfId="14604" hidden="1" xr:uid="{00000000-0005-0000-0000-0000A5470000}"/>
    <cellStyle name="Hyperlink 24" xfId="14654" hidden="1" xr:uid="{00000000-0005-0000-0000-0000A6470000}"/>
    <cellStyle name="Hyperlink 24" xfId="14754" hidden="1" xr:uid="{00000000-0005-0000-0000-0000A7470000}"/>
    <cellStyle name="Hyperlink 24" xfId="14927" hidden="1" xr:uid="{00000000-0005-0000-0000-0000A8470000}"/>
    <cellStyle name="Hyperlink 24" xfId="14986" hidden="1" xr:uid="{00000000-0005-0000-0000-0000A9470000}"/>
    <cellStyle name="Hyperlink 24" xfId="15035" hidden="1" xr:uid="{00000000-0005-0000-0000-0000AA470000}"/>
    <cellStyle name="Hyperlink 24" xfId="15085" hidden="1" xr:uid="{00000000-0005-0000-0000-0000AB470000}"/>
    <cellStyle name="Hyperlink 24" xfId="14851" hidden="1" xr:uid="{00000000-0005-0000-0000-0000AC470000}"/>
    <cellStyle name="Hyperlink 24" xfId="15159" hidden="1" xr:uid="{00000000-0005-0000-0000-0000AD470000}"/>
    <cellStyle name="Hyperlink 24" xfId="15218" hidden="1" xr:uid="{00000000-0005-0000-0000-0000AE470000}"/>
    <cellStyle name="Hyperlink 24" xfId="15267" hidden="1" xr:uid="{00000000-0005-0000-0000-0000AF470000}"/>
    <cellStyle name="Hyperlink 24" xfId="15317" hidden="1" xr:uid="{00000000-0005-0000-0000-0000B0470000}"/>
    <cellStyle name="Hyperlink 24" xfId="14701" hidden="1" xr:uid="{00000000-0005-0000-0000-0000B1470000}"/>
    <cellStyle name="Hyperlink 24" xfId="15363" hidden="1" xr:uid="{00000000-0005-0000-0000-0000B2470000}"/>
    <cellStyle name="Hyperlink 24" xfId="15422" hidden="1" xr:uid="{00000000-0005-0000-0000-0000B3470000}"/>
    <cellStyle name="Hyperlink 24" xfId="15471" hidden="1" xr:uid="{00000000-0005-0000-0000-0000B4470000}"/>
    <cellStyle name="Hyperlink 24" xfId="15521" hidden="1" xr:uid="{00000000-0005-0000-0000-0000B5470000}"/>
    <cellStyle name="Hyperlink 24" xfId="14870" hidden="1" xr:uid="{00000000-0005-0000-0000-0000B6470000}"/>
    <cellStyle name="Hyperlink 24" xfId="15567" hidden="1" xr:uid="{00000000-0005-0000-0000-0000B7470000}"/>
    <cellStyle name="Hyperlink 24" xfId="15626" hidden="1" xr:uid="{00000000-0005-0000-0000-0000B8470000}"/>
    <cellStyle name="Hyperlink 24" xfId="15675" hidden="1" xr:uid="{00000000-0005-0000-0000-0000B9470000}"/>
    <cellStyle name="Hyperlink 24" xfId="15725" hidden="1" xr:uid="{00000000-0005-0000-0000-0000BA470000}"/>
    <cellStyle name="Hyperlink 24" xfId="14683" hidden="1" xr:uid="{00000000-0005-0000-0000-0000BB470000}"/>
    <cellStyle name="Hyperlink 24" xfId="15771" hidden="1" xr:uid="{00000000-0005-0000-0000-0000BC470000}"/>
    <cellStyle name="Hyperlink 24" xfId="15830" hidden="1" xr:uid="{00000000-0005-0000-0000-0000BD470000}"/>
    <cellStyle name="Hyperlink 24" xfId="15879" hidden="1" xr:uid="{00000000-0005-0000-0000-0000BE470000}"/>
    <cellStyle name="Hyperlink 24" xfId="15929" hidden="1" xr:uid="{00000000-0005-0000-0000-0000BF470000}"/>
    <cellStyle name="Hyperlink 24" xfId="5599" hidden="1" xr:uid="{00000000-0005-0000-0000-0000C0470000}"/>
    <cellStyle name="Hyperlink 24" xfId="16000" hidden="1" xr:uid="{00000000-0005-0000-0000-0000C1470000}"/>
    <cellStyle name="Hyperlink 24" xfId="16059" hidden="1" xr:uid="{00000000-0005-0000-0000-0000C2470000}"/>
    <cellStyle name="Hyperlink 24" xfId="16108" hidden="1" xr:uid="{00000000-0005-0000-0000-0000C3470000}"/>
    <cellStyle name="Hyperlink 24" xfId="16158" hidden="1" xr:uid="{00000000-0005-0000-0000-0000C4470000}"/>
    <cellStyle name="Hyperlink 24" xfId="16186" hidden="1" xr:uid="{00000000-0005-0000-0000-0000C5470000}"/>
    <cellStyle name="Hyperlink 24" xfId="16255" hidden="1" xr:uid="{00000000-0005-0000-0000-0000C6470000}"/>
    <cellStyle name="Hyperlink 24" xfId="16314" hidden="1" xr:uid="{00000000-0005-0000-0000-0000C7470000}"/>
    <cellStyle name="Hyperlink 24" xfId="16363" hidden="1" xr:uid="{00000000-0005-0000-0000-0000C8470000}"/>
    <cellStyle name="Hyperlink 24" xfId="16413" hidden="1" xr:uid="{00000000-0005-0000-0000-0000C9470000}"/>
    <cellStyle name="Hyperlink 24" xfId="16495" hidden="1" xr:uid="{00000000-0005-0000-0000-0000CA470000}"/>
    <cellStyle name="Hyperlink 24" xfId="16618" hidden="1" xr:uid="{00000000-0005-0000-0000-0000CB470000}"/>
    <cellStyle name="Hyperlink 24" xfId="16677" hidden="1" xr:uid="{00000000-0005-0000-0000-0000CC470000}"/>
    <cellStyle name="Hyperlink 24" xfId="16726" hidden="1" xr:uid="{00000000-0005-0000-0000-0000CD470000}"/>
    <cellStyle name="Hyperlink 24" xfId="16776" hidden="1" xr:uid="{00000000-0005-0000-0000-0000CE470000}"/>
    <cellStyle name="Hyperlink 24" xfId="16876" hidden="1" xr:uid="{00000000-0005-0000-0000-0000CF470000}"/>
    <cellStyle name="Hyperlink 24" xfId="17049" hidden="1" xr:uid="{00000000-0005-0000-0000-0000D0470000}"/>
    <cellStyle name="Hyperlink 24" xfId="17108" hidden="1" xr:uid="{00000000-0005-0000-0000-0000D1470000}"/>
    <cellStyle name="Hyperlink 24" xfId="17157" hidden="1" xr:uid="{00000000-0005-0000-0000-0000D2470000}"/>
    <cellStyle name="Hyperlink 24" xfId="17207" hidden="1" xr:uid="{00000000-0005-0000-0000-0000D3470000}"/>
    <cellStyle name="Hyperlink 24" xfId="16973" hidden="1" xr:uid="{00000000-0005-0000-0000-0000D4470000}"/>
    <cellStyle name="Hyperlink 24" xfId="17281" hidden="1" xr:uid="{00000000-0005-0000-0000-0000D5470000}"/>
    <cellStyle name="Hyperlink 24" xfId="17340" hidden="1" xr:uid="{00000000-0005-0000-0000-0000D6470000}"/>
    <cellStyle name="Hyperlink 24" xfId="17389" hidden="1" xr:uid="{00000000-0005-0000-0000-0000D7470000}"/>
    <cellStyle name="Hyperlink 24" xfId="17439" hidden="1" xr:uid="{00000000-0005-0000-0000-0000D8470000}"/>
    <cellStyle name="Hyperlink 24" xfId="16823" hidden="1" xr:uid="{00000000-0005-0000-0000-0000D9470000}"/>
    <cellStyle name="Hyperlink 24" xfId="17485" hidden="1" xr:uid="{00000000-0005-0000-0000-0000DA470000}"/>
    <cellStyle name="Hyperlink 24" xfId="17544" hidden="1" xr:uid="{00000000-0005-0000-0000-0000DB470000}"/>
    <cellStyle name="Hyperlink 24" xfId="17593" hidden="1" xr:uid="{00000000-0005-0000-0000-0000DC470000}"/>
    <cellStyle name="Hyperlink 24" xfId="17643" hidden="1" xr:uid="{00000000-0005-0000-0000-0000DD470000}"/>
    <cellStyle name="Hyperlink 24" xfId="16992" hidden="1" xr:uid="{00000000-0005-0000-0000-0000DE470000}"/>
    <cellStyle name="Hyperlink 24" xfId="17689" hidden="1" xr:uid="{00000000-0005-0000-0000-0000DF470000}"/>
    <cellStyle name="Hyperlink 24" xfId="17748" hidden="1" xr:uid="{00000000-0005-0000-0000-0000E0470000}"/>
    <cellStyle name="Hyperlink 24" xfId="17797" hidden="1" xr:uid="{00000000-0005-0000-0000-0000E1470000}"/>
    <cellStyle name="Hyperlink 24" xfId="17847" hidden="1" xr:uid="{00000000-0005-0000-0000-0000E2470000}"/>
    <cellStyle name="Hyperlink 24" xfId="16805" hidden="1" xr:uid="{00000000-0005-0000-0000-0000E3470000}"/>
    <cellStyle name="Hyperlink 24" xfId="17893" hidden="1" xr:uid="{00000000-0005-0000-0000-0000E4470000}"/>
    <cellStyle name="Hyperlink 24" xfId="17952" hidden="1" xr:uid="{00000000-0005-0000-0000-0000E5470000}"/>
    <cellStyle name="Hyperlink 24" xfId="18001" hidden="1" xr:uid="{00000000-0005-0000-0000-0000E6470000}"/>
    <cellStyle name="Hyperlink 24" xfId="18051" hidden="1" xr:uid="{00000000-0005-0000-0000-0000E7470000}"/>
    <cellStyle name="Hyperlink 24" xfId="16593" hidden="1" xr:uid="{00000000-0005-0000-0000-0000E8470000}"/>
    <cellStyle name="Hyperlink 24" xfId="18097" hidden="1" xr:uid="{00000000-0005-0000-0000-0000E9470000}"/>
    <cellStyle name="Hyperlink 24" xfId="18156" hidden="1" xr:uid="{00000000-0005-0000-0000-0000EA470000}"/>
    <cellStyle name="Hyperlink 24" xfId="18205" hidden="1" xr:uid="{00000000-0005-0000-0000-0000EB470000}"/>
    <cellStyle name="Hyperlink 24" xfId="18255" hidden="1" xr:uid="{00000000-0005-0000-0000-0000EC470000}"/>
    <cellStyle name="Hyperlink 24" xfId="18355" hidden="1" xr:uid="{00000000-0005-0000-0000-0000ED470000}"/>
    <cellStyle name="Hyperlink 24" xfId="18528" hidden="1" xr:uid="{00000000-0005-0000-0000-0000EE470000}"/>
    <cellStyle name="Hyperlink 24" xfId="18587" hidden="1" xr:uid="{00000000-0005-0000-0000-0000EF470000}"/>
    <cellStyle name="Hyperlink 24" xfId="18636" hidden="1" xr:uid="{00000000-0005-0000-0000-0000F0470000}"/>
    <cellStyle name="Hyperlink 24" xfId="18686" hidden="1" xr:uid="{00000000-0005-0000-0000-0000F1470000}"/>
    <cellStyle name="Hyperlink 24" xfId="18452" hidden="1" xr:uid="{00000000-0005-0000-0000-0000F2470000}"/>
    <cellStyle name="Hyperlink 24" xfId="18760" hidden="1" xr:uid="{00000000-0005-0000-0000-0000F3470000}"/>
    <cellStyle name="Hyperlink 24" xfId="18819" hidden="1" xr:uid="{00000000-0005-0000-0000-0000F4470000}"/>
    <cellStyle name="Hyperlink 24" xfId="18868" hidden="1" xr:uid="{00000000-0005-0000-0000-0000F5470000}"/>
    <cellStyle name="Hyperlink 24" xfId="18918" hidden="1" xr:uid="{00000000-0005-0000-0000-0000F6470000}"/>
    <cellStyle name="Hyperlink 24" xfId="18302" hidden="1" xr:uid="{00000000-0005-0000-0000-0000F7470000}"/>
    <cellStyle name="Hyperlink 24" xfId="18964" hidden="1" xr:uid="{00000000-0005-0000-0000-0000F8470000}"/>
    <cellStyle name="Hyperlink 24" xfId="19023" hidden="1" xr:uid="{00000000-0005-0000-0000-0000F9470000}"/>
    <cellStyle name="Hyperlink 24" xfId="19072" hidden="1" xr:uid="{00000000-0005-0000-0000-0000FA470000}"/>
    <cellStyle name="Hyperlink 24" xfId="19122" hidden="1" xr:uid="{00000000-0005-0000-0000-0000FB470000}"/>
    <cellStyle name="Hyperlink 24" xfId="18471" hidden="1" xr:uid="{00000000-0005-0000-0000-0000FC470000}"/>
    <cellStyle name="Hyperlink 24" xfId="19168" hidden="1" xr:uid="{00000000-0005-0000-0000-0000FD470000}"/>
    <cellStyle name="Hyperlink 24" xfId="19227" hidden="1" xr:uid="{00000000-0005-0000-0000-0000FE470000}"/>
    <cellStyle name="Hyperlink 24" xfId="19276" hidden="1" xr:uid="{00000000-0005-0000-0000-0000FF470000}"/>
    <cellStyle name="Hyperlink 24" xfId="19326" hidden="1" xr:uid="{00000000-0005-0000-0000-000000480000}"/>
    <cellStyle name="Hyperlink 24" xfId="18284" hidden="1" xr:uid="{00000000-0005-0000-0000-000001480000}"/>
    <cellStyle name="Hyperlink 24" xfId="19372" hidden="1" xr:uid="{00000000-0005-0000-0000-000002480000}"/>
    <cellStyle name="Hyperlink 24" xfId="19431" hidden="1" xr:uid="{00000000-0005-0000-0000-000003480000}"/>
    <cellStyle name="Hyperlink 24" xfId="19480" hidden="1" xr:uid="{00000000-0005-0000-0000-000004480000}"/>
    <cellStyle name="Hyperlink 24" xfId="19530" hidden="1" xr:uid="{00000000-0005-0000-0000-000005480000}"/>
    <cellStyle name="Hyperlink 24" xfId="16443" hidden="1" xr:uid="{00000000-0005-0000-0000-000006480000}"/>
    <cellStyle name="Hyperlink 24" xfId="19576" hidden="1" xr:uid="{00000000-0005-0000-0000-000007480000}"/>
    <cellStyle name="Hyperlink 24" xfId="19635" hidden="1" xr:uid="{00000000-0005-0000-0000-000008480000}"/>
    <cellStyle name="Hyperlink 24" xfId="19684" hidden="1" xr:uid="{00000000-0005-0000-0000-000009480000}"/>
    <cellStyle name="Hyperlink 24" xfId="19734" hidden="1" xr:uid="{00000000-0005-0000-0000-00000A480000}"/>
    <cellStyle name="Hyperlink 24" xfId="19834" hidden="1" xr:uid="{00000000-0005-0000-0000-00000B480000}"/>
    <cellStyle name="Hyperlink 24" xfId="20007" hidden="1" xr:uid="{00000000-0005-0000-0000-00000C480000}"/>
    <cellStyle name="Hyperlink 24" xfId="20066" hidden="1" xr:uid="{00000000-0005-0000-0000-00000D480000}"/>
    <cellStyle name="Hyperlink 24" xfId="20115" hidden="1" xr:uid="{00000000-0005-0000-0000-00000E480000}"/>
    <cellStyle name="Hyperlink 24" xfId="20165" hidden="1" xr:uid="{00000000-0005-0000-0000-00000F480000}"/>
    <cellStyle name="Hyperlink 24" xfId="19931" hidden="1" xr:uid="{00000000-0005-0000-0000-000010480000}"/>
    <cellStyle name="Hyperlink 24" xfId="20239" hidden="1" xr:uid="{00000000-0005-0000-0000-000011480000}"/>
    <cellStyle name="Hyperlink 24" xfId="20298" hidden="1" xr:uid="{00000000-0005-0000-0000-000012480000}"/>
    <cellStyle name="Hyperlink 24" xfId="20347" hidden="1" xr:uid="{00000000-0005-0000-0000-000013480000}"/>
    <cellStyle name="Hyperlink 24" xfId="20397" hidden="1" xr:uid="{00000000-0005-0000-0000-000014480000}"/>
    <cellStyle name="Hyperlink 24" xfId="19781" hidden="1" xr:uid="{00000000-0005-0000-0000-000015480000}"/>
    <cellStyle name="Hyperlink 24" xfId="20443" hidden="1" xr:uid="{00000000-0005-0000-0000-000016480000}"/>
    <cellStyle name="Hyperlink 24" xfId="20502" hidden="1" xr:uid="{00000000-0005-0000-0000-000017480000}"/>
    <cellStyle name="Hyperlink 24" xfId="20551" hidden="1" xr:uid="{00000000-0005-0000-0000-000018480000}"/>
    <cellStyle name="Hyperlink 24" xfId="20601" hidden="1" xr:uid="{00000000-0005-0000-0000-000019480000}"/>
    <cellStyle name="Hyperlink 24" xfId="19950" hidden="1" xr:uid="{00000000-0005-0000-0000-00001A480000}"/>
    <cellStyle name="Hyperlink 24" xfId="20647" hidden="1" xr:uid="{00000000-0005-0000-0000-00001B480000}"/>
    <cellStyle name="Hyperlink 24" xfId="20706" hidden="1" xr:uid="{00000000-0005-0000-0000-00001C480000}"/>
    <cellStyle name="Hyperlink 24" xfId="20755" hidden="1" xr:uid="{00000000-0005-0000-0000-00001D480000}"/>
    <cellStyle name="Hyperlink 24" xfId="20805" hidden="1" xr:uid="{00000000-0005-0000-0000-00001E480000}"/>
    <cellStyle name="Hyperlink 24" xfId="19763" hidden="1" xr:uid="{00000000-0005-0000-0000-00001F480000}"/>
    <cellStyle name="Hyperlink 24" xfId="20851" hidden="1" xr:uid="{00000000-0005-0000-0000-000020480000}"/>
    <cellStyle name="Hyperlink 24" xfId="20910" hidden="1" xr:uid="{00000000-0005-0000-0000-000021480000}"/>
    <cellStyle name="Hyperlink 24" xfId="20959" hidden="1" xr:uid="{00000000-0005-0000-0000-000022480000}"/>
    <cellStyle name="Hyperlink 24" xfId="21009" hidden="1" xr:uid="{00000000-0005-0000-0000-000023480000}"/>
    <cellStyle name="Hyperlink 24" xfId="5762" hidden="1" xr:uid="{00000000-0005-0000-0000-000024480000}"/>
    <cellStyle name="Hyperlink 24" xfId="21084" hidden="1" xr:uid="{00000000-0005-0000-0000-000025480000}"/>
    <cellStyle name="Hyperlink 24" xfId="21143" hidden="1" xr:uid="{00000000-0005-0000-0000-000026480000}"/>
    <cellStyle name="Hyperlink 24" xfId="21192" hidden="1" xr:uid="{00000000-0005-0000-0000-000027480000}"/>
    <cellStyle name="Hyperlink 24" xfId="21242" hidden="1" xr:uid="{00000000-0005-0000-0000-000028480000}"/>
    <cellStyle name="Hyperlink 24" xfId="21270" hidden="1" xr:uid="{00000000-0005-0000-0000-000029480000}"/>
    <cellStyle name="Hyperlink 24" xfId="21339" hidden="1" xr:uid="{00000000-0005-0000-0000-00002A480000}"/>
    <cellStyle name="Hyperlink 24" xfId="21398" hidden="1" xr:uid="{00000000-0005-0000-0000-00002B480000}"/>
    <cellStyle name="Hyperlink 24" xfId="21447" hidden="1" xr:uid="{00000000-0005-0000-0000-00002C480000}"/>
    <cellStyle name="Hyperlink 24" xfId="21497" hidden="1" xr:uid="{00000000-0005-0000-0000-00002D480000}"/>
    <cellStyle name="Hyperlink 24" xfId="21580" hidden="1" xr:uid="{00000000-0005-0000-0000-00002E480000}"/>
    <cellStyle name="Hyperlink 24" xfId="21703" hidden="1" xr:uid="{00000000-0005-0000-0000-00002F480000}"/>
    <cellStyle name="Hyperlink 24" xfId="21762" hidden="1" xr:uid="{00000000-0005-0000-0000-000030480000}"/>
    <cellStyle name="Hyperlink 24" xfId="21811" hidden="1" xr:uid="{00000000-0005-0000-0000-000031480000}"/>
    <cellStyle name="Hyperlink 24" xfId="21861" hidden="1" xr:uid="{00000000-0005-0000-0000-000032480000}"/>
    <cellStyle name="Hyperlink 24" xfId="21961" hidden="1" xr:uid="{00000000-0005-0000-0000-000033480000}"/>
    <cellStyle name="Hyperlink 24" xfId="22134" hidden="1" xr:uid="{00000000-0005-0000-0000-000034480000}"/>
    <cellStyle name="Hyperlink 24" xfId="22193" hidden="1" xr:uid="{00000000-0005-0000-0000-000035480000}"/>
    <cellStyle name="Hyperlink 24" xfId="22242" hidden="1" xr:uid="{00000000-0005-0000-0000-000036480000}"/>
    <cellStyle name="Hyperlink 24" xfId="22292" hidden="1" xr:uid="{00000000-0005-0000-0000-000037480000}"/>
    <cellStyle name="Hyperlink 24" xfId="22058" hidden="1" xr:uid="{00000000-0005-0000-0000-000038480000}"/>
    <cellStyle name="Hyperlink 24" xfId="22366" hidden="1" xr:uid="{00000000-0005-0000-0000-000039480000}"/>
    <cellStyle name="Hyperlink 24" xfId="22425" hidden="1" xr:uid="{00000000-0005-0000-0000-00003A480000}"/>
    <cellStyle name="Hyperlink 24" xfId="22474" hidden="1" xr:uid="{00000000-0005-0000-0000-00003B480000}"/>
    <cellStyle name="Hyperlink 24" xfId="22524" hidden="1" xr:uid="{00000000-0005-0000-0000-00003C480000}"/>
    <cellStyle name="Hyperlink 24" xfId="21908" hidden="1" xr:uid="{00000000-0005-0000-0000-00003D480000}"/>
    <cellStyle name="Hyperlink 24" xfId="22570" hidden="1" xr:uid="{00000000-0005-0000-0000-00003E480000}"/>
    <cellStyle name="Hyperlink 24" xfId="22629" hidden="1" xr:uid="{00000000-0005-0000-0000-00003F480000}"/>
    <cellStyle name="Hyperlink 24" xfId="22678" hidden="1" xr:uid="{00000000-0005-0000-0000-000040480000}"/>
    <cellStyle name="Hyperlink 24" xfId="22728" hidden="1" xr:uid="{00000000-0005-0000-0000-000041480000}"/>
    <cellStyle name="Hyperlink 24" xfId="22077" hidden="1" xr:uid="{00000000-0005-0000-0000-000042480000}"/>
    <cellStyle name="Hyperlink 24" xfId="22774" hidden="1" xr:uid="{00000000-0005-0000-0000-000043480000}"/>
    <cellStyle name="Hyperlink 24" xfId="22833" hidden="1" xr:uid="{00000000-0005-0000-0000-000044480000}"/>
    <cellStyle name="Hyperlink 24" xfId="22882" hidden="1" xr:uid="{00000000-0005-0000-0000-000045480000}"/>
    <cellStyle name="Hyperlink 24" xfId="22932" hidden="1" xr:uid="{00000000-0005-0000-0000-000046480000}"/>
    <cellStyle name="Hyperlink 24" xfId="21890" hidden="1" xr:uid="{00000000-0005-0000-0000-000047480000}"/>
    <cellStyle name="Hyperlink 24" xfId="22978" hidden="1" xr:uid="{00000000-0005-0000-0000-000048480000}"/>
    <cellStyle name="Hyperlink 24" xfId="23037" hidden="1" xr:uid="{00000000-0005-0000-0000-000049480000}"/>
    <cellStyle name="Hyperlink 24" xfId="23086" hidden="1" xr:uid="{00000000-0005-0000-0000-00004A480000}"/>
    <cellStyle name="Hyperlink 24" xfId="23136" hidden="1" xr:uid="{00000000-0005-0000-0000-00004B480000}"/>
    <cellStyle name="Hyperlink 24" xfId="21678" hidden="1" xr:uid="{00000000-0005-0000-0000-00004C480000}"/>
    <cellStyle name="Hyperlink 24" xfId="23182" hidden="1" xr:uid="{00000000-0005-0000-0000-00004D480000}"/>
    <cellStyle name="Hyperlink 24" xfId="23241" hidden="1" xr:uid="{00000000-0005-0000-0000-00004E480000}"/>
    <cellStyle name="Hyperlink 24" xfId="23290" hidden="1" xr:uid="{00000000-0005-0000-0000-00004F480000}"/>
    <cellStyle name="Hyperlink 24" xfId="23340" hidden="1" xr:uid="{00000000-0005-0000-0000-000050480000}"/>
    <cellStyle name="Hyperlink 24" xfId="23440" hidden="1" xr:uid="{00000000-0005-0000-0000-000051480000}"/>
    <cellStyle name="Hyperlink 24" xfId="23613" hidden="1" xr:uid="{00000000-0005-0000-0000-000052480000}"/>
    <cellStyle name="Hyperlink 24" xfId="23672" hidden="1" xr:uid="{00000000-0005-0000-0000-000053480000}"/>
    <cellStyle name="Hyperlink 24" xfId="23721" hidden="1" xr:uid="{00000000-0005-0000-0000-000054480000}"/>
    <cellStyle name="Hyperlink 24" xfId="23771" hidden="1" xr:uid="{00000000-0005-0000-0000-000055480000}"/>
    <cellStyle name="Hyperlink 24" xfId="23537" hidden="1" xr:uid="{00000000-0005-0000-0000-000056480000}"/>
    <cellStyle name="Hyperlink 24" xfId="23845" hidden="1" xr:uid="{00000000-0005-0000-0000-000057480000}"/>
    <cellStyle name="Hyperlink 24" xfId="23904" hidden="1" xr:uid="{00000000-0005-0000-0000-000058480000}"/>
    <cellStyle name="Hyperlink 24" xfId="23953" hidden="1" xr:uid="{00000000-0005-0000-0000-000059480000}"/>
    <cellStyle name="Hyperlink 24" xfId="24003" hidden="1" xr:uid="{00000000-0005-0000-0000-00005A480000}"/>
    <cellStyle name="Hyperlink 24" xfId="23387" hidden="1" xr:uid="{00000000-0005-0000-0000-00005B480000}"/>
    <cellStyle name="Hyperlink 24" xfId="24049" hidden="1" xr:uid="{00000000-0005-0000-0000-00005C480000}"/>
    <cellStyle name="Hyperlink 24" xfId="24108" hidden="1" xr:uid="{00000000-0005-0000-0000-00005D480000}"/>
    <cellStyle name="Hyperlink 24" xfId="24157" hidden="1" xr:uid="{00000000-0005-0000-0000-00005E480000}"/>
    <cellStyle name="Hyperlink 24" xfId="24207" hidden="1" xr:uid="{00000000-0005-0000-0000-00005F480000}"/>
    <cellStyle name="Hyperlink 24" xfId="23556" hidden="1" xr:uid="{00000000-0005-0000-0000-000060480000}"/>
    <cellStyle name="Hyperlink 24" xfId="24253" hidden="1" xr:uid="{00000000-0005-0000-0000-000061480000}"/>
    <cellStyle name="Hyperlink 24" xfId="24312" hidden="1" xr:uid="{00000000-0005-0000-0000-000062480000}"/>
    <cellStyle name="Hyperlink 24" xfId="24361" hidden="1" xr:uid="{00000000-0005-0000-0000-000063480000}"/>
    <cellStyle name="Hyperlink 24" xfId="24411" hidden="1" xr:uid="{00000000-0005-0000-0000-000064480000}"/>
    <cellStyle name="Hyperlink 24" xfId="23369" hidden="1" xr:uid="{00000000-0005-0000-0000-000065480000}"/>
    <cellStyle name="Hyperlink 24" xfId="24457" hidden="1" xr:uid="{00000000-0005-0000-0000-000066480000}"/>
    <cellStyle name="Hyperlink 24" xfId="24516" hidden="1" xr:uid="{00000000-0005-0000-0000-000067480000}"/>
    <cellStyle name="Hyperlink 24" xfId="24565" hidden="1" xr:uid="{00000000-0005-0000-0000-000068480000}"/>
    <cellStyle name="Hyperlink 24" xfId="24615" hidden="1" xr:uid="{00000000-0005-0000-0000-000069480000}"/>
    <cellStyle name="Hyperlink 24" xfId="21528" hidden="1" xr:uid="{00000000-0005-0000-0000-00006A480000}"/>
    <cellStyle name="Hyperlink 24" xfId="24661" hidden="1" xr:uid="{00000000-0005-0000-0000-00006B480000}"/>
    <cellStyle name="Hyperlink 24" xfId="24720" hidden="1" xr:uid="{00000000-0005-0000-0000-00006C480000}"/>
    <cellStyle name="Hyperlink 24" xfId="24769" hidden="1" xr:uid="{00000000-0005-0000-0000-00006D480000}"/>
    <cellStyle name="Hyperlink 24" xfId="24819" hidden="1" xr:uid="{00000000-0005-0000-0000-00006E480000}"/>
    <cellStyle name="Hyperlink 24" xfId="24919" hidden="1" xr:uid="{00000000-0005-0000-0000-00006F480000}"/>
    <cellStyle name="Hyperlink 24" xfId="25092" hidden="1" xr:uid="{00000000-0005-0000-0000-000070480000}"/>
    <cellStyle name="Hyperlink 24" xfId="25151" hidden="1" xr:uid="{00000000-0005-0000-0000-000071480000}"/>
    <cellStyle name="Hyperlink 24" xfId="25200" hidden="1" xr:uid="{00000000-0005-0000-0000-000072480000}"/>
    <cellStyle name="Hyperlink 24" xfId="25250" hidden="1" xr:uid="{00000000-0005-0000-0000-000073480000}"/>
    <cellStyle name="Hyperlink 24" xfId="25016" hidden="1" xr:uid="{00000000-0005-0000-0000-000074480000}"/>
    <cellStyle name="Hyperlink 24" xfId="25324" hidden="1" xr:uid="{00000000-0005-0000-0000-000075480000}"/>
    <cellStyle name="Hyperlink 24" xfId="25383" hidden="1" xr:uid="{00000000-0005-0000-0000-000076480000}"/>
    <cellStyle name="Hyperlink 24" xfId="25432" hidden="1" xr:uid="{00000000-0005-0000-0000-000077480000}"/>
    <cellStyle name="Hyperlink 24" xfId="25482" hidden="1" xr:uid="{00000000-0005-0000-0000-000078480000}"/>
    <cellStyle name="Hyperlink 24" xfId="24866" hidden="1" xr:uid="{00000000-0005-0000-0000-000079480000}"/>
    <cellStyle name="Hyperlink 24" xfId="25528" hidden="1" xr:uid="{00000000-0005-0000-0000-00007A480000}"/>
    <cellStyle name="Hyperlink 24" xfId="25587" hidden="1" xr:uid="{00000000-0005-0000-0000-00007B480000}"/>
    <cellStyle name="Hyperlink 24" xfId="25636" hidden="1" xr:uid="{00000000-0005-0000-0000-00007C480000}"/>
    <cellStyle name="Hyperlink 24" xfId="25686" hidden="1" xr:uid="{00000000-0005-0000-0000-00007D480000}"/>
    <cellStyle name="Hyperlink 24" xfId="25035" hidden="1" xr:uid="{00000000-0005-0000-0000-00007E480000}"/>
    <cellStyle name="Hyperlink 24" xfId="25732" hidden="1" xr:uid="{00000000-0005-0000-0000-00007F480000}"/>
    <cellStyle name="Hyperlink 24" xfId="25791" hidden="1" xr:uid="{00000000-0005-0000-0000-000080480000}"/>
    <cellStyle name="Hyperlink 24" xfId="25840" hidden="1" xr:uid="{00000000-0005-0000-0000-000081480000}"/>
    <cellStyle name="Hyperlink 24" xfId="25890" hidden="1" xr:uid="{00000000-0005-0000-0000-000082480000}"/>
    <cellStyle name="Hyperlink 24" xfId="24848" hidden="1" xr:uid="{00000000-0005-0000-0000-000083480000}"/>
    <cellStyle name="Hyperlink 24" xfId="25936" hidden="1" xr:uid="{00000000-0005-0000-0000-000084480000}"/>
    <cellStyle name="Hyperlink 24" xfId="25995" hidden="1" xr:uid="{00000000-0005-0000-0000-000085480000}"/>
    <cellStyle name="Hyperlink 24" xfId="26044" hidden="1" xr:uid="{00000000-0005-0000-0000-000086480000}"/>
    <cellStyle name="Hyperlink 24" xfId="26094" hidden="1" xr:uid="{00000000-0005-0000-0000-000087480000}"/>
    <cellStyle name="Hyperlink 24" xfId="5498" hidden="1" xr:uid="{00000000-0005-0000-0000-000088480000}"/>
    <cellStyle name="Hyperlink 24" xfId="26165" hidden="1" xr:uid="{00000000-0005-0000-0000-000089480000}"/>
    <cellStyle name="Hyperlink 24" xfId="26224" hidden="1" xr:uid="{00000000-0005-0000-0000-00008A480000}"/>
    <cellStyle name="Hyperlink 24" xfId="26273" hidden="1" xr:uid="{00000000-0005-0000-0000-00008B480000}"/>
    <cellStyle name="Hyperlink 24" xfId="26323" hidden="1" xr:uid="{00000000-0005-0000-0000-00008C480000}"/>
    <cellStyle name="Hyperlink 24" xfId="26351" hidden="1" xr:uid="{00000000-0005-0000-0000-00008D480000}"/>
    <cellStyle name="Hyperlink 24" xfId="26420" hidden="1" xr:uid="{00000000-0005-0000-0000-00008E480000}"/>
    <cellStyle name="Hyperlink 24" xfId="26479" hidden="1" xr:uid="{00000000-0005-0000-0000-00008F480000}"/>
    <cellStyle name="Hyperlink 24" xfId="26528" hidden="1" xr:uid="{00000000-0005-0000-0000-000090480000}"/>
    <cellStyle name="Hyperlink 24" xfId="26578" hidden="1" xr:uid="{00000000-0005-0000-0000-000091480000}"/>
    <cellStyle name="Hyperlink 24" xfId="26658" hidden="1" xr:uid="{00000000-0005-0000-0000-000092480000}"/>
    <cellStyle name="Hyperlink 24" xfId="26781" hidden="1" xr:uid="{00000000-0005-0000-0000-000093480000}"/>
    <cellStyle name="Hyperlink 24" xfId="26840" hidden="1" xr:uid="{00000000-0005-0000-0000-000094480000}"/>
    <cellStyle name="Hyperlink 24" xfId="26889" hidden="1" xr:uid="{00000000-0005-0000-0000-000095480000}"/>
    <cellStyle name="Hyperlink 24" xfId="26939" hidden="1" xr:uid="{00000000-0005-0000-0000-000096480000}"/>
    <cellStyle name="Hyperlink 24" xfId="27039" hidden="1" xr:uid="{00000000-0005-0000-0000-000097480000}"/>
    <cellStyle name="Hyperlink 24" xfId="27212" hidden="1" xr:uid="{00000000-0005-0000-0000-000098480000}"/>
    <cellStyle name="Hyperlink 24" xfId="27271" hidden="1" xr:uid="{00000000-0005-0000-0000-000099480000}"/>
    <cellStyle name="Hyperlink 24" xfId="27320" hidden="1" xr:uid="{00000000-0005-0000-0000-00009A480000}"/>
    <cellStyle name="Hyperlink 24" xfId="27370" hidden="1" xr:uid="{00000000-0005-0000-0000-00009B480000}"/>
    <cellStyle name="Hyperlink 24" xfId="27136" hidden="1" xr:uid="{00000000-0005-0000-0000-00009C480000}"/>
    <cellStyle name="Hyperlink 24" xfId="27444" hidden="1" xr:uid="{00000000-0005-0000-0000-00009D480000}"/>
    <cellStyle name="Hyperlink 24" xfId="27503" hidden="1" xr:uid="{00000000-0005-0000-0000-00009E480000}"/>
    <cellStyle name="Hyperlink 24" xfId="27552" hidden="1" xr:uid="{00000000-0005-0000-0000-00009F480000}"/>
    <cellStyle name="Hyperlink 24" xfId="27602" hidden="1" xr:uid="{00000000-0005-0000-0000-0000A0480000}"/>
    <cellStyle name="Hyperlink 24" xfId="26986" hidden="1" xr:uid="{00000000-0005-0000-0000-0000A1480000}"/>
    <cellStyle name="Hyperlink 24" xfId="27648" hidden="1" xr:uid="{00000000-0005-0000-0000-0000A2480000}"/>
    <cellStyle name="Hyperlink 24" xfId="27707" hidden="1" xr:uid="{00000000-0005-0000-0000-0000A3480000}"/>
    <cellStyle name="Hyperlink 24" xfId="27756" hidden="1" xr:uid="{00000000-0005-0000-0000-0000A4480000}"/>
    <cellStyle name="Hyperlink 24" xfId="27806" hidden="1" xr:uid="{00000000-0005-0000-0000-0000A5480000}"/>
    <cellStyle name="Hyperlink 24" xfId="27155" hidden="1" xr:uid="{00000000-0005-0000-0000-0000A6480000}"/>
    <cellStyle name="Hyperlink 24" xfId="27852" hidden="1" xr:uid="{00000000-0005-0000-0000-0000A7480000}"/>
    <cellStyle name="Hyperlink 24" xfId="27911" hidden="1" xr:uid="{00000000-0005-0000-0000-0000A8480000}"/>
    <cellStyle name="Hyperlink 24" xfId="27960" hidden="1" xr:uid="{00000000-0005-0000-0000-0000A9480000}"/>
    <cellStyle name="Hyperlink 24" xfId="28010" hidden="1" xr:uid="{00000000-0005-0000-0000-0000AA480000}"/>
    <cellStyle name="Hyperlink 24" xfId="26968" hidden="1" xr:uid="{00000000-0005-0000-0000-0000AB480000}"/>
    <cellStyle name="Hyperlink 24" xfId="28056" hidden="1" xr:uid="{00000000-0005-0000-0000-0000AC480000}"/>
    <cellStyle name="Hyperlink 24" xfId="28115" hidden="1" xr:uid="{00000000-0005-0000-0000-0000AD480000}"/>
    <cellStyle name="Hyperlink 24" xfId="28164" hidden="1" xr:uid="{00000000-0005-0000-0000-0000AE480000}"/>
    <cellStyle name="Hyperlink 24" xfId="28214" hidden="1" xr:uid="{00000000-0005-0000-0000-0000AF480000}"/>
    <cellStyle name="Hyperlink 24" xfId="26756" hidden="1" xr:uid="{00000000-0005-0000-0000-0000B0480000}"/>
    <cellStyle name="Hyperlink 24" xfId="28260" hidden="1" xr:uid="{00000000-0005-0000-0000-0000B1480000}"/>
    <cellStyle name="Hyperlink 24" xfId="28319" hidden="1" xr:uid="{00000000-0005-0000-0000-0000B2480000}"/>
    <cellStyle name="Hyperlink 24" xfId="28368" hidden="1" xr:uid="{00000000-0005-0000-0000-0000B3480000}"/>
    <cellStyle name="Hyperlink 24" xfId="28418" hidden="1" xr:uid="{00000000-0005-0000-0000-0000B4480000}"/>
    <cellStyle name="Hyperlink 24" xfId="28518" hidden="1" xr:uid="{00000000-0005-0000-0000-0000B5480000}"/>
    <cellStyle name="Hyperlink 24" xfId="28691" hidden="1" xr:uid="{00000000-0005-0000-0000-0000B6480000}"/>
    <cellStyle name="Hyperlink 24" xfId="28750" hidden="1" xr:uid="{00000000-0005-0000-0000-0000B7480000}"/>
    <cellStyle name="Hyperlink 24" xfId="28799" hidden="1" xr:uid="{00000000-0005-0000-0000-0000B8480000}"/>
    <cellStyle name="Hyperlink 24" xfId="28849" hidden="1" xr:uid="{00000000-0005-0000-0000-0000B9480000}"/>
    <cellStyle name="Hyperlink 24" xfId="28615" hidden="1" xr:uid="{00000000-0005-0000-0000-0000BA480000}"/>
    <cellStyle name="Hyperlink 24" xfId="28923" hidden="1" xr:uid="{00000000-0005-0000-0000-0000BB480000}"/>
    <cellStyle name="Hyperlink 24" xfId="28982" hidden="1" xr:uid="{00000000-0005-0000-0000-0000BC480000}"/>
    <cellStyle name="Hyperlink 24" xfId="29031" hidden="1" xr:uid="{00000000-0005-0000-0000-0000BD480000}"/>
    <cellStyle name="Hyperlink 24" xfId="29081" hidden="1" xr:uid="{00000000-0005-0000-0000-0000BE480000}"/>
    <cellStyle name="Hyperlink 24" xfId="28465" hidden="1" xr:uid="{00000000-0005-0000-0000-0000BF480000}"/>
    <cellStyle name="Hyperlink 24" xfId="29127" hidden="1" xr:uid="{00000000-0005-0000-0000-0000C0480000}"/>
    <cellStyle name="Hyperlink 24" xfId="29186" hidden="1" xr:uid="{00000000-0005-0000-0000-0000C1480000}"/>
    <cellStyle name="Hyperlink 24" xfId="29235" hidden="1" xr:uid="{00000000-0005-0000-0000-0000C2480000}"/>
    <cellStyle name="Hyperlink 24" xfId="29285" hidden="1" xr:uid="{00000000-0005-0000-0000-0000C3480000}"/>
    <cellStyle name="Hyperlink 24" xfId="28634" hidden="1" xr:uid="{00000000-0005-0000-0000-0000C4480000}"/>
    <cellStyle name="Hyperlink 24" xfId="29331" hidden="1" xr:uid="{00000000-0005-0000-0000-0000C5480000}"/>
    <cellStyle name="Hyperlink 24" xfId="29390" hidden="1" xr:uid="{00000000-0005-0000-0000-0000C6480000}"/>
    <cellStyle name="Hyperlink 24" xfId="29439" hidden="1" xr:uid="{00000000-0005-0000-0000-0000C7480000}"/>
    <cellStyle name="Hyperlink 24" xfId="29489" hidden="1" xr:uid="{00000000-0005-0000-0000-0000C8480000}"/>
    <cellStyle name="Hyperlink 24" xfId="28447" hidden="1" xr:uid="{00000000-0005-0000-0000-0000C9480000}"/>
    <cellStyle name="Hyperlink 24" xfId="29535" hidden="1" xr:uid="{00000000-0005-0000-0000-0000CA480000}"/>
    <cellStyle name="Hyperlink 24" xfId="29594" hidden="1" xr:uid="{00000000-0005-0000-0000-0000CB480000}"/>
    <cellStyle name="Hyperlink 24" xfId="29643" hidden="1" xr:uid="{00000000-0005-0000-0000-0000CC480000}"/>
    <cellStyle name="Hyperlink 24" xfId="29693" hidden="1" xr:uid="{00000000-0005-0000-0000-0000CD480000}"/>
    <cellStyle name="Hyperlink 24" xfId="26606" hidden="1" xr:uid="{00000000-0005-0000-0000-0000CE480000}"/>
    <cellStyle name="Hyperlink 24" xfId="29739" hidden="1" xr:uid="{00000000-0005-0000-0000-0000CF480000}"/>
    <cellStyle name="Hyperlink 24" xfId="29798" hidden="1" xr:uid="{00000000-0005-0000-0000-0000D0480000}"/>
    <cellStyle name="Hyperlink 24" xfId="29847" hidden="1" xr:uid="{00000000-0005-0000-0000-0000D1480000}"/>
    <cellStyle name="Hyperlink 24" xfId="29897" hidden="1" xr:uid="{00000000-0005-0000-0000-0000D2480000}"/>
    <cellStyle name="Hyperlink 24" xfId="29997" hidden="1" xr:uid="{00000000-0005-0000-0000-0000D3480000}"/>
    <cellStyle name="Hyperlink 24" xfId="30170" hidden="1" xr:uid="{00000000-0005-0000-0000-0000D4480000}"/>
    <cellStyle name="Hyperlink 24" xfId="30229" hidden="1" xr:uid="{00000000-0005-0000-0000-0000D5480000}"/>
    <cellStyle name="Hyperlink 24" xfId="30278" hidden="1" xr:uid="{00000000-0005-0000-0000-0000D6480000}"/>
    <cellStyle name="Hyperlink 24" xfId="30328" hidden="1" xr:uid="{00000000-0005-0000-0000-0000D7480000}"/>
    <cellStyle name="Hyperlink 24" xfId="30094" hidden="1" xr:uid="{00000000-0005-0000-0000-0000D8480000}"/>
    <cellStyle name="Hyperlink 24" xfId="30402" hidden="1" xr:uid="{00000000-0005-0000-0000-0000D9480000}"/>
    <cellStyle name="Hyperlink 24" xfId="30461" hidden="1" xr:uid="{00000000-0005-0000-0000-0000DA480000}"/>
    <cellStyle name="Hyperlink 24" xfId="30510" hidden="1" xr:uid="{00000000-0005-0000-0000-0000DB480000}"/>
    <cellStyle name="Hyperlink 24" xfId="30560" hidden="1" xr:uid="{00000000-0005-0000-0000-0000DC480000}"/>
    <cellStyle name="Hyperlink 24" xfId="29944" hidden="1" xr:uid="{00000000-0005-0000-0000-0000DD480000}"/>
    <cellStyle name="Hyperlink 24" xfId="30606" hidden="1" xr:uid="{00000000-0005-0000-0000-0000DE480000}"/>
    <cellStyle name="Hyperlink 24" xfId="30665" hidden="1" xr:uid="{00000000-0005-0000-0000-0000DF480000}"/>
    <cellStyle name="Hyperlink 24" xfId="30714" hidden="1" xr:uid="{00000000-0005-0000-0000-0000E0480000}"/>
    <cellStyle name="Hyperlink 24" xfId="30764" hidden="1" xr:uid="{00000000-0005-0000-0000-0000E1480000}"/>
    <cellStyle name="Hyperlink 24" xfId="30113" hidden="1" xr:uid="{00000000-0005-0000-0000-0000E2480000}"/>
    <cellStyle name="Hyperlink 24" xfId="30810" hidden="1" xr:uid="{00000000-0005-0000-0000-0000E3480000}"/>
    <cellStyle name="Hyperlink 24" xfId="30869" hidden="1" xr:uid="{00000000-0005-0000-0000-0000E4480000}"/>
    <cellStyle name="Hyperlink 24" xfId="30918" hidden="1" xr:uid="{00000000-0005-0000-0000-0000E5480000}"/>
    <cellStyle name="Hyperlink 24" xfId="30968" hidden="1" xr:uid="{00000000-0005-0000-0000-0000E6480000}"/>
    <cellStyle name="Hyperlink 24" xfId="29926" hidden="1" xr:uid="{00000000-0005-0000-0000-0000E7480000}"/>
    <cellStyle name="Hyperlink 24" xfId="31014" hidden="1" xr:uid="{00000000-0005-0000-0000-0000E8480000}"/>
    <cellStyle name="Hyperlink 24" xfId="31073" hidden="1" xr:uid="{00000000-0005-0000-0000-0000E9480000}"/>
    <cellStyle name="Hyperlink 24" xfId="31122" hidden="1" xr:uid="{00000000-0005-0000-0000-0000EA480000}"/>
    <cellStyle name="Hyperlink 24" xfId="31172" hidden="1" xr:uid="{00000000-0005-0000-0000-0000EB480000}"/>
    <cellStyle name="Hyperlink 24" xfId="5532" hidden="1" xr:uid="{00000000-0005-0000-0000-0000EC480000}"/>
    <cellStyle name="Hyperlink 24" xfId="31237" hidden="1" xr:uid="{00000000-0005-0000-0000-0000ED480000}"/>
    <cellStyle name="Hyperlink 24" xfId="31296" hidden="1" xr:uid="{00000000-0005-0000-0000-0000EE480000}"/>
    <cellStyle name="Hyperlink 24" xfId="31345" hidden="1" xr:uid="{00000000-0005-0000-0000-0000EF480000}"/>
    <cellStyle name="Hyperlink 24" xfId="31395" hidden="1" xr:uid="{00000000-0005-0000-0000-0000F0480000}"/>
    <cellStyle name="Hyperlink 24" xfId="31423" hidden="1" xr:uid="{00000000-0005-0000-0000-0000F1480000}"/>
    <cellStyle name="Hyperlink 24" xfId="31492" hidden="1" xr:uid="{00000000-0005-0000-0000-0000F2480000}"/>
    <cellStyle name="Hyperlink 24" xfId="31551" hidden="1" xr:uid="{00000000-0005-0000-0000-0000F3480000}"/>
    <cellStyle name="Hyperlink 24" xfId="31600" hidden="1" xr:uid="{00000000-0005-0000-0000-0000F4480000}"/>
    <cellStyle name="Hyperlink 24" xfId="31650" hidden="1" xr:uid="{00000000-0005-0000-0000-0000F5480000}"/>
    <cellStyle name="Hyperlink 24" xfId="31727" hidden="1" xr:uid="{00000000-0005-0000-0000-0000F6480000}"/>
    <cellStyle name="Hyperlink 24" xfId="31849" hidden="1" xr:uid="{00000000-0005-0000-0000-0000F7480000}"/>
    <cellStyle name="Hyperlink 24" xfId="31908" hidden="1" xr:uid="{00000000-0005-0000-0000-0000F8480000}"/>
    <cellStyle name="Hyperlink 24" xfId="31957" hidden="1" xr:uid="{00000000-0005-0000-0000-0000F9480000}"/>
    <cellStyle name="Hyperlink 24" xfId="32007" hidden="1" xr:uid="{00000000-0005-0000-0000-0000FA480000}"/>
    <cellStyle name="Hyperlink 24" xfId="32107" hidden="1" xr:uid="{00000000-0005-0000-0000-0000FB480000}"/>
    <cellStyle name="Hyperlink 24" xfId="32280" hidden="1" xr:uid="{00000000-0005-0000-0000-0000FC480000}"/>
    <cellStyle name="Hyperlink 24" xfId="32339" hidden="1" xr:uid="{00000000-0005-0000-0000-0000FD480000}"/>
    <cellStyle name="Hyperlink 24" xfId="32388" hidden="1" xr:uid="{00000000-0005-0000-0000-0000FE480000}"/>
    <cellStyle name="Hyperlink 24" xfId="32438" hidden="1" xr:uid="{00000000-0005-0000-0000-0000FF480000}"/>
    <cellStyle name="Hyperlink 24" xfId="32204" hidden="1" xr:uid="{00000000-0005-0000-0000-000000490000}"/>
    <cellStyle name="Hyperlink 24" xfId="32512" hidden="1" xr:uid="{00000000-0005-0000-0000-000001490000}"/>
    <cellStyle name="Hyperlink 24" xfId="32571" hidden="1" xr:uid="{00000000-0005-0000-0000-000002490000}"/>
    <cellStyle name="Hyperlink 24" xfId="32620" hidden="1" xr:uid="{00000000-0005-0000-0000-000003490000}"/>
    <cellStyle name="Hyperlink 24" xfId="32670" hidden="1" xr:uid="{00000000-0005-0000-0000-000004490000}"/>
    <cellStyle name="Hyperlink 24" xfId="32054" hidden="1" xr:uid="{00000000-0005-0000-0000-000005490000}"/>
    <cellStyle name="Hyperlink 24" xfId="32716" hidden="1" xr:uid="{00000000-0005-0000-0000-000006490000}"/>
    <cellStyle name="Hyperlink 24" xfId="32775" hidden="1" xr:uid="{00000000-0005-0000-0000-000007490000}"/>
    <cellStyle name="Hyperlink 24" xfId="32824" hidden="1" xr:uid="{00000000-0005-0000-0000-000008490000}"/>
    <cellStyle name="Hyperlink 24" xfId="32874" hidden="1" xr:uid="{00000000-0005-0000-0000-000009490000}"/>
    <cellStyle name="Hyperlink 24" xfId="32223" hidden="1" xr:uid="{00000000-0005-0000-0000-00000A490000}"/>
    <cellStyle name="Hyperlink 24" xfId="32920" hidden="1" xr:uid="{00000000-0005-0000-0000-00000B490000}"/>
    <cellStyle name="Hyperlink 24" xfId="32979" hidden="1" xr:uid="{00000000-0005-0000-0000-00000C490000}"/>
    <cellStyle name="Hyperlink 24" xfId="33028" hidden="1" xr:uid="{00000000-0005-0000-0000-00000D490000}"/>
    <cellStyle name="Hyperlink 24" xfId="33078" hidden="1" xr:uid="{00000000-0005-0000-0000-00000E490000}"/>
    <cellStyle name="Hyperlink 24" xfId="32036" hidden="1" xr:uid="{00000000-0005-0000-0000-00000F490000}"/>
    <cellStyle name="Hyperlink 24" xfId="33124" hidden="1" xr:uid="{00000000-0005-0000-0000-000010490000}"/>
    <cellStyle name="Hyperlink 24" xfId="33183" hidden="1" xr:uid="{00000000-0005-0000-0000-000011490000}"/>
    <cellStyle name="Hyperlink 24" xfId="33232" hidden="1" xr:uid="{00000000-0005-0000-0000-000012490000}"/>
    <cellStyle name="Hyperlink 24" xfId="33282" hidden="1" xr:uid="{00000000-0005-0000-0000-000013490000}"/>
    <cellStyle name="Hyperlink 24" xfId="31824" hidden="1" xr:uid="{00000000-0005-0000-0000-000014490000}"/>
    <cellStyle name="Hyperlink 24" xfId="33328" hidden="1" xr:uid="{00000000-0005-0000-0000-000015490000}"/>
    <cellStyle name="Hyperlink 24" xfId="33387" hidden="1" xr:uid="{00000000-0005-0000-0000-000016490000}"/>
    <cellStyle name="Hyperlink 24" xfId="33436" hidden="1" xr:uid="{00000000-0005-0000-0000-000017490000}"/>
    <cellStyle name="Hyperlink 24" xfId="33486" hidden="1" xr:uid="{00000000-0005-0000-0000-000018490000}"/>
    <cellStyle name="Hyperlink 24" xfId="33586" hidden="1" xr:uid="{00000000-0005-0000-0000-000019490000}"/>
    <cellStyle name="Hyperlink 24" xfId="33759" hidden="1" xr:uid="{00000000-0005-0000-0000-00001A490000}"/>
    <cellStyle name="Hyperlink 24" xfId="33818" hidden="1" xr:uid="{00000000-0005-0000-0000-00001B490000}"/>
    <cellStyle name="Hyperlink 24" xfId="33867" hidden="1" xr:uid="{00000000-0005-0000-0000-00001C490000}"/>
    <cellStyle name="Hyperlink 24" xfId="33917" hidden="1" xr:uid="{00000000-0005-0000-0000-00001D490000}"/>
    <cellStyle name="Hyperlink 24" xfId="33683" hidden="1" xr:uid="{00000000-0005-0000-0000-00001E490000}"/>
    <cellStyle name="Hyperlink 24" xfId="33991" hidden="1" xr:uid="{00000000-0005-0000-0000-00001F490000}"/>
    <cellStyle name="Hyperlink 24" xfId="34050" hidden="1" xr:uid="{00000000-0005-0000-0000-000020490000}"/>
    <cellStyle name="Hyperlink 24" xfId="34099" hidden="1" xr:uid="{00000000-0005-0000-0000-000021490000}"/>
    <cellStyle name="Hyperlink 24" xfId="34149" hidden="1" xr:uid="{00000000-0005-0000-0000-000022490000}"/>
    <cellStyle name="Hyperlink 24" xfId="33533" hidden="1" xr:uid="{00000000-0005-0000-0000-000023490000}"/>
    <cellStyle name="Hyperlink 24" xfId="34195" hidden="1" xr:uid="{00000000-0005-0000-0000-000024490000}"/>
    <cellStyle name="Hyperlink 24" xfId="34254" hidden="1" xr:uid="{00000000-0005-0000-0000-000025490000}"/>
    <cellStyle name="Hyperlink 24" xfId="34303" hidden="1" xr:uid="{00000000-0005-0000-0000-000026490000}"/>
    <cellStyle name="Hyperlink 24" xfId="34353" hidden="1" xr:uid="{00000000-0005-0000-0000-000027490000}"/>
    <cellStyle name="Hyperlink 24" xfId="33702" hidden="1" xr:uid="{00000000-0005-0000-0000-000028490000}"/>
    <cellStyle name="Hyperlink 24" xfId="34399" hidden="1" xr:uid="{00000000-0005-0000-0000-000029490000}"/>
    <cellStyle name="Hyperlink 24" xfId="34458" hidden="1" xr:uid="{00000000-0005-0000-0000-00002A490000}"/>
    <cellStyle name="Hyperlink 24" xfId="34507" hidden="1" xr:uid="{00000000-0005-0000-0000-00002B490000}"/>
    <cellStyle name="Hyperlink 24" xfId="34557" hidden="1" xr:uid="{00000000-0005-0000-0000-00002C490000}"/>
    <cellStyle name="Hyperlink 24" xfId="33515" hidden="1" xr:uid="{00000000-0005-0000-0000-00002D490000}"/>
    <cellStyle name="Hyperlink 24" xfId="34603" hidden="1" xr:uid="{00000000-0005-0000-0000-00002E490000}"/>
    <cellStyle name="Hyperlink 24" xfId="34662" hidden="1" xr:uid="{00000000-0005-0000-0000-00002F490000}"/>
    <cellStyle name="Hyperlink 24" xfId="34711" hidden="1" xr:uid="{00000000-0005-0000-0000-000030490000}"/>
    <cellStyle name="Hyperlink 24" xfId="34761" hidden="1" xr:uid="{00000000-0005-0000-0000-000031490000}"/>
    <cellStyle name="Hyperlink 24" xfId="31677" hidden="1" xr:uid="{00000000-0005-0000-0000-000032490000}"/>
    <cellStyle name="Hyperlink 24" xfId="34807" hidden="1" xr:uid="{00000000-0005-0000-0000-000033490000}"/>
    <cellStyle name="Hyperlink 24" xfId="34866" hidden="1" xr:uid="{00000000-0005-0000-0000-000034490000}"/>
    <cellStyle name="Hyperlink 24" xfId="34915" hidden="1" xr:uid="{00000000-0005-0000-0000-000035490000}"/>
    <cellStyle name="Hyperlink 24" xfId="34965" hidden="1" xr:uid="{00000000-0005-0000-0000-000036490000}"/>
    <cellStyle name="Hyperlink 24" xfId="35065" hidden="1" xr:uid="{00000000-0005-0000-0000-000037490000}"/>
    <cellStyle name="Hyperlink 24" xfId="35238" hidden="1" xr:uid="{00000000-0005-0000-0000-000038490000}"/>
    <cellStyle name="Hyperlink 24" xfId="35297" hidden="1" xr:uid="{00000000-0005-0000-0000-000039490000}"/>
    <cellStyle name="Hyperlink 24" xfId="35346" hidden="1" xr:uid="{00000000-0005-0000-0000-00003A490000}"/>
    <cellStyle name="Hyperlink 24" xfId="35396" hidden="1" xr:uid="{00000000-0005-0000-0000-00003B490000}"/>
    <cellStyle name="Hyperlink 24" xfId="35162" hidden="1" xr:uid="{00000000-0005-0000-0000-00003C490000}"/>
    <cellStyle name="Hyperlink 24" xfId="35470" hidden="1" xr:uid="{00000000-0005-0000-0000-00003D490000}"/>
    <cellStyle name="Hyperlink 24" xfId="35529" hidden="1" xr:uid="{00000000-0005-0000-0000-00003E490000}"/>
    <cellStyle name="Hyperlink 24" xfId="35578" hidden="1" xr:uid="{00000000-0005-0000-0000-00003F490000}"/>
    <cellStyle name="Hyperlink 24" xfId="35628" hidden="1" xr:uid="{00000000-0005-0000-0000-000040490000}"/>
    <cellStyle name="Hyperlink 24" xfId="35012" hidden="1" xr:uid="{00000000-0005-0000-0000-000041490000}"/>
    <cellStyle name="Hyperlink 24" xfId="35674" hidden="1" xr:uid="{00000000-0005-0000-0000-000042490000}"/>
    <cellStyle name="Hyperlink 24" xfId="35733" hidden="1" xr:uid="{00000000-0005-0000-0000-000043490000}"/>
    <cellStyle name="Hyperlink 24" xfId="35782" hidden="1" xr:uid="{00000000-0005-0000-0000-000044490000}"/>
    <cellStyle name="Hyperlink 24" xfId="35832" hidden="1" xr:uid="{00000000-0005-0000-0000-000045490000}"/>
    <cellStyle name="Hyperlink 24" xfId="35181" hidden="1" xr:uid="{00000000-0005-0000-0000-000046490000}"/>
    <cellStyle name="Hyperlink 24" xfId="35878" hidden="1" xr:uid="{00000000-0005-0000-0000-000047490000}"/>
    <cellStyle name="Hyperlink 24" xfId="35937" hidden="1" xr:uid="{00000000-0005-0000-0000-000048490000}"/>
    <cellStyle name="Hyperlink 24" xfId="35986" hidden="1" xr:uid="{00000000-0005-0000-0000-000049490000}"/>
    <cellStyle name="Hyperlink 24" xfId="36036" hidden="1" xr:uid="{00000000-0005-0000-0000-00004A490000}"/>
    <cellStyle name="Hyperlink 24" xfId="34994" hidden="1" xr:uid="{00000000-0005-0000-0000-00004B490000}"/>
    <cellStyle name="Hyperlink 24" xfId="36082" hidden="1" xr:uid="{00000000-0005-0000-0000-00004C490000}"/>
    <cellStyle name="Hyperlink 24" xfId="36141" hidden="1" xr:uid="{00000000-0005-0000-0000-00004D490000}"/>
    <cellStyle name="Hyperlink 24" xfId="36190" hidden="1" xr:uid="{00000000-0005-0000-0000-00004E490000}"/>
    <cellStyle name="Hyperlink 24" xfId="36240" hidden="1" xr:uid="{00000000-0005-0000-0000-00004F490000}"/>
    <cellStyle name="Hyperlink 24" xfId="5523" hidden="1" xr:uid="{00000000-0005-0000-0000-000050490000}"/>
    <cellStyle name="Hyperlink 24" xfId="36306" hidden="1" xr:uid="{00000000-0005-0000-0000-000051490000}"/>
    <cellStyle name="Hyperlink 24" xfId="36365" hidden="1" xr:uid="{00000000-0005-0000-0000-000052490000}"/>
    <cellStyle name="Hyperlink 24" xfId="36414" hidden="1" xr:uid="{00000000-0005-0000-0000-000053490000}"/>
    <cellStyle name="Hyperlink 24" xfId="36464" hidden="1" xr:uid="{00000000-0005-0000-0000-000054490000}"/>
    <cellStyle name="Hyperlink 24" xfId="36492" hidden="1" xr:uid="{00000000-0005-0000-0000-000055490000}"/>
    <cellStyle name="Hyperlink 24" xfId="36561" hidden="1" xr:uid="{00000000-0005-0000-0000-000056490000}"/>
    <cellStyle name="Hyperlink 24" xfId="36620" hidden="1" xr:uid="{00000000-0005-0000-0000-000057490000}"/>
    <cellStyle name="Hyperlink 24" xfId="36669" hidden="1" xr:uid="{00000000-0005-0000-0000-000058490000}"/>
    <cellStyle name="Hyperlink 24" xfId="36719" hidden="1" xr:uid="{00000000-0005-0000-0000-000059490000}"/>
    <cellStyle name="Hyperlink 24" xfId="36796" hidden="1" xr:uid="{00000000-0005-0000-0000-00005A490000}"/>
    <cellStyle name="Hyperlink 24" xfId="36918" hidden="1" xr:uid="{00000000-0005-0000-0000-00005B490000}"/>
    <cellStyle name="Hyperlink 24" xfId="36977" hidden="1" xr:uid="{00000000-0005-0000-0000-00005C490000}"/>
    <cellStyle name="Hyperlink 24" xfId="37026" hidden="1" xr:uid="{00000000-0005-0000-0000-00005D490000}"/>
    <cellStyle name="Hyperlink 24" xfId="37076" hidden="1" xr:uid="{00000000-0005-0000-0000-00005E490000}"/>
    <cellStyle name="Hyperlink 24" xfId="37176" hidden="1" xr:uid="{00000000-0005-0000-0000-00005F490000}"/>
    <cellStyle name="Hyperlink 24" xfId="37349" hidden="1" xr:uid="{00000000-0005-0000-0000-000060490000}"/>
    <cellStyle name="Hyperlink 24" xfId="37408" hidden="1" xr:uid="{00000000-0005-0000-0000-000061490000}"/>
    <cellStyle name="Hyperlink 24" xfId="37457" hidden="1" xr:uid="{00000000-0005-0000-0000-000062490000}"/>
    <cellStyle name="Hyperlink 24" xfId="37507" hidden="1" xr:uid="{00000000-0005-0000-0000-000063490000}"/>
    <cellStyle name="Hyperlink 24" xfId="37273" hidden="1" xr:uid="{00000000-0005-0000-0000-000064490000}"/>
    <cellStyle name="Hyperlink 24" xfId="37581" hidden="1" xr:uid="{00000000-0005-0000-0000-000065490000}"/>
    <cellStyle name="Hyperlink 24" xfId="37640" hidden="1" xr:uid="{00000000-0005-0000-0000-000066490000}"/>
    <cellStyle name="Hyperlink 24" xfId="37689" hidden="1" xr:uid="{00000000-0005-0000-0000-000067490000}"/>
    <cellStyle name="Hyperlink 24" xfId="37739" hidden="1" xr:uid="{00000000-0005-0000-0000-000068490000}"/>
    <cellStyle name="Hyperlink 24" xfId="37123" hidden="1" xr:uid="{00000000-0005-0000-0000-000069490000}"/>
    <cellStyle name="Hyperlink 24" xfId="37785" hidden="1" xr:uid="{00000000-0005-0000-0000-00006A490000}"/>
    <cellStyle name="Hyperlink 24" xfId="37844" hidden="1" xr:uid="{00000000-0005-0000-0000-00006B490000}"/>
    <cellStyle name="Hyperlink 24" xfId="37893" hidden="1" xr:uid="{00000000-0005-0000-0000-00006C490000}"/>
    <cellStyle name="Hyperlink 24" xfId="37943" hidden="1" xr:uid="{00000000-0005-0000-0000-00006D490000}"/>
    <cellStyle name="Hyperlink 24" xfId="37292" hidden="1" xr:uid="{00000000-0005-0000-0000-00006E490000}"/>
    <cellStyle name="Hyperlink 24" xfId="37989" hidden="1" xr:uid="{00000000-0005-0000-0000-00006F490000}"/>
    <cellStyle name="Hyperlink 24" xfId="38048" hidden="1" xr:uid="{00000000-0005-0000-0000-000070490000}"/>
    <cellStyle name="Hyperlink 24" xfId="38097" hidden="1" xr:uid="{00000000-0005-0000-0000-000071490000}"/>
    <cellStyle name="Hyperlink 24" xfId="38147" hidden="1" xr:uid="{00000000-0005-0000-0000-000072490000}"/>
    <cellStyle name="Hyperlink 24" xfId="37105" hidden="1" xr:uid="{00000000-0005-0000-0000-000073490000}"/>
    <cellStyle name="Hyperlink 24" xfId="38193" hidden="1" xr:uid="{00000000-0005-0000-0000-000074490000}"/>
    <cellStyle name="Hyperlink 24" xfId="38252" hidden="1" xr:uid="{00000000-0005-0000-0000-000075490000}"/>
    <cellStyle name="Hyperlink 24" xfId="38301" hidden="1" xr:uid="{00000000-0005-0000-0000-000076490000}"/>
    <cellStyle name="Hyperlink 24" xfId="38351" hidden="1" xr:uid="{00000000-0005-0000-0000-000077490000}"/>
    <cellStyle name="Hyperlink 24" xfId="36893" hidden="1" xr:uid="{00000000-0005-0000-0000-000078490000}"/>
    <cellStyle name="Hyperlink 24" xfId="38397" hidden="1" xr:uid="{00000000-0005-0000-0000-000079490000}"/>
    <cellStyle name="Hyperlink 24" xfId="38456" hidden="1" xr:uid="{00000000-0005-0000-0000-00007A490000}"/>
    <cellStyle name="Hyperlink 24" xfId="38505" hidden="1" xr:uid="{00000000-0005-0000-0000-00007B490000}"/>
    <cellStyle name="Hyperlink 24" xfId="38555" hidden="1" xr:uid="{00000000-0005-0000-0000-00007C490000}"/>
    <cellStyle name="Hyperlink 24" xfId="38655" hidden="1" xr:uid="{00000000-0005-0000-0000-00007D490000}"/>
    <cellStyle name="Hyperlink 24" xfId="38828" hidden="1" xr:uid="{00000000-0005-0000-0000-00007E490000}"/>
    <cellStyle name="Hyperlink 24" xfId="38887" hidden="1" xr:uid="{00000000-0005-0000-0000-00007F490000}"/>
    <cellStyle name="Hyperlink 24" xfId="38936" hidden="1" xr:uid="{00000000-0005-0000-0000-000080490000}"/>
    <cellStyle name="Hyperlink 24" xfId="38986" hidden="1" xr:uid="{00000000-0005-0000-0000-000081490000}"/>
    <cellStyle name="Hyperlink 24" xfId="38752" hidden="1" xr:uid="{00000000-0005-0000-0000-000082490000}"/>
    <cellStyle name="Hyperlink 24" xfId="39060" hidden="1" xr:uid="{00000000-0005-0000-0000-000083490000}"/>
    <cellStyle name="Hyperlink 24" xfId="39119" hidden="1" xr:uid="{00000000-0005-0000-0000-000084490000}"/>
    <cellStyle name="Hyperlink 24" xfId="39168" hidden="1" xr:uid="{00000000-0005-0000-0000-000085490000}"/>
    <cellStyle name="Hyperlink 24" xfId="39218" hidden="1" xr:uid="{00000000-0005-0000-0000-000086490000}"/>
    <cellStyle name="Hyperlink 24" xfId="38602" hidden="1" xr:uid="{00000000-0005-0000-0000-000087490000}"/>
    <cellStyle name="Hyperlink 24" xfId="39264" hidden="1" xr:uid="{00000000-0005-0000-0000-000088490000}"/>
    <cellStyle name="Hyperlink 24" xfId="39323" hidden="1" xr:uid="{00000000-0005-0000-0000-000089490000}"/>
    <cellStyle name="Hyperlink 24" xfId="39372" hidden="1" xr:uid="{00000000-0005-0000-0000-00008A490000}"/>
    <cellStyle name="Hyperlink 24" xfId="39422" hidden="1" xr:uid="{00000000-0005-0000-0000-00008B490000}"/>
    <cellStyle name="Hyperlink 24" xfId="38771" hidden="1" xr:uid="{00000000-0005-0000-0000-00008C490000}"/>
    <cellStyle name="Hyperlink 24" xfId="39468" hidden="1" xr:uid="{00000000-0005-0000-0000-00008D490000}"/>
    <cellStyle name="Hyperlink 24" xfId="39527" hidden="1" xr:uid="{00000000-0005-0000-0000-00008E490000}"/>
    <cellStyle name="Hyperlink 24" xfId="39576" hidden="1" xr:uid="{00000000-0005-0000-0000-00008F490000}"/>
    <cellStyle name="Hyperlink 24" xfId="39626" hidden="1" xr:uid="{00000000-0005-0000-0000-000090490000}"/>
    <cellStyle name="Hyperlink 24" xfId="38584" hidden="1" xr:uid="{00000000-0005-0000-0000-000091490000}"/>
    <cellStyle name="Hyperlink 24" xfId="39672" hidden="1" xr:uid="{00000000-0005-0000-0000-000092490000}"/>
    <cellStyle name="Hyperlink 24" xfId="39731" hidden="1" xr:uid="{00000000-0005-0000-0000-000093490000}"/>
    <cellStyle name="Hyperlink 24" xfId="39780" hidden="1" xr:uid="{00000000-0005-0000-0000-000094490000}"/>
    <cellStyle name="Hyperlink 24" xfId="39830" hidden="1" xr:uid="{00000000-0005-0000-0000-000095490000}"/>
    <cellStyle name="Hyperlink 24" xfId="36746" hidden="1" xr:uid="{00000000-0005-0000-0000-000096490000}"/>
    <cellStyle name="Hyperlink 24" xfId="39876" hidden="1" xr:uid="{00000000-0005-0000-0000-000097490000}"/>
    <cellStyle name="Hyperlink 24" xfId="39935" hidden="1" xr:uid="{00000000-0005-0000-0000-000098490000}"/>
    <cellStyle name="Hyperlink 24" xfId="39984" hidden="1" xr:uid="{00000000-0005-0000-0000-000099490000}"/>
    <cellStyle name="Hyperlink 24" xfId="40034" hidden="1" xr:uid="{00000000-0005-0000-0000-00009A490000}"/>
    <cellStyle name="Hyperlink 24" xfId="40134" hidden="1" xr:uid="{00000000-0005-0000-0000-00009B490000}"/>
    <cellStyle name="Hyperlink 24" xfId="40307" hidden="1" xr:uid="{00000000-0005-0000-0000-00009C490000}"/>
    <cellStyle name="Hyperlink 24" xfId="40366" hidden="1" xr:uid="{00000000-0005-0000-0000-00009D490000}"/>
    <cellStyle name="Hyperlink 24" xfId="40415" hidden="1" xr:uid="{00000000-0005-0000-0000-00009E490000}"/>
    <cellStyle name="Hyperlink 24" xfId="40465" hidden="1" xr:uid="{00000000-0005-0000-0000-00009F490000}"/>
    <cellStyle name="Hyperlink 24" xfId="40231" hidden="1" xr:uid="{00000000-0005-0000-0000-0000A0490000}"/>
    <cellStyle name="Hyperlink 24" xfId="40539" hidden="1" xr:uid="{00000000-0005-0000-0000-0000A1490000}"/>
    <cellStyle name="Hyperlink 24" xfId="40598" hidden="1" xr:uid="{00000000-0005-0000-0000-0000A2490000}"/>
    <cellStyle name="Hyperlink 24" xfId="40647" hidden="1" xr:uid="{00000000-0005-0000-0000-0000A3490000}"/>
    <cellStyle name="Hyperlink 24" xfId="40697" hidden="1" xr:uid="{00000000-0005-0000-0000-0000A4490000}"/>
    <cellStyle name="Hyperlink 24" xfId="40081" hidden="1" xr:uid="{00000000-0005-0000-0000-0000A5490000}"/>
    <cellStyle name="Hyperlink 24" xfId="40743" hidden="1" xr:uid="{00000000-0005-0000-0000-0000A6490000}"/>
    <cellStyle name="Hyperlink 24" xfId="40802" hidden="1" xr:uid="{00000000-0005-0000-0000-0000A7490000}"/>
    <cellStyle name="Hyperlink 24" xfId="40851" hidden="1" xr:uid="{00000000-0005-0000-0000-0000A8490000}"/>
    <cellStyle name="Hyperlink 24" xfId="40901" hidden="1" xr:uid="{00000000-0005-0000-0000-0000A9490000}"/>
    <cellStyle name="Hyperlink 24" xfId="40250" hidden="1" xr:uid="{00000000-0005-0000-0000-0000AA490000}"/>
    <cellStyle name="Hyperlink 24" xfId="40947" hidden="1" xr:uid="{00000000-0005-0000-0000-0000AB490000}"/>
    <cellStyle name="Hyperlink 24" xfId="41006" hidden="1" xr:uid="{00000000-0005-0000-0000-0000AC490000}"/>
    <cellStyle name="Hyperlink 24" xfId="41055" hidden="1" xr:uid="{00000000-0005-0000-0000-0000AD490000}"/>
    <cellStyle name="Hyperlink 24" xfId="41105" hidden="1" xr:uid="{00000000-0005-0000-0000-0000AE490000}"/>
    <cellStyle name="Hyperlink 24" xfId="40063" hidden="1" xr:uid="{00000000-0005-0000-0000-0000AF490000}"/>
    <cellStyle name="Hyperlink 24" xfId="41151" hidden="1" xr:uid="{00000000-0005-0000-0000-0000B0490000}"/>
    <cellStyle name="Hyperlink 24" xfId="41210" hidden="1" xr:uid="{00000000-0005-0000-0000-0000B1490000}"/>
    <cellStyle name="Hyperlink 24" xfId="41259" hidden="1" xr:uid="{00000000-0005-0000-0000-0000B2490000}"/>
    <cellStyle name="Hyperlink 24" xfId="41309" hidden="1" xr:uid="{00000000-0005-0000-0000-0000B3490000}"/>
    <cellStyle name="Hyperlink 24" xfId="5546" hidden="1" xr:uid="{00000000-0005-0000-0000-0000B4490000}"/>
    <cellStyle name="Hyperlink 24" xfId="41355" hidden="1" xr:uid="{00000000-0005-0000-0000-0000B5490000}"/>
    <cellStyle name="Hyperlink 24" xfId="41414" hidden="1" xr:uid="{00000000-0005-0000-0000-0000B6490000}"/>
    <cellStyle name="Hyperlink 24" xfId="41463" hidden="1" xr:uid="{00000000-0005-0000-0000-0000B7490000}"/>
    <cellStyle name="Hyperlink 24" xfId="41513" hidden="1" xr:uid="{00000000-0005-0000-0000-0000B8490000}"/>
    <cellStyle name="Hyperlink 24" xfId="41541" hidden="1" xr:uid="{00000000-0005-0000-0000-0000B9490000}"/>
    <cellStyle name="Hyperlink 24" xfId="41610" hidden="1" xr:uid="{00000000-0005-0000-0000-0000BA490000}"/>
    <cellStyle name="Hyperlink 24" xfId="41669" hidden="1" xr:uid="{00000000-0005-0000-0000-0000BB490000}"/>
    <cellStyle name="Hyperlink 24" xfId="41718" hidden="1" xr:uid="{00000000-0005-0000-0000-0000BC490000}"/>
    <cellStyle name="Hyperlink 24" xfId="41768" hidden="1" xr:uid="{00000000-0005-0000-0000-0000BD490000}"/>
    <cellStyle name="Hyperlink 24" xfId="41845" hidden="1" xr:uid="{00000000-0005-0000-0000-0000BE490000}"/>
    <cellStyle name="Hyperlink 24" xfId="41967" hidden="1" xr:uid="{00000000-0005-0000-0000-0000BF490000}"/>
    <cellStyle name="Hyperlink 24" xfId="42026" hidden="1" xr:uid="{00000000-0005-0000-0000-0000C0490000}"/>
    <cellStyle name="Hyperlink 24" xfId="42075" hidden="1" xr:uid="{00000000-0005-0000-0000-0000C1490000}"/>
    <cellStyle name="Hyperlink 24" xfId="42125" hidden="1" xr:uid="{00000000-0005-0000-0000-0000C2490000}"/>
    <cellStyle name="Hyperlink 24" xfId="42225" hidden="1" xr:uid="{00000000-0005-0000-0000-0000C3490000}"/>
    <cellStyle name="Hyperlink 24" xfId="42398" hidden="1" xr:uid="{00000000-0005-0000-0000-0000C4490000}"/>
    <cellStyle name="Hyperlink 24" xfId="42457" hidden="1" xr:uid="{00000000-0005-0000-0000-0000C5490000}"/>
    <cellStyle name="Hyperlink 24" xfId="42506" hidden="1" xr:uid="{00000000-0005-0000-0000-0000C6490000}"/>
    <cellStyle name="Hyperlink 24" xfId="42556" hidden="1" xr:uid="{00000000-0005-0000-0000-0000C7490000}"/>
    <cellStyle name="Hyperlink 24" xfId="42322" hidden="1" xr:uid="{00000000-0005-0000-0000-0000C8490000}"/>
    <cellStyle name="Hyperlink 24" xfId="42630" hidden="1" xr:uid="{00000000-0005-0000-0000-0000C9490000}"/>
    <cellStyle name="Hyperlink 24" xfId="42689" hidden="1" xr:uid="{00000000-0005-0000-0000-0000CA490000}"/>
    <cellStyle name="Hyperlink 24" xfId="42738" hidden="1" xr:uid="{00000000-0005-0000-0000-0000CB490000}"/>
    <cellStyle name="Hyperlink 24" xfId="42788" hidden="1" xr:uid="{00000000-0005-0000-0000-0000CC490000}"/>
    <cellStyle name="Hyperlink 24" xfId="42172" hidden="1" xr:uid="{00000000-0005-0000-0000-0000CD490000}"/>
    <cellStyle name="Hyperlink 24" xfId="42834" hidden="1" xr:uid="{00000000-0005-0000-0000-0000CE490000}"/>
    <cellStyle name="Hyperlink 24" xfId="42893" hidden="1" xr:uid="{00000000-0005-0000-0000-0000CF490000}"/>
    <cellStyle name="Hyperlink 24" xfId="42942" hidden="1" xr:uid="{00000000-0005-0000-0000-0000D0490000}"/>
    <cellStyle name="Hyperlink 24" xfId="42992" hidden="1" xr:uid="{00000000-0005-0000-0000-0000D1490000}"/>
    <cellStyle name="Hyperlink 24" xfId="42341" hidden="1" xr:uid="{00000000-0005-0000-0000-0000D2490000}"/>
    <cellStyle name="Hyperlink 24" xfId="43038" hidden="1" xr:uid="{00000000-0005-0000-0000-0000D3490000}"/>
    <cellStyle name="Hyperlink 24" xfId="43097" hidden="1" xr:uid="{00000000-0005-0000-0000-0000D4490000}"/>
    <cellStyle name="Hyperlink 24" xfId="43146" hidden="1" xr:uid="{00000000-0005-0000-0000-0000D5490000}"/>
    <cellStyle name="Hyperlink 24" xfId="43196" hidden="1" xr:uid="{00000000-0005-0000-0000-0000D6490000}"/>
    <cellStyle name="Hyperlink 24" xfId="42154" hidden="1" xr:uid="{00000000-0005-0000-0000-0000D7490000}"/>
    <cellStyle name="Hyperlink 24" xfId="43242" hidden="1" xr:uid="{00000000-0005-0000-0000-0000D8490000}"/>
    <cellStyle name="Hyperlink 24" xfId="43301" hidden="1" xr:uid="{00000000-0005-0000-0000-0000D9490000}"/>
    <cellStyle name="Hyperlink 24" xfId="43350" hidden="1" xr:uid="{00000000-0005-0000-0000-0000DA490000}"/>
    <cellStyle name="Hyperlink 24" xfId="43400" hidden="1" xr:uid="{00000000-0005-0000-0000-0000DB490000}"/>
    <cellStyle name="Hyperlink 24" xfId="41942" hidden="1" xr:uid="{00000000-0005-0000-0000-0000DC490000}"/>
    <cellStyle name="Hyperlink 24" xfId="43446" hidden="1" xr:uid="{00000000-0005-0000-0000-0000DD490000}"/>
    <cellStyle name="Hyperlink 24" xfId="43505" hidden="1" xr:uid="{00000000-0005-0000-0000-0000DE490000}"/>
    <cellStyle name="Hyperlink 24" xfId="43554" hidden="1" xr:uid="{00000000-0005-0000-0000-0000DF490000}"/>
    <cellStyle name="Hyperlink 24" xfId="43604" hidden="1" xr:uid="{00000000-0005-0000-0000-0000E0490000}"/>
    <cellStyle name="Hyperlink 24" xfId="43704" hidden="1" xr:uid="{00000000-0005-0000-0000-0000E1490000}"/>
    <cellStyle name="Hyperlink 24" xfId="43877" hidden="1" xr:uid="{00000000-0005-0000-0000-0000E2490000}"/>
    <cellStyle name="Hyperlink 24" xfId="43936" hidden="1" xr:uid="{00000000-0005-0000-0000-0000E3490000}"/>
    <cellStyle name="Hyperlink 24" xfId="43985" hidden="1" xr:uid="{00000000-0005-0000-0000-0000E4490000}"/>
    <cellStyle name="Hyperlink 24" xfId="44035" hidden="1" xr:uid="{00000000-0005-0000-0000-0000E5490000}"/>
    <cellStyle name="Hyperlink 24" xfId="43801" hidden="1" xr:uid="{00000000-0005-0000-0000-0000E6490000}"/>
    <cellStyle name="Hyperlink 24" xfId="44109" hidden="1" xr:uid="{00000000-0005-0000-0000-0000E7490000}"/>
    <cellStyle name="Hyperlink 24" xfId="44168" hidden="1" xr:uid="{00000000-0005-0000-0000-0000E8490000}"/>
    <cellStyle name="Hyperlink 24" xfId="44217" hidden="1" xr:uid="{00000000-0005-0000-0000-0000E9490000}"/>
    <cellStyle name="Hyperlink 24" xfId="44267" hidden="1" xr:uid="{00000000-0005-0000-0000-0000EA490000}"/>
    <cellStyle name="Hyperlink 24" xfId="43651" hidden="1" xr:uid="{00000000-0005-0000-0000-0000EB490000}"/>
    <cellStyle name="Hyperlink 24" xfId="44313" hidden="1" xr:uid="{00000000-0005-0000-0000-0000EC490000}"/>
    <cellStyle name="Hyperlink 24" xfId="44372" hidden="1" xr:uid="{00000000-0005-0000-0000-0000ED490000}"/>
    <cellStyle name="Hyperlink 24" xfId="44421" hidden="1" xr:uid="{00000000-0005-0000-0000-0000EE490000}"/>
    <cellStyle name="Hyperlink 24" xfId="44471" hidden="1" xr:uid="{00000000-0005-0000-0000-0000EF490000}"/>
    <cellStyle name="Hyperlink 24" xfId="43820" hidden="1" xr:uid="{00000000-0005-0000-0000-0000F0490000}"/>
    <cellStyle name="Hyperlink 24" xfId="44517" hidden="1" xr:uid="{00000000-0005-0000-0000-0000F1490000}"/>
    <cellStyle name="Hyperlink 24" xfId="44576" hidden="1" xr:uid="{00000000-0005-0000-0000-0000F2490000}"/>
    <cellStyle name="Hyperlink 24" xfId="44625" hidden="1" xr:uid="{00000000-0005-0000-0000-0000F3490000}"/>
    <cellStyle name="Hyperlink 24" xfId="44675" hidden="1" xr:uid="{00000000-0005-0000-0000-0000F4490000}"/>
    <cellStyle name="Hyperlink 24" xfId="43633" hidden="1" xr:uid="{00000000-0005-0000-0000-0000F5490000}"/>
    <cellStyle name="Hyperlink 24" xfId="44721" hidden="1" xr:uid="{00000000-0005-0000-0000-0000F6490000}"/>
    <cellStyle name="Hyperlink 24" xfId="44780" hidden="1" xr:uid="{00000000-0005-0000-0000-0000F7490000}"/>
    <cellStyle name="Hyperlink 24" xfId="44829" hidden="1" xr:uid="{00000000-0005-0000-0000-0000F8490000}"/>
    <cellStyle name="Hyperlink 24" xfId="44879" hidden="1" xr:uid="{00000000-0005-0000-0000-0000F9490000}"/>
    <cellStyle name="Hyperlink 24" xfId="41795" hidden="1" xr:uid="{00000000-0005-0000-0000-0000FA490000}"/>
    <cellStyle name="Hyperlink 24" xfId="44925" hidden="1" xr:uid="{00000000-0005-0000-0000-0000FB490000}"/>
    <cellStyle name="Hyperlink 24" xfId="44984" hidden="1" xr:uid="{00000000-0005-0000-0000-0000FC490000}"/>
    <cellStyle name="Hyperlink 24" xfId="45033" hidden="1" xr:uid="{00000000-0005-0000-0000-0000FD490000}"/>
    <cellStyle name="Hyperlink 24" xfId="45083" hidden="1" xr:uid="{00000000-0005-0000-0000-0000FE490000}"/>
    <cellStyle name="Hyperlink 24" xfId="45183" hidden="1" xr:uid="{00000000-0005-0000-0000-0000FF490000}"/>
    <cellStyle name="Hyperlink 24" xfId="45356" hidden="1" xr:uid="{00000000-0005-0000-0000-0000004A0000}"/>
    <cellStyle name="Hyperlink 24" xfId="45415" hidden="1" xr:uid="{00000000-0005-0000-0000-0000014A0000}"/>
    <cellStyle name="Hyperlink 24" xfId="45464" hidden="1" xr:uid="{00000000-0005-0000-0000-0000024A0000}"/>
    <cellStyle name="Hyperlink 24" xfId="45514" hidden="1" xr:uid="{00000000-0005-0000-0000-0000034A0000}"/>
    <cellStyle name="Hyperlink 24" xfId="45280" hidden="1" xr:uid="{00000000-0005-0000-0000-0000044A0000}"/>
    <cellStyle name="Hyperlink 24" xfId="45588" hidden="1" xr:uid="{00000000-0005-0000-0000-0000054A0000}"/>
    <cellStyle name="Hyperlink 24" xfId="45647" hidden="1" xr:uid="{00000000-0005-0000-0000-0000064A0000}"/>
    <cellStyle name="Hyperlink 24" xfId="45696" hidden="1" xr:uid="{00000000-0005-0000-0000-0000074A0000}"/>
    <cellStyle name="Hyperlink 24" xfId="45746" hidden="1" xr:uid="{00000000-0005-0000-0000-0000084A0000}"/>
    <cellStyle name="Hyperlink 24" xfId="45130" hidden="1" xr:uid="{00000000-0005-0000-0000-0000094A0000}"/>
    <cellStyle name="Hyperlink 24" xfId="45792" hidden="1" xr:uid="{00000000-0005-0000-0000-00000A4A0000}"/>
    <cellStyle name="Hyperlink 24" xfId="45851" hidden="1" xr:uid="{00000000-0005-0000-0000-00000B4A0000}"/>
    <cellStyle name="Hyperlink 24" xfId="45900" hidden="1" xr:uid="{00000000-0005-0000-0000-00000C4A0000}"/>
    <cellStyle name="Hyperlink 24" xfId="45950" hidden="1" xr:uid="{00000000-0005-0000-0000-00000D4A0000}"/>
    <cellStyle name="Hyperlink 24" xfId="45299" hidden="1" xr:uid="{00000000-0005-0000-0000-00000E4A0000}"/>
    <cellStyle name="Hyperlink 24" xfId="45996" hidden="1" xr:uid="{00000000-0005-0000-0000-00000F4A0000}"/>
    <cellStyle name="Hyperlink 24" xfId="46055" hidden="1" xr:uid="{00000000-0005-0000-0000-0000104A0000}"/>
    <cellStyle name="Hyperlink 24" xfId="46104" hidden="1" xr:uid="{00000000-0005-0000-0000-0000114A0000}"/>
    <cellStyle name="Hyperlink 24" xfId="46154" hidden="1" xr:uid="{00000000-0005-0000-0000-0000124A0000}"/>
    <cellStyle name="Hyperlink 24" xfId="45112" hidden="1" xr:uid="{00000000-0005-0000-0000-0000134A0000}"/>
    <cellStyle name="Hyperlink 24" xfId="46200" hidden="1" xr:uid="{00000000-0005-0000-0000-0000144A0000}"/>
    <cellStyle name="Hyperlink 24" xfId="46259" hidden="1" xr:uid="{00000000-0005-0000-0000-0000154A0000}"/>
    <cellStyle name="Hyperlink 24" xfId="46308" hidden="1" xr:uid="{00000000-0005-0000-0000-0000164A0000}"/>
    <cellStyle name="Hyperlink 24" xfId="46358" hidden="1" xr:uid="{00000000-0005-0000-0000-0000174A0000}"/>
    <cellStyle name="Hyperlink 24" xfId="5681" hidden="1" xr:uid="{00000000-0005-0000-0000-0000184A0000}"/>
    <cellStyle name="Hyperlink 24" xfId="46404" hidden="1" xr:uid="{00000000-0005-0000-0000-0000194A0000}"/>
    <cellStyle name="Hyperlink 24" xfId="46463" hidden="1" xr:uid="{00000000-0005-0000-0000-00001A4A0000}"/>
    <cellStyle name="Hyperlink 24" xfId="46512" hidden="1" xr:uid="{00000000-0005-0000-0000-00001B4A0000}"/>
    <cellStyle name="Hyperlink 24" xfId="46562" hidden="1" xr:uid="{00000000-0005-0000-0000-00001C4A0000}"/>
    <cellStyle name="Hyperlink 24" xfId="46590" hidden="1" xr:uid="{00000000-0005-0000-0000-00001D4A0000}"/>
    <cellStyle name="Hyperlink 24" xfId="46659" hidden="1" xr:uid="{00000000-0005-0000-0000-00001E4A0000}"/>
    <cellStyle name="Hyperlink 24" xfId="46718" hidden="1" xr:uid="{00000000-0005-0000-0000-00001F4A0000}"/>
    <cellStyle name="Hyperlink 24" xfId="46767" hidden="1" xr:uid="{00000000-0005-0000-0000-0000204A0000}"/>
    <cellStyle name="Hyperlink 24" xfId="46817" hidden="1" xr:uid="{00000000-0005-0000-0000-0000214A0000}"/>
    <cellStyle name="Hyperlink 24" xfId="46894" hidden="1" xr:uid="{00000000-0005-0000-0000-0000224A0000}"/>
    <cellStyle name="Hyperlink 24" xfId="47016" hidden="1" xr:uid="{00000000-0005-0000-0000-0000234A0000}"/>
    <cellStyle name="Hyperlink 24" xfId="47075" hidden="1" xr:uid="{00000000-0005-0000-0000-0000244A0000}"/>
    <cellStyle name="Hyperlink 24" xfId="47124" hidden="1" xr:uid="{00000000-0005-0000-0000-0000254A0000}"/>
    <cellStyle name="Hyperlink 24" xfId="47174" hidden="1" xr:uid="{00000000-0005-0000-0000-0000264A0000}"/>
    <cellStyle name="Hyperlink 24" xfId="47274" hidden="1" xr:uid="{00000000-0005-0000-0000-0000274A0000}"/>
    <cellStyle name="Hyperlink 24" xfId="47447" hidden="1" xr:uid="{00000000-0005-0000-0000-0000284A0000}"/>
    <cellStyle name="Hyperlink 24" xfId="47506" hidden="1" xr:uid="{00000000-0005-0000-0000-0000294A0000}"/>
    <cellStyle name="Hyperlink 24" xfId="47555" hidden="1" xr:uid="{00000000-0005-0000-0000-00002A4A0000}"/>
    <cellStyle name="Hyperlink 24" xfId="47605" hidden="1" xr:uid="{00000000-0005-0000-0000-00002B4A0000}"/>
    <cellStyle name="Hyperlink 24" xfId="47371" hidden="1" xr:uid="{00000000-0005-0000-0000-00002C4A0000}"/>
    <cellStyle name="Hyperlink 24" xfId="47679" hidden="1" xr:uid="{00000000-0005-0000-0000-00002D4A0000}"/>
    <cellStyle name="Hyperlink 24" xfId="47738" hidden="1" xr:uid="{00000000-0005-0000-0000-00002E4A0000}"/>
    <cellStyle name="Hyperlink 24" xfId="47787" hidden="1" xr:uid="{00000000-0005-0000-0000-00002F4A0000}"/>
    <cellStyle name="Hyperlink 24" xfId="47837" hidden="1" xr:uid="{00000000-0005-0000-0000-0000304A0000}"/>
    <cellStyle name="Hyperlink 24" xfId="47221" hidden="1" xr:uid="{00000000-0005-0000-0000-0000314A0000}"/>
    <cellStyle name="Hyperlink 24" xfId="47883" hidden="1" xr:uid="{00000000-0005-0000-0000-0000324A0000}"/>
    <cellStyle name="Hyperlink 24" xfId="47942" hidden="1" xr:uid="{00000000-0005-0000-0000-0000334A0000}"/>
    <cellStyle name="Hyperlink 24" xfId="47991" hidden="1" xr:uid="{00000000-0005-0000-0000-0000344A0000}"/>
    <cellStyle name="Hyperlink 24" xfId="48041" hidden="1" xr:uid="{00000000-0005-0000-0000-0000354A0000}"/>
    <cellStyle name="Hyperlink 24" xfId="47390" hidden="1" xr:uid="{00000000-0005-0000-0000-0000364A0000}"/>
    <cellStyle name="Hyperlink 24" xfId="48087" hidden="1" xr:uid="{00000000-0005-0000-0000-0000374A0000}"/>
    <cellStyle name="Hyperlink 24" xfId="48146" hidden="1" xr:uid="{00000000-0005-0000-0000-0000384A0000}"/>
    <cellStyle name="Hyperlink 24" xfId="48195" hidden="1" xr:uid="{00000000-0005-0000-0000-0000394A0000}"/>
    <cellStyle name="Hyperlink 24" xfId="48245" hidden="1" xr:uid="{00000000-0005-0000-0000-00003A4A0000}"/>
    <cellStyle name="Hyperlink 24" xfId="47203" hidden="1" xr:uid="{00000000-0005-0000-0000-00003B4A0000}"/>
    <cellStyle name="Hyperlink 24" xfId="48291" hidden="1" xr:uid="{00000000-0005-0000-0000-00003C4A0000}"/>
    <cellStyle name="Hyperlink 24" xfId="48350" hidden="1" xr:uid="{00000000-0005-0000-0000-00003D4A0000}"/>
    <cellStyle name="Hyperlink 24" xfId="48399" hidden="1" xr:uid="{00000000-0005-0000-0000-00003E4A0000}"/>
    <cellStyle name="Hyperlink 24" xfId="48449" hidden="1" xr:uid="{00000000-0005-0000-0000-00003F4A0000}"/>
    <cellStyle name="Hyperlink 24" xfId="46991" hidden="1" xr:uid="{00000000-0005-0000-0000-0000404A0000}"/>
    <cellStyle name="Hyperlink 24" xfId="48495" hidden="1" xr:uid="{00000000-0005-0000-0000-0000414A0000}"/>
    <cellStyle name="Hyperlink 24" xfId="48554" hidden="1" xr:uid="{00000000-0005-0000-0000-0000424A0000}"/>
    <cellStyle name="Hyperlink 24" xfId="48603" hidden="1" xr:uid="{00000000-0005-0000-0000-0000434A0000}"/>
    <cellStyle name="Hyperlink 24" xfId="48653" hidden="1" xr:uid="{00000000-0005-0000-0000-0000444A0000}"/>
    <cellStyle name="Hyperlink 24" xfId="48753" hidden="1" xr:uid="{00000000-0005-0000-0000-0000454A0000}"/>
    <cellStyle name="Hyperlink 24" xfId="48926" hidden="1" xr:uid="{00000000-0005-0000-0000-0000464A0000}"/>
    <cellStyle name="Hyperlink 24" xfId="48985" hidden="1" xr:uid="{00000000-0005-0000-0000-0000474A0000}"/>
    <cellStyle name="Hyperlink 24" xfId="49034" hidden="1" xr:uid="{00000000-0005-0000-0000-0000484A0000}"/>
    <cellStyle name="Hyperlink 24" xfId="49084" hidden="1" xr:uid="{00000000-0005-0000-0000-0000494A0000}"/>
    <cellStyle name="Hyperlink 24" xfId="48850" hidden="1" xr:uid="{00000000-0005-0000-0000-00004A4A0000}"/>
    <cellStyle name="Hyperlink 24" xfId="49158" hidden="1" xr:uid="{00000000-0005-0000-0000-00004B4A0000}"/>
    <cellStyle name="Hyperlink 24" xfId="49217" hidden="1" xr:uid="{00000000-0005-0000-0000-00004C4A0000}"/>
    <cellStyle name="Hyperlink 24" xfId="49266" hidden="1" xr:uid="{00000000-0005-0000-0000-00004D4A0000}"/>
    <cellStyle name="Hyperlink 24" xfId="49316" hidden="1" xr:uid="{00000000-0005-0000-0000-00004E4A0000}"/>
    <cellStyle name="Hyperlink 24" xfId="48700" hidden="1" xr:uid="{00000000-0005-0000-0000-00004F4A0000}"/>
    <cellStyle name="Hyperlink 24" xfId="49362" hidden="1" xr:uid="{00000000-0005-0000-0000-0000504A0000}"/>
    <cellStyle name="Hyperlink 24" xfId="49421" hidden="1" xr:uid="{00000000-0005-0000-0000-0000514A0000}"/>
    <cellStyle name="Hyperlink 24" xfId="49470" hidden="1" xr:uid="{00000000-0005-0000-0000-0000524A0000}"/>
    <cellStyle name="Hyperlink 24" xfId="49520" hidden="1" xr:uid="{00000000-0005-0000-0000-0000534A0000}"/>
    <cellStyle name="Hyperlink 24" xfId="48869" hidden="1" xr:uid="{00000000-0005-0000-0000-0000544A0000}"/>
    <cellStyle name="Hyperlink 24" xfId="49566" hidden="1" xr:uid="{00000000-0005-0000-0000-0000554A0000}"/>
    <cellStyle name="Hyperlink 24" xfId="49625" hidden="1" xr:uid="{00000000-0005-0000-0000-0000564A0000}"/>
    <cellStyle name="Hyperlink 24" xfId="49674" hidden="1" xr:uid="{00000000-0005-0000-0000-0000574A0000}"/>
    <cellStyle name="Hyperlink 24" xfId="49724" hidden="1" xr:uid="{00000000-0005-0000-0000-0000584A0000}"/>
    <cellStyle name="Hyperlink 24" xfId="48682" hidden="1" xr:uid="{00000000-0005-0000-0000-0000594A0000}"/>
    <cellStyle name="Hyperlink 24" xfId="49770" hidden="1" xr:uid="{00000000-0005-0000-0000-00005A4A0000}"/>
    <cellStyle name="Hyperlink 24" xfId="49829" hidden="1" xr:uid="{00000000-0005-0000-0000-00005B4A0000}"/>
    <cellStyle name="Hyperlink 24" xfId="49878" hidden="1" xr:uid="{00000000-0005-0000-0000-00005C4A0000}"/>
    <cellStyle name="Hyperlink 24" xfId="49928" hidden="1" xr:uid="{00000000-0005-0000-0000-00005D4A0000}"/>
    <cellStyle name="Hyperlink 24" xfId="46844" hidden="1" xr:uid="{00000000-0005-0000-0000-00005E4A0000}"/>
    <cellStyle name="Hyperlink 24" xfId="49974" hidden="1" xr:uid="{00000000-0005-0000-0000-00005F4A0000}"/>
    <cellStyle name="Hyperlink 24" xfId="50033" hidden="1" xr:uid="{00000000-0005-0000-0000-0000604A0000}"/>
    <cellStyle name="Hyperlink 24" xfId="50082" hidden="1" xr:uid="{00000000-0005-0000-0000-0000614A0000}"/>
    <cellStyle name="Hyperlink 24" xfId="50132" hidden="1" xr:uid="{00000000-0005-0000-0000-0000624A0000}"/>
    <cellStyle name="Hyperlink 24" xfId="50232" hidden="1" xr:uid="{00000000-0005-0000-0000-0000634A0000}"/>
    <cellStyle name="Hyperlink 24" xfId="50405" hidden="1" xr:uid="{00000000-0005-0000-0000-0000644A0000}"/>
    <cellStyle name="Hyperlink 24" xfId="50464" hidden="1" xr:uid="{00000000-0005-0000-0000-0000654A0000}"/>
    <cellStyle name="Hyperlink 24" xfId="50513" hidden="1" xr:uid="{00000000-0005-0000-0000-0000664A0000}"/>
    <cellStyle name="Hyperlink 24" xfId="50563" hidden="1" xr:uid="{00000000-0005-0000-0000-0000674A0000}"/>
    <cellStyle name="Hyperlink 24" xfId="50329" hidden="1" xr:uid="{00000000-0005-0000-0000-0000684A0000}"/>
    <cellStyle name="Hyperlink 24" xfId="50637" hidden="1" xr:uid="{00000000-0005-0000-0000-0000694A0000}"/>
    <cellStyle name="Hyperlink 24" xfId="50696" hidden="1" xr:uid="{00000000-0005-0000-0000-00006A4A0000}"/>
    <cellStyle name="Hyperlink 24" xfId="50745" hidden="1" xr:uid="{00000000-0005-0000-0000-00006B4A0000}"/>
    <cellStyle name="Hyperlink 24" xfId="50795" hidden="1" xr:uid="{00000000-0005-0000-0000-00006C4A0000}"/>
    <cellStyle name="Hyperlink 24" xfId="50179" hidden="1" xr:uid="{00000000-0005-0000-0000-00006D4A0000}"/>
    <cellStyle name="Hyperlink 24" xfId="50841" hidden="1" xr:uid="{00000000-0005-0000-0000-00006E4A0000}"/>
    <cellStyle name="Hyperlink 24" xfId="50900" hidden="1" xr:uid="{00000000-0005-0000-0000-00006F4A0000}"/>
    <cellStyle name="Hyperlink 24" xfId="50949" hidden="1" xr:uid="{00000000-0005-0000-0000-0000704A0000}"/>
    <cellStyle name="Hyperlink 24" xfId="50999" hidden="1" xr:uid="{00000000-0005-0000-0000-0000714A0000}"/>
    <cellStyle name="Hyperlink 24" xfId="50348" hidden="1" xr:uid="{00000000-0005-0000-0000-0000724A0000}"/>
    <cellStyle name="Hyperlink 24" xfId="51045" hidden="1" xr:uid="{00000000-0005-0000-0000-0000734A0000}"/>
    <cellStyle name="Hyperlink 24" xfId="51104" hidden="1" xr:uid="{00000000-0005-0000-0000-0000744A0000}"/>
    <cellStyle name="Hyperlink 24" xfId="51153" hidden="1" xr:uid="{00000000-0005-0000-0000-0000754A0000}"/>
    <cellStyle name="Hyperlink 24" xfId="51203" hidden="1" xr:uid="{00000000-0005-0000-0000-0000764A0000}"/>
    <cellStyle name="Hyperlink 24" xfId="50161" hidden="1" xr:uid="{00000000-0005-0000-0000-0000774A0000}"/>
    <cellStyle name="Hyperlink 24" xfId="51249" hidden="1" xr:uid="{00000000-0005-0000-0000-0000784A0000}"/>
    <cellStyle name="Hyperlink 24" xfId="51308" hidden="1" xr:uid="{00000000-0005-0000-0000-0000794A0000}"/>
    <cellStyle name="Hyperlink 24" xfId="51357" hidden="1" xr:uid="{00000000-0005-0000-0000-00007A4A0000}"/>
    <cellStyle name="Hyperlink 24" xfId="51407" hidden="1" xr:uid="{00000000-0005-0000-0000-00007B4A0000}"/>
    <cellStyle name="Hyperlink 24" xfId="5555" hidden="1" xr:uid="{00000000-0005-0000-0000-00007C4A0000}"/>
    <cellStyle name="Hyperlink 24" xfId="51453" hidden="1" xr:uid="{00000000-0005-0000-0000-00007D4A0000}"/>
    <cellStyle name="Hyperlink 24" xfId="51512" hidden="1" xr:uid="{00000000-0005-0000-0000-00007E4A0000}"/>
    <cellStyle name="Hyperlink 24" xfId="51561" hidden="1" xr:uid="{00000000-0005-0000-0000-00007F4A0000}"/>
    <cellStyle name="Hyperlink 24" xfId="51611" hidden="1" xr:uid="{00000000-0005-0000-0000-0000804A0000}"/>
    <cellStyle name="Hyperlink 24" xfId="51639" hidden="1" xr:uid="{00000000-0005-0000-0000-0000814A0000}"/>
    <cellStyle name="Hyperlink 24" xfId="51708" hidden="1" xr:uid="{00000000-0005-0000-0000-0000824A0000}"/>
    <cellStyle name="Hyperlink 24" xfId="51767" hidden="1" xr:uid="{00000000-0005-0000-0000-0000834A0000}"/>
    <cellStyle name="Hyperlink 24" xfId="51816" hidden="1" xr:uid="{00000000-0005-0000-0000-0000844A0000}"/>
    <cellStyle name="Hyperlink 24" xfId="51866" hidden="1" xr:uid="{00000000-0005-0000-0000-0000854A0000}"/>
    <cellStyle name="Hyperlink 24" xfId="51943" hidden="1" xr:uid="{00000000-0005-0000-0000-0000864A0000}"/>
    <cellStyle name="Hyperlink 24" xfId="52065" hidden="1" xr:uid="{00000000-0005-0000-0000-0000874A0000}"/>
    <cellStyle name="Hyperlink 24" xfId="52124" hidden="1" xr:uid="{00000000-0005-0000-0000-0000884A0000}"/>
    <cellStyle name="Hyperlink 24" xfId="52173" hidden="1" xr:uid="{00000000-0005-0000-0000-0000894A0000}"/>
    <cellStyle name="Hyperlink 24" xfId="52223" hidden="1" xr:uid="{00000000-0005-0000-0000-00008A4A0000}"/>
    <cellStyle name="Hyperlink 24" xfId="52323" hidden="1" xr:uid="{00000000-0005-0000-0000-00008B4A0000}"/>
    <cellStyle name="Hyperlink 24" xfId="52496" hidden="1" xr:uid="{00000000-0005-0000-0000-00008C4A0000}"/>
    <cellStyle name="Hyperlink 24" xfId="52555" hidden="1" xr:uid="{00000000-0005-0000-0000-00008D4A0000}"/>
    <cellStyle name="Hyperlink 24" xfId="52604" hidden="1" xr:uid="{00000000-0005-0000-0000-00008E4A0000}"/>
    <cellStyle name="Hyperlink 24" xfId="52654" hidden="1" xr:uid="{00000000-0005-0000-0000-00008F4A0000}"/>
    <cellStyle name="Hyperlink 24" xfId="52420" hidden="1" xr:uid="{00000000-0005-0000-0000-0000904A0000}"/>
    <cellStyle name="Hyperlink 24" xfId="52728" hidden="1" xr:uid="{00000000-0005-0000-0000-0000914A0000}"/>
    <cellStyle name="Hyperlink 24" xfId="52787" hidden="1" xr:uid="{00000000-0005-0000-0000-0000924A0000}"/>
    <cellStyle name="Hyperlink 24" xfId="52836" hidden="1" xr:uid="{00000000-0005-0000-0000-0000934A0000}"/>
    <cellStyle name="Hyperlink 24" xfId="52886" hidden="1" xr:uid="{00000000-0005-0000-0000-0000944A0000}"/>
    <cellStyle name="Hyperlink 24" xfId="52270" hidden="1" xr:uid="{00000000-0005-0000-0000-0000954A0000}"/>
    <cellStyle name="Hyperlink 24" xfId="52932" hidden="1" xr:uid="{00000000-0005-0000-0000-0000964A0000}"/>
    <cellStyle name="Hyperlink 24" xfId="52991" hidden="1" xr:uid="{00000000-0005-0000-0000-0000974A0000}"/>
    <cellStyle name="Hyperlink 24" xfId="53040" hidden="1" xr:uid="{00000000-0005-0000-0000-0000984A0000}"/>
    <cellStyle name="Hyperlink 24" xfId="53090" hidden="1" xr:uid="{00000000-0005-0000-0000-0000994A0000}"/>
    <cellStyle name="Hyperlink 24" xfId="52439" hidden="1" xr:uid="{00000000-0005-0000-0000-00009A4A0000}"/>
    <cellStyle name="Hyperlink 24" xfId="53136" hidden="1" xr:uid="{00000000-0005-0000-0000-00009B4A0000}"/>
    <cellStyle name="Hyperlink 24" xfId="53195" hidden="1" xr:uid="{00000000-0005-0000-0000-00009C4A0000}"/>
    <cellStyle name="Hyperlink 24" xfId="53244" hidden="1" xr:uid="{00000000-0005-0000-0000-00009D4A0000}"/>
    <cellStyle name="Hyperlink 24" xfId="53294" hidden="1" xr:uid="{00000000-0005-0000-0000-00009E4A0000}"/>
    <cellStyle name="Hyperlink 24" xfId="52252" hidden="1" xr:uid="{00000000-0005-0000-0000-00009F4A0000}"/>
    <cellStyle name="Hyperlink 24" xfId="53340" hidden="1" xr:uid="{00000000-0005-0000-0000-0000A04A0000}"/>
    <cellStyle name="Hyperlink 24" xfId="53399" hidden="1" xr:uid="{00000000-0005-0000-0000-0000A14A0000}"/>
    <cellStyle name="Hyperlink 24" xfId="53448" hidden="1" xr:uid="{00000000-0005-0000-0000-0000A24A0000}"/>
    <cellStyle name="Hyperlink 24" xfId="53498" hidden="1" xr:uid="{00000000-0005-0000-0000-0000A34A0000}"/>
    <cellStyle name="Hyperlink 24" xfId="52040" hidden="1" xr:uid="{00000000-0005-0000-0000-0000A44A0000}"/>
    <cellStyle name="Hyperlink 24" xfId="53544" hidden="1" xr:uid="{00000000-0005-0000-0000-0000A54A0000}"/>
    <cellStyle name="Hyperlink 24" xfId="53603" hidden="1" xr:uid="{00000000-0005-0000-0000-0000A64A0000}"/>
    <cellStyle name="Hyperlink 24" xfId="53652" hidden="1" xr:uid="{00000000-0005-0000-0000-0000A74A0000}"/>
    <cellStyle name="Hyperlink 24" xfId="53702" hidden="1" xr:uid="{00000000-0005-0000-0000-0000A84A0000}"/>
    <cellStyle name="Hyperlink 24" xfId="53802" hidden="1" xr:uid="{00000000-0005-0000-0000-0000A94A0000}"/>
    <cellStyle name="Hyperlink 24" xfId="53975" hidden="1" xr:uid="{00000000-0005-0000-0000-0000AA4A0000}"/>
    <cellStyle name="Hyperlink 24" xfId="54034" hidden="1" xr:uid="{00000000-0005-0000-0000-0000AB4A0000}"/>
    <cellStyle name="Hyperlink 24" xfId="54083" hidden="1" xr:uid="{00000000-0005-0000-0000-0000AC4A0000}"/>
    <cellStyle name="Hyperlink 24" xfId="54133" hidden="1" xr:uid="{00000000-0005-0000-0000-0000AD4A0000}"/>
    <cellStyle name="Hyperlink 24" xfId="53899" hidden="1" xr:uid="{00000000-0005-0000-0000-0000AE4A0000}"/>
    <cellStyle name="Hyperlink 24" xfId="54207" hidden="1" xr:uid="{00000000-0005-0000-0000-0000AF4A0000}"/>
    <cellStyle name="Hyperlink 24" xfId="54266" hidden="1" xr:uid="{00000000-0005-0000-0000-0000B04A0000}"/>
    <cellStyle name="Hyperlink 24" xfId="54315" hidden="1" xr:uid="{00000000-0005-0000-0000-0000B14A0000}"/>
    <cellStyle name="Hyperlink 24" xfId="54365" hidden="1" xr:uid="{00000000-0005-0000-0000-0000B24A0000}"/>
    <cellStyle name="Hyperlink 24" xfId="53749" hidden="1" xr:uid="{00000000-0005-0000-0000-0000B34A0000}"/>
    <cellStyle name="Hyperlink 24" xfId="54411" hidden="1" xr:uid="{00000000-0005-0000-0000-0000B44A0000}"/>
    <cellStyle name="Hyperlink 24" xfId="54470" hidden="1" xr:uid="{00000000-0005-0000-0000-0000B54A0000}"/>
    <cellStyle name="Hyperlink 24" xfId="54519" hidden="1" xr:uid="{00000000-0005-0000-0000-0000B64A0000}"/>
    <cellStyle name="Hyperlink 24" xfId="54569" hidden="1" xr:uid="{00000000-0005-0000-0000-0000B74A0000}"/>
    <cellStyle name="Hyperlink 24" xfId="53918" hidden="1" xr:uid="{00000000-0005-0000-0000-0000B84A0000}"/>
    <cellStyle name="Hyperlink 24" xfId="54615" hidden="1" xr:uid="{00000000-0005-0000-0000-0000B94A0000}"/>
    <cellStyle name="Hyperlink 24" xfId="54674" hidden="1" xr:uid="{00000000-0005-0000-0000-0000BA4A0000}"/>
    <cellStyle name="Hyperlink 24" xfId="54723" hidden="1" xr:uid="{00000000-0005-0000-0000-0000BB4A0000}"/>
    <cellStyle name="Hyperlink 24" xfId="54773" hidden="1" xr:uid="{00000000-0005-0000-0000-0000BC4A0000}"/>
    <cellStyle name="Hyperlink 24" xfId="53731" hidden="1" xr:uid="{00000000-0005-0000-0000-0000BD4A0000}"/>
    <cellStyle name="Hyperlink 24" xfId="54819" hidden="1" xr:uid="{00000000-0005-0000-0000-0000BE4A0000}"/>
    <cellStyle name="Hyperlink 24" xfId="54878" hidden="1" xr:uid="{00000000-0005-0000-0000-0000BF4A0000}"/>
    <cellStyle name="Hyperlink 24" xfId="54927" hidden="1" xr:uid="{00000000-0005-0000-0000-0000C04A0000}"/>
    <cellStyle name="Hyperlink 24" xfId="54977" hidden="1" xr:uid="{00000000-0005-0000-0000-0000C14A0000}"/>
    <cellStyle name="Hyperlink 24" xfId="51893" hidden="1" xr:uid="{00000000-0005-0000-0000-0000C24A0000}"/>
    <cellStyle name="Hyperlink 24" xfId="55023" hidden="1" xr:uid="{00000000-0005-0000-0000-0000C34A0000}"/>
    <cellStyle name="Hyperlink 24" xfId="55082" hidden="1" xr:uid="{00000000-0005-0000-0000-0000C44A0000}"/>
    <cellStyle name="Hyperlink 24" xfId="55131" hidden="1" xr:uid="{00000000-0005-0000-0000-0000C54A0000}"/>
    <cellStyle name="Hyperlink 24" xfId="55181" hidden="1" xr:uid="{00000000-0005-0000-0000-0000C64A0000}"/>
    <cellStyle name="Hyperlink 24" xfId="55281" hidden="1" xr:uid="{00000000-0005-0000-0000-0000C74A0000}"/>
    <cellStyle name="Hyperlink 24" xfId="55454" hidden="1" xr:uid="{00000000-0005-0000-0000-0000C84A0000}"/>
    <cellStyle name="Hyperlink 24" xfId="55513" hidden="1" xr:uid="{00000000-0005-0000-0000-0000C94A0000}"/>
    <cellStyle name="Hyperlink 24" xfId="55562" hidden="1" xr:uid="{00000000-0005-0000-0000-0000CA4A0000}"/>
    <cellStyle name="Hyperlink 24" xfId="55612" hidden="1" xr:uid="{00000000-0005-0000-0000-0000CB4A0000}"/>
    <cellStyle name="Hyperlink 24" xfId="55378" hidden="1" xr:uid="{00000000-0005-0000-0000-0000CC4A0000}"/>
    <cellStyle name="Hyperlink 24" xfId="55686" hidden="1" xr:uid="{00000000-0005-0000-0000-0000CD4A0000}"/>
    <cellStyle name="Hyperlink 24" xfId="55745" hidden="1" xr:uid="{00000000-0005-0000-0000-0000CE4A0000}"/>
    <cellStyle name="Hyperlink 24" xfId="55794" hidden="1" xr:uid="{00000000-0005-0000-0000-0000CF4A0000}"/>
    <cellStyle name="Hyperlink 24" xfId="55844" hidden="1" xr:uid="{00000000-0005-0000-0000-0000D04A0000}"/>
    <cellStyle name="Hyperlink 24" xfId="55228" hidden="1" xr:uid="{00000000-0005-0000-0000-0000D14A0000}"/>
    <cellStyle name="Hyperlink 24" xfId="55890" hidden="1" xr:uid="{00000000-0005-0000-0000-0000D24A0000}"/>
    <cellStyle name="Hyperlink 24" xfId="55949" hidden="1" xr:uid="{00000000-0005-0000-0000-0000D34A0000}"/>
    <cellStyle name="Hyperlink 24" xfId="55998" hidden="1" xr:uid="{00000000-0005-0000-0000-0000D44A0000}"/>
    <cellStyle name="Hyperlink 24" xfId="56048" hidden="1" xr:uid="{00000000-0005-0000-0000-0000D54A0000}"/>
    <cellStyle name="Hyperlink 24" xfId="55397" hidden="1" xr:uid="{00000000-0005-0000-0000-0000D64A0000}"/>
    <cellStyle name="Hyperlink 24" xfId="56094" hidden="1" xr:uid="{00000000-0005-0000-0000-0000D74A0000}"/>
    <cellStyle name="Hyperlink 24" xfId="56153" hidden="1" xr:uid="{00000000-0005-0000-0000-0000D84A0000}"/>
    <cellStyle name="Hyperlink 24" xfId="56202" hidden="1" xr:uid="{00000000-0005-0000-0000-0000D94A0000}"/>
    <cellStyle name="Hyperlink 24" xfId="56252" hidden="1" xr:uid="{00000000-0005-0000-0000-0000DA4A0000}"/>
    <cellStyle name="Hyperlink 24" xfId="55210" hidden="1" xr:uid="{00000000-0005-0000-0000-0000DB4A0000}"/>
    <cellStyle name="Hyperlink 24" xfId="56298" hidden="1" xr:uid="{00000000-0005-0000-0000-0000DC4A0000}"/>
    <cellStyle name="Hyperlink 24" xfId="56357" hidden="1" xr:uid="{00000000-0005-0000-0000-0000DD4A0000}"/>
    <cellStyle name="Hyperlink 24" xfId="56406" hidden="1" xr:uid="{00000000-0005-0000-0000-0000DE4A0000}"/>
    <cellStyle name="Hyperlink 24" xfId="56456" hidden="1" xr:uid="{00000000-0005-0000-0000-0000DF4A0000}"/>
    <cellStyle name="Hyperlink 24" xfId="56495" hidden="1" xr:uid="{00000000-0005-0000-0000-0000E04A0000}"/>
    <cellStyle name="Hyperlink 24" xfId="56566" hidden="1" xr:uid="{00000000-0005-0000-0000-0000E14A0000}"/>
    <cellStyle name="Hyperlink 24" xfId="56625" hidden="1" xr:uid="{00000000-0005-0000-0000-0000E24A0000}"/>
    <cellStyle name="Hyperlink 24" xfId="56674" hidden="1" xr:uid="{00000000-0005-0000-0000-0000E34A0000}"/>
    <cellStyle name="Hyperlink 24" xfId="56724" hidden="1" xr:uid="{00000000-0005-0000-0000-0000E44A0000}"/>
    <cellStyle name="Hyperlink 24" xfId="56752" hidden="1" xr:uid="{00000000-0005-0000-0000-0000E54A0000}"/>
    <cellStyle name="Hyperlink 24" xfId="56821" hidden="1" xr:uid="{00000000-0005-0000-0000-0000E64A0000}"/>
    <cellStyle name="Hyperlink 24" xfId="56880" hidden="1" xr:uid="{00000000-0005-0000-0000-0000E74A0000}"/>
    <cellStyle name="Hyperlink 24" xfId="56929" hidden="1" xr:uid="{00000000-0005-0000-0000-0000E84A0000}"/>
    <cellStyle name="Hyperlink 24" xfId="56979" hidden="1" xr:uid="{00000000-0005-0000-0000-0000E94A0000}"/>
    <cellStyle name="Hyperlink 24" xfId="57064" hidden="1" xr:uid="{00000000-0005-0000-0000-0000EA4A0000}"/>
    <cellStyle name="Hyperlink 24" xfId="57188" hidden="1" xr:uid="{00000000-0005-0000-0000-0000EB4A0000}"/>
    <cellStyle name="Hyperlink 24" xfId="57247" hidden="1" xr:uid="{00000000-0005-0000-0000-0000EC4A0000}"/>
    <cellStyle name="Hyperlink 24" xfId="57296" hidden="1" xr:uid="{00000000-0005-0000-0000-0000ED4A0000}"/>
    <cellStyle name="Hyperlink 24" xfId="57346" hidden="1" xr:uid="{00000000-0005-0000-0000-0000EE4A0000}"/>
    <cellStyle name="Hyperlink 24" xfId="57446" hidden="1" xr:uid="{00000000-0005-0000-0000-0000EF4A0000}"/>
    <cellStyle name="Hyperlink 24" xfId="57619" hidden="1" xr:uid="{00000000-0005-0000-0000-0000F04A0000}"/>
    <cellStyle name="Hyperlink 24" xfId="57678" hidden="1" xr:uid="{00000000-0005-0000-0000-0000F14A0000}"/>
    <cellStyle name="Hyperlink 24" xfId="57727" hidden="1" xr:uid="{00000000-0005-0000-0000-0000F24A0000}"/>
    <cellStyle name="Hyperlink 24" xfId="57777" hidden="1" xr:uid="{00000000-0005-0000-0000-0000F34A0000}"/>
    <cellStyle name="Hyperlink 24" xfId="57543" hidden="1" xr:uid="{00000000-0005-0000-0000-0000F44A0000}"/>
    <cellStyle name="Hyperlink 24" xfId="57851" hidden="1" xr:uid="{00000000-0005-0000-0000-0000F54A0000}"/>
    <cellStyle name="Hyperlink 24" xfId="57910" hidden="1" xr:uid="{00000000-0005-0000-0000-0000F64A0000}"/>
    <cellStyle name="Hyperlink 24" xfId="57959" hidden="1" xr:uid="{00000000-0005-0000-0000-0000F74A0000}"/>
    <cellStyle name="Hyperlink 24" xfId="58009" hidden="1" xr:uid="{00000000-0005-0000-0000-0000F84A0000}"/>
    <cellStyle name="Hyperlink 24" xfId="57393" hidden="1" xr:uid="{00000000-0005-0000-0000-0000F94A0000}"/>
    <cellStyle name="Hyperlink 24" xfId="58055" hidden="1" xr:uid="{00000000-0005-0000-0000-0000FA4A0000}"/>
    <cellStyle name="Hyperlink 24" xfId="58114" hidden="1" xr:uid="{00000000-0005-0000-0000-0000FB4A0000}"/>
    <cellStyle name="Hyperlink 24" xfId="58163" hidden="1" xr:uid="{00000000-0005-0000-0000-0000FC4A0000}"/>
    <cellStyle name="Hyperlink 24" xfId="58213" hidden="1" xr:uid="{00000000-0005-0000-0000-0000FD4A0000}"/>
    <cellStyle name="Hyperlink 24" xfId="57562" hidden="1" xr:uid="{00000000-0005-0000-0000-0000FE4A0000}"/>
    <cellStyle name="Hyperlink 24" xfId="58259" hidden="1" xr:uid="{00000000-0005-0000-0000-0000FF4A0000}"/>
    <cellStyle name="Hyperlink 24" xfId="58318" hidden="1" xr:uid="{00000000-0005-0000-0000-0000004B0000}"/>
    <cellStyle name="Hyperlink 24" xfId="58367" hidden="1" xr:uid="{00000000-0005-0000-0000-0000014B0000}"/>
    <cellStyle name="Hyperlink 24" xfId="58417" hidden="1" xr:uid="{00000000-0005-0000-0000-0000024B0000}"/>
    <cellStyle name="Hyperlink 24" xfId="57375" hidden="1" xr:uid="{00000000-0005-0000-0000-0000034B0000}"/>
    <cellStyle name="Hyperlink 24" xfId="58463" hidden="1" xr:uid="{00000000-0005-0000-0000-0000044B0000}"/>
    <cellStyle name="Hyperlink 24" xfId="58522" hidden="1" xr:uid="{00000000-0005-0000-0000-0000054B0000}"/>
    <cellStyle name="Hyperlink 24" xfId="58571" hidden="1" xr:uid="{00000000-0005-0000-0000-0000064B0000}"/>
    <cellStyle name="Hyperlink 24" xfId="58621" hidden="1" xr:uid="{00000000-0005-0000-0000-0000074B0000}"/>
    <cellStyle name="Hyperlink 24" xfId="57162" hidden="1" xr:uid="{00000000-0005-0000-0000-0000084B0000}"/>
    <cellStyle name="Hyperlink 24" xfId="58667" hidden="1" xr:uid="{00000000-0005-0000-0000-0000094B0000}"/>
    <cellStyle name="Hyperlink 24" xfId="58726" hidden="1" xr:uid="{00000000-0005-0000-0000-00000A4B0000}"/>
    <cellStyle name="Hyperlink 24" xfId="58775" hidden="1" xr:uid="{00000000-0005-0000-0000-00000B4B0000}"/>
    <cellStyle name="Hyperlink 24" xfId="58825" hidden="1" xr:uid="{00000000-0005-0000-0000-00000C4B0000}"/>
    <cellStyle name="Hyperlink 24" xfId="58925" hidden="1" xr:uid="{00000000-0005-0000-0000-00000D4B0000}"/>
    <cellStyle name="Hyperlink 24" xfId="59098" hidden="1" xr:uid="{00000000-0005-0000-0000-00000E4B0000}"/>
    <cellStyle name="Hyperlink 24" xfId="59157" hidden="1" xr:uid="{00000000-0005-0000-0000-00000F4B0000}"/>
    <cellStyle name="Hyperlink 24" xfId="59206" hidden="1" xr:uid="{00000000-0005-0000-0000-0000104B0000}"/>
    <cellStyle name="Hyperlink 24" xfId="59256" hidden="1" xr:uid="{00000000-0005-0000-0000-0000114B0000}"/>
    <cellStyle name="Hyperlink 24" xfId="59022" hidden="1" xr:uid="{00000000-0005-0000-0000-0000124B0000}"/>
    <cellStyle name="Hyperlink 24" xfId="59330" hidden="1" xr:uid="{00000000-0005-0000-0000-0000134B0000}"/>
    <cellStyle name="Hyperlink 24" xfId="59389" hidden="1" xr:uid="{00000000-0005-0000-0000-0000144B0000}"/>
    <cellStyle name="Hyperlink 24" xfId="59438" hidden="1" xr:uid="{00000000-0005-0000-0000-0000154B0000}"/>
    <cellStyle name="Hyperlink 24" xfId="59488" hidden="1" xr:uid="{00000000-0005-0000-0000-0000164B0000}"/>
    <cellStyle name="Hyperlink 24" xfId="58872" hidden="1" xr:uid="{00000000-0005-0000-0000-0000174B0000}"/>
    <cellStyle name="Hyperlink 24" xfId="59534" hidden="1" xr:uid="{00000000-0005-0000-0000-0000184B0000}"/>
    <cellStyle name="Hyperlink 24" xfId="59593" hidden="1" xr:uid="{00000000-0005-0000-0000-0000194B0000}"/>
    <cellStyle name="Hyperlink 24" xfId="59642" hidden="1" xr:uid="{00000000-0005-0000-0000-00001A4B0000}"/>
    <cellStyle name="Hyperlink 24" xfId="59692" hidden="1" xr:uid="{00000000-0005-0000-0000-00001B4B0000}"/>
    <cellStyle name="Hyperlink 24" xfId="59041" hidden="1" xr:uid="{00000000-0005-0000-0000-00001C4B0000}"/>
    <cellStyle name="Hyperlink 24" xfId="59738" hidden="1" xr:uid="{00000000-0005-0000-0000-00001D4B0000}"/>
    <cellStyle name="Hyperlink 24" xfId="59797" hidden="1" xr:uid="{00000000-0005-0000-0000-00001E4B0000}"/>
    <cellStyle name="Hyperlink 24" xfId="59846" hidden="1" xr:uid="{00000000-0005-0000-0000-00001F4B0000}"/>
    <cellStyle name="Hyperlink 24" xfId="59896" hidden="1" xr:uid="{00000000-0005-0000-0000-0000204B0000}"/>
    <cellStyle name="Hyperlink 24" xfId="58854" hidden="1" xr:uid="{00000000-0005-0000-0000-0000214B0000}"/>
    <cellStyle name="Hyperlink 24" xfId="59942" hidden="1" xr:uid="{00000000-0005-0000-0000-0000224B0000}"/>
    <cellStyle name="Hyperlink 24" xfId="60001" hidden="1" xr:uid="{00000000-0005-0000-0000-0000234B0000}"/>
    <cellStyle name="Hyperlink 24" xfId="60050" hidden="1" xr:uid="{00000000-0005-0000-0000-0000244B0000}"/>
    <cellStyle name="Hyperlink 24" xfId="60100" hidden="1" xr:uid="{00000000-0005-0000-0000-0000254B0000}"/>
    <cellStyle name="Hyperlink 24" xfId="57009" hidden="1" xr:uid="{00000000-0005-0000-0000-0000264B0000}"/>
    <cellStyle name="Hyperlink 24" xfId="60146" hidden="1" xr:uid="{00000000-0005-0000-0000-0000274B0000}"/>
    <cellStyle name="Hyperlink 24" xfId="60205" hidden="1" xr:uid="{00000000-0005-0000-0000-0000284B0000}"/>
    <cellStyle name="Hyperlink 24" xfId="60254" hidden="1" xr:uid="{00000000-0005-0000-0000-0000294B0000}"/>
    <cellStyle name="Hyperlink 24" xfId="60304" hidden="1" xr:uid="{00000000-0005-0000-0000-00002A4B0000}"/>
    <cellStyle name="Hyperlink 24" xfId="60404" hidden="1" xr:uid="{00000000-0005-0000-0000-00002B4B0000}"/>
    <cellStyle name="Hyperlink 24" xfId="60577" hidden="1" xr:uid="{00000000-0005-0000-0000-00002C4B0000}"/>
    <cellStyle name="Hyperlink 24" xfId="60636" hidden="1" xr:uid="{00000000-0005-0000-0000-00002D4B0000}"/>
    <cellStyle name="Hyperlink 24" xfId="60685" hidden="1" xr:uid="{00000000-0005-0000-0000-00002E4B0000}"/>
    <cellStyle name="Hyperlink 24" xfId="60735" hidden="1" xr:uid="{00000000-0005-0000-0000-00002F4B0000}"/>
    <cellStyle name="Hyperlink 24" xfId="60501" hidden="1" xr:uid="{00000000-0005-0000-0000-0000304B0000}"/>
    <cellStyle name="Hyperlink 24" xfId="60809" hidden="1" xr:uid="{00000000-0005-0000-0000-0000314B0000}"/>
    <cellStyle name="Hyperlink 24" xfId="60868" hidden="1" xr:uid="{00000000-0005-0000-0000-0000324B0000}"/>
    <cellStyle name="Hyperlink 24" xfId="60917" hidden="1" xr:uid="{00000000-0005-0000-0000-0000334B0000}"/>
    <cellStyle name="Hyperlink 24" xfId="60967" hidden="1" xr:uid="{00000000-0005-0000-0000-0000344B0000}"/>
    <cellStyle name="Hyperlink 24" xfId="60351" hidden="1" xr:uid="{00000000-0005-0000-0000-0000354B0000}"/>
    <cellStyle name="Hyperlink 24" xfId="61013" hidden="1" xr:uid="{00000000-0005-0000-0000-0000364B0000}"/>
    <cellStyle name="Hyperlink 24" xfId="61072" hidden="1" xr:uid="{00000000-0005-0000-0000-0000374B0000}"/>
    <cellStyle name="Hyperlink 24" xfId="61121" hidden="1" xr:uid="{00000000-0005-0000-0000-0000384B0000}"/>
    <cellStyle name="Hyperlink 24" xfId="61171" hidden="1" xr:uid="{00000000-0005-0000-0000-0000394B0000}"/>
    <cellStyle name="Hyperlink 24" xfId="60520" hidden="1" xr:uid="{00000000-0005-0000-0000-00003A4B0000}"/>
    <cellStyle name="Hyperlink 24" xfId="61217" hidden="1" xr:uid="{00000000-0005-0000-0000-00003B4B0000}"/>
    <cellStyle name="Hyperlink 24" xfId="61276" hidden="1" xr:uid="{00000000-0005-0000-0000-00003C4B0000}"/>
    <cellStyle name="Hyperlink 24" xfId="61325" hidden="1" xr:uid="{00000000-0005-0000-0000-00003D4B0000}"/>
    <cellStyle name="Hyperlink 24" xfId="61375" hidden="1" xr:uid="{00000000-0005-0000-0000-00003E4B0000}"/>
    <cellStyle name="Hyperlink 24" xfId="60333" hidden="1" xr:uid="{00000000-0005-0000-0000-00003F4B0000}"/>
    <cellStyle name="Hyperlink 24" xfId="61421" hidden="1" xr:uid="{00000000-0005-0000-0000-0000404B0000}"/>
    <cellStyle name="Hyperlink 24" xfId="61480" hidden="1" xr:uid="{00000000-0005-0000-0000-0000414B0000}"/>
    <cellStyle name="Hyperlink 24" xfId="61529" hidden="1" xr:uid="{00000000-0005-0000-0000-0000424B0000}"/>
    <cellStyle name="Hyperlink 24" xfId="61579" xr:uid="{00000000-0005-0000-0000-0000434B0000}"/>
    <cellStyle name="Hyperlink 25" xfId="160" hidden="1" xr:uid="{00000000-0005-0000-0000-0000444B0000}"/>
    <cellStyle name="Hyperlink 25" xfId="202" hidden="1" xr:uid="{00000000-0005-0000-0000-0000454B0000}"/>
    <cellStyle name="Hyperlink 25" xfId="432" hidden="1" xr:uid="{00000000-0005-0000-0000-0000464B0000}"/>
    <cellStyle name="Hyperlink 25" xfId="495" hidden="1" xr:uid="{00000000-0005-0000-0000-0000474B0000}"/>
    <cellStyle name="Hyperlink 25" xfId="544" hidden="1" xr:uid="{00000000-0005-0000-0000-0000484B0000}"/>
    <cellStyle name="Hyperlink 25" xfId="594" hidden="1" xr:uid="{00000000-0005-0000-0000-0000494B0000}"/>
    <cellStyle name="Hyperlink 25" xfId="620" hidden="1" xr:uid="{00000000-0005-0000-0000-00004A4B0000}"/>
    <cellStyle name="Hyperlink 25" xfId="689" hidden="1" xr:uid="{00000000-0005-0000-0000-00004B4B0000}"/>
    <cellStyle name="Hyperlink 25" xfId="750" hidden="1" xr:uid="{00000000-0005-0000-0000-00004C4B0000}"/>
    <cellStyle name="Hyperlink 25" xfId="799" hidden="1" xr:uid="{00000000-0005-0000-0000-00004D4B0000}"/>
    <cellStyle name="Hyperlink 25" xfId="849" hidden="1" xr:uid="{00000000-0005-0000-0000-00004E4B0000}"/>
    <cellStyle name="Hyperlink 25" xfId="934" hidden="1" xr:uid="{00000000-0005-0000-0000-00004F4B0000}"/>
    <cellStyle name="Hyperlink 25" xfId="1059" hidden="1" xr:uid="{00000000-0005-0000-0000-0000504B0000}"/>
    <cellStyle name="Hyperlink 25" xfId="1120" hidden="1" xr:uid="{00000000-0005-0000-0000-0000514B0000}"/>
    <cellStyle name="Hyperlink 25" xfId="1169" hidden="1" xr:uid="{00000000-0005-0000-0000-0000524B0000}"/>
    <cellStyle name="Hyperlink 25" xfId="1219" hidden="1" xr:uid="{00000000-0005-0000-0000-0000534B0000}"/>
    <cellStyle name="Hyperlink 25" xfId="1317" hidden="1" xr:uid="{00000000-0005-0000-0000-0000544B0000}"/>
    <cellStyle name="Hyperlink 25" xfId="1490" hidden="1" xr:uid="{00000000-0005-0000-0000-0000554B0000}"/>
    <cellStyle name="Hyperlink 25" xfId="1551" hidden="1" xr:uid="{00000000-0005-0000-0000-0000564B0000}"/>
    <cellStyle name="Hyperlink 25" xfId="1600" hidden="1" xr:uid="{00000000-0005-0000-0000-0000574B0000}"/>
    <cellStyle name="Hyperlink 25" xfId="1650" hidden="1" xr:uid="{00000000-0005-0000-0000-0000584B0000}"/>
    <cellStyle name="Hyperlink 25" xfId="1416" hidden="1" xr:uid="{00000000-0005-0000-0000-0000594B0000}"/>
    <cellStyle name="Hyperlink 25" xfId="1722" hidden="1" xr:uid="{00000000-0005-0000-0000-00005A4B0000}"/>
    <cellStyle name="Hyperlink 25" xfId="1783" hidden="1" xr:uid="{00000000-0005-0000-0000-00005B4B0000}"/>
    <cellStyle name="Hyperlink 25" xfId="1832" hidden="1" xr:uid="{00000000-0005-0000-0000-00005C4B0000}"/>
    <cellStyle name="Hyperlink 25" xfId="1882" hidden="1" xr:uid="{00000000-0005-0000-0000-00005D4B0000}"/>
    <cellStyle name="Hyperlink 25" xfId="1264" hidden="1" xr:uid="{00000000-0005-0000-0000-00005E4B0000}"/>
    <cellStyle name="Hyperlink 25" xfId="1926" hidden="1" xr:uid="{00000000-0005-0000-0000-00005F4B0000}"/>
    <cellStyle name="Hyperlink 25" xfId="1987" hidden="1" xr:uid="{00000000-0005-0000-0000-0000604B0000}"/>
    <cellStyle name="Hyperlink 25" xfId="2036" hidden="1" xr:uid="{00000000-0005-0000-0000-0000614B0000}"/>
    <cellStyle name="Hyperlink 25" xfId="2086" hidden="1" xr:uid="{00000000-0005-0000-0000-0000624B0000}"/>
    <cellStyle name="Hyperlink 25" xfId="1433" hidden="1" xr:uid="{00000000-0005-0000-0000-0000634B0000}"/>
    <cellStyle name="Hyperlink 25" xfId="2130" hidden="1" xr:uid="{00000000-0005-0000-0000-0000644B0000}"/>
    <cellStyle name="Hyperlink 25" xfId="2191" hidden="1" xr:uid="{00000000-0005-0000-0000-0000654B0000}"/>
    <cellStyle name="Hyperlink 25" xfId="2240" hidden="1" xr:uid="{00000000-0005-0000-0000-0000664B0000}"/>
    <cellStyle name="Hyperlink 25" xfId="2290" hidden="1" xr:uid="{00000000-0005-0000-0000-0000674B0000}"/>
    <cellStyle name="Hyperlink 25" xfId="1248" hidden="1" xr:uid="{00000000-0005-0000-0000-0000684B0000}"/>
    <cellStyle name="Hyperlink 25" xfId="2334" hidden="1" xr:uid="{00000000-0005-0000-0000-0000694B0000}"/>
    <cellStyle name="Hyperlink 25" xfId="2395" hidden="1" xr:uid="{00000000-0005-0000-0000-00006A4B0000}"/>
    <cellStyle name="Hyperlink 25" xfId="2444" hidden="1" xr:uid="{00000000-0005-0000-0000-00006B4B0000}"/>
    <cellStyle name="Hyperlink 25" xfId="2494" hidden="1" xr:uid="{00000000-0005-0000-0000-00006C4B0000}"/>
    <cellStyle name="Hyperlink 25" xfId="1034" hidden="1" xr:uid="{00000000-0005-0000-0000-00006D4B0000}"/>
    <cellStyle name="Hyperlink 25" xfId="2538" hidden="1" xr:uid="{00000000-0005-0000-0000-00006E4B0000}"/>
    <cellStyle name="Hyperlink 25" xfId="2599" hidden="1" xr:uid="{00000000-0005-0000-0000-00006F4B0000}"/>
    <cellStyle name="Hyperlink 25" xfId="2648" hidden="1" xr:uid="{00000000-0005-0000-0000-0000704B0000}"/>
    <cellStyle name="Hyperlink 25" xfId="2698" hidden="1" xr:uid="{00000000-0005-0000-0000-0000714B0000}"/>
    <cellStyle name="Hyperlink 25" xfId="2796" hidden="1" xr:uid="{00000000-0005-0000-0000-0000724B0000}"/>
    <cellStyle name="Hyperlink 25" xfId="2969" hidden="1" xr:uid="{00000000-0005-0000-0000-0000734B0000}"/>
    <cellStyle name="Hyperlink 25" xfId="3030" hidden="1" xr:uid="{00000000-0005-0000-0000-0000744B0000}"/>
    <cellStyle name="Hyperlink 25" xfId="3079" hidden="1" xr:uid="{00000000-0005-0000-0000-0000754B0000}"/>
    <cellStyle name="Hyperlink 25" xfId="3129" hidden="1" xr:uid="{00000000-0005-0000-0000-0000764B0000}"/>
    <cellStyle name="Hyperlink 25" xfId="2895" hidden="1" xr:uid="{00000000-0005-0000-0000-0000774B0000}"/>
    <cellStyle name="Hyperlink 25" xfId="3201" hidden="1" xr:uid="{00000000-0005-0000-0000-0000784B0000}"/>
    <cellStyle name="Hyperlink 25" xfId="3262" hidden="1" xr:uid="{00000000-0005-0000-0000-0000794B0000}"/>
    <cellStyle name="Hyperlink 25" xfId="3311" hidden="1" xr:uid="{00000000-0005-0000-0000-00007A4B0000}"/>
    <cellStyle name="Hyperlink 25" xfId="3361" hidden="1" xr:uid="{00000000-0005-0000-0000-00007B4B0000}"/>
    <cellStyle name="Hyperlink 25" xfId="2743" hidden="1" xr:uid="{00000000-0005-0000-0000-00007C4B0000}"/>
    <cellStyle name="Hyperlink 25" xfId="3405" hidden="1" xr:uid="{00000000-0005-0000-0000-00007D4B0000}"/>
    <cellStyle name="Hyperlink 25" xfId="3466" hidden="1" xr:uid="{00000000-0005-0000-0000-00007E4B0000}"/>
    <cellStyle name="Hyperlink 25" xfId="3515" hidden="1" xr:uid="{00000000-0005-0000-0000-00007F4B0000}"/>
    <cellStyle name="Hyperlink 25" xfId="3565" hidden="1" xr:uid="{00000000-0005-0000-0000-0000804B0000}"/>
    <cellStyle name="Hyperlink 25" xfId="2912" hidden="1" xr:uid="{00000000-0005-0000-0000-0000814B0000}"/>
    <cellStyle name="Hyperlink 25" xfId="3609" hidden="1" xr:uid="{00000000-0005-0000-0000-0000824B0000}"/>
    <cellStyle name="Hyperlink 25" xfId="3670" hidden="1" xr:uid="{00000000-0005-0000-0000-0000834B0000}"/>
    <cellStyle name="Hyperlink 25" xfId="3719" hidden="1" xr:uid="{00000000-0005-0000-0000-0000844B0000}"/>
    <cellStyle name="Hyperlink 25" xfId="3769" hidden="1" xr:uid="{00000000-0005-0000-0000-0000854B0000}"/>
    <cellStyle name="Hyperlink 25" xfId="2727" hidden="1" xr:uid="{00000000-0005-0000-0000-0000864B0000}"/>
    <cellStyle name="Hyperlink 25" xfId="3813" hidden="1" xr:uid="{00000000-0005-0000-0000-0000874B0000}"/>
    <cellStyle name="Hyperlink 25" xfId="3874" hidden="1" xr:uid="{00000000-0005-0000-0000-0000884B0000}"/>
    <cellStyle name="Hyperlink 25" xfId="3923" hidden="1" xr:uid="{00000000-0005-0000-0000-0000894B0000}"/>
    <cellStyle name="Hyperlink 25" xfId="3973" hidden="1" xr:uid="{00000000-0005-0000-0000-00008A4B0000}"/>
    <cellStyle name="Hyperlink 25" xfId="883" hidden="1" xr:uid="{00000000-0005-0000-0000-00008B4B0000}"/>
    <cellStyle name="Hyperlink 25" xfId="4017" hidden="1" xr:uid="{00000000-0005-0000-0000-00008C4B0000}"/>
    <cellStyle name="Hyperlink 25" xfId="4078" hidden="1" xr:uid="{00000000-0005-0000-0000-00008D4B0000}"/>
    <cellStyle name="Hyperlink 25" xfId="4127" hidden="1" xr:uid="{00000000-0005-0000-0000-00008E4B0000}"/>
    <cellStyle name="Hyperlink 25" xfId="4177" hidden="1" xr:uid="{00000000-0005-0000-0000-00008F4B0000}"/>
    <cellStyle name="Hyperlink 25" xfId="4275" hidden="1" xr:uid="{00000000-0005-0000-0000-0000904B0000}"/>
    <cellStyle name="Hyperlink 25" xfId="4448" hidden="1" xr:uid="{00000000-0005-0000-0000-0000914B0000}"/>
    <cellStyle name="Hyperlink 25" xfId="4509" hidden="1" xr:uid="{00000000-0005-0000-0000-0000924B0000}"/>
    <cellStyle name="Hyperlink 25" xfId="4558" hidden="1" xr:uid="{00000000-0005-0000-0000-0000934B0000}"/>
    <cellStyle name="Hyperlink 25" xfId="4608" hidden="1" xr:uid="{00000000-0005-0000-0000-0000944B0000}"/>
    <cellStyle name="Hyperlink 25" xfId="4374" hidden="1" xr:uid="{00000000-0005-0000-0000-0000954B0000}"/>
    <cellStyle name="Hyperlink 25" xfId="4680" hidden="1" xr:uid="{00000000-0005-0000-0000-0000964B0000}"/>
    <cellStyle name="Hyperlink 25" xfId="4741" hidden="1" xr:uid="{00000000-0005-0000-0000-0000974B0000}"/>
    <cellStyle name="Hyperlink 25" xfId="4790" hidden="1" xr:uid="{00000000-0005-0000-0000-0000984B0000}"/>
    <cellStyle name="Hyperlink 25" xfId="4840" hidden="1" xr:uid="{00000000-0005-0000-0000-0000994B0000}"/>
    <cellStyle name="Hyperlink 25" xfId="4222" hidden="1" xr:uid="{00000000-0005-0000-0000-00009A4B0000}"/>
    <cellStyle name="Hyperlink 25" xfId="4884" hidden="1" xr:uid="{00000000-0005-0000-0000-00009B4B0000}"/>
    <cellStyle name="Hyperlink 25" xfId="4945" hidden="1" xr:uid="{00000000-0005-0000-0000-00009C4B0000}"/>
    <cellStyle name="Hyperlink 25" xfId="4994" hidden="1" xr:uid="{00000000-0005-0000-0000-00009D4B0000}"/>
    <cellStyle name="Hyperlink 25" xfId="5044" hidden="1" xr:uid="{00000000-0005-0000-0000-00009E4B0000}"/>
    <cellStyle name="Hyperlink 25" xfId="4391" hidden="1" xr:uid="{00000000-0005-0000-0000-00009F4B0000}"/>
    <cellStyle name="Hyperlink 25" xfId="5088" hidden="1" xr:uid="{00000000-0005-0000-0000-0000A04B0000}"/>
    <cellStyle name="Hyperlink 25" xfId="5149" hidden="1" xr:uid="{00000000-0005-0000-0000-0000A14B0000}"/>
    <cellStyle name="Hyperlink 25" xfId="5198" hidden="1" xr:uid="{00000000-0005-0000-0000-0000A24B0000}"/>
    <cellStyle name="Hyperlink 25" xfId="5248" hidden="1" xr:uid="{00000000-0005-0000-0000-0000A34B0000}"/>
    <cellStyle name="Hyperlink 25" xfId="4206" hidden="1" xr:uid="{00000000-0005-0000-0000-0000A44B0000}"/>
    <cellStyle name="Hyperlink 25" xfId="5292" hidden="1" xr:uid="{00000000-0005-0000-0000-0000A54B0000}"/>
    <cellStyle name="Hyperlink 25" xfId="5353" hidden="1" xr:uid="{00000000-0005-0000-0000-0000A64B0000}"/>
    <cellStyle name="Hyperlink 25" xfId="5402" hidden="1" xr:uid="{00000000-0005-0000-0000-0000A74B0000}"/>
    <cellStyle name="Hyperlink 25" xfId="5452" hidden="1" xr:uid="{00000000-0005-0000-0000-0000A84B0000}"/>
    <cellStyle name="Hyperlink 25" xfId="5628" hidden="1" xr:uid="{00000000-0005-0000-0000-0000A94B0000}"/>
    <cellStyle name="Hyperlink 25" xfId="5828" hidden="1" xr:uid="{00000000-0005-0000-0000-0000AA4B0000}"/>
    <cellStyle name="Hyperlink 25" xfId="5889" hidden="1" xr:uid="{00000000-0005-0000-0000-0000AB4B0000}"/>
    <cellStyle name="Hyperlink 25" xfId="5938" hidden="1" xr:uid="{00000000-0005-0000-0000-0000AC4B0000}"/>
    <cellStyle name="Hyperlink 25" xfId="5988" hidden="1" xr:uid="{00000000-0005-0000-0000-0000AD4B0000}"/>
    <cellStyle name="Hyperlink 25" xfId="6014" hidden="1" xr:uid="{00000000-0005-0000-0000-0000AE4B0000}"/>
    <cellStyle name="Hyperlink 25" xfId="6083" hidden="1" xr:uid="{00000000-0005-0000-0000-0000AF4B0000}"/>
    <cellStyle name="Hyperlink 25" xfId="6144" hidden="1" xr:uid="{00000000-0005-0000-0000-0000B04B0000}"/>
    <cellStyle name="Hyperlink 25" xfId="6193" hidden="1" xr:uid="{00000000-0005-0000-0000-0000B14B0000}"/>
    <cellStyle name="Hyperlink 25" xfId="6243" hidden="1" xr:uid="{00000000-0005-0000-0000-0000B24B0000}"/>
    <cellStyle name="Hyperlink 25" xfId="6325" hidden="1" xr:uid="{00000000-0005-0000-0000-0000B34B0000}"/>
    <cellStyle name="Hyperlink 25" xfId="6449" hidden="1" xr:uid="{00000000-0005-0000-0000-0000B44B0000}"/>
    <cellStyle name="Hyperlink 25" xfId="6510" hidden="1" xr:uid="{00000000-0005-0000-0000-0000B54B0000}"/>
    <cellStyle name="Hyperlink 25" xfId="6559" hidden="1" xr:uid="{00000000-0005-0000-0000-0000B64B0000}"/>
    <cellStyle name="Hyperlink 25" xfId="6609" hidden="1" xr:uid="{00000000-0005-0000-0000-0000B74B0000}"/>
    <cellStyle name="Hyperlink 25" xfId="6707" hidden="1" xr:uid="{00000000-0005-0000-0000-0000B84B0000}"/>
    <cellStyle name="Hyperlink 25" xfId="6880" hidden="1" xr:uid="{00000000-0005-0000-0000-0000B94B0000}"/>
    <cellStyle name="Hyperlink 25" xfId="6941" hidden="1" xr:uid="{00000000-0005-0000-0000-0000BA4B0000}"/>
    <cellStyle name="Hyperlink 25" xfId="6990" hidden="1" xr:uid="{00000000-0005-0000-0000-0000BB4B0000}"/>
    <cellStyle name="Hyperlink 25" xfId="7040" hidden="1" xr:uid="{00000000-0005-0000-0000-0000BC4B0000}"/>
    <cellStyle name="Hyperlink 25" xfId="6806" hidden="1" xr:uid="{00000000-0005-0000-0000-0000BD4B0000}"/>
    <cellStyle name="Hyperlink 25" xfId="7112" hidden="1" xr:uid="{00000000-0005-0000-0000-0000BE4B0000}"/>
    <cellStyle name="Hyperlink 25" xfId="7173" hidden="1" xr:uid="{00000000-0005-0000-0000-0000BF4B0000}"/>
    <cellStyle name="Hyperlink 25" xfId="7222" hidden="1" xr:uid="{00000000-0005-0000-0000-0000C04B0000}"/>
    <cellStyle name="Hyperlink 25" xfId="7272" hidden="1" xr:uid="{00000000-0005-0000-0000-0000C14B0000}"/>
    <cellStyle name="Hyperlink 25" xfId="6654" hidden="1" xr:uid="{00000000-0005-0000-0000-0000C24B0000}"/>
    <cellStyle name="Hyperlink 25" xfId="7316" hidden="1" xr:uid="{00000000-0005-0000-0000-0000C34B0000}"/>
    <cellStyle name="Hyperlink 25" xfId="7377" hidden="1" xr:uid="{00000000-0005-0000-0000-0000C44B0000}"/>
    <cellStyle name="Hyperlink 25" xfId="7426" hidden="1" xr:uid="{00000000-0005-0000-0000-0000C54B0000}"/>
    <cellStyle name="Hyperlink 25" xfId="7476" hidden="1" xr:uid="{00000000-0005-0000-0000-0000C64B0000}"/>
    <cellStyle name="Hyperlink 25" xfId="6823" hidden="1" xr:uid="{00000000-0005-0000-0000-0000C74B0000}"/>
    <cellStyle name="Hyperlink 25" xfId="7520" hidden="1" xr:uid="{00000000-0005-0000-0000-0000C84B0000}"/>
    <cellStyle name="Hyperlink 25" xfId="7581" hidden="1" xr:uid="{00000000-0005-0000-0000-0000C94B0000}"/>
    <cellStyle name="Hyperlink 25" xfId="7630" hidden="1" xr:uid="{00000000-0005-0000-0000-0000CA4B0000}"/>
    <cellStyle name="Hyperlink 25" xfId="7680" hidden="1" xr:uid="{00000000-0005-0000-0000-0000CB4B0000}"/>
    <cellStyle name="Hyperlink 25" xfId="6638" hidden="1" xr:uid="{00000000-0005-0000-0000-0000CC4B0000}"/>
    <cellStyle name="Hyperlink 25" xfId="7724" hidden="1" xr:uid="{00000000-0005-0000-0000-0000CD4B0000}"/>
    <cellStyle name="Hyperlink 25" xfId="7785" hidden="1" xr:uid="{00000000-0005-0000-0000-0000CE4B0000}"/>
    <cellStyle name="Hyperlink 25" xfId="7834" hidden="1" xr:uid="{00000000-0005-0000-0000-0000CF4B0000}"/>
    <cellStyle name="Hyperlink 25" xfId="7884" hidden="1" xr:uid="{00000000-0005-0000-0000-0000D04B0000}"/>
    <cellStyle name="Hyperlink 25" xfId="6425" hidden="1" xr:uid="{00000000-0005-0000-0000-0000D14B0000}"/>
    <cellStyle name="Hyperlink 25" xfId="7928" hidden="1" xr:uid="{00000000-0005-0000-0000-0000D24B0000}"/>
    <cellStyle name="Hyperlink 25" xfId="7989" hidden="1" xr:uid="{00000000-0005-0000-0000-0000D34B0000}"/>
    <cellStyle name="Hyperlink 25" xfId="8038" hidden="1" xr:uid="{00000000-0005-0000-0000-0000D44B0000}"/>
    <cellStyle name="Hyperlink 25" xfId="8088" hidden="1" xr:uid="{00000000-0005-0000-0000-0000D54B0000}"/>
    <cellStyle name="Hyperlink 25" xfId="8186" hidden="1" xr:uid="{00000000-0005-0000-0000-0000D64B0000}"/>
    <cellStyle name="Hyperlink 25" xfId="8359" hidden="1" xr:uid="{00000000-0005-0000-0000-0000D74B0000}"/>
    <cellStyle name="Hyperlink 25" xfId="8420" hidden="1" xr:uid="{00000000-0005-0000-0000-0000D84B0000}"/>
    <cellStyle name="Hyperlink 25" xfId="8469" hidden="1" xr:uid="{00000000-0005-0000-0000-0000D94B0000}"/>
    <cellStyle name="Hyperlink 25" xfId="8519" hidden="1" xr:uid="{00000000-0005-0000-0000-0000DA4B0000}"/>
    <cellStyle name="Hyperlink 25" xfId="8285" hidden="1" xr:uid="{00000000-0005-0000-0000-0000DB4B0000}"/>
    <cellStyle name="Hyperlink 25" xfId="8591" hidden="1" xr:uid="{00000000-0005-0000-0000-0000DC4B0000}"/>
    <cellStyle name="Hyperlink 25" xfId="8652" hidden="1" xr:uid="{00000000-0005-0000-0000-0000DD4B0000}"/>
    <cellStyle name="Hyperlink 25" xfId="8701" hidden="1" xr:uid="{00000000-0005-0000-0000-0000DE4B0000}"/>
    <cellStyle name="Hyperlink 25" xfId="8751" hidden="1" xr:uid="{00000000-0005-0000-0000-0000DF4B0000}"/>
    <cellStyle name="Hyperlink 25" xfId="8133" hidden="1" xr:uid="{00000000-0005-0000-0000-0000E04B0000}"/>
    <cellStyle name="Hyperlink 25" xfId="8795" hidden="1" xr:uid="{00000000-0005-0000-0000-0000E14B0000}"/>
    <cellStyle name="Hyperlink 25" xfId="8856" hidden="1" xr:uid="{00000000-0005-0000-0000-0000E24B0000}"/>
    <cellStyle name="Hyperlink 25" xfId="8905" hidden="1" xr:uid="{00000000-0005-0000-0000-0000E34B0000}"/>
    <cellStyle name="Hyperlink 25" xfId="8955" hidden="1" xr:uid="{00000000-0005-0000-0000-0000E44B0000}"/>
    <cellStyle name="Hyperlink 25" xfId="8302" hidden="1" xr:uid="{00000000-0005-0000-0000-0000E54B0000}"/>
    <cellStyle name="Hyperlink 25" xfId="8999" hidden="1" xr:uid="{00000000-0005-0000-0000-0000E64B0000}"/>
    <cellStyle name="Hyperlink 25" xfId="9060" hidden="1" xr:uid="{00000000-0005-0000-0000-0000E74B0000}"/>
    <cellStyle name="Hyperlink 25" xfId="9109" hidden="1" xr:uid="{00000000-0005-0000-0000-0000E84B0000}"/>
    <cellStyle name="Hyperlink 25" xfId="9159" hidden="1" xr:uid="{00000000-0005-0000-0000-0000E94B0000}"/>
    <cellStyle name="Hyperlink 25" xfId="8117" hidden="1" xr:uid="{00000000-0005-0000-0000-0000EA4B0000}"/>
    <cellStyle name="Hyperlink 25" xfId="9203" hidden="1" xr:uid="{00000000-0005-0000-0000-0000EB4B0000}"/>
    <cellStyle name="Hyperlink 25" xfId="9264" hidden="1" xr:uid="{00000000-0005-0000-0000-0000EC4B0000}"/>
    <cellStyle name="Hyperlink 25" xfId="9313" hidden="1" xr:uid="{00000000-0005-0000-0000-0000ED4B0000}"/>
    <cellStyle name="Hyperlink 25" xfId="9363" hidden="1" xr:uid="{00000000-0005-0000-0000-0000EE4B0000}"/>
    <cellStyle name="Hyperlink 25" xfId="6276" hidden="1" xr:uid="{00000000-0005-0000-0000-0000EF4B0000}"/>
    <cellStyle name="Hyperlink 25" xfId="9407" hidden="1" xr:uid="{00000000-0005-0000-0000-0000F04B0000}"/>
    <cellStyle name="Hyperlink 25" xfId="9468" hidden="1" xr:uid="{00000000-0005-0000-0000-0000F14B0000}"/>
    <cellStyle name="Hyperlink 25" xfId="9517" hidden="1" xr:uid="{00000000-0005-0000-0000-0000F24B0000}"/>
    <cellStyle name="Hyperlink 25" xfId="9567" hidden="1" xr:uid="{00000000-0005-0000-0000-0000F34B0000}"/>
    <cellStyle name="Hyperlink 25" xfId="9665" hidden="1" xr:uid="{00000000-0005-0000-0000-0000F44B0000}"/>
    <cellStyle name="Hyperlink 25" xfId="9838" hidden="1" xr:uid="{00000000-0005-0000-0000-0000F54B0000}"/>
    <cellStyle name="Hyperlink 25" xfId="9899" hidden="1" xr:uid="{00000000-0005-0000-0000-0000F64B0000}"/>
    <cellStyle name="Hyperlink 25" xfId="9948" hidden="1" xr:uid="{00000000-0005-0000-0000-0000F74B0000}"/>
    <cellStyle name="Hyperlink 25" xfId="9998" hidden="1" xr:uid="{00000000-0005-0000-0000-0000F84B0000}"/>
    <cellStyle name="Hyperlink 25" xfId="9764" hidden="1" xr:uid="{00000000-0005-0000-0000-0000F94B0000}"/>
    <cellStyle name="Hyperlink 25" xfId="10070" hidden="1" xr:uid="{00000000-0005-0000-0000-0000FA4B0000}"/>
    <cellStyle name="Hyperlink 25" xfId="10131" hidden="1" xr:uid="{00000000-0005-0000-0000-0000FB4B0000}"/>
    <cellStyle name="Hyperlink 25" xfId="10180" hidden="1" xr:uid="{00000000-0005-0000-0000-0000FC4B0000}"/>
    <cellStyle name="Hyperlink 25" xfId="10230" hidden="1" xr:uid="{00000000-0005-0000-0000-0000FD4B0000}"/>
    <cellStyle name="Hyperlink 25" xfId="9612" hidden="1" xr:uid="{00000000-0005-0000-0000-0000FE4B0000}"/>
    <cellStyle name="Hyperlink 25" xfId="10274" hidden="1" xr:uid="{00000000-0005-0000-0000-0000FF4B0000}"/>
    <cellStyle name="Hyperlink 25" xfId="10335" hidden="1" xr:uid="{00000000-0005-0000-0000-0000004C0000}"/>
    <cellStyle name="Hyperlink 25" xfId="10384" hidden="1" xr:uid="{00000000-0005-0000-0000-0000014C0000}"/>
    <cellStyle name="Hyperlink 25" xfId="10434" hidden="1" xr:uid="{00000000-0005-0000-0000-0000024C0000}"/>
    <cellStyle name="Hyperlink 25" xfId="9781" hidden="1" xr:uid="{00000000-0005-0000-0000-0000034C0000}"/>
    <cellStyle name="Hyperlink 25" xfId="10478" hidden="1" xr:uid="{00000000-0005-0000-0000-0000044C0000}"/>
    <cellStyle name="Hyperlink 25" xfId="10539" hidden="1" xr:uid="{00000000-0005-0000-0000-0000054C0000}"/>
    <cellStyle name="Hyperlink 25" xfId="10588" hidden="1" xr:uid="{00000000-0005-0000-0000-0000064C0000}"/>
    <cellStyle name="Hyperlink 25" xfId="10638" hidden="1" xr:uid="{00000000-0005-0000-0000-0000074C0000}"/>
    <cellStyle name="Hyperlink 25" xfId="9596" hidden="1" xr:uid="{00000000-0005-0000-0000-0000084C0000}"/>
    <cellStyle name="Hyperlink 25" xfId="10682" hidden="1" xr:uid="{00000000-0005-0000-0000-0000094C0000}"/>
    <cellStyle name="Hyperlink 25" xfId="10743" hidden="1" xr:uid="{00000000-0005-0000-0000-00000A4C0000}"/>
    <cellStyle name="Hyperlink 25" xfId="10792" hidden="1" xr:uid="{00000000-0005-0000-0000-00000B4C0000}"/>
    <cellStyle name="Hyperlink 25" xfId="10842" hidden="1" xr:uid="{00000000-0005-0000-0000-00000C4C0000}"/>
    <cellStyle name="Hyperlink 25" xfId="5734" hidden="1" xr:uid="{00000000-0005-0000-0000-00000D4C0000}"/>
    <cellStyle name="Hyperlink 25" xfId="10915" hidden="1" xr:uid="{00000000-0005-0000-0000-00000E4C0000}"/>
    <cellStyle name="Hyperlink 25" xfId="10976" hidden="1" xr:uid="{00000000-0005-0000-0000-00000F4C0000}"/>
    <cellStyle name="Hyperlink 25" xfId="11025" hidden="1" xr:uid="{00000000-0005-0000-0000-0000104C0000}"/>
    <cellStyle name="Hyperlink 25" xfId="11075" hidden="1" xr:uid="{00000000-0005-0000-0000-0000114C0000}"/>
    <cellStyle name="Hyperlink 25" xfId="11101" hidden="1" xr:uid="{00000000-0005-0000-0000-0000124C0000}"/>
    <cellStyle name="Hyperlink 25" xfId="11170" hidden="1" xr:uid="{00000000-0005-0000-0000-0000134C0000}"/>
    <cellStyle name="Hyperlink 25" xfId="11231" hidden="1" xr:uid="{00000000-0005-0000-0000-0000144C0000}"/>
    <cellStyle name="Hyperlink 25" xfId="11280" hidden="1" xr:uid="{00000000-0005-0000-0000-0000154C0000}"/>
    <cellStyle name="Hyperlink 25" xfId="11330" hidden="1" xr:uid="{00000000-0005-0000-0000-0000164C0000}"/>
    <cellStyle name="Hyperlink 25" xfId="11413" hidden="1" xr:uid="{00000000-0005-0000-0000-0000174C0000}"/>
    <cellStyle name="Hyperlink 25" xfId="11537" hidden="1" xr:uid="{00000000-0005-0000-0000-0000184C0000}"/>
    <cellStyle name="Hyperlink 25" xfId="11598" hidden="1" xr:uid="{00000000-0005-0000-0000-0000194C0000}"/>
    <cellStyle name="Hyperlink 25" xfId="11647" hidden="1" xr:uid="{00000000-0005-0000-0000-00001A4C0000}"/>
    <cellStyle name="Hyperlink 25" xfId="11697" hidden="1" xr:uid="{00000000-0005-0000-0000-00001B4C0000}"/>
    <cellStyle name="Hyperlink 25" xfId="11795" hidden="1" xr:uid="{00000000-0005-0000-0000-00001C4C0000}"/>
    <cellStyle name="Hyperlink 25" xfId="11968" hidden="1" xr:uid="{00000000-0005-0000-0000-00001D4C0000}"/>
    <cellStyle name="Hyperlink 25" xfId="12029" hidden="1" xr:uid="{00000000-0005-0000-0000-00001E4C0000}"/>
    <cellStyle name="Hyperlink 25" xfId="12078" hidden="1" xr:uid="{00000000-0005-0000-0000-00001F4C0000}"/>
    <cellStyle name="Hyperlink 25" xfId="12128" hidden="1" xr:uid="{00000000-0005-0000-0000-0000204C0000}"/>
    <cellStyle name="Hyperlink 25" xfId="11894" hidden="1" xr:uid="{00000000-0005-0000-0000-0000214C0000}"/>
    <cellStyle name="Hyperlink 25" xfId="12200" hidden="1" xr:uid="{00000000-0005-0000-0000-0000224C0000}"/>
    <cellStyle name="Hyperlink 25" xfId="12261" hidden="1" xr:uid="{00000000-0005-0000-0000-0000234C0000}"/>
    <cellStyle name="Hyperlink 25" xfId="12310" hidden="1" xr:uid="{00000000-0005-0000-0000-0000244C0000}"/>
    <cellStyle name="Hyperlink 25" xfId="12360" hidden="1" xr:uid="{00000000-0005-0000-0000-0000254C0000}"/>
    <cellStyle name="Hyperlink 25" xfId="11742" hidden="1" xr:uid="{00000000-0005-0000-0000-0000264C0000}"/>
    <cellStyle name="Hyperlink 25" xfId="12404" hidden="1" xr:uid="{00000000-0005-0000-0000-0000274C0000}"/>
    <cellStyle name="Hyperlink 25" xfId="12465" hidden="1" xr:uid="{00000000-0005-0000-0000-0000284C0000}"/>
    <cellStyle name="Hyperlink 25" xfId="12514" hidden="1" xr:uid="{00000000-0005-0000-0000-0000294C0000}"/>
    <cellStyle name="Hyperlink 25" xfId="12564" hidden="1" xr:uid="{00000000-0005-0000-0000-00002A4C0000}"/>
    <cellStyle name="Hyperlink 25" xfId="11911" hidden="1" xr:uid="{00000000-0005-0000-0000-00002B4C0000}"/>
    <cellStyle name="Hyperlink 25" xfId="12608" hidden="1" xr:uid="{00000000-0005-0000-0000-00002C4C0000}"/>
    <cellStyle name="Hyperlink 25" xfId="12669" hidden="1" xr:uid="{00000000-0005-0000-0000-00002D4C0000}"/>
    <cellStyle name="Hyperlink 25" xfId="12718" hidden="1" xr:uid="{00000000-0005-0000-0000-00002E4C0000}"/>
    <cellStyle name="Hyperlink 25" xfId="12768" hidden="1" xr:uid="{00000000-0005-0000-0000-00002F4C0000}"/>
    <cellStyle name="Hyperlink 25" xfId="11726" hidden="1" xr:uid="{00000000-0005-0000-0000-0000304C0000}"/>
    <cellStyle name="Hyperlink 25" xfId="12812" hidden="1" xr:uid="{00000000-0005-0000-0000-0000314C0000}"/>
    <cellStyle name="Hyperlink 25" xfId="12873" hidden="1" xr:uid="{00000000-0005-0000-0000-0000324C0000}"/>
    <cellStyle name="Hyperlink 25" xfId="12922" hidden="1" xr:uid="{00000000-0005-0000-0000-0000334C0000}"/>
    <cellStyle name="Hyperlink 25" xfId="12972" hidden="1" xr:uid="{00000000-0005-0000-0000-0000344C0000}"/>
    <cellStyle name="Hyperlink 25" xfId="11513" hidden="1" xr:uid="{00000000-0005-0000-0000-0000354C0000}"/>
    <cellStyle name="Hyperlink 25" xfId="13016" hidden="1" xr:uid="{00000000-0005-0000-0000-0000364C0000}"/>
    <cellStyle name="Hyperlink 25" xfId="13077" hidden="1" xr:uid="{00000000-0005-0000-0000-0000374C0000}"/>
    <cellStyle name="Hyperlink 25" xfId="13126" hidden="1" xr:uid="{00000000-0005-0000-0000-0000384C0000}"/>
    <cellStyle name="Hyperlink 25" xfId="13176" hidden="1" xr:uid="{00000000-0005-0000-0000-0000394C0000}"/>
    <cellStyle name="Hyperlink 25" xfId="13274" hidden="1" xr:uid="{00000000-0005-0000-0000-00003A4C0000}"/>
    <cellStyle name="Hyperlink 25" xfId="13447" hidden="1" xr:uid="{00000000-0005-0000-0000-00003B4C0000}"/>
    <cellStyle name="Hyperlink 25" xfId="13508" hidden="1" xr:uid="{00000000-0005-0000-0000-00003C4C0000}"/>
    <cellStyle name="Hyperlink 25" xfId="13557" hidden="1" xr:uid="{00000000-0005-0000-0000-00003D4C0000}"/>
    <cellStyle name="Hyperlink 25" xfId="13607" hidden="1" xr:uid="{00000000-0005-0000-0000-00003E4C0000}"/>
    <cellStyle name="Hyperlink 25" xfId="13373" hidden="1" xr:uid="{00000000-0005-0000-0000-00003F4C0000}"/>
    <cellStyle name="Hyperlink 25" xfId="13679" hidden="1" xr:uid="{00000000-0005-0000-0000-0000404C0000}"/>
    <cellStyle name="Hyperlink 25" xfId="13740" hidden="1" xr:uid="{00000000-0005-0000-0000-0000414C0000}"/>
    <cellStyle name="Hyperlink 25" xfId="13789" hidden="1" xr:uid="{00000000-0005-0000-0000-0000424C0000}"/>
    <cellStyle name="Hyperlink 25" xfId="13839" hidden="1" xr:uid="{00000000-0005-0000-0000-0000434C0000}"/>
    <cellStyle name="Hyperlink 25" xfId="13221" hidden="1" xr:uid="{00000000-0005-0000-0000-0000444C0000}"/>
    <cellStyle name="Hyperlink 25" xfId="13883" hidden="1" xr:uid="{00000000-0005-0000-0000-0000454C0000}"/>
    <cellStyle name="Hyperlink 25" xfId="13944" hidden="1" xr:uid="{00000000-0005-0000-0000-0000464C0000}"/>
    <cellStyle name="Hyperlink 25" xfId="13993" hidden="1" xr:uid="{00000000-0005-0000-0000-0000474C0000}"/>
    <cellStyle name="Hyperlink 25" xfId="14043" hidden="1" xr:uid="{00000000-0005-0000-0000-0000484C0000}"/>
    <cellStyle name="Hyperlink 25" xfId="13390" hidden="1" xr:uid="{00000000-0005-0000-0000-0000494C0000}"/>
    <cellStyle name="Hyperlink 25" xfId="14087" hidden="1" xr:uid="{00000000-0005-0000-0000-00004A4C0000}"/>
    <cellStyle name="Hyperlink 25" xfId="14148" hidden="1" xr:uid="{00000000-0005-0000-0000-00004B4C0000}"/>
    <cellStyle name="Hyperlink 25" xfId="14197" hidden="1" xr:uid="{00000000-0005-0000-0000-00004C4C0000}"/>
    <cellStyle name="Hyperlink 25" xfId="14247" hidden="1" xr:uid="{00000000-0005-0000-0000-00004D4C0000}"/>
    <cellStyle name="Hyperlink 25" xfId="13205" hidden="1" xr:uid="{00000000-0005-0000-0000-00004E4C0000}"/>
    <cellStyle name="Hyperlink 25" xfId="14291" hidden="1" xr:uid="{00000000-0005-0000-0000-00004F4C0000}"/>
    <cellStyle name="Hyperlink 25" xfId="14352" hidden="1" xr:uid="{00000000-0005-0000-0000-0000504C0000}"/>
    <cellStyle name="Hyperlink 25" xfId="14401" hidden="1" xr:uid="{00000000-0005-0000-0000-0000514C0000}"/>
    <cellStyle name="Hyperlink 25" xfId="14451" hidden="1" xr:uid="{00000000-0005-0000-0000-0000524C0000}"/>
    <cellStyle name="Hyperlink 25" xfId="11363" hidden="1" xr:uid="{00000000-0005-0000-0000-0000534C0000}"/>
    <cellStyle name="Hyperlink 25" xfId="14495" hidden="1" xr:uid="{00000000-0005-0000-0000-0000544C0000}"/>
    <cellStyle name="Hyperlink 25" xfId="14556" hidden="1" xr:uid="{00000000-0005-0000-0000-0000554C0000}"/>
    <cellStyle name="Hyperlink 25" xfId="14605" hidden="1" xr:uid="{00000000-0005-0000-0000-0000564C0000}"/>
    <cellStyle name="Hyperlink 25" xfId="14655" hidden="1" xr:uid="{00000000-0005-0000-0000-0000574C0000}"/>
    <cellStyle name="Hyperlink 25" xfId="14753" hidden="1" xr:uid="{00000000-0005-0000-0000-0000584C0000}"/>
    <cellStyle name="Hyperlink 25" xfId="14926" hidden="1" xr:uid="{00000000-0005-0000-0000-0000594C0000}"/>
    <cellStyle name="Hyperlink 25" xfId="14987" hidden="1" xr:uid="{00000000-0005-0000-0000-00005A4C0000}"/>
    <cellStyle name="Hyperlink 25" xfId="15036" hidden="1" xr:uid="{00000000-0005-0000-0000-00005B4C0000}"/>
    <cellStyle name="Hyperlink 25" xfId="15086" hidden="1" xr:uid="{00000000-0005-0000-0000-00005C4C0000}"/>
    <cellStyle name="Hyperlink 25" xfId="14852" hidden="1" xr:uid="{00000000-0005-0000-0000-00005D4C0000}"/>
    <cellStyle name="Hyperlink 25" xfId="15158" hidden="1" xr:uid="{00000000-0005-0000-0000-00005E4C0000}"/>
    <cellStyle name="Hyperlink 25" xfId="15219" hidden="1" xr:uid="{00000000-0005-0000-0000-00005F4C0000}"/>
    <cellStyle name="Hyperlink 25" xfId="15268" hidden="1" xr:uid="{00000000-0005-0000-0000-0000604C0000}"/>
    <cellStyle name="Hyperlink 25" xfId="15318" hidden="1" xr:uid="{00000000-0005-0000-0000-0000614C0000}"/>
    <cellStyle name="Hyperlink 25" xfId="14700" hidden="1" xr:uid="{00000000-0005-0000-0000-0000624C0000}"/>
    <cellStyle name="Hyperlink 25" xfId="15362" hidden="1" xr:uid="{00000000-0005-0000-0000-0000634C0000}"/>
    <cellStyle name="Hyperlink 25" xfId="15423" hidden="1" xr:uid="{00000000-0005-0000-0000-0000644C0000}"/>
    <cellStyle name="Hyperlink 25" xfId="15472" hidden="1" xr:uid="{00000000-0005-0000-0000-0000654C0000}"/>
    <cellStyle name="Hyperlink 25" xfId="15522" hidden="1" xr:uid="{00000000-0005-0000-0000-0000664C0000}"/>
    <cellStyle name="Hyperlink 25" xfId="14869" hidden="1" xr:uid="{00000000-0005-0000-0000-0000674C0000}"/>
    <cellStyle name="Hyperlink 25" xfId="15566" hidden="1" xr:uid="{00000000-0005-0000-0000-0000684C0000}"/>
    <cellStyle name="Hyperlink 25" xfId="15627" hidden="1" xr:uid="{00000000-0005-0000-0000-0000694C0000}"/>
    <cellStyle name="Hyperlink 25" xfId="15676" hidden="1" xr:uid="{00000000-0005-0000-0000-00006A4C0000}"/>
    <cellStyle name="Hyperlink 25" xfId="15726" hidden="1" xr:uid="{00000000-0005-0000-0000-00006B4C0000}"/>
    <cellStyle name="Hyperlink 25" xfId="14684" hidden="1" xr:uid="{00000000-0005-0000-0000-00006C4C0000}"/>
    <cellStyle name="Hyperlink 25" xfId="15770" hidden="1" xr:uid="{00000000-0005-0000-0000-00006D4C0000}"/>
    <cellStyle name="Hyperlink 25" xfId="15831" hidden="1" xr:uid="{00000000-0005-0000-0000-00006E4C0000}"/>
    <cellStyle name="Hyperlink 25" xfId="15880" hidden="1" xr:uid="{00000000-0005-0000-0000-00006F4C0000}"/>
    <cellStyle name="Hyperlink 25" xfId="15930" hidden="1" xr:uid="{00000000-0005-0000-0000-0000704C0000}"/>
    <cellStyle name="Hyperlink 25" xfId="5600" hidden="1" xr:uid="{00000000-0005-0000-0000-0000714C0000}"/>
    <cellStyle name="Hyperlink 25" xfId="15999" hidden="1" xr:uid="{00000000-0005-0000-0000-0000724C0000}"/>
    <cellStyle name="Hyperlink 25" xfId="16060" hidden="1" xr:uid="{00000000-0005-0000-0000-0000734C0000}"/>
    <cellStyle name="Hyperlink 25" xfId="16109" hidden="1" xr:uid="{00000000-0005-0000-0000-0000744C0000}"/>
    <cellStyle name="Hyperlink 25" xfId="16159" hidden="1" xr:uid="{00000000-0005-0000-0000-0000754C0000}"/>
    <cellStyle name="Hyperlink 25" xfId="16185" hidden="1" xr:uid="{00000000-0005-0000-0000-0000764C0000}"/>
    <cellStyle name="Hyperlink 25" xfId="16254" hidden="1" xr:uid="{00000000-0005-0000-0000-0000774C0000}"/>
    <cellStyle name="Hyperlink 25" xfId="16315" hidden="1" xr:uid="{00000000-0005-0000-0000-0000784C0000}"/>
    <cellStyle name="Hyperlink 25" xfId="16364" hidden="1" xr:uid="{00000000-0005-0000-0000-0000794C0000}"/>
    <cellStyle name="Hyperlink 25" xfId="16414" hidden="1" xr:uid="{00000000-0005-0000-0000-00007A4C0000}"/>
    <cellStyle name="Hyperlink 25" xfId="16494" hidden="1" xr:uid="{00000000-0005-0000-0000-00007B4C0000}"/>
    <cellStyle name="Hyperlink 25" xfId="16617" hidden="1" xr:uid="{00000000-0005-0000-0000-00007C4C0000}"/>
    <cellStyle name="Hyperlink 25" xfId="16678" hidden="1" xr:uid="{00000000-0005-0000-0000-00007D4C0000}"/>
    <cellStyle name="Hyperlink 25" xfId="16727" hidden="1" xr:uid="{00000000-0005-0000-0000-00007E4C0000}"/>
    <cellStyle name="Hyperlink 25" xfId="16777" hidden="1" xr:uid="{00000000-0005-0000-0000-00007F4C0000}"/>
    <cellStyle name="Hyperlink 25" xfId="16875" hidden="1" xr:uid="{00000000-0005-0000-0000-0000804C0000}"/>
    <cellStyle name="Hyperlink 25" xfId="17048" hidden="1" xr:uid="{00000000-0005-0000-0000-0000814C0000}"/>
    <cellStyle name="Hyperlink 25" xfId="17109" hidden="1" xr:uid="{00000000-0005-0000-0000-0000824C0000}"/>
    <cellStyle name="Hyperlink 25" xfId="17158" hidden="1" xr:uid="{00000000-0005-0000-0000-0000834C0000}"/>
    <cellStyle name="Hyperlink 25" xfId="17208" hidden="1" xr:uid="{00000000-0005-0000-0000-0000844C0000}"/>
    <cellStyle name="Hyperlink 25" xfId="16974" hidden="1" xr:uid="{00000000-0005-0000-0000-0000854C0000}"/>
    <cellStyle name="Hyperlink 25" xfId="17280" hidden="1" xr:uid="{00000000-0005-0000-0000-0000864C0000}"/>
    <cellStyle name="Hyperlink 25" xfId="17341" hidden="1" xr:uid="{00000000-0005-0000-0000-0000874C0000}"/>
    <cellStyle name="Hyperlink 25" xfId="17390" hidden="1" xr:uid="{00000000-0005-0000-0000-0000884C0000}"/>
    <cellStyle name="Hyperlink 25" xfId="17440" hidden="1" xr:uid="{00000000-0005-0000-0000-0000894C0000}"/>
    <cellStyle name="Hyperlink 25" xfId="16822" hidden="1" xr:uid="{00000000-0005-0000-0000-00008A4C0000}"/>
    <cellStyle name="Hyperlink 25" xfId="17484" hidden="1" xr:uid="{00000000-0005-0000-0000-00008B4C0000}"/>
    <cellStyle name="Hyperlink 25" xfId="17545" hidden="1" xr:uid="{00000000-0005-0000-0000-00008C4C0000}"/>
    <cellStyle name="Hyperlink 25" xfId="17594" hidden="1" xr:uid="{00000000-0005-0000-0000-00008D4C0000}"/>
    <cellStyle name="Hyperlink 25" xfId="17644" hidden="1" xr:uid="{00000000-0005-0000-0000-00008E4C0000}"/>
    <cellStyle name="Hyperlink 25" xfId="16991" hidden="1" xr:uid="{00000000-0005-0000-0000-00008F4C0000}"/>
    <cellStyle name="Hyperlink 25" xfId="17688" hidden="1" xr:uid="{00000000-0005-0000-0000-0000904C0000}"/>
    <cellStyle name="Hyperlink 25" xfId="17749" hidden="1" xr:uid="{00000000-0005-0000-0000-0000914C0000}"/>
    <cellStyle name="Hyperlink 25" xfId="17798" hidden="1" xr:uid="{00000000-0005-0000-0000-0000924C0000}"/>
    <cellStyle name="Hyperlink 25" xfId="17848" hidden="1" xr:uid="{00000000-0005-0000-0000-0000934C0000}"/>
    <cellStyle name="Hyperlink 25" xfId="16806" hidden="1" xr:uid="{00000000-0005-0000-0000-0000944C0000}"/>
    <cellStyle name="Hyperlink 25" xfId="17892" hidden="1" xr:uid="{00000000-0005-0000-0000-0000954C0000}"/>
    <cellStyle name="Hyperlink 25" xfId="17953" hidden="1" xr:uid="{00000000-0005-0000-0000-0000964C0000}"/>
    <cellStyle name="Hyperlink 25" xfId="18002" hidden="1" xr:uid="{00000000-0005-0000-0000-0000974C0000}"/>
    <cellStyle name="Hyperlink 25" xfId="18052" hidden="1" xr:uid="{00000000-0005-0000-0000-0000984C0000}"/>
    <cellStyle name="Hyperlink 25" xfId="16594" hidden="1" xr:uid="{00000000-0005-0000-0000-0000994C0000}"/>
    <cellStyle name="Hyperlink 25" xfId="18096" hidden="1" xr:uid="{00000000-0005-0000-0000-00009A4C0000}"/>
    <cellStyle name="Hyperlink 25" xfId="18157" hidden="1" xr:uid="{00000000-0005-0000-0000-00009B4C0000}"/>
    <cellStyle name="Hyperlink 25" xfId="18206" hidden="1" xr:uid="{00000000-0005-0000-0000-00009C4C0000}"/>
    <cellStyle name="Hyperlink 25" xfId="18256" hidden="1" xr:uid="{00000000-0005-0000-0000-00009D4C0000}"/>
    <cellStyle name="Hyperlink 25" xfId="18354" hidden="1" xr:uid="{00000000-0005-0000-0000-00009E4C0000}"/>
    <cellStyle name="Hyperlink 25" xfId="18527" hidden="1" xr:uid="{00000000-0005-0000-0000-00009F4C0000}"/>
    <cellStyle name="Hyperlink 25" xfId="18588" hidden="1" xr:uid="{00000000-0005-0000-0000-0000A04C0000}"/>
    <cellStyle name="Hyperlink 25" xfId="18637" hidden="1" xr:uid="{00000000-0005-0000-0000-0000A14C0000}"/>
    <cellStyle name="Hyperlink 25" xfId="18687" hidden="1" xr:uid="{00000000-0005-0000-0000-0000A24C0000}"/>
    <cellStyle name="Hyperlink 25" xfId="18453" hidden="1" xr:uid="{00000000-0005-0000-0000-0000A34C0000}"/>
    <cellStyle name="Hyperlink 25" xfId="18759" hidden="1" xr:uid="{00000000-0005-0000-0000-0000A44C0000}"/>
    <cellStyle name="Hyperlink 25" xfId="18820" hidden="1" xr:uid="{00000000-0005-0000-0000-0000A54C0000}"/>
    <cellStyle name="Hyperlink 25" xfId="18869" hidden="1" xr:uid="{00000000-0005-0000-0000-0000A64C0000}"/>
    <cellStyle name="Hyperlink 25" xfId="18919" hidden="1" xr:uid="{00000000-0005-0000-0000-0000A74C0000}"/>
    <cellStyle name="Hyperlink 25" xfId="18301" hidden="1" xr:uid="{00000000-0005-0000-0000-0000A84C0000}"/>
    <cellStyle name="Hyperlink 25" xfId="18963" hidden="1" xr:uid="{00000000-0005-0000-0000-0000A94C0000}"/>
    <cellStyle name="Hyperlink 25" xfId="19024" hidden="1" xr:uid="{00000000-0005-0000-0000-0000AA4C0000}"/>
    <cellStyle name="Hyperlink 25" xfId="19073" hidden="1" xr:uid="{00000000-0005-0000-0000-0000AB4C0000}"/>
    <cellStyle name="Hyperlink 25" xfId="19123" hidden="1" xr:uid="{00000000-0005-0000-0000-0000AC4C0000}"/>
    <cellStyle name="Hyperlink 25" xfId="18470" hidden="1" xr:uid="{00000000-0005-0000-0000-0000AD4C0000}"/>
    <cellStyle name="Hyperlink 25" xfId="19167" hidden="1" xr:uid="{00000000-0005-0000-0000-0000AE4C0000}"/>
    <cellStyle name="Hyperlink 25" xfId="19228" hidden="1" xr:uid="{00000000-0005-0000-0000-0000AF4C0000}"/>
    <cellStyle name="Hyperlink 25" xfId="19277" hidden="1" xr:uid="{00000000-0005-0000-0000-0000B04C0000}"/>
    <cellStyle name="Hyperlink 25" xfId="19327" hidden="1" xr:uid="{00000000-0005-0000-0000-0000B14C0000}"/>
    <cellStyle name="Hyperlink 25" xfId="18285" hidden="1" xr:uid="{00000000-0005-0000-0000-0000B24C0000}"/>
    <cellStyle name="Hyperlink 25" xfId="19371" hidden="1" xr:uid="{00000000-0005-0000-0000-0000B34C0000}"/>
    <cellStyle name="Hyperlink 25" xfId="19432" hidden="1" xr:uid="{00000000-0005-0000-0000-0000B44C0000}"/>
    <cellStyle name="Hyperlink 25" xfId="19481" hidden="1" xr:uid="{00000000-0005-0000-0000-0000B54C0000}"/>
    <cellStyle name="Hyperlink 25" xfId="19531" hidden="1" xr:uid="{00000000-0005-0000-0000-0000B64C0000}"/>
    <cellStyle name="Hyperlink 25" xfId="16446" hidden="1" xr:uid="{00000000-0005-0000-0000-0000B74C0000}"/>
    <cellStyle name="Hyperlink 25" xfId="19575" hidden="1" xr:uid="{00000000-0005-0000-0000-0000B84C0000}"/>
    <cellStyle name="Hyperlink 25" xfId="19636" hidden="1" xr:uid="{00000000-0005-0000-0000-0000B94C0000}"/>
    <cellStyle name="Hyperlink 25" xfId="19685" hidden="1" xr:uid="{00000000-0005-0000-0000-0000BA4C0000}"/>
    <cellStyle name="Hyperlink 25" xfId="19735" hidden="1" xr:uid="{00000000-0005-0000-0000-0000BB4C0000}"/>
    <cellStyle name="Hyperlink 25" xfId="19833" hidden="1" xr:uid="{00000000-0005-0000-0000-0000BC4C0000}"/>
    <cellStyle name="Hyperlink 25" xfId="20006" hidden="1" xr:uid="{00000000-0005-0000-0000-0000BD4C0000}"/>
    <cellStyle name="Hyperlink 25" xfId="20067" hidden="1" xr:uid="{00000000-0005-0000-0000-0000BE4C0000}"/>
    <cellStyle name="Hyperlink 25" xfId="20116" hidden="1" xr:uid="{00000000-0005-0000-0000-0000BF4C0000}"/>
    <cellStyle name="Hyperlink 25" xfId="20166" hidden="1" xr:uid="{00000000-0005-0000-0000-0000C04C0000}"/>
    <cellStyle name="Hyperlink 25" xfId="19932" hidden="1" xr:uid="{00000000-0005-0000-0000-0000C14C0000}"/>
    <cellStyle name="Hyperlink 25" xfId="20238" hidden="1" xr:uid="{00000000-0005-0000-0000-0000C24C0000}"/>
    <cellStyle name="Hyperlink 25" xfId="20299" hidden="1" xr:uid="{00000000-0005-0000-0000-0000C34C0000}"/>
    <cellStyle name="Hyperlink 25" xfId="20348" hidden="1" xr:uid="{00000000-0005-0000-0000-0000C44C0000}"/>
    <cellStyle name="Hyperlink 25" xfId="20398" hidden="1" xr:uid="{00000000-0005-0000-0000-0000C54C0000}"/>
    <cellStyle name="Hyperlink 25" xfId="19780" hidden="1" xr:uid="{00000000-0005-0000-0000-0000C64C0000}"/>
    <cellStyle name="Hyperlink 25" xfId="20442" hidden="1" xr:uid="{00000000-0005-0000-0000-0000C74C0000}"/>
    <cellStyle name="Hyperlink 25" xfId="20503" hidden="1" xr:uid="{00000000-0005-0000-0000-0000C84C0000}"/>
    <cellStyle name="Hyperlink 25" xfId="20552" hidden="1" xr:uid="{00000000-0005-0000-0000-0000C94C0000}"/>
    <cellStyle name="Hyperlink 25" xfId="20602" hidden="1" xr:uid="{00000000-0005-0000-0000-0000CA4C0000}"/>
    <cellStyle name="Hyperlink 25" xfId="19949" hidden="1" xr:uid="{00000000-0005-0000-0000-0000CB4C0000}"/>
    <cellStyle name="Hyperlink 25" xfId="20646" hidden="1" xr:uid="{00000000-0005-0000-0000-0000CC4C0000}"/>
    <cellStyle name="Hyperlink 25" xfId="20707" hidden="1" xr:uid="{00000000-0005-0000-0000-0000CD4C0000}"/>
    <cellStyle name="Hyperlink 25" xfId="20756" hidden="1" xr:uid="{00000000-0005-0000-0000-0000CE4C0000}"/>
    <cellStyle name="Hyperlink 25" xfId="20806" hidden="1" xr:uid="{00000000-0005-0000-0000-0000CF4C0000}"/>
    <cellStyle name="Hyperlink 25" xfId="19764" hidden="1" xr:uid="{00000000-0005-0000-0000-0000D04C0000}"/>
    <cellStyle name="Hyperlink 25" xfId="20850" hidden="1" xr:uid="{00000000-0005-0000-0000-0000D14C0000}"/>
    <cellStyle name="Hyperlink 25" xfId="20911" hidden="1" xr:uid="{00000000-0005-0000-0000-0000D24C0000}"/>
    <cellStyle name="Hyperlink 25" xfId="20960" hidden="1" xr:uid="{00000000-0005-0000-0000-0000D34C0000}"/>
    <cellStyle name="Hyperlink 25" xfId="21010" hidden="1" xr:uid="{00000000-0005-0000-0000-0000D44C0000}"/>
    <cellStyle name="Hyperlink 25" xfId="5761" hidden="1" xr:uid="{00000000-0005-0000-0000-0000D54C0000}"/>
    <cellStyle name="Hyperlink 25" xfId="21083" hidden="1" xr:uid="{00000000-0005-0000-0000-0000D64C0000}"/>
    <cellStyle name="Hyperlink 25" xfId="21144" hidden="1" xr:uid="{00000000-0005-0000-0000-0000D74C0000}"/>
    <cellStyle name="Hyperlink 25" xfId="21193" hidden="1" xr:uid="{00000000-0005-0000-0000-0000D84C0000}"/>
    <cellStyle name="Hyperlink 25" xfId="21243" hidden="1" xr:uid="{00000000-0005-0000-0000-0000D94C0000}"/>
    <cellStyle name="Hyperlink 25" xfId="21269" hidden="1" xr:uid="{00000000-0005-0000-0000-0000DA4C0000}"/>
    <cellStyle name="Hyperlink 25" xfId="21338" hidden="1" xr:uid="{00000000-0005-0000-0000-0000DB4C0000}"/>
    <cellStyle name="Hyperlink 25" xfId="21399" hidden="1" xr:uid="{00000000-0005-0000-0000-0000DC4C0000}"/>
    <cellStyle name="Hyperlink 25" xfId="21448" hidden="1" xr:uid="{00000000-0005-0000-0000-0000DD4C0000}"/>
    <cellStyle name="Hyperlink 25" xfId="21498" hidden="1" xr:uid="{00000000-0005-0000-0000-0000DE4C0000}"/>
    <cellStyle name="Hyperlink 25" xfId="21579" hidden="1" xr:uid="{00000000-0005-0000-0000-0000DF4C0000}"/>
    <cellStyle name="Hyperlink 25" xfId="21702" hidden="1" xr:uid="{00000000-0005-0000-0000-0000E04C0000}"/>
    <cellStyle name="Hyperlink 25" xfId="21763" hidden="1" xr:uid="{00000000-0005-0000-0000-0000E14C0000}"/>
    <cellStyle name="Hyperlink 25" xfId="21812" hidden="1" xr:uid="{00000000-0005-0000-0000-0000E24C0000}"/>
    <cellStyle name="Hyperlink 25" xfId="21862" hidden="1" xr:uid="{00000000-0005-0000-0000-0000E34C0000}"/>
    <cellStyle name="Hyperlink 25" xfId="21960" hidden="1" xr:uid="{00000000-0005-0000-0000-0000E44C0000}"/>
    <cellStyle name="Hyperlink 25" xfId="22133" hidden="1" xr:uid="{00000000-0005-0000-0000-0000E54C0000}"/>
    <cellStyle name="Hyperlink 25" xfId="22194" hidden="1" xr:uid="{00000000-0005-0000-0000-0000E64C0000}"/>
    <cellStyle name="Hyperlink 25" xfId="22243" hidden="1" xr:uid="{00000000-0005-0000-0000-0000E74C0000}"/>
    <cellStyle name="Hyperlink 25" xfId="22293" hidden="1" xr:uid="{00000000-0005-0000-0000-0000E84C0000}"/>
    <cellStyle name="Hyperlink 25" xfId="22059" hidden="1" xr:uid="{00000000-0005-0000-0000-0000E94C0000}"/>
    <cellStyle name="Hyperlink 25" xfId="22365" hidden="1" xr:uid="{00000000-0005-0000-0000-0000EA4C0000}"/>
    <cellStyle name="Hyperlink 25" xfId="22426" hidden="1" xr:uid="{00000000-0005-0000-0000-0000EB4C0000}"/>
    <cellStyle name="Hyperlink 25" xfId="22475" hidden="1" xr:uid="{00000000-0005-0000-0000-0000EC4C0000}"/>
    <cellStyle name="Hyperlink 25" xfId="22525" hidden="1" xr:uid="{00000000-0005-0000-0000-0000ED4C0000}"/>
    <cellStyle name="Hyperlink 25" xfId="21907" hidden="1" xr:uid="{00000000-0005-0000-0000-0000EE4C0000}"/>
    <cellStyle name="Hyperlink 25" xfId="22569" hidden="1" xr:uid="{00000000-0005-0000-0000-0000EF4C0000}"/>
    <cellStyle name="Hyperlink 25" xfId="22630" hidden="1" xr:uid="{00000000-0005-0000-0000-0000F04C0000}"/>
    <cellStyle name="Hyperlink 25" xfId="22679" hidden="1" xr:uid="{00000000-0005-0000-0000-0000F14C0000}"/>
    <cellStyle name="Hyperlink 25" xfId="22729" hidden="1" xr:uid="{00000000-0005-0000-0000-0000F24C0000}"/>
    <cellStyle name="Hyperlink 25" xfId="22076" hidden="1" xr:uid="{00000000-0005-0000-0000-0000F34C0000}"/>
    <cellStyle name="Hyperlink 25" xfId="22773" hidden="1" xr:uid="{00000000-0005-0000-0000-0000F44C0000}"/>
    <cellStyle name="Hyperlink 25" xfId="22834" hidden="1" xr:uid="{00000000-0005-0000-0000-0000F54C0000}"/>
    <cellStyle name="Hyperlink 25" xfId="22883" hidden="1" xr:uid="{00000000-0005-0000-0000-0000F64C0000}"/>
    <cellStyle name="Hyperlink 25" xfId="22933" hidden="1" xr:uid="{00000000-0005-0000-0000-0000F74C0000}"/>
    <cellStyle name="Hyperlink 25" xfId="21891" hidden="1" xr:uid="{00000000-0005-0000-0000-0000F84C0000}"/>
    <cellStyle name="Hyperlink 25" xfId="22977" hidden="1" xr:uid="{00000000-0005-0000-0000-0000F94C0000}"/>
    <cellStyle name="Hyperlink 25" xfId="23038" hidden="1" xr:uid="{00000000-0005-0000-0000-0000FA4C0000}"/>
    <cellStyle name="Hyperlink 25" xfId="23087" hidden="1" xr:uid="{00000000-0005-0000-0000-0000FB4C0000}"/>
    <cellStyle name="Hyperlink 25" xfId="23137" hidden="1" xr:uid="{00000000-0005-0000-0000-0000FC4C0000}"/>
    <cellStyle name="Hyperlink 25" xfId="21679" hidden="1" xr:uid="{00000000-0005-0000-0000-0000FD4C0000}"/>
    <cellStyle name="Hyperlink 25" xfId="23181" hidden="1" xr:uid="{00000000-0005-0000-0000-0000FE4C0000}"/>
    <cellStyle name="Hyperlink 25" xfId="23242" hidden="1" xr:uid="{00000000-0005-0000-0000-0000FF4C0000}"/>
    <cellStyle name="Hyperlink 25" xfId="23291" hidden="1" xr:uid="{00000000-0005-0000-0000-0000004D0000}"/>
    <cellStyle name="Hyperlink 25" xfId="23341" hidden="1" xr:uid="{00000000-0005-0000-0000-0000014D0000}"/>
    <cellStyle name="Hyperlink 25" xfId="23439" hidden="1" xr:uid="{00000000-0005-0000-0000-0000024D0000}"/>
    <cellStyle name="Hyperlink 25" xfId="23612" hidden="1" xr:uid="{00000000-0005-0000-0000-0000034D0000}"/>
    <cellStyle name="Hyperlink 25" xfId="23673" hidden="1" xr:uid="{00000000-0005-0000-0000-0000044D0000}"/>
    <cellStyle name="Hyperlink 25" xfId="23722" hidden="1" xr:uid="{00000000-0005-0000-0000-0000054D0000}"/>
    <cellStyle name="Hyperlink 25" xfId="23772" hidden="1" xr:uid="{00000000-0005-0000-0000-0000064D0000}"/>
    <cellStyle name="Hyperlink 25" xfId="23538" hidden="1" xr:uid="{00000000-0005-0000-0000-0000074D0000}"/>
    <cellStyle name="Hyperlink 25" xfId="23844" hidden="1" xr:uid="{00000000-0005-0000-0000-0000084D0000}"/>
    <cellStyle name="Hyperlink 25" xfId="23905" hidden="1" xr:uid="{00000000-0005-0000-0000-0000094D0000}"/>
    <cellStyle name="Hyperlink 25" xfId="23954" hidden="1" xr:uid="{00000000-0005-0000-0000-00000A4D0000}"/>
    <cellStyle name="Hyperlink 25" xfId="24004" hidden="1" xr:uid="{00000000-0005-0000-0000-00000B4D0000}"/>
    <cellStyle name="Hyperlink 25" xfId="23386" hidden="1" xr:uid="{00000000-0005-0000-0000-00000C4D0000}"/>
    <cellStyle name="Hyperlink 25" xfId="24048" hidden="1" xr:uid="{00000000-0005-0000-0000-00000D4D0000}"/>
    <cellStyle name="Hyperlink 25" xfId="24109" hidden="1" xr:uid="{00000000-0005-0000-0000-00000E4D0000}"/>
    <cellStyle name="Hyperlink 25" xfId="24158" hidden="1" xr:uid="{00000000-0005-0000-0000-00000F4D0000}"/>
    <cellStyle name="Hyperlink 25" xfId="24208" hidden="1" xr:uid="{00000000-0005-0000-0000-0000104D0000}"/>
    <cellStyle name="Hyperlink 25" xfId="23555" hidden="1" xr:uid="{00000000-0005-0000-0000-0000114D0000}"/>
    <cellStyle name="Hyperlink 25" xfId="24252" hidden="1" xr:uid="{00000000-0005-0000-0000-0000124D0000}"/>
    <cellStyle name="Hyperlink 25" xfId="24313" hidden="1" xr:uid="{00000000-0005-0000-0000-0000134D0000}"/>
    <cellStyle name="Hyperlink 25" xfId="24362" hidden="1" xr:uid="{00000000-0005-0000-0000-0000144D0000}"/>
    <cellStyle name="Hyperlink 25" xfId="24412" hidden="1" xr:uid="{00000000-0005-0000-0000-0000154D0000}"/>
    <cellStyle name="Hyperlink 25" xfId="23370" hidden="1" xr:uid="{00000000-0005-0000-0000-0000164D0000}"/>
    <cellStyle name="Hyperlink 25" xfId="24456" hidden="1" xr:uid="{00000000-0005-0000-0000-0000174D0000}"/>
    <cellStyle name="Hyperlink 25" xfId="24517" hidden="1" xr:uid="{00000000-0005-0000-0000-0000184D0000}"/>
    <cellStyle name="Hyperlink 25" xfId="24566" hidden="1" xr:uid="{00000000-0005-0000-0000-0000194D0000}"/>
    <cellStyle name="Hyperlink 25" xfId="24616" hidden="1" xr:uid="{00000000-0005-0000-0000-00001A4D0000}"/>
    <cellStyle name="Hyperlink 25" xfId="21531" hidden="1" xr:uid="{00000000-0005-0000-0000-00001B4D0000}"/>
    <cellStyle name="Hyperlink 25" xfId="24660" hidden="1" xr:uid="{00000000-0005-0000-0000-00001C4D0000}"/>
    <cellStyle name="Hyperlink 25" xfId="24721" hidden="1" xr:uid="{00000000-0005-0000-0000-00001D4D0000}"/>
    <cellStyle name="Hyperlink 25" xfId="24770" hidden="1" xr:uid="{00000000-0005-0000-0000-00001E4D0000}"/>
    <cellStyle name="Hyperlink 25" xfId="24820" hidden="1" xr:uid="{00000000-0005-0000-0000-00001F4D0000}"/>
    <cellStyle name="Hyperlink 25" xfId="24918" hidden="1" xr:uid="{00000000-0005-0000-0000-0000204D0000}"/>
    <cellStyle name="Hyperlink 25" xfId="25091" hidden="1" xr:uid="{00000000-0005-0000-0000-0000214D0000}"/>
    <cellStyle name="Hyperlink 25" xfId="25152" hidden="1" xr:uid="{00000000-0005-0000-0000-0000224D0000}"/>
    <cellStyle name="Hyperlink 25" xfId="25201" hidden="1" xr:uid="{00000000-0005-0000-0000-0000234D0000}"/>
    <cellStyle name="Hyperlink 25" xfId="25251" hidden="1" xr:uid="{00000000-0005-0000-0000-0000244D0000}"/>
    <cellStyle name="Hyperlink 25" xfId="25017" hidden="1" xr:uid="{00000000-0005-0000-0000-0000254D0000}"/>
    <cellStyle name="Hyperlink 25" xfId="25323" hidden="1" xr:uid="{00000000-0005-0000-0000-0000264D0000}"/>
    <cellStyle name="Hyperlink 25" xfId="25384" hidden="1" xr:uid="{00000000-0005-0000-0000-0000274D0000}"/>
    <cellStyle name="Hyperlink 25" xfId="25433" hidden="1" xr:uid="{00000000-0005-0000-0000-0000284D0000}"/>
    <cellStyle name="Hyperlink 25" xfId="25483" hidden="1" xr:uid="{00000000-0005-0000-0000-0000294D0000}"/>
    <cellStyle name="Hyperlink 25" xfId="24865" hidden="1" xr:uid="{00000000-0005-0000-0000-00002A4D0000}"/>
    <cellStyle name="Hyperlink 25" xfId="25527" hidden="1" xr:uid="{00000000-0005-0000-0000-00002B4D0000}"/>
    <cellStyle name="Hyperlink 25" xfId="25588" hidden="1" xr:uid="{00000000-0005-0000-0000-00002C4D0000}"/>
    <cellStyle name="Hyperlink 25" xfId="25637" hidden="1" xr:uid="{00000000-0005-0000-0000-00002D4D0000}"/>
    <cellStyle name="Hyperlink 25" xfId="25687" hidden="1" xr:uid="{00000000-0005-0000-0000-00002E4D0000}"/>
    <cellStyle name="Hyperlink 25" xfId="25034" hidden="1" xr:uid="{00000000-0005-0000-0000-00002F4D0000}"/>
    <cellStyle name="Hyperlink 25" xfId="25731" hidden="1" xr:uid="{00000000-0005-0000-0000-0000304D0000}"/>
    <cellStyle name="Hyperlink 25" xfId="25792" hidden="1" xr:uid="{00000000-0005-0000-0000-0000314D0000}"/>
    <cellStyle name="Hyperlink 25" xfId="25841" hidden="1" xr:uid="{00000000-0005-0000-0000-0000324D0000}"/>
    <cellStyle name="Hyperlink 25" xfId="25891" hidden="1" xr:uid="{00000000-0005-0000-0000-0000334D0000}"/>
    <cellStyle name="Hyperlink 25" xfId="24849" hidden="1" xr:uid="{00000000-0005-0000-0000-0000344D0000}"/>
    <cellStyle name="Hyperlink 25" xfId="25935" hidden="1" xr:uid="{00000000-0005-0000-0000-0000354D0000}"/>
    <cellStyle name="Hyperlink 25" xfId="25996" hidden="1" xr:uid="{00000000-0005-0000-0000-0000364D0000}"/>
    <cellStyle name="Hyperlink 25" xfId="26045" hidden="1" xr:uid="{00000000-0005-0000-0000-0000374D0000}"/>
    <cellStyle name="Hyperlink 25" xfId="26095" hidden="1" xr:uid="{00000000-0005-0000-0000-0000384D0000}"/>
    <cellStyle name="Hyperlink 25" xfId="5499" hidden="1" xr:uid="{00000000-0005-0000-0000-0000394D0000}"/>
    <cellStyle name="Hyperlink 25" xfId="26164" hidden="1" xr:uid="{00000000-0005-0000-0000-00003A4D0000}"/>
    <cellStyle name="Hyperlink 25" xfId="26225" hidden="1" xr:uid="{00000000-0005-0000-0000-00003B4D0000}"/>
    <cellStyle name="Hyperlink 25" xfId="26274" hidden="1" xr:uid="{00000000-0005-0000-0000-00003C4D0000}"/>
    <cellStyle name="Hyperlink 25" xfId="26324" hidden="1" xr:uid="{00000000-0005-0000-0000-00003D4D0000}"/>
    <cellStyle name="Hyperlink 25" xfId="26350" hidden="1" xr:uid="{00000000-0005-0000-0000-00003E4D0000}"/>
    <cellStyle name="Hyperlink 25" xfId="26419" hidden="1" xr:uid="{00000000-0005-0000-0000-00003F4D0000}"/>
    <cellStyle name="Hyperlink 25" xfId="26480" hidden="1" xr:uid="{00000000-0005-0000-0000-0000404D0000}"/>
    <cellStyle name="Hyperlink 25" xfId="26529" hidden="1" xr:uid="{00000000-0005-0000-0000-0000414D0000}"/>
    <cellStyle name="Hyperlink 25" xfId="26579" hidden="1" xr:uid="{00000000-0005-0000-0000-0000424D0000}"/>
    <cellStyle name="Hyperlink 25" xfId="26657" hidden="1" xr:uid="{00000000-0005-0000-0000-0000434D0000}"/>
    <cellStyle name="Hyperlink 25" xfId="26780" hidden="1" xr:uid="{00000000-0005-0000-0000-0000444D0000}"/>
    <cellStyle name="Hyperlink 25" xfId="26841" hidden="1" xr:uid="{00000000-0005-0000-0000-0000454D0000}"/>
    <cellStyle name="Hyperlink 25" xfId="26890" hidden="1" xr:uid="{00000000-0005-0000-0000-0000464D0000}"/>
    <cellStyle name="Hyperlink 25" xfId="26940" hidden="1" xr:uid="{00000000-0005-0000-0000-0000474D0000}"/>
    <cellStyle name="Hyperlink 25" xfId="27038" hidden="1" xr:uid="{00000000-0005-0000-0000-0000484D0000}"/>
    <cellStyle name="Hyperlink 25" xfId="27211" hidden="1" xr:uid="{00000000-0005-0000-0000-0000494D0000}"/>
    <cellStyle name="Hyperlink 25" xfId="27272" hidden="1" xr:uid="{00000000-0005-0000-0000-00004A4D0000}"/>
    <cellStyle name="Hyperlink 25" xfId="27321" hidden="1" xr:uid="{00000000-0005-0000-0000-00004B4D0000}"/>
    <cellStyle name="Hyperlink 25" xfId="27371" hidden="1" xr:uid="{00000000-0005-0000-0000-00004C4D0000}"/>
    <cellStyle name="Hyperlink 25" xfId="27137" hidden="1" xr:uid="{00000000-0005-0000-0000-00004D4D0000}"/>
    <cellStyle name="Hyperlink 25" xfId="27443" hidden="1" xr:uid="{00000000-0005-0000-0000-00004E4D0000}"/>
    <cellStyle name="Hyperlink 25" xfId="27504" hidden="1" xr:uid="{00000000-0005-0000-0000-00004F4D0000}"/>
    <cellStyle name="Hyperlink 25" xfId="27553" hidden="1" xr:uid="{00000000-0005-0000-0000-0000504D0000}"/>
    <cellStyle name="Hyperlink 25" xfId="27603" hidden="1" xr:uid="{00000000-0005-0000-0000-0000514D0000}"/>
    <cellStyle name="Hyperlink 25" xfId="26985" hidden="1" xr:uid="{00000000-0005-0000-0000-0000524D0000}"/>
    <cellStyle name="Hyperlink 25" xfId="27647" hidden="1" xr:uid="{00000000-0005-0000-0000-0000534D0000}"/>
    <cellStyle name="Hyperlink 25" xfId="27708" hidden="1" xr:uid="{00000000-0005-0000-0000-0000544D0000}"/>
    <cellStyle name="Hyperlink 25" xfId="27757" hidden="1" xr:uid="{00000000-0005-0000-0000-0000554D0000}"/>
    <cellStyle name="Hyperlink 25" xfId="27807" hidden="1" xr:uid="{00000000-0005-0000-0000-0000564D0000}"/>
    <cellStyle name="Hyperlink 25" xfId="27154" hidden="1" xr:uid="{00000000-0005-0000-0000-0000574D0000}"/>
    <cellStyle name="Hyperlink 25" xfId="27851" hidden="1" xr:uid="{00000000-0005-0000-0000-0000584D0000}"/>
    <cellStyle name="Hyperlink 25" xfId="27912" hidden="1" xr:uid="{00000000-0005-0000-0000-0000594D0000}"/>
    <cellStyle name="Hyperlink 25" xfId="27961" hidden="1" xr:uid="{00000000-0005-0000-0000-00005A4D0000}"/>
    <cellStyle name="Hyperlink 25" xfId="28011" hidden="1" xr:uid="{00000000-0005-0000-0000-00005B4D0000}"/>
    <cellStyle name="Hyperlink 25" xfId="26969" hidden="1" xr:uid="{00000000-0005-0000-0000-00005C4D0000}"/>
    <cellStyle name="Hyperlink 25" xfId="28055" hidden="1" xr:uid="{00000000-0005-0000-0000-00005D4D0000}"/>
    <cellStyle name="Hyperlink 25" xfId="28116" hidden="1" xr:uid="{00000000-0005-0000-0000-00005E4D0000}"/>
    <cellStyle name="Hyperlink 25" xfId="28165" hidden="1" xr:uid="{00000000-0005-0000-0000-00005F4D0000}"/>
    <cellStyle name="Hyperlink 25" xfId="28215" hidden="1" xr:uid="{00000000-0005-0000-0000-0000604D0000}"/>
    <cellStyle name="Hyperlink 25" xfId="26757" hidden="1" xr:uid="{00000000-0005-0000-0000-0000614D0000}"/>
    <cellStyle name="Hyperlink 25" xfId="28259" hidden="1" xr:uid="{00000000-0005-0000-0000-0000624D0000}"/>
    <cellStyle name="Hyperlink 25" xfId="28320" hidden="1" xr:uid="{00000000-0005-0000-0000-0000634D0000}"/>
    <cellStyle name="Hyperlink 25" xfId="28369" hidden="1" xr:uid="{00000000-0005-0000-0000-0000644D0000}"/>
    <cellStyle name="Hyperlink 25" xfId="28419" hidden="1" xr:uid="{00000000-0005-0000-0000-0000654D0000}"/>
    <cellStyle name="Hyperlink 25" xfId="28517" hidden="1" xr:uid="{00000000-0005-0000-0000-0000664D0000}"/>
    <cellStyle name="Hyperlink 25" xfId="28690" hidden="1" xr:uid="{00000000-0005-0000-0000-0000674D0000}"/>
    <cellStyle name="Hyperlink 25" xfId="28751" hidden="1" xr:uid="{00000000-0005-0000-0000-0000684D0000}"/>
    <cellStyle name="Hyperlink 25" xfId="28800" hidden="1" xr:uid="{00000000-0005-0000-0000-0000694D0000}"/>
    <cellStyle name="Hyperlink 25" xfId="28850" hidden="1" xr:uid="{00000000-0005-0000-0000-00006A4D0000}"/>
    <cellStyle name="Hyperlink 25" xfId="28616" hidden="1" xr:uid="{00000000-0005-0000-0000-00006B4D0000}"/>
    <cellStyle name="Hyperlink 25" xfId="28922" hidden="1" xr:uid="{00000000-0005-0000-0000-00006C4D0000}"/>
    <cellStyle name="Hyperlink 25" xfId="28983" hidden="1" xr:uid="{00000000-0005-0000-0000-00006D4D0000}"/>
    <cellStyle name="Hyperlink 25" xfId="29032" hidden="1" xr:uid="{00000000-0005-0000-0000-00006E4D0000}"/>
    <cellStyle name="Hyperlink 25" xfId="29082" hidden="1" xr:uid="{00000000-0005-0000-0000-00006F4D0000}"/>
    <cellStyle name="Hyperlink 25" xfId="28464" hidden="1" xr:uid="{00000000-0005-0000-0000-0000704D0000}"/>
    <cellStyle name="Hyperlink 25" xfId="29126" hidden="1" xr:uid="{00000000-0005-0000-0000-0000714D0000}"/>
    <cellStyle name="Hyperlink 25" xfId="29187" hidden="1" xr:uid="{00000000-0005-0000-0000-0000724D0000}"/>
    <cellStyle name="Hyperlink 25" xfId="29236" hidden="1" xr:uid="{00000000-0005-0000-0000-0000734D0000}"/>
    <cellStyle name="Hyperlink 25" xfId="29286" hidden="1" xr:uid="{00000000-0005-0000-0000-0000744D0000}"/>
    <cellStyle name="Hyperlink 25" xfId="28633" hidden="1" xr:uid="{00000000-0005-0000-0000-0000754D0000}"/>
    <cellStyle name="Hyperlink 25" xfId="29330" hidden="1" xr:uid="{00000000-0005-0000-0000-0000764D0000}"/>
    <cellStyle name="Hyperlink 25" xfId="29391" hidden="1" xr:uid="{00000000-0005-0000-0000-0000774D0000}"/>
    <cellStyle name="Hyperlink 25" xfId="29440" hidden="1" xr:uid="{00000000-0005-0000-0000-0000784D0000}"/>
    <cellStyle name="Hyperlink 25" xfId="29490" hidden="1" xr:uid="{00000000-0005-0000-0000-0000794D0000}"/>
    <cellStyle name="Hyperlink 25" xfId="28448" hidden="1" xr:uid="{00000000-0005-0000-0000-00007A4D0000}"/>
    <cellStyle name="Hyperlink 25" xfId="29534" hidden="1" xr:uid="{00000000-0005-0000-0000-00007B4D0000}"/>
    <cellStyle name="Hyperlink 25" xfId="29595" hidden="1" xr:uid="{00000000-0005-0000-0000-00007C4D0000}"/>
    <cellStyle name="Hyperlink 25" xfId="29644" hidden="1" xr:uid="{00000000-0005-0000-0000-00007D4D0000}"/>
    <cellStyle name="Hyperlink 25" xfId="29694" hidden="1" xr:uid="{00000000-0005-0000-0000-00007E4D0000}"/>
    <cellStyle name="Hyperlink 25" xfId="26609" hidden="1" xr:uid="{00000000-0005-0000-0000-00007F4D0000}"/>
    <cellStyle name="Hyperlink 25" xfId="29738" hidden="1" xr:uid="{00000000-0005-0000-0000-0000804D0000}"/>
    <cellStyle name="Hyperlink 25" xfId="29799" hidden="1" xr:uid="{00000000-0005-0000-0000-0000814D0000}"/>
    <cellStyle name="Hyperlink 25" xfId="29848" hidden="1" xr:uid="{00000000-0005-0000-0000-0000824D0000}"/>
    <cellStyle name="Hyperlink 25" xfId="29898" hidden="1" xr:uid="{00000000-0005-0000-0000-0000834D0000}"/>
    <cellStyle name="Hyperlink 25" xfId="29996" hidden="1" xr:uid="{00000000-0005-0000-0000-0000844D0000}"/>
    <cellStyle name="Hyperlink 25" xfId="30169" hidden="1" xr:uid="{00000000-0005-0000-0000-0000854D0000}"/>
    <cellStyle name="Hyperlink 25" xfId="30230" hidden="1" xr:uid="{00000000-0005-0000-0000-0000864D0000}"/>
    <cellStyle name="Hyperlink 25" xfId="30279" hidden="1" xr:uid="{00000000-0005-0000-0000-0000874D0000}"/>
    <cellStyle name="Hyperlink 25" xfId="30329" hidden="1" xr:uid="{00000000-0005-0000-0000-0000884D0000}"/>
    <cellStyle name="Hyperlink 25" xfId="30095" hidden="1" xr:uid="{00000000-0005-0000-0000-0000894D0000}"/>
    <cellStyle name="Hyperlink 25" xfId="30401" hidden="1" xr:uid="{00000000-0005-0000-0000-00008A4D0000}"/>
    <cellStyle name="Hyperlink 25" xfId="30462" hidden="1" xr:uid="{00000000-0005-0000-0000-00008B4D0000}"/>
    <cellStyle name="Hyperlink 25" xfId="30511" hidden="1" xr:uid="{00000000-0005-0000-0000-00008C4D0000}"/>
    <cellStyle name="Hyperlink 25" xfId="30561" hidden="1" xr:uid="{00000000-0005-0000-0000-00008D4D0000}"/>
    <cellStyle name="Hyperlink 25" xfId="29943" hidden="1" xr:uid="{00000000-0005-0000-0000-00008E4D0000}"/>
    <cellStyle name="Hyperlink 25" xfId="30605" hidden="1" xr:uid="{00000000-0005-0000-0000-00008F4D0000}"/>
    <cellStyle name="Hyperlink 25" xfId="30666" hidden="1" xr:uid="{00000000-0005-0000-0000-0000904D0000}"/>
    <cellStyle name="Hyperlink 25" xfId="30715" hidden="1" xr:uid="{00000000-0005-0000-0000-0000914D0000}"/>
    <cellStyle name="Hyperlink 25" xfId="30765" hidden="1" xr:uid="{00000000-0005-0000-0000-0000924D0000}"/>
    <cellStyle name="Hyperlink 25" xfId="30112" hidden="1" xr:uid="{00000000-0005-0000-0000-0000934D0000}"/>
    <cellStyle name="Hyperlink 25" xfId="30809" hidden="1" xr:uid="{00000000-0005-0000-0000-0000944D0000}"/>
    <cellStyle name="Hyperlink 25" xfId="30870" hidden="1" xr:uid="{00000000-0005-0000-0000-0000954D0000}"/>
    <cellStyle name="Hyperlink 25" xfId="30919" hidden="1" xr:uid="{00000000-0005-0000-0000-0000964D0000}"/>
    <cellStyle name="Hyperlink 25" xfId="30969" hidden="1" xr:uid="{00000000-0005-0000-0000-0000974D0000}"/>
    <cellStyle name="Hyperlink 25" xfId="29927" hidden="1" xr:uid="{00000000-0005-0000-0000-0000984D0000}"/>
    <cellStyle name="Hyperlink 25" xfId="31013" hidden="1" xr:uid="{00000000-0005-0000-0000-0000994D0000}"/>
    <cellStyle name="Hyperlink 25" xfId="31074" hidden="1" xr:uid="{00000000-0005-0000-0000-00009A4D0000}"/>
    <cellStyle name="Hyperlink 25" xfId="31123" hidden="1" xr:uid="{00000000-0005-0000-0000-00009B4D0000}"/>
    <cellStyle name="Hyperlink 25" xfId="31173" hidden="1" xr:uid="{00000000-0005-0000-0000-00009C4D0000}"/>
    <cellStyle name="Hyperlink 25" xfId="5531" hidden="1" xr:uid="{00000000-0005-0000-0000-00009D4D0000}"/>
    <cellStyle name="Hyperlink 25" xfId="31236" hidden="1" xr:uid="{00000000-0005-0000-0000-00009E4D0000}"/>
    <cellStyle name="Hyperlink 25" xfId="31297" hidden="1" xr:uid="{00000000-0005-0000-0000-00009F4D0000}"/>
    <cellStyle name="Hyperlink 25" xfId="31346" hidden="1" xr:uid="{00000000-0005-0000-0000-0000A04D0000}"/>
    <cellStyle name="Hyperlink 25" xfId="31396" hidden="1" xr:uid="{00000000-0005-0000-0000-0000A14D0000}"/>
    <cellStyle name="Hyperlink 25" xfId="31422" hidden="1" xr:uid="{00000000-0005-0000-0000-0000A24D0000}"/>
    <cellStyle name="Hyperlink 25" xfId="31491" hidden="1" xr:uid="{00000000-0005-0000-0000-0000A34D0000}"/>
    <cellStyle name="Hyperlink 25" xfId="31552" hidden="1" xr:uid="{00000000-0005-0000-0000-0000A44D0000}"/>
    <cellStyle name="Hyperlink 25" xfId="31601" hidden="1" xr:uid="{00000000-0005-0000-0000-0000A54D0000}"/>
    <cellStyle name="Hyperlink 25" xfId="31651" hidden="1" xr:uid="{00000000-0005-0000-0000-0000A64D0000}"/>
    <cellStyle name="Hyperlink 25" xfId="31726" hidden="1" xr:uid="{00000000-0005-0000-0000-0000A74D0000}"/>
    <cellStyle name="Hyperlink 25" xfId="31848" hidden="1" xr:uid="{00000000-0005-0000-0000-0000A84D0000}"/>
    <cellStyle name="Hyperlink 25" xfId="31909" hidden="1" xr:uid="{00000000-0005-0000-0000-0000A94D0000}"/>
    <cellStyle name="Hyperlink 25" xfId="31958" hidden="1" xr:uid="{00000000-0005-0000-0000-0000AA4D0000}"/>
    <cellStyle name="Hyperlink 25" xfId="32008" hidden="1" xr:uid="{00000000-0005-0000-0000-0000AB4D0000}"/>
    <cellStyle name="Hyperlink 25" xfId="32106" hidden="1" xr:uid="{00000000-0005-0000-0000-0000AC4D0000}"/>
    <cellStyle name="Hyperlink 25" xfId="32279" hidden="1" xr:uid="{00000000-0005-0000-0000-0000AD4D0000}"/>
    <cellStyle name="Hyperlink 25" xfId="32340" hidden="1" xr:uid="{00000000-0005-0000-0000-0000AE4D0000}"/>
    <cellStyle name="Hyperlink 25" xfId="32389" hidden="1" xr:uid="{00000000-0005-0000-0000-0000AF4D0000}"/>
    <cellStyle name="Hyperlink 25" xfId="32439" hidden="1" xr:uid="{00000000-0005-0000-0000-0000B04D0000}"/>
    <cellStyle name="Hyperlink 25" xfId="32205" hidden="1" xr:uid="{00000000-0005-0000-0000-0000B14D0000}"/>
    <cellStyle name="Hyperlink 25" xfId="32511" hidden="1" xr:uid="{00000000-0005-0000-0000-0000B24D0000}"/>
    <cellStyle name="Hyperlink 25" xfId="32572" hidden="1" xr:uid="{00000000-0005-0000-0000-0000B34D0000}"/>
    <cellStyle name="Hyperlink 25" xfId="32621" hidden="1" xr:uid="{00000000-0005-0000-0000-0000B44D0000}"/>
    <cellStyle name="Hyperlink 25" xfId="32671" hidden="1" xr:uid="{00000000-0005-0000-0000-0000B54D0000}"/>
    <cellStyle name="Hyperlink 25" xfId="32053" hidden="1" xr:uid="{00000000-0005-0000-0000-0000B64D0000}"/>
    <cellStyle name="Hyperlink 25" xfId="32715" hidden="1" xr:uid="{00000000-0005-0000-0000-0000B74D0000}"/>
    <cellStyle name="Hyperlink 25" xfId="32776" hidden="1" xr:uid="{00000000-0005-0000-0000-0000B84D0000}"/>
    <cellStyle name="Hyperlink 25" xfId="32825" hidden="1" xr:uid="{00000000-0005-0000-0000-0000B94D0000}"/>
    <cellStyle name="Hyperlink 25" xfId="32875" hidden="1" xr:uid="{00000000-0005-0000-0000-0000BA4D0000}"/>
    <cellStyle name="Hyperlink 25" xfId="32222" hidden="1" xr:uid="{00000000-0005-0000-0000-0000BB4D0000}"/>
    <cellStyle name="Hyperlink 25" xfId="32919" hidden="1" xr:uid="{00000000-0005-0000-0000-0000BC4D0000}"/>
    <cellStyle name="Hyperlink 25" xfId="32980" hidden="1" xr:uid="{00000000-0005-0000-0000-0000BD4D0000}"/>
    <cellStyle name="Hyperlink 25" xfId="33029" hidden="1" xr:uid="{00000000-0005-0000-0000-0000BE4D0000}"/>
    <cellStyle name="Hyperlink 25" xfId="33079" hidden="1" xr:uid="{00000000-0005-0000-0000-0000BF4D0000}"/>
    <cellStyle name="Hyperlink 25" xfId="32037" hidden="1" xr:uid="{00000000-0005-0000-0000-0000C04D0000}"/>
    <cellStyle name="Hyperlink 25" xfId="33123" hidden="1" xr:uid="{00000000-0005-0000-0000-0000C14D0000}"/>
    <cellStyle name="Hyperlink 25" xfId="33184" hidden="1" xr:uid="{00000000-0005-0000-0000-0000C24D0000}"/>
    <cellStyle name="Hyperlink 25" xfId="33233" hidden="1" xr:uid="{00000000-0005-0000-0000-0000C34D0000}"/>
    <cellStyle name="Hyperlink 25" xfId="33283" hidden="1" xr:uid="{00000000-0005-0000-0000-0000C44D0000}"/>
    <cellStyle name="Hyperlink 25" xfId="31825" hidden="1" xr:uid="{00000000-0005-0000-0000-0000C54D0000}"/>
    <cellStyle name="Hyperlink 25" xfId="33327" hidden="1" xr:uid="{00000000-0005-0000-0000-0000C64D0000}"/>
    <cellStyle name="Hyperlink 25" xfId="33388" hidden="1" xr:uid="{00000000-0005-0000-0000-0000C74D0000}"/>
    <cellStyle name="Hyperlink 25" xfId="33437" hidden="1" xr:uid="{00000000-0005-0000-0000-0000C84D0000}"/>
    <cellStyle name="Hyperlink 25" xfId="33487" hidden="1" xr:uid="{00000000-0005-0000-0000-0000C94D0000}"/>
    <cellStyle name="Hyperlink 25" xfId="33585" hidden="1" xr:uid="{00000000-0005-0000-0000-0000CA4D0000}"/>
    <cellStyle name="Hyperlink 25" xfId="33758" hidden="1" xr:uid="{00000000-0005-0000-0000-0000CB4D0000}"/>
    <cellStyle name="Hyperlink 25" xfId="33819" hidden="1" xr:uid="{00000000-0005-0000-0000-0000CC4D0000}"/>
    <cellStyle name="Hyperlink 25" xfId="33868" hidden="1" xr:uid="{00000000-0005-0000-0000-0000CD4D0000}"/>
    <cellStyle name="Hyperlink 25" xfId="33918" hidden="1" xr:uid="{00000000-0005-0000-0000-0000CE4D0000}"/>
    <cellStyle name="Hyperlink 25" xfId="33684" hidden="1" xr:uid="{00000000-0005-0000-0000-0000CF4D0000}"/>
    <cellStyle name="Hyperlink 25" xfId="33990" hidden="1" xr:uid="{00000000-0005-0000-0000-0000D04D0000}"/>
    <cellStyle name="Hyperlink 25" xfId="34051" hidden="1" xr:uid="{00000000-0005-0000-0000-0000D14D0000}"/>
    <cellStyle name="Hyperlink 25" xfId="34100" hidden="1" xr:uid="{00000000-0005-0000-0000-0000D24D0000}"/>
    <cellStyle name="Hyperlink 25" xfId="34150" hidden="1" xr:uid="{00000000-0005-0000-0000-0000D34D0000}"/>
    <cellStyle name="Hyperlink 25" xfId="33532" hidden="1" xr:uid="{00000000-0005-0000-0000-0000D44D0000}"/>
    <cellStyle name="Hyperlink 25" xfId="34194" hidden="1" xr:uid="{00000000-0005-0000-0000-0000D54D0000}"/>
    <cellStyle name="Hyperlink 25" xfId="34255" hidden="1" xr:uid="{00000000-0005-0000-0000-0000D64D0000}"/>
    <cellStyle name="Hyperlink 25" xfId="34304" hidden="1" xr:uid="{00000000-0005-0000-0000-0000D74D0000}"/>
    <cellStyle name="Hyperlink 25" xfId="34354" hidden="1" xr:uid="{00000000-0005-0000-0000-0000D84D0000}"/>
    <cellStyle name="Hyperlink 25" xfId="33701" hidden="1" xr:uid="{00000000-0005-0000-0000-0000D94D0000}"/>
    <cellStyle name="Hyperlink 25" xfId="34398" hidden="1" xr:uid="{00000000-0005-0000-0000-0000DA4D0000}"/>
    <cellStyle name="Hyperlink 25" xfId="34459" hidden="1" xr:uid="{00000000-0005-0000-0000-0000DB4D0000}"/>
    <cellStyle name="Hyperlink 25" xfId="34508" hidden="1" xr:uid="{00000000-0005-0000-0000-0000DC4D0000}"/>
    <cellStyle name="Hyperlink 25" xfId="34558" hidden="1" xr:uid="{00000000-0005-0000-0000-0000DD4D0000}"/>
    <cellStyle name="Hyperlink 25" xfId="33516" hidden="1" xr:uid="{00000000-0005-0000-0000-0000DE4D0000}"/>
    <cellStyle name="Hyperlink 25" xfId="34602" hidden="1" xr:uid="{00000000-0005-0000-0000-0000DF4D0000}"/>
    <cellStyle name="Hyperlink 25" xfId="34663" hidden="1" xr:uid="{00000000-0005-0000-0000-0000E04D0000}"/>
    <cellStyle name="Hyperlink 25" xfId="34712" hidden="1" xr:uid="{00000000-0005-0000-0000-0000E14D0000}"/>
    <cellStyle name="Hyperlink 25" xfId="34762" hidden="1" xr:uid="{00000000-0005-0000-0000-0000E24D0000}"/>
    <cellStyle name="Hyperlink 25" xfId="31680" hidden="1" xr:uid="{00000000-0005-0000-0000-0000E34D0000}"/>
    <cellStyle name="Hyperlink 25" xfId="34806" hidden="1" xr:uid="{00000000-0005-0000-0000-0000E44D0000}"/>
    <cellStyle name="Hyperlink 25" xfId="34867" hidden="1" xr:uid="{00000000-0005-0000-0000-0000E54D0000}"/>
    <cellStyle name="Hyperlink 25" xfId="34916" hidden="1" xr:uid="{00000000-0005-0000-0000-0000E64D0000}"/>
    <cellStyle name="Hyperlink 25" xfId="34966" hidden="1" xr:uid="{00000000-0005-0000-0000-0000E74D0000}"/>
    <cellStyle name="Hyperlink 25" xfId="35064" hidden="1" xr:uid="{00000000-0005-0000-0000-0000E84D0000}"/>
    <cellStyle name="Hyperlink 25" xfId="35237" hidden="1" xr:uid="{00000000-0005-0000-0000-0000E94D0000}"/>
    <cellStyle name="Hyperlink 25" xfId="35298" hidden="1" xr:uid="{00000000-0005-0000-0000-0000EA4D0000}"/>
    <cellStyle name="Hyperlink 25" xfId="35347" hidden="1" xr:uid="{00000000-0005-0000-0000-0000EB4D0000}"/>
    <cellStyle name="Hyperlink 25" xfId="35397" hidden="1" xr:uid="{00000000-0005-0000-0000-0000EC4D0000}"/>
    <cellStyle name="Hyperlink 25" xfId="35163" hidden="1" xr:uid="{00000000-0005-0000-0000-0000ED4D0000}"/>
    <cellStyle name="Hyperlink 25" xfId="35469" hidden="1" xr:uid="{00000000-0005-0000-0000-0000EE4D0000}"/>
    <cellStyle name="Hyperlink 25" xfId="35530" hidden="1" xr:uid="{00000000-0005-0000-0000-0000EF4D0000}"/>
    <cellStyle name="Hyperlink 25" xfId="35579" hidden="1" xr:uid="{00000000-0005-0000-0000-0000F04D0000}"/>
    <cellStyle name="Hyperlink 25" xfId="35629" hidden="1" xr:uid="{00000000-0005-0000-0000-0000F14D0000}"/>
    <cellStyle name="Hyperlink 25" xfId="35011" hidden="1" xr:uid="{00000000-0005-0000-0000-0000F24D0000}"/>
    <cellStyle name="Hyperlink 25" xfId="35673" hidden="1" xr:uid="{00000000-0005-0000-0000-0000F34D0000}"/>
    <cellStyle name="Hyperlink 25" xfId="35734" hidden="1" xr:uid="{00000000-0005-0000-0000-0000F44D0000}"/>
    <cellStyle name="Hyperlink 25" xfId="35783" hidden="1" xr:uid="{00000000-0005-0000-0000-0000F54D0000}"/>
    <cellStyle name="Hyperlink 25" xfId="35833" hidden="1" xr:uid="{00000000-0005-0000-0000-0000F64D0000}"/>
    <cellStyle name="Hyperlink 25" xfId="35180" hidden="1" xr:uid="{00000000-0005-0000-0000-0000F74D0000}"/>
    <cellStyle name="Hyperlink 25" xfId="35877" hidden="1" xr:uid="{00000000-0005-0000-0000-0000F84D0000}"/>
    <cellStyle name="Hyperlink 25" xfId="35938" hidden="1" xr:uid="{00000000-0005-0000-0000-0000F94D0000}"/>
    <cellStyle name="Hyperlink 25" xfId="35987" hidden="1" xr:uid="{00000000-0005-0000-0000-0000FA4D0000}"/>
    <cellStyle name="Hyperlink 25" xfId="36037" hidden="1" xr:uid="{00000000-0005-0000-0000-0000FB4D0000}"/>
    <cellStyle name="Hyperlink 25" xfId="34995" hidden="1" xr:uid="{00000000-0005-0000-0000-0000FC4D0000}"/>
    <cellStyle name="Hyperlink 25" xfId="36081" hidden="1" xr:uid="{00000000-0005-0000-0000-0000FD4D0000}"/>
    <cellStyle name="Hyperlink 25" xfId="36142" hidden="1" xr:uid="{00000000-0005-0000-0000-0000FE4D0000}"/>
    <cellStyle name="Hyperlink 25" xfId="36191" hidden="1" xr:uid="{00000000-0005-0000-0000-0000FF4D0000}"/>
    <cellStyle name="Hyperlink 25" xfId="36241" hidden="1" xr:uid="{00000000-0005-0000-0000-0000004E0000}"/>
    <cellStyle name="Hyperlink 25" xfId="5524" hidden="1" xr:uid="{00000000-0005-0000-0000-0000014E0000}"/>
    <cellStyle name="Hyperlink 25" xfId="36305" hidden="1" xr:uid="{00000000-0005-0000-0000-0000024E0000}"/>
    <cellStyle name="Hyperlink 25" xfId="36366" hidden="1" xr:uid="{00000000-0005-0000-0000-0000034E0000}"/>
    <cellStyle name="Hyperlink 25" xfId="36415" hidden="1" xr:uid="{00000000-0005-0000-0000-0000044E0000}"/>
    <cellStyle name="Hyperlink 25" xfId="36465" hidden="1" xr:uid="{00000000-0005-0000-0000-0000054E0000}"/>
    <cellStyle name="Hyperlink 25" xfId="36491" hidden="1" xr:uid="{00000000-0005-0000-0000-0000064E0000}"/>
    <cellStyle name="Hyperlink 25" xfId="36560" hidden="1" xr:uid="{00000000-0005-0000-0000-0000074E0000}"/>
    <cellStyle name="Hyperlink 25" xfId="36621" hidden="1" xr:uid="{00000000-0005-0000-0000-0000084E0000}"/>
    <cellStyle name="Hyperlink 25" xfId="36670" hidden="1" xr:uid="{00000000-0005-0000-0000-0000094E0000}"/>
    <cellStyle name="Hyperlink 25" xfId="36720" hidden="1" xr:uid="{00000000-0005-0000-0000-00000A4E0000}"/>
    <cellStyle name="Hyperlink 25" xfId="36795" hidden="1" xr:uid="{00000000-0005-0000-0000-00000B4E0000}"/>
    <cellStyle name="Hyperlink 25" xfId="36917" hidden="1" xr:uid="{00000000-0005-0000-0000-00000C4E0000}"/>
    <cellStyle name="Hyperlink 25" xfId="36978" hidden="1" xr:uid="{00000000-0005-0000-0000-00000D4E0000}"/>
    <cellStyle name="Hyperlink 25" xfId="37027" hidden="1" xr:uid="{00000000-0005-0000-0000-00000E4E0000}"/>
    <cellStyle name="Hyperlink 25" xfId="37077" hidden="1" xr:uid="{00000000-0005-0000-0000-00000F4E0000}"/>
    <cellStyle name="Hyperlink 25" xfId="37175" hidden="1" xr:uid="{00000000-0005-0000-0000-0000104E0000}"/>
    <cellStyle name="Hyperlink 25" xfId="37348" hidden="1" xr:uid="{00000000-0005-0000-0000-0000114E0000}"/>
    <cellStyle name="Hyperlink 25" xfId="37409" hidden="1" xr:uid="{00000000-0005-0000-0000-0000124E0000}"/>
    <cellStyle name="Hyperlink 25" xfId="37458" hidden="1" xr:uid="{00000000-0005-0000-0000-0000134E0000}"/>
    <cellStyle name="Hyperlink 25" xfId="37508" hidden="1" xr:uid="{00000000-0005-0000-0000-0000144E0000}"/>
    <cellStyle name="Hyperlink 25" xfId="37274" hidden="1" xr:uid="{00000000-0005-0000-0000-0000154E0000}"/>
    <cellStyle name="Hyperlink 25" xfId="37580" hidden="1" xr:uid="{00000000-0005-0000-0000-0000164E0000}"/>
    <cellStyle name="Hyperlink 25" xfId="37641" hidden="1" xr:uid="{00000000-0005-0000-0000-0000174E0000}"/>
    <cellStyle name="Hyperlink 25" xfId="37690" hidden="1" xr:uid="{00000000-0005-0000-0000-0000184E0000}"/>
    <cellStyle name="Hyperlink 25" xfId="37740" hidden="1" xr:uid="{00000000-0005-0000-0000-0000194E0000}"/>
    <cellStyle name="Hyperlink 25" xfId="37122" hidden="1" xr:uid="{00000000-0005-0000-0000-00001A4E0000}"/>
    <cellStyle name="Hyperlink 25" xfId="37784" hidden="1" xr:uid="{00000000-0005-0000-0000-00001B4E0000}"/>
    <cellStyle name="Hyperlink 25" xfId="37845" hidden="1" xr:uid="{00000000-0005-0000-0000-00001C4E0000}"/>
    <cellStyle name="Hyperlink 25" xfId="37894" hidden="1" xr:uid="{00000000-0005-0000-0000-00001D4E0000}"/>
    <cellStyle name="Hyperlink 25" xfId="37944" hidden="1" xr:uid="{00000000-0005-0000-0000-00001E4E0000}"/>
    <cellStyle name="Hyperlink 25" xfId="37291" hidden="1" xr:uid="{00000000-0005-0000-0000-00001F4E0000}"/>
    <cellStyle name="Hyperlink 25" xfId="37988" hidden="1" xr:uid="{00000000-0005-0000-0000-0000204E0000}"/>
    <cellStyle name="Hyperlink 25" xfId="38049" hidden="1" xr:uid="{00000000-0005-0000-0000-0000214E0000}"/>
    <cellStyle name="Hyperlink 25" xfId="38098" hidden="1" xr:uid="{00000000-0005-0000-0000-0000224E0000}"/>
    <cellStyle name="Hyperlink 25" xfId="38148" hidden="1" xr:uid="{00000000-0005-0000-0000-0000234E0000}"/>
    <cellStyle name="Hyperlink 25" xfId="37106" hidden="1" xr:uid="{00000000-0005-0000-0000-0000244E0000}"/>
    <cellStyle name="Hyperlink 25" xfId="38192" hidden="1" xr:uid="{00000000-0005-0000-0000-0000254E0000}"/>
    <cellStyle name="Hyperlink 25" xfId="38253" hidden="1" xr:uid="{00000000-0005-0000-0000-0000264E0000}"/>
    <cellStyle name="Hyperlink 25" xfId="38302" hidden="1" xr:uid="{00000000-0005-0000-0000-0000274E0000}"/>
    <cellStyle name="Hyperlink 25" xfId="38352" hidden="1" xr:uid="{00000000-0005-0000-0000-0000284E0000}"/>
    <cellStyle name="Hyperlink 25" xfId="36894" hidden="1" xr:uid="{00000000-0005-0000-0000-0000294E0000}"/>
    <cellStyle name="Hyperlink 25" xfId="38396" hidden="1" xr:uid="{00000000-0005-0000-0000-00002A4E0000}"/>
    <cellStyle name="Hyperlink 25" xfId="38457" hidden="1" xr:uid="{00000000-0005-0000-0000-00002B4E0000}"/>
    <cellStyle name="Hyperlink 25" xfId="38506" hidden="1" xr:uid="{00000000-0005-0000-0000-00002C4E0000}"/>
    <cellStyle name="Hyperlink 25" xfId="38556" hidden="1" xr:uid="{00000000-0005-0000-0000-00002D4E0000}"/>
    <cellStyle name="Hyperlink 25" xfId="38654" hidden="1" xr:uid="{00000000-0005-0000-0000-00002E4E0000}"/>
    <cellStyle name="Hyperlink 25" xfId="38827" hidden="1" xr:uid="{00000000-0005-0000-0000-00002F4E0000}"/>
    <cellStyle name="Hyperlink 25" xfId="38888" hidden="1" xr:uid="{00000000-0005-0000-0000-0000304E0000}"/>
    <cellStyle name="Hyperlink 25" xfId="38937" hidden="1" xr:uid="{00000000-0005-0000-0000-0000314E0000}"/>
    <cellStyle name="Hyperlink 25" xfId="38987" hidden="1" xr:uid="{00000000-0005-0000-0000-0000324E0000}"/>
    <cellStyle name="Hyperlink 25" xfId="38753" hidden="1" xr:uid="{00000000-0005-0000-0000-0000334E0000}"/>
    <cellStyle name="Hyperlink 25" xfId="39059" hidden="1" xr:uid="{00000000-0005-0000-0000-0000344E0000}"/>
    <cellStyle name="Hyperlink 25" xfId="39120" hidden="1" xr:uid="{00000000-0005-0000-0000-0000354E0000}"/>
    <cellStyle name="Hyperlink 25" xfId="39169" hidden="1" xr:uid="{00000000-0005-0000-0000-0000364E0000}"/>
    <cellStyle name="Hyperlink 25" xfId="39219" hidden="1" xr:uid="{00000000-0005-0000-0000-0000374E0000}"/>
    <cellStyle name="Hyperlink 25" xfId="38601" hidden="1" xr:uid="{00000000-0005-0000-0000-0000384E0000}"/>
    <cellStyle name="Hyperlink 25" xfId="39263" hidden="1" xr:uid="{00000000-0005-0000-0000-0000394E0000}"/>
    <cellStyle name="Hyperlink 25" xfId="39324" hidden="1" xr:uid="{00000000-0005-0000-0000-00003A4E0000}"/>
    <cellStyle name="Hyperlink 25" xfId="39373" hidden="1" xr:uid="{00000000-0005-0000-0000-00003B4E0000}"/>
    <cellStyle name="Hyperlink 25" xfId="39423" hidden="1" xr:uid="{00000000-0005-0000-0000-00003C4E0000}"/>
    <cellStyle name="Hyperlink 25" xfId="38770" hidden="1" xr:uid="{00000000-0005-0000-0000-00003D4E0000}"/>
    <cellStyle name="Hyperlink 25" xfId="39467" hidden="1" xr:uid="{00000000-0005-0000-0000-00003E4E0000}"/>
    <cellStyle name="Hyperlink 25" xfId="39528" hidden="1" xr:uid="{00000000-0005-0000-0000-00003F4E0000}"/>
    <cellStyle name="Hyperlink 25" xfId="39577" hidden="1" xr:uid="{00000000-0005-0000-0000-0000404E0000}"/>
    <cellStyle name="Hyperlink 25" xfId="39627" hidden="1" xr:uid="{00000000-0005-0000-0000-0000414E0000}"/>
    <cellStyle name="Hyperlink 25" xfId="38585" hidden="1" xr:uid="{00000000-0005-0000-0000-0000424E0000}"/>
    <cellStyle name="Hyperlink 25" xfId="39671" hidden="1" xr:uid="{00000000-0005-0000-0000-0000434E0000}"/>
    <cellStyle name="Hyperlink 25" xfId="39732" hidden="1" xr:uid="{00000000-0005-0000-0000-0000444E0000}"/>
    <cellStyle name="Hyperlink 25" xfId="39781" hidden="1" xr:uid="{00000000-0005-0000-0000-0000454E0000}"/>
    <cellStyle name="Hyperlink 25" xfId="39831" hidden="1" xr:uid="{00000000-0005-0000-0000-0000464E0000}"/>
    <cellStyle name="Hyperlink 25" xfId="36749" hidden="1" xr:uid="{00000000-0005-0000-0000-0000474E0000}"/>
    <cellStyle name="Hyperlink 25" xfId="39875" hidden="1" xr:uid="{00000000-0005-0000-0000-0000484E0000}"/>
    <cellStyle name="Hyperlink 25" xfId="39936" hidden="1" xr:uid="{00000000-0005-0000-0000-0000494E0000}"/>
    <cellStyle name="Hyperlink 25" xfId="39985" hidden="1" xr:uid="{00000000-0005-0000-0000-00004A4E0000}"/>
    <cellStyle name="Hyperlink 25" xfId="40035" hidden="1" xr:uid="{00000000-0005-0000-0000-00004B4E0000}"/>
    <cellStyle name="Hyperlink 25" xfId="40133" hidden="1" xr:uid="{00000000-0005-0000-0000-00004C4E0000}"/>
    <cellStyle name="Hyperlink 25" xfId="40306" hidden="1" xr:uid="{00000000-0005-0000-0000-00004D4E0000}"/>
    <cellStyle name="Hyperlink 25" xfId="40367" hidden="1" xr:uid="{00000000-0005-0000-0000-00004E4E0000}"/>
    <cellStyle name="Hyperlink 25" xfId="40416" hidden="1" xr:uid="{00000000-0005-0000-0000-00004F4E0000}"/>
    <cellStyle name="Hyperlink 25" xfId="40466" hidden="1" xr:uid="{00000000-0005-0000-0000-0000504E0000}"/>
    <cellStyle name="Hyperlink 25" xfId="40232" hidden="1" xr:uid="{00000000-0005-0000-0000-0000514E0000}"/>
    <cellStyle name="Hyperlink 25" xfId="40538" hidden="1" xr:uid="{00000000-0005-0000-0000-0000524E0000}"/>
    <cellStyle name="Hyperlink 25" xfId="40599" hidden="1" xr:uid="{00000000-0005-0000-0000-0000534E0000}"/>
    <cellStyle name="Hyperlink 25" xfId="40648" hidden="1" xr:uid="{00000000-0005-0000-0000-0000544E0000}"/>
    <cellStyle name="Hyperlink 25" xfId="40698" hidden="1" xr:uid="{00000000-0005-0000-0000-0000554E0000}"/>
    <cellStyle name="Hyperlink 25" xfId="40080" hidden="1" xr:uid="{00000000-0005-0000-0000-0000564E0000}"/>
    <cellStyle name="Hyperlink 25" xfId="40742" hidden="1" xr:uid="{00000000-0005-0000-0000-0000574E0000}"/>
    <cellStyle name="Hyperlink 25" xfId="40803" hidden="1" xr:uid="{00000000-0005-0000-0000-0000584E0000}"/>
    <cellStyle name="Hyperlink 25" xfId="40852" hidden="1" xr:uid="{00000000-0005-0000-0000-0000594E0000}"/>
    <cellStyle name="Hyperlink 25" xfId="40902" hidden="1" xr:uid="{00000000-0005-0000-0000-00005A4E0000}"/>
    <cellStyle name="Hyperlink 25" xfId="40249" hidden="1" xr:uid="{00000000-0005-0000-0000-00005B4E0000}"/>
    <cellStyle name="Hyperlink 25" xfId="40946" hidden="1" xr:uid="{00000000-0005-0000-0000-00005C4E0000}"/>
    <cellStyle name="Hyperlink 25" xfId="41007" hidden="1" xr:uid="{00000000-0005-0000-0000-00005D4E0000}"/>
    <cellStyle name="Hyperlink 25" xfId="41056" hidden="1" xr:uid="{00000000-0005-0000-0000-00005E4E0000}"/>
    <cellStyle name="Hyperlink 25" xfId="41106" hidden="1" xr:uid="{00000000-0005-0000-0000-00005F4E0000}"/>
    <cellStyle name="Hyperlink 25" xfId="40064" hidden="1" xr:uid="{00000000-0005-0000-0000-0000604E0000}"/>
    <cellStyle name="Hyperlink 25" xfId="41150" hidden="1" xr:uid="{00000000-0005-0000-0000-0000614E0000}"/>
    <cellStyle name="Hyperlink 25" xfId="41211" hidden="1" xr:uid="{00000000-0005-0000-0000-0000624E0000}"/>
    <cellStyle name="Hyperlink 25" xfId="41260" hidden="1" xr:uid="{00000000-0005-0000-0000-0000634E0000}"/>
    <cellStyle name="Hyperlink 25" xfId="41310" hidden="1" xr:uid="{00000000-0005-0000-0000-0000644E0000}"/>
    <cellStyle name="Hyperlink 25" xfId="5529" hidden="1" xr:uid="{00000000-0005-0000-0000-0000654E0000}"/>
    <cellStyle name="Hyperlink 25" xfId="41354" hidden="1" xr:uid="{00000000-0005-0000-0000-0000664E0000}"/>
    <cellStyle name="Hyperlink 25" xfId="41415" hidden="1" xr:uid="{00000000-0005-0000-0000-0000674E0000}"/>
    <cellStyle name="Hyperlink 25" xfId="41464" hidden="1" xr:uid="{00000000-0005-0000-0000-0000684E0000}"/>
    <cellStyle name="Hyperlink 25" xfId="41514" hidden="1" xr:uid="{00000000-0005-0000-0000-0000694E0000}"/>
    <cellStyle name="Hyperlink 25" xfId="41540" hidden="1" xr:uid="{00000000-0005-0000-0000-00006A4E0000}"/>
    <cellStyle name="Hyperlink 25" xfId="41609" hidden="1" xr:uid="{00000000-0005-0000-0000-00006B4E0000}"/>
    <cellStyle name="Hyperlink 25" xfId="41670" hidden="1" xr:uid="{00000000-0005-0000-0000-00006C4E0000}"/>
    <cellStyle name="Hyperlink 25" xfId="41719" hidden="1" xr:uid="{00000000-0005-0000-0000-00006D4E0000}"/>
    <cellStyle name="Hyperlink 25" xfId="41769" hidden="1" xr:uid="{00000000-0005-0000-0000-00006E4E0000}"/>
    <cellStyle name="Hyperlink 25" xfId="41844" hidden="1" xr:uid="{00000000-0005-0000-0000-00006F4E0000}"/>
    <cellStyle name="Hyperlink 25" xfId="41966" hidden="1" xr:uid="{00000000-0005-0000-0000-0000704E0000}"/>
    <cellStyle name="Hyperlink 25" xfId="42027" hidden="1" xr:uid="{00000000-0005-0000-0000-0000714E0000}"/>
    <cellStyle name="Hyperlink 25" xfId="42076" hidden="1" xr:uid="{00000000-0005-0000-0000-0000724E0000}"/>
    <cellStyle name="Hyperlink 25" xfId="42126" hidden="1" xr:uid="{00000000-0005-0000-0000-0000734E0000}"/>
    <cellStyle name="Hyperlink 25" xfId="42224" hidden="1" xr:uid="{00000000-0005-0000-0000-0000744E0000}"/>
    <cellStyle name="Hyperlink 25" xfId="42397" hidden="1" xr:uid="{00000000-0005-0000-0000-0000754E0000}"/>
    <cellStyle name="Hyperlink 25" xfId="42458" hidden="1" xr:uid="{00000000-0005-0000-0000-0000764E0000}"/>
    <cellStyle name="Hyperlink 25" xfId="42507" hidden="1" xr:uid="{00000000-0005-0000-0000-0000774E0000}"/>
    <cellStyle name="Hyperlink 25" xfId="42557" hidden="1" xr:uid="{00000000-0005-0000-0000-0000784E0000}"/>
    <cellStyle name="Hyperlink 25" xfId="42323" hidden="1" xr:uid="{00000000-0005-0000-0000-0000794E0000}"/>
    <cellStyle name="Hyperlink 25" xfId="42629" hidden="1" xr:uid="{00000000-0005-0000-0000-00007A4E0000}"/>
    <cellStyle name="Hyperlink 25" xfId="42690" hidden="1" xr:uid="{00000000-0005-0000-0000-00007B4E0000}"/>
    <cellStyle name="Hyperlink 25" xfId="42739" hidden="1" xr:uid="{00000000-0005-0000-0000-00007C4E0000}"/>
    <cellStyle name="Hyperlink 25" xfId="42789" hidden="1" xr:uid="{00000000-0005-0000-0000-00007D4E0000}"/>
    <cellStyle name="Hyperlink 25" xfId="42171" hidden="1" xr:uid="{00000000-0005-0000-0000-00007E4E0000}"/>
    <cellStyle name="Hyperlink 25" xfId="42833" hidden="1" xr:uid="{00000000-0005-0000-0000-00007F4E0000}"/>
    <cellStyle name="Hyperlink 25" xfId="42894" hidden="1" xr:uid="{00000000-0005-0000-0000-0000804E0000}"/>
    <cellStyle name="Hyperlink 25" xfId="42943" hidden="1" xr:uid="{00000000-0005-0000-0000-0000814E0000}"/>
    <cellStyle name="Hyperlink 25" xfId="42993" hidden="1" xr:uid="{00000000-0005-0000-0000-0000824E0000}"/>
    <cellStyle name="Hyperlink 25" xfId="42340" hidden="1" xr:uid="{00000000-0005-0000-0000-0000834E0000}"/>
    <cellStyle name="Hyperlink 25" xfId="43037" hidden="1" xr:uid="{00000000-0005-0000-0000-0000844E0000}"/>
    <cellStyle name="Hyperlink 25" xfId="43098" hidden="1" xr:uid="{00000000-0005-0000-0000-0000854E0000}"/>
    <cellStyle name="Hyperlink 25" xfId="43147" hidden="1" xr:uid="{00000000-0005-0000-0000-0000864E0000}"/>
    <cellStyle name="Hyperlink 25" xfId="43197" hidden="1" xr:uid="{00000000-0005-0000-0000-0000874E0000}"/>
    <cellStyle name="Hyperlink 25" xfId="42155" hidden="1" xr:uid="{00000000-0005-0000-0000-0000884E0000}"/>
    <cellStyle name="Hyperlink 25" xfId="43241" hidden="1" xr:uid="{00000000-0005-0000-0000-0000894E0000}"/>
    <cellStyle name="Hyperlink 25" xfId="43302" hidden="1" xr:uid="{00000000-0005-0000-0000-00008A4E0000}"/>
    <cellStyle name="Hyperlink 25" xfId="43351" hidden="1" xr:uid="{00000000-0005-0000-0000-00008B4E0000}"/>
    <cellStyle name="Hyperlink 25" xfId="43401" hidden="1" xr:uid="{00000000-0005-0000-0000-00008C4E0000}"/>
    <cellStyle name="Hyperlink 25" xfId="41943" hidden="1" xr:uid="{00000000-0005-0000-0000-00008D4E0000}"/>
    <cellStyle name="Hyperlink 25" xfId="43445" hidden="1" xr:uid="{00000000-0005-0000-0000-00008E4E0000}"/>
    <cellStyle name="Hyperlink 25" xfId="43506" hidden="1" xr:uid="{00000000-0005-0000-0000-00008F4E0000}"/>
    <cellStyle name="Hyperlink 25" xfId="43555" hidden="1" xr:uid="{00000000-0005-0000-0000-0000904E0000}"/>
    <cellStyle name="Hyperlink 25" xfId="43605" hidden="1" xr:uid="{00000000-0005-0000-0000-0000914E0000}"/>
    <cellStyle name="Hyperlink 25" xfId="43703" hidden="1" xr:uid="{00000000-0005-0000-0000-0000924E0000}"/>
    <cellStyle name="Hyperlink 25" xfId="43876" hidden="1" xr:uid="{00000000-0005-0000-0000-0000934E0000}"/>
    <cellStyle name="Hyperlink 25" xfId="43937" hidden="1" xr:uid="{00000000-0005-0000-0000-0000944E0000}"/>
    <cellStyle name="Hyperlink 25" xfId="43986" hidden="1" xr:uid="{00000000-0005-0000-0000-0000954E0000}"/>
    <cellStyle name="Hyperlink 25" xfId="44036" hidden="1" xr:uid="{00000000-0005-0000-0000-0000964E0000}"/>
    <cellStyle name="Hyperlink 25" xfId="43802" hidden="1" xr:uid="{00000000-0005-0000-0000-0000974E0000}"/>
    <cellStyle name="Hyperlink 25" xfId="44108" hidden="1" xr:uid="{00000000-0005-0000-0000-0000984E0000}"/>
    <cellStyle name="Hyperlink 25" xfId="44169" hidden="1" xr:uid="{00000000-0005-0000-0000-0000994E0000}"/>
    <cellStyle name="Hyperlink 25" xfId="44218" hidden="1" xr:uid="{00000000-0005-0000-0000-00009A4E0000}"/>
    <cellStyle name="Hyperlink 25" xfId="44268" hidden="1" xr:uid="{00000000-0005-0000-0000-00009B4E0000}"/>
    <cellStyle name="Hyperlink 25" xfId="43650" hidden="1" xr:uid="{00000000-0005-0000-0000-00009C4E0000}"/>
    <cellStyle name="Hyperlink 25" xfId="44312" hidden="1" xr:uid="{00000000-0005-0000-0000-00009D4E0000}"/>
    <cellStyle name="Hyperlink 25" xfId="44373" hidden="1" xr:uid="{00000000-0005-0000-0000-00009E4E0000}"/>
    <cellStyle name="Hyperlink 25" xfId="44422" hidden="1" xr:uid="{00000000-0005-0000-0000-00009F4E0000}"/>
    <cellStyle name="Hyperlink 25" xfId="44472" hidden="1" xr:uid="{00000000-0005-0000-0000-0000A04E0000}"/>
    <cellStyle name="Hyperlink 25" xfId="43819" hidden="1" xr:uid="{00000000-0005-0000-0000-0000A14E0000}"/>
    <cellStyle name="Hyperlink 25" xfId="44516" hidden="1" xr:uid="{00000000-0005-0000-0000-0000A24E0000}"/>
    <cellStyle name="Hyperlink 25" xfId="44577" hidden="1" xr:uid="{00000000-0005-0000-0000-0000A34E0000}"/>
    <cellStyle name="Hyperlink 25" xfId="44626" hidden="1" xr:uid="{00000000-0005-0000-0000-0000A44E0000}"/>
    <cellStyle name="Hyperlink 25" xfId="44676" hidden="1" xr:uid="{00000000-0005-0000-0000-0000A54E0000}"/>
    <cellStyle name="Hyperlink 25" xfId="43634" hidden="1" xr:uid="{00000000-0005-0000-0000-0000A64E0000}"/>
    <cellStyle name="Hyperlink 25" xfId="44720" hidden="1" xr:uid="{00000000-0005-0000-0000-0000A74E0000}"/>
    <cellStyle name="Hyperlink 25" xfId="44781" hidden="1" xr:uid="{00000000-0005-0000-0000-0000A84E0000}"/>
    <cellStyle name="Hyperlink 25" xfId="44830" hidden="1" xr:uid="{00000000-0005-0000-0000-0000A94E0000}"/>
    <cellStyle name="Hyperlink 25" xfId="44880" hidden="1" xr:uid="{00000000-0005-0000-0000-0000AA4E0000}"/>
    <cellStyle name="Hyperlink 25" xfId="41798" hidden="1" xr:uid="{00000000-0005-0000-0000-0000AB4E0000}"/>
    <cellStyle name="Hyperlink 25" xfId="44924" hidden="1" xr:uid="{00000000-0005-0000-0000-0000AC4E0000}"/>
    <cellStyle name="Hyperlink 25" xfId="44985" hidden="1" xr:uid="{00000000-0005-0000-0000-0000AD4E0000}"/>
    <cellStyle name="Hyperlink 25" xfId="45034" hidden="1" xr:uid="{00000000-0005-0000-0000-0000AE4E0000}"/>
    <cellStyle name="Hyperlink 25" xfId="45084" hidden="1" xr:uid="{00000000-0005-0000-0000-0000AF4E0000}"/>
    <cellStyle name="Hyperlink 25" xfId="45182" hidden="1" xr:uid="{00000000-0005-0000-0000-0000B04E0000}"/>
    <cellStyle name="Hyperlink 25" xfId="45355" hidden="1" xr:uid="{00000000-0005-0000-0000-0000B14E0000}"/>
    <cellStyle name="Hyperlink 25" xfId="45416" hidden="1" xr:uid="{00000000-0005-0000-0000-0000B24E0000}"/>
    <cellStyle name="Hyperlink 25" xfId="45465" hidden="1" xr:uid="{00000000-0005-0000-0000-0000B34E0000}"/>
    <cellStyle name="Hyperlink 25" xfId="45515" hidden="1" xr:uid="{00000000-0005-0000-0000-0000B44E0000}"/>
    <cellStyle name="Hyperlink 25" xfId="45281" hidden="1" xr:uid="{00000000-0005-0000-0000-0000B54E0000}"/>
    <cellStyle name="Hyperlink 25" xfId="45587" hidden="1" xr:uid="{00000000-0005-0000-0000-0000B64E0000}"/>
    <cellStyle name="Hyperlink 25" xfId="45648" hidden="1" xr:uid="{00000000-0005-0000-0000-0000B74E0000}"/>
    <cellStyle name="Hyperlink 25" xfId="45697" hidden="1" xr:uid="{00000000-0005-0000-0000-0000B84E0000}"/>
    <cellStyle name="Hyperlink 25" xfId="45747" hidden="1" xr:uid="{00000000-0005-0000-0000-0000B94E0000}"/>
    <cellStyle name="Hyperlink 25" xfId="45129" hidden="1" xr:uid="{00000000-0005-0000-0000-0000BA4E0000}"/>
    <cellStyle name="Hyperlink 25" xfId="45791" hidden="1" xr:uid="{00000000-0005-0000-0000-0000BB4E0000}"/>
    <cellStyle name="Hyperlink 25" xfId="45852" hidden="1" xr:uid="{00000000-0005-0000-0000-0000BC4E0000}"/>
    <cellStyle name="Hyperlink 25" xfId="45901" hidden="1" xr:uid="{00000000-0005-0000-0000-0000BD4E0000}"/>
    <cellStyle name="Hyperlink 25" xfId="45951" hidden="1" xr:uid="{00000000-0005-0000-0000-0000BE4E0000}"/>
    <cellStyle name="Hyperlink 25" xfId="45298" hidden="1" xr:uid="{00000000-0005-0000-0000-0000BF4E0000}"/>
    <cellStyle name="Hyperlink 25" xfId="45995" hidden="1" xr:uid="{00000000-0005-0000-0000-0000C04E0000}"/>
    <cellStyle name="Hyperlink 25" xfId="46056" hidden="1" xr:uid="{00000000-0005-0000-0000-0000C14E0000}"/>
    <cellStyle name="Hyperlink 25" xfId="46105" hidden="1" xr:uid="{00000000-0005-0000-0000-0000C24E0000}"/>
    <cellStyle name="Hyperlink 25" xfId="46155" hidden="1" xr:uid="{00000000-0005-0000-0000-0000C34E0000}"/>
    <cellStyle name="Hyperlink 25" xfId="45113" hidden="1" xr:uid="{00000000-0005-0000-0000-0000C44E0000}"/>
    <cellStyle name="Hyperlink 25" xfId="46199" hidden="1" xr:uid="{00000000-0005-0000-0000-0000C54E0000}"/>
    <cellStyle name="Hyperlink 25" xfId="46260" hidden="1" xr:uid="{00000000-0005-0000-0000-0000C64E0000}"/>
    <cellStyle name="Hyperlink 25" xfId="46309" hidden="1" xr:uid="{00000000-0005-0000-0000-0000C74E0000}"/>
    <cellStyle name="Hyperlink 25" xfId="46359" hidden="1" xr:uid="{00000000-0005-0000-0000-0000C84E0000}"/>
    <cellStyle name="Hyperlink 25" xfId="5806" hidden="1" xr:uid="{00000000-0005-0000-0000-0000C94E0000}"/>
    <cellStyle name="Hyperlink 25" xfId="46403" hidden="1" xr:uid="{00000000-0005-0000-0000-0000CA4E0000}"/>
    <cellStyle name="Hyperlink 25" xfId="46464" hidden="1" xr:uid="{00000000-0005-0000-0000-0000CB4E0000}"/>
    <cellStyle name="Hyperlink 25" xfId="46513" hidden="1" xr:uid="{00000000-0005-0000-0000-0000CC4E0000}"/>
    <cellStyle name="Hyperlink 25" xfId="46563" hidden="1" xr:uid="{00000000-0005-0000-0000-0000CD4E0000}"/>
    <cellStyle name="Hyperlink 25" xfId="46589" hidden="1" xr:uid="{00000000-0005-0000-0000-0000CE4E0000}"/>
    <cellStyle name="Hyperlink 25" xfId="46658" hidden="1" xr:uid="{00000000-0005-0000-0000-0000CF4E0000}"/>
    <cellStyle name="Hyperlink 25" xfId="46719" hidden="1" xr:uid="{00000000-0005-0000-0000-0000D04E0000}"/>
    <cellStyle name="Hyperlink 25" xfId="46768" hidden="1" xr:uid="{00000000-0005-0000-0000-0000D14E0000}"/>
    <cellStyle name="Hyperlink 25" xfId="46818" hidden="1" xr:uid="{00000000-0005-0000-0000-0000D24E0000}"/>
    <cellStyle name="Hyperlink 25" xfId="46893" hidden="1" xr:uid="{00000000-0005-0000-0000-0000D34E0000}"/>
    <cellStyle name="Hyperlink 25" xfId="47015" hidden="1" xr:uid="{00000000-0005-0000-0000-0000D44E0000}"/>
    <cellStyle name="Hyperlink 25" xfId="47076" hidden="1" xr:uid="{00000000-0005-0000-0000-0000D54E0000}"/>
    <cellStyle name="Hyperlink 25" xfId="47125" hidden="1" xr:uid="{00000000-0005-0000-0000-0000D64E0000}"/>
    <cellStyle name="Hyperlink 25" xfId="47175" hidden="1" xr:uid="{00000000-0005-0000-0000-0000D74E0000}"/>
    <cellStyle name="Hyperlink 25" xfId="47273" hidden="1" xr:uid="{00000000-0005-0000-0000-0000D84E0000}"/>
    <cellStyle name="Hyperlink 25" xfId="47446" hidden="1" xr:uid="{00000000-0005-0000-0000-0000D94E0000}"/>
    <cellStyle name="Hyperlink 25" xfId="47507" hidden="1" xr:uid="{00000000-0005-0000-0000-0000DA4E0000}"/>
    <cellStyle name="Hyperlink 25" xfId="47556" hidden="1" xr:uid="{00000000-0005-0000-0000-0000DB4E0000}"/>
    <cellStyle name="Hyperlink 25" xfId="47606" hidden="1" xr:uid="{00000000-0005-0000-0000-0000DC4E0000}"/>
    <cellStyle name="Hyperlink 25" xfId="47372" hidden="1" xr:uid="{00000000-0005-0000-0000-0000DD4E0000}"/>
    <cellStyle name="Hyperlink 25" xfId="47678" hidden="1" xr:uid="{00000000-0005-0000-0000-0000DE4E0000}"/>
    <cellStyle name="Hyperlink 25" xfId="47739" hidden="1" xr:uid="{00000000-0005-0000-0000-0000DF4E0000}"/>
    <cellStyle name="Hyperlink 25" xfId="47788" hidden="1" xr:uid="{00000000-0005-0000-0000-0000E04E0000}"/>
    <cellStyle name="Hyperlink 25" xfId="47838" hidden="1" xr:uid="{00000000-0005-0000-0000-0000E14E0000}"/>
    <cellStyle name="Hyperlink 25" xfId="47220" hidden="1" xr:uid="{00000000-0005-0000-0000-0000E24E0000}"/>
    <cellStyle name="Hyperlink 25" xfId="47882" hidden="1" xr:uid="{00000000-0005-0000-0000-0000E34E0000}"/>
    <cellStyle name="Hyperlink 25" xfId="47943" hidden="1" xr:uid="{00000000-0005-0000-0000-0000E44E0000}"/>
    <cellStyle name="Hyperlink 25" xfId="47992" hidden="1" xr:uid="{00000000-0005-0000-0000-0000E54E0000}"/>
    <cellStyle name="Hyperlink 25" xfId="48042" hidden="1" xr:uid="{00000000-0005-0000-0000-0000E64E0000}"/>
    <cellStyle name="Hyperlink 25" xfId="47389" hidden="1" xr:uid="{00000000-0005-0000-0000-0000E74E0000}"/>
    <cellStyle name="Hyperlink 25" xfId="48086" hidden="1" xr:uid="{00000000-0005-0000-0000-0000E84E0000}"/>
    <cellStyle name="Hyperlink 25" xfId="48147" hidden="1" xr:uid="{00000000-0005-0000-0000-0000E94E0000}"/>
    <cellStyle name="Hyperlink 25" xfId="48196" hidden="1" xr:uid="{00000000-0005-0000-0000-0000EA4E0000}"/>
    <cellStyle name="Hyperlink 25" xfId="48246" hidden="1" xr:uid="{00000000-0005-0000-0000-0000EB4E0000}"/>
    <cellStyle name="Hyperlink 25" xfId="47204" hidden="1" xr:uid="{00000000-0005-0000-0000-0000EC4E0000}"/>
    <cellStyle name="Hyperlink 25" xfId="48290" hidden="1" xr:uid="{00000000-0005-0000-0000-0000ED4E0000}"/>
    <cellStyle name="Hyperlink 25" xfId="48351" hidden="1" xr:uid="{00000000-0005-0000-0000-0000EE4E0000}"/>
    <cellStyle name="Hyperlink 25" xfId="48400" hidden="1" xr:uid="{00000000-0005-0000-0000-0000EF4E0000}"/>
    <cellStyle name="Hyperlink 25" xfId="48450" hidden="1" xr:uid="{00000000-0005-0000-0000-0000F04E0000}"/>
    <cellStyle name="Hyperlink 25" xfId="46992" hidden="1" xr:uid="{00000000-0005-0000-0000-0000F14E0000}"/>
    <cellStyle name="Hyperlink 25" xfId="48494" hidden="1" xr:uid="{00000000-0005-0000-0000-0000F24E0000}"/>
    <cellStyle name="Hyperlink 25" xfId="48555" hidden="1" xr:uid="{00000000-0005-0000-0000-0000F34E0000}"/>
    <cellStyle name="Hyperlink 25" xfId="48604" hidden="1" xr:uid="{00000000-0005-0000-0000-0000F44E0000}"/>
    <cellStyle name="Hyperlink 25" xfId="48654" hidden="1" xr:uid="{00000000-0005-0000-0000-0000F54E0000}"/>
    <cellStyle name="Hyperlink 25" xfId="48752" hidden="1" xr:uid="{00000000-0005-0000-0000-0000F64E0000}"/>
    <cellStyle name="Hyperlink 25" xfId="48925" hidden="1" xr:uid="{00000000-0005-0000-0000-0000F74E0000}"/>
    <cellStyle name="Hyperlink 25" xfId="48986" hidden="1" xr:uid="{00000000-0005-0000-0000-0000F84E0000}"/>
    <cellStyle name="Hyperlink 25" xfId="49035" hidden="1" xr:uid="{00000000-0005-0000-0000-0000F94E0000}"/>
    <cellStyle name="Hyperlink 25" xfId="49085" hidden="1" xr:uid="{00000000-0005-0000-0000-0000FA4E0000}"/>
    <cellStyle name="Hyperlink 25" xfId="48851" hidden="1" xr:uid="{00000000-0005-0000-0000-0000FB4E0000}"/>
    <cellStyle name="Hyperlink 25" xfId="49157" hidden="1" xr:uid="{00000000-0005-0000-0000-0000FC4E0000}"/>
    <cellStyle name="Hyperlink 25" xfId="49218" hidden="1" xr:uid="{00000000-0005-0000-0000-0000FD4E0000}"/>
    <cellStyle name="Hyperlink 25" xfId="49267" hidden="1" xr:uid="{00000000-0005-0000-0000-0000FE4E0000}"/>
    <cellStyle name="Hyperlink 25" xfId="49317" hidden="1" xr:uid="{00000000-0005-0000-0000-0000FF4E0000}"/>
    <cellStyle name="Hyperlink 25" xfId="48699" hidden="1" xr:uid="{00000000-0005-0000-0000-0000004F0000}"/>
    <cellStyle name="Hyperlink 25" xfId="49361" hidden="1" xr:uid="{00000000-0005-0000-0000-0000014F0000}"/>
    <cellStyle name="Hyperlink 25" xfId="49422" hidden="1" xr:uid="{00000000-0005-0000-0000-0000024F0000}"/>
    <cellStyle name="Hyperlink 25" xfId="49471" hidden="1" xr:uid="{00000000-0005-0000-0000-0000034F0000}"/>
    <cellStyle name="Hyperlink 25" xfId="49521" hidden="1" xr:uid="{00000000-0005-0000-0000-0000044F0000}"/>
    <cellStyle name="Hyperlink 25" xfId="48868" hidden="1" xr:uid="{00000000-0005-0000-0000-0000054F0000}"/>
    <cellStyle name="Hyperlink 25" xfId="49565" hidden="1" xr:uid="{00000000-0005-0000-0000-0000064F0000}"/>
    <cellStyle name="Hyperlink 25" xfId="49626" hidden="1" xr:uid="{00000000-0005-0000-0000-0000074F0000}"/>
    <cellStyle name="Hyperlink 25" xfId="49675" hidden="1" xr:uid="{00000000-0005-0000-0000-0000084F0000}"/>
    <cellStyle name="Hyperlink 25" xfId="49725" hidden="1" xr:uid="{00000000-0005-0000-0000-0000094F0000}"/>
    <cellStyle name="Hyperlink 25" xfId="48683" hidden="1" xr:uid="{00000000-0005-0000-0000-00000A4F0000}"/>
    <cellStyle name="Hyperlink 25" xfId="49769" hidden="1" xr:uid="{00000000-0005-0000-0000-00000B4F0000}"/>
    <cellStyle name="Hyperlink 25" xfId="49830" hidden="1" xr:uid="{00000000-0005-0000-0000-00000C4F0000}"/>
    <cellStyle name="Hyperlink 25" xfId="49879" hidden="1" xr:uid="{00000000-0005-0000-0000-00000D4F0000}"/>
    <cellStyle name="Hyperlink 25" xfId="49929" hidden="1" xr:uid="{00000000-0005-0000-0000-00000E4F0000}"/>
    <cellStyle name="Hyperlink 25" xfId="46847" hidden="1" xr:uid="{00000000-0005-0000-0000-00000F4F0000}"/>
    <cellStyle name="Hyperlink 25" xfId="49973" hidden="1" xr:uid="{00000000-0005-0000-0000-0000104F0000}"/>
    <cellStyle name="Hyperlink 25" xfId="50034" hidden="1" xr:uid="{00000000-0005-0000-0000-0000114F0000}"/>
    <cellStyle name="Hyperlink 25" xfId="50083" hidden="1" xr:uid="{00000000-0005-0000-0000-0000124F0000}"/>
    <cellStyle name="Hyperlink 25" xfId="50133" hidden="1" xr:uid="{00000000-0005-0000-0000-0000134F0000}"/>
    <cellStyle name="Hyperlink 25" xfId="50231" hidden="1" xr:uid="{00000000-0005-0000-0000-0000144F0000}"/>
    <cellStyle name="Hyperlink 25" xfId="50404" hidden="1" xr:uid="{00000000-0005-0000-0000-0000154F0000}"/>
    <cellStyle name="Hyperlink 25" xfId="50465" hidden="1" xr:uid="{00000000-0005-0000-0000-0000164F0000}"/>
    <cellStyle name="Hyperlink 25" xfId="50514" hidden="1" xr:uid="{00000000-0005-0000-0000-0000174F0000}"/>
    <cellStyle name="Hyperlink 25" xfId="50564" hidden="1" xr:uid="{00000000-0005-0000-0000-0000184F0000}"/>
    <cellStyle name="Hyperlink 25" xfId="50330" hidden="1" xr:uid="{00000000-0005-0000-0000-0000194F0000}"/>
    <cellStyle name="Hyperlink 25" xfId="50636" hidden="1" xr:uid="{00000000-0005-0000-0000-00001A4F0000}"/>
    <cellStyle name="Hyperlink 25" xfId="50697" hidden="1" xr:uid="{00000000-0005-0000-0000-00001B4F0000}"/>
    <cellStyle name="Hyperlink 25" xfId="50746" hidden="1" xr:uid="{00000000-0005-0000-0000-00001C4F0000}"/>
    <cellStyle name="Hyperlink 25" xfId="50796" hidden="1" xr:uid="{00000000-0005-0000-0000-00001D4F0000}"/>
    <cellStyle name="Hyperlink 25" xfId="50178" hidden="1" xr:uid="{00000000-0005-0000-0000-00001E4F0000}"/>
    <cellStyle name="Hyperlink 25" xfId="50840" hidden="1" xr:uid="{00000000-0005-0000-0000-00001F4F0000}"/>
    <cellStyle name="Hyperlink 25" xfId="50901" hidden="1" xr:uid="{00000000-0005-0000-0000-0000204F0000}"/>
    <cellStyle name="Hyperlink 25" xfId="50950" hidden="1" xr:uid="{00000000-0005-0000-0000-0000214F0000}"/>
    <cellStyle name="Hyperlink 25" xfId="51000" hidden="1" xr:uid="{00000000-0005-0000-0000-0000224F0000}"/>
    <cellStyle name="Hyperlink 25" xfId="50347" hidden="1" xr:uid="{00000000-0005-0000-0000-0000234F0000}"/>
    <cellStyle name="Hyperlink 25" xfId="51044" hidden="1" xr:uid="{00000000-0005-0000-0000-0000244F0000}"/>
    <cellStyle name="Hyperlink 25" xfId="51105" hidden="1" xr:uid="{00000000-0005-0000-0000-0000254F0000}"/>
    <cellStyle name="Hyperlink 25" xfId="51154" hidden="1" xr:uid="{00000000-0005-0000-0000-0000264F0000}"/>
    <cellStyle name="Hyperlink 25" xfId="51204" hidden="1" xr:uid="{00000000-0005-0000-0000-0000274F0000}"/>
    <cellStyle name="Hyperlink 25" xfId="50162" hidden="1" xr:uid="{00000000-0005-0000-0000-0000284F0000}"/>
    <cellStyle name="Hyperlink 25" xfId="51248" hidden="1" xr:uid="{00000000-0005-0000-0000-0000294F0000}"/>
    <cellStyle name="Hyperlink 25" xfId="51309" hidden="1" xr:uid="{00000000-0005-0000-0000-00002A4F0000}"/>
    <cellStyle name="Hyperlink 25" xfId="51358" hidden="1" xr:uid="{00000000-0005-0000-0000-00002B4F0000}"/>
    <cellStyle name="Hyperlink 25" xfId="51408" hidden="1" xr:uid="{00000000-0005-0000-0000-00002C4F0000}"/>
    <cellStyle name="Hyperlink 25" xfId="5805" hidden="1" xr:uid="{00000000-0005-0000-0000-00002D4F0000}"/>
    <cellStyle name="Hyperlink 25" xfId="51452" hidden="1" xr:uid="{00000000-0005-0000-0000-00002E4F0000}"/>
    <cellStyle name="Hyperlink 25" xfId="51513" hidden="1" xr:uid="{00000000-0005-0000-0000-00002F4F0000}"/>
    <cellStyle name="Hyperlink 25" xfId="51562" hidden="1" xr:uid="{00000000-0005-0000-0000-0000304F0000}"/>
    <cellStyle name="Hyperlink 25" xfId="51612" hidden="1" xr:uid="{00000000-0005-0000-0000-0000314F0000}"/>
    <cellStyle name="Hyperlink 25" xfId="51638" hidden="1" xr:uid="{00000000-0005-0000-0000-0000324F0000}"/>
    <cellStyle name="Hyperlink 25" xfId="51707" hidden="1" xr:uid="{00000000-0005-0000-0000-0000334F0000}"/>
    <cellStyle name="Hyperlink 25" xfId="51768" hidden="1" xr:uid="{00000000-0005-0000-0000-0000344F0000}"/>
    <cellStyle name="Hyperlink 25" xfId="51817" hidden="1" xr:uid="{00000000-0005-0000-0000-0000354F0000}"/>
    <cellStyle name="Hyperlink 25" xfId="51867" hidden="1" xr:uid="{00000000-0005-0000-0000-0000364F0000}"/>
    <cellStyle name="Hyperlink 25" xfId="51942" hidden="1" xr:uid="{00000000-0005-0000-0000-0000374F0000}"/>
    <cellStyle name="Hyperlink 25" xfId="52064" hidden="1" xr:uid="{00000000-0005-0000-0000-0000384F0000}"/>
    <cellStyle name="Hyperlink 25" xfId="52125" hidden="1" xr:uid="{00000000-0005-0000-0000-0000394F0000}"/>
    <cellStyle name="Hyperlink 25" xfId="52174" hidden="1" xr:uid="{00000000-0005-0000-0000-00003A4F0000}"/>
    <cellStyle name="Hyperlink 25" xfId="52224" hidden="1" xr:uid="{00000000-0005-0000-0000-00003B4F0000}"/>
    <cellStyle name="Hyperlink 25" xfId="52322" hidden="1" xr:uid="{00000000-0005-0000-0000-00003C4F0000}"/>
    <cellStyle name="Hyperlink 25" xfId="52495" hidden="1" xr:uid="{00000000-0005-0000-0000-00003D4F0000}"/>
    <cellStyle name="Hyperlink 25" xfId="52556" hidden="1" xr:uid="{00000000-0005-0000-0000-00003E4F0000}"/>
    <cellStyle name="Hyperlink 25" xfId="52605" hidden="1" xr:uid="{00000000-0005-0000-0000-00003F4F0000}"/>
    <cellStyle name="Hyperlink 25" xfId="52655" hidden="1" xr:uid="{00000000-0005-0000-0000-0000404F0000}"/>
    <cellStyle name="Hyperlink 25" xfId="52421" hidden="1" xr:uid="{00000000-0005-0000-0000-0000414F0000}"/>
    <cellStyle name="Hyperlink 25" xfId="52727" hidden="1" xr:uid="{00000000-0005-0000-0000-0000424F0000}"/>
    <cellStyle name="Hyperlink 25" xfId="52788" hidden="1" xr:uid="{00000000-0005-0000-0000-0000434F0000}"/>
    <cellStyle name="Hyperlink 25" xfId="52837" hidden="1" xr:uid="{00000000-0005-0000-0000-0000444F0000}"/>
    <cellStyle name="Hyperlink 25" xfId="52887" hidden="1" xr:uid="{00000000-0005-0000-0000-0000454F0000}"/>
    <cellStyle name="Hyperlink 25" xfId="52269" hidden="1" xr:uid="{00000000-0005-0000-0000-0000464F0000}"/>
    <cellStyle name="Hyperlink 25" xfId="52931" hidden="1" xr:uid="{00000000-0005-0000-0000-0000474F0000}"/>
    <cellStyle name="Hyperlink 25" xfId="52992" hidden="1" xr:uid="{00000000-0005-0000-0000-0000484F0000}"/>
    <cellStyle name="Hyperlink 25" xfId="53041" hidden="1" xr:uid="{00000000-0005-0000-0000-0000494F0000}"/>
    <cellStyle name="Hyperlink 25" xfId="53091" hidden="1" xr:uid="{00000000-0005-0000-0000-00004A4F0000}"/>
    <cellStyle name="Hyperlink 25" xfId="52438" hidden="1" xr:uid="{00000000-0005-0000-0000-00004B4F0000}"/>
    <cellStyle name="Hyperlink 25" xfId="53135" hidden="1" xr:uid="{00000000-0005-0000-0000-00004C4F0000}"/>
    <cellStyle name="Hyperlink 25" xfId="53196" hidden="1" xr:uid="{00000000-0005-0000-0000-00004D4F0000}"/>
    <cellStyle name="Hyperlink 25" xfId="53245" hidden="1" xr:uid="{00000000-0005-0000-0000-00004E4F0000}"/>
    <cellStyle name="Hyperlink 25" xfId="53295" hidden="1" xr:uid="{00000000-0005-0000-0000-00004F4F0000}"/>
    <cellStyle name="Hyperlink 25" xfId="52253" hidden="1" xr:uid="{00000000-0005-0000-0000-0000504F0000}"/>
    <cellStyle name="Hyperlink 25" xfId="53339" hidden="1" xr:uid="{00000000-0005-0000-0000-0000514F0000}"/>
    <cellStyle name="Hyperlink 25" xfId="53400" hidden="1" xr:uid="{00000000-0005-0000-0000-0000524F0000}"/>
    <cellStyle name="Hyperlink 25" xfId="53449" hidden="1" xr:uid="{00000000-0005-0000-0000-0000534F0000}"/>
    <cellStyle name="Hyperlink 25" xfId="53499" hidden="1" xr:uid="{00000000-0005-0000-0000-0000544F0000}"/>
    <cellStyle name="Hyperlink 25" xfId="52041" hidden="1" xr:uid="{00000000-0005-0000-0000-0000554F0000}"/>
    <cellStyle name="Hyperlink 25" xfId="53543" hidden="1" xr:uid="{00000000-0005-0000-0000-0000564F0000}"/>
    <cellStyle name="Hyperlink 25" xfId="53604" hidden="1" xr:uid="{00000000-0005-0000-0000-0000574F0000}"/>
    <cellStyle name="Hyperlink 25" xfId="53653" hidden="1" xr:uid="{00000000-0005-0000-0000-0000584F0000}"/>
    <cellStyle name="Hyperlink 25" xfId="53703" hidden="1" xr:uid="{00000000-0005-0000-0000-0000594F0000}"/>
    <cellStyle name="Hyperlink 25" xfId="53801" hidden="1" xr:uid="{00000000-0005-0000-0000-00005A4F0000}"/>
    <cellStyle name="Hyperlink 25" xfId="53974" hidden="1" xr:uid="{00000000-0005-0000-0000-00005B4F0000}"/>
    <cellStyle name="Hyperlink 25" xfId="54035" hidden="1" xr:uid="{00000000-0005-0000-0000-00005C4F0000}"/>
    <cellStyle name="Hyperlink 25" xfId="54084" hidden="1" xr:uid="{00000000-0005-0000-0000-00005D4F0000}"/>
    <cellStyle name="Hyperlink 25" xfId="54134" hidden="1" xr:uid="{00000000-0005-0000-0000-00005E4F0000}"/>
    <cellStyle name="Hyperlink 25" xfId="53900" hidden="1" xr:uid="{00000000-0005-0000-0000-00005F4F0000}"/>
    <cellStyle name="Hyperlink 25" xfId="54206" hidden="1" xr:uid="{00000000-0005-0000-0000-0000604F0000}"/>
    <cellStyle name="Hyperlink 25" xfId="54267" hidden="1" xr:uid="{00000000-0005-0000-0000-0000614F0000}"/>
    <cellStyle name="Hyperlink 25" xfId="54316" hidden="1" xr:uid="{00000000-0005-0000-0000-0000624F0000}"/>
    <cellStyle name="Hyperlink 25" xfId="54366" hidden="1" xr:uid="{00000000-0005-0000-0000-0000634F0000}"/>
    <cellStyle name="Hyperlink 25" xfId="53748" hidden="1" xr:uid="{00000000-0005-0000-0000-0000644F0000}"/>
    <cellStyle name="Hyperlink 25" xfId="54410" hidden="1" xr:uid="{00000000-0005-0000-0000-0000654F0000}"/>
    <cellStyle name="Hyperlink 25" xfId="54471" hidden="1" xr:uid="{00000000-0005-0000-0000-0000664F0000}"/>
    <cellStyle name="Hyperlink 25" xfId="54520" hidden="1" xr:uid="{00000000-0005-0000-0000-0000674F0000}"/>
    <cellStyle name="Hyperlink 25" xfId="54570" hidden="1" xr:uid="{00000000-0005-0000-0000-0000684F0000}"/>
    <cellStyle name="Hyperlink 25" xfId="53917" hidden="1" xr:uid="{00000000-0005-0000-0000-0000694F0000}"/>
    <cellStyle name="Hyperlink 25" xfId="54614" hidden="1" xr:uid="{00000000-0005-0000-0000-00006A4F0000}"/>
    <cellStyle name="Hyperlink 25" xfId="54675" hidden="1" xr:uid="{00000000-0005-0000-0000-00006B4F0000}"/>
    <cellStyle name="Hyperlink 25" xfId="54724" hidden="1" xr:uid="{00000000-0005-0000-0000-00006C4F0000}"/>
    <cellStyle name="Hyperlink 25" xfId="54774" hidden="1" xr:uid="{00000000-0005-0000-0000-00006D4F0000}"/>
    <cellStyle name="Hyperlink 25" xfId="53732" hidden="1" xr:uid="{00000000-0005-0000-0000-00006E4F0000}"/>
    <cellStyle name="Hyperlink 25" xfId="54818" hidden="1" xr:uid="{00000000-0005-0000-0000-00006F4F0000}"/>
    <cellStyle name="Hyperlink 25" xfId="54879" hidden="1" xr:uid="{00000000-0005-0000-0000-0000704F0000}"/>
    <cellStyle name="Hyperlink 25" xfId="54928" hidden="1" xr:uid="{00000000-0005-0000-0000-0000714F0000}"/>
    <cellStyle name="Hyperlink 25" xfId="54978" hidden="1" xr:uid="{00000000-0005-0000-0000-0000724F0000}"/>
    <cellStyle name="Hyperlink 25" xfId="51896" hidden="1" xr:uid="{00000000-0005-0000-0000-0000734F0000}"/>
    <cellStyle name="Hyperlink 25" xfId="55022" hidden="1" xr:uid="{00000000-0005-0000-0000-0000744F0000}"/>
    <cellStyle name="Hyperlink 25" xfId="55083" hidden="1" xr:uid="{00000000-0005-0000-0000-0000754F0000}"/>
    <cellStyle name="Hyperlink 25" xfId="55132" hidden="1" xr:uid="{00000000-0005-0000-0000-0000764F0000}"/>
    <cellStyle name="Hyperlink 25" xfId="55182" hidden="1" xr:uid="{00000000-0005-0000-0000-0000774F0000}"/>
    <cellStyle name="Hyperlink 25" xfId="55280" hidden="1" xr:uid="{00000000-0005-0000-0000-0000784F0000}"/>
    <cellStyle name="Hyperlink 25" xfId="55453" hidden="1" xr:uid="{00000000-0005-0000-0000-0000794F0000}"/>
    <cellStyle name="Hyperlink 25" xfId="55514" hidden="1" xr:uid="{00000000-0005-0000-0000-00007A4F0000}"/>
    <cellStyle name="Hyperlink 25" xfId="55563" hidden="1" xr:uid="{00000000-0005-0000-0000-00007B4F0000}"/>
    <cellStyle name="Hyperlink 25" xfId="55613" hidden="1" xr:uid="{00000000-0005-0000-0000-00007C4F0000}"/>
    <cellStyle name="Hyperlink 25" xfId="55379" hidden="1" xr:uid="{00000000-0005-0000-0000-00007D4F0000}"/>
    <cellStyle name="Hyperlink 25" xfId="55685" hidden="1" xr:uid="{00000000-0005-0000-0000-00007E4F0000}"/>
    <cellStyle name="Hyperlink 25" xfId="55746" hidden="1" xr:uid="{00000000-0005-0000-0000-00007F4F0000}"/>
    <cellStyle name="Hyperlink 25" xfId="55795" hidden="1" xr:uid="{00000000-0005-0000-0000-0000804F0000}"/>
    <cellStyle name="Hyperlink 25" xfId="55845" hidden="1" xr:uid="{00000000-0005-0000-0000-0000814F0000}"/>
    <cellStyle name="Hyperlink 25" xfId="55227" hidden="1" xr:uid="{00000000-0005-0000-0000-0000824F0000}"/>
    <cellStyle name="Hyperlink 25" xfId="55889" hidden="1" xr:uid="{00000000-0005-0000-0000-0000834F0000}"/>
    <cellStyle name="Hyperlink 25" xfId="55950" hidden="1" xr:uid="{00000000-0005-0000-0000-0000844F0000}"/>
    <cellStyle name="Hyperlink 25" xfId="55999" hidden="1" xr:uid="{00000000-0005-0000-0000-0000854F0000}"/>
    <cellStyle name="Hyperlink 25" xfId="56049" hidden="1" xr:uid="{00000000-0005-0000-0000-0000864F0000}"/>
    <cellStyle name="Hyperlink 25" xfId="55396" hidden="1" xr:uid="{00000000-0005-0000-0000-0000874F0000}"/>
    <cellStyle name="Hyperlink 25" xfId="56093" hidden="1" xr:uid="{00000000-0005-0000-0000-0000884F0000}"/>
    <cellStyle name="Hyperlink 25" xfId="56154" hidden="1" xr:uid="{00000000-0005-0000-0000-0000894F0000}"/>
    <cellStyle name="Hyperlink 25" xfId="56203" hidden="1" xr:uid="{00000000-0005-0000-0000-00008A4F0000}"/>
    <cellStyle name="Hyperlink 25" xfId="56253" hidden="1" xr:uid="{00000000-0005-0000-0000-00008B4F0000}"/>
    <cellStyle name="Hyperlink 25" xfId="55211" hidden="1" xr:uid="{00000000-0005-0000-0000-00008C4F0000}"/>
    <cellStyle name="Hyperlink 25" xfId="56297" hidden="1" xr:uid="{00000000-0005-0000-0000-00008D4F0000}"/>
    <cellStyle name="Hyperlink 25" xfId="56358" hidden="1" xr:uid="{00000000-0005-0000-0000-00008E4F0000}"/>
    <cellStyle name="Hyperlink 25" xfId="56407" hidden="1" xr:uid="{00000000-0005-0000-0000-00008F4F0000}"/>
    <cellStyle name="Hyperlink 25" xfId="56457" hidden="1" xr:uid="{00000000-0005-0000-0000-0000904F0000}"/>
    <cellStyle name="Hyperlink 25" xfId="56494" hidden="1" xr:uid="{00000000-0005-0000-0000-0000914F0000}"/>
    <cellStyle name="Hyperlink 25" xfId="56565" hidden="1" xr:uid="{00000000-0005-0000-0000-0000924F0000}"/>
    <cellStyle name="Hyperlink 25" xfId="56626" hidden="1" xr:uid="{00000000-0005-0000-0000-0000934F0000}"/>
    <cellStyle name="Hyperlink 25" xfId="56675" hidden="1" xr:uid="{00000000-0005-0000-0000-0000944F0000}"/>
    <cellStyle name="Hyperlink 25" xfId="56725" hidden="1" xr:uid="{00000000-0005-0000-0000-0000954F0000}"/>
    <cellStyle name="Hyperlink 25" xfId="56751" hidden="1" xr:uid="{00000000-0005-0000-0000-0000964F0000}"/>
    <cellStyle name="Hyperlink 25" xfId="56820" hidden="1" xr:uid="{00000000-0005-0000-0000-0000974F0000}"/>
    <cellStyle name="Hyperlink 25" xfId="56881" hidden="1" xr:uid="{00000000-0005-0000-0000-0000984F0000}"/>
    <cellStyle name="Hyperlink 25" xfId="56930" hidden="1" xr:uid="{00000000-0005-0000-0000-0000994F0000}"/>
    <cellStyle name="Hyperlink 25" xfId="56980" hidden="1" xr:uid="{00000000-0005-0000-0000-00009A4F0000}"/>
    <cellStyle name="Hyperlink 25" xfId="57063" hidden="1" xr:uid="{00000000-0005-0000-0000-00009B4F0000}"/>
    <cellStyle name="Hyperlink 25" xfId="57187" hidden="1" xr:uid="{00000000-0005-0000-0000-00009C4F0000}"/>
    <cellStyle name="Hyperlink 25" xfId="57248" hidden="1" xr:uid="{00000000-0005-0000-0000-00009D4F0000}"/>
    <cellStyle name="Hyperlink 25" xfId="57297" hidden="1" xr:uid="{00000000-0005-0000-0000-00009E4F0000}"/>
    <cellStyle name="Hyperlink 25" xfId="57347" hidden="1" xr:uid="{00000000-0005-0000-0000-00009F4F0000}"/>
    <cellStyle name="Hyperlink 25" xfId="57445" hidden="1" xr:uid="{00000000-0005-0000-0000-0000A04F0000}"/>
    <cellStyle name="Hyperlink 25" xfId="57618" hidden="1" xr:uid="{00000000-0005-0000-0000-0000A14F0000}"/>
    <cellStyle name="Hyperlink 25" xfId="57679" hidden="1" xr:uid="{00000000-0005-0000-0000-0000A24F0000}"/>
    <cellStyle name="Hyperlink 25" xfId="57728" hidden="1" xr:uid="{00000000-0005-0000-0000-0000A34F0000}"/>
    <cellStyle name="Hyperlink 25" xfId="57778" hidden="1" xr:uid="{00000000-0005-0000-0000-0000A44F0000}"/>
    <cellStyle name="Hyperlink 25" xfId="57544" hidden="1" xr:uid="{00000000-0005-0000-0000-0000A54F0000}"/>
    <cellStyle name="Hyperlink 25" xfId="57850" hidden="1" xr:uid="{00000000-0005-0000-0000-0000A64F0000}"/>
    <cellStyle name="Hyperlink 25" xfId="57911" hidden="1" xr:uid="{00000000-0005-0000-0000-0000A74F0000}"/>
    <cellStyle name="Hyperlink 25" xfId="57960" hidden="1" xr:uid="{00000000-0005-0000-0000-0000A84F0000}"/>
    <cellStyle name="Hyperlink 25" xfId="58010" hidden="1" xr:uid="{00000000-0005-0000-0000-0000A94F0000}"/>
    <cellStyle name="Hyperlink 25" xfId="57392" hidden="1" xr:uid="{00000000-0005-0000-0000-0000AA4F0000}"/>
    <cellStyle name="Hyperlink 25" xfId="58054" hidden="1" xr:uid="{00000000-0005-0000-0000-0000AB4F0000}"/>
    <cellStyle name="Hyperlink 25" xfId="58115" hidden="1" xr:uid="{00000000-0005-0000-0000-0000AC4F0000}"/>
    <cellStyle name="Hyperlink 25" xfId="58164" hidden="1" xr:uid="{00000000-0005-0000-0000-0000AD4F0000}"/>
    <cellStyle name="Hyperlink 25" xfId="58214" hidden="1" xr:uid="{00000000-0005-0000-0000-0000AE4F0000}"/>
    <cellStyle name="Hyperlink 25" xfId="57561" hidden="1" xr:uid="{00000000-0005-0000-0000-0000AF4F0000}"/>
    <cellStyle name="Hyperlink 25" xfId="58258" hidden="1" xr:uid="{00000000-0005-0000-0000-0000B04F0000}"/>
    <cellStyle name="Hyperlink 25" xfId="58319" hidden="1" xr:uid="{00000000-0005-0000-0000-0000B14F0000}"/>
    <cellStyle name="Hyperlink 25" xfId="58368" hidden="1" xr:uid="{00000000-0005-0000-0000-0000B24F0000}"/>
    <cellStyle name="Hyperlink 25" xfId="58418" hidden="1" xr:uid="{00000000-0005-0000-0000-0000B34F0000}"/>
    <cellStyle name="Hyperlink 25" xfId="57376" hidden="1" xr:uid="{00000000-0005-0000-0000-0000B44F0000}"/>
    <cellStyle name="Hyperlink 25" xfId="58462" hidden="1" xr:uid="{00000000-0005-0000-0000-0000B54F0000}"/>
    <cellStyle name="Hyperlink 25" xfId="58523" hidden="1" xr:uid="{00000000-0005-0000-0000-0000B64F0000}"/>
    <cellStyle name="Hyperlink 25" xfId="58572" hidden="1" xr:uid="{00000000-0005-0000-0000-0000B74F0000}"/>
    <cellStyle name="Hyperlink 25" xfId="58622" hidden="1" xr:uid="{00000000-0005-0000-0000-0000B84F0000}"/>
    <cellStyle name="Hyperlink 25" xfId="57163" hidden="1" xr:uid="{00000000-0005-0000-0000-0000B94F0000}"/>
    <cellStyle name="Hyperlink 25" xfId="58666" hidden="1" xr:uid="{00000000-0005-0000-0000-0000BA4F0000}"/>
    <cellStyle name="Hyperlink 25" xfId="58727" hidden="1" xr:uid="{00000000-0005-0000-0000-0000BB4F0000}"/>
    <cellStyle name="Hyperlink 25" xfId="58776" hidden="1" xr:uid="{00000000-0005-0000-0000-0000BC4F0000}"/>
    <cellStyle name="Hyperlink 25" xfId="58826" hidden="1" xr:uid="{00000000-0005-0000-0000-0000BD4F0000}"/>
    <cellStyle name="Hyperlink 25" xfId="58924" hidden="1" xr:uid="{00000000-0005-0000-0000-0000BE4F0000}"/>
    <cellStyle name="Hyperlink 25" xfId="59097" hidden="1" xr:uid="{00000000-0005-0000-0000-0000BF4F0000}"/>
    <cellStyle name="Hyperlink 25" xfId="59158" hidden="1" xr:uid="{00000000-0005-0000-0000-0000C04F0000}"/>
    <cellStyle name="Hyperlink 25" xfId="59207" hidden="1" xr:uid="{00000000-0005-0000-0000-0000C14F0000}"/>
    <cellStyle name="Hyperlink 25" xfId="59257" hidden="1" xr:uid="{00000000-0005-0000-0000-0000C24F0000}"/>
    <cellStyle name="Hyperlink 25" xfId="59023" hidden="1" xr:uid="{00000000-0005-0000-0000-0000C34F0000}"/>
    <cellStyle name="Hyperlink 25" xfId="59329" hidden="1" xr:uid="{00000000-0005-0000-0000-0000C44F0000}"/>
    <cellStyle name="Hyperlink 25" xfId="59390" hidden="1" xr:uid="{00000000-0005-0000-0000-0000C54F0000}"/>
    <cellStyle name="Hyperlink 25" xfId="59439" hidden="1" xr:uid="{00000000-0005-0000-0000-0000C64F0000}"/>
    <cellStyle name="Hyperlink 25" xfId="59489" hidden="1" xr:uid="{00000000-0005-0000-0000-0000C74F0000}"/>
    <cellStyle name="Hyperlink 25" xfId="58871" hidden="1" xr:uid="{00000000-0005-0000-0000-0000C84F0000}"/>
    <cellStyle name="Hyperlink 25" xfId="59533" hidden="1" xr:uid="{00000000-0005-0000-0000-0000C94F0000}"/>
    <cellStyle name="Hyperlink 25" xfId="59594" hidden="1" xr:uid="{00000000-0005-0000-0000-0000CA4F0000}"/>
    <cellStyle name="Hyperlink 25" xfId="59643" hidden="1" xr:uid="{00000000-0005-0000-0000-0000CB4F0000}"/>
    <cellStyle name="Hyperlink 25" xfId="59693" hidden="1" xr:uid="{00000000-0005-0000-0000-0000CC4F0000}"/>
    <cellStyle name="Hyperlink 25" xfId="59040" hidden="1" xr:uid="{00000000-0005-0000-0000-0000CD4F0000}"/>
    <cellStyle name="Hyperlink 25" xfId="59737" hidden="1" xr:uid="{00000000-0005-0000-0000-0000CE4F0000}"/>
    <cellStyle name="Hyperlink 25" xfId="59798" hidden="1" xr:uid="{00000000-0005-0000-0000-0000CF4F0000}"/>
    <cellStyle name="Hyperlink 25" xfId="59847" hidden="1" xr:uid="{00000000-0005-0000-0000-0000D04F0000}"/>
    <cellStyle name="Hyperlink 25" xfId="59897" hidden="1" xr:uid="{00000000-0005-0000-0000-0000D14F0000}"/>
    <cellStyle name="Hyperlink 25" xfId="58855" hidden="1" xr:uid="{00000000-0005-0000-0000-0000D24F0000}"/>
    <cellStyle name="Hyperlink 25" xfId="59941" hidden="1" xr:uid="{00000000-0005-0000-0000-0000D34F0000}"/>
    <cellStyle name="Hyperlink 25" xfId="60002" hidden="1" xr:uid="{00000000-0005-0000-0000-0000D44F0000}"/>
    <cellStyle name="Hyperlink 25" xfId="60051" hidden="1" xr:uid="{00000000-0005-0000-0000-0000D54F0000}"/>
    <cellStyle name="Hyperlink 25" xfId="60101" hidden="1" xr:uid="{00000000-0005-0000-0000-0000D64F0000}"/>
    <cellStyle name="Hyperlink 25" xfId="57012" hidden="1" xr:uid="{00000000-0005-0000-0000-0000D74F0000}"/>
    <cellStyle name="Hyperlink 25" xfId="60145" hidden="1" xr:uid="{00000000-0005-0000-0000-0000D84F0000}"/>
    <cellStyle name="Hyperlink 25" xfId="60206" hidden="1" xr:uid="{00000000-0005-0000-0000-0000D94F0000}"/>
    <cellStyle name="Hyperlink 25" xfId="60255" hidden="1" xr:uid="{00000000-0005-0000-0000-0000DA4F0000}"/>
    <cellStyle name="Hyperlink 25" xfId="60305" hidden="1" xr:uid="{00000000-0005-0000-0000-0000DB4F0000}"/>
    <cellStyle name="Hyperlink 25" xfId="60403" hidden="1" xr:uid="{00000000-0005-0000-0000-0000DC4F0000}"/>
    <cellStyle name="Hyperlink 25" xfId="60576" hidden="1" xr:uid="{00000000-0005-0000-0000-0000DD4F0000}"/>
    <cellStyle name="Hyperlink 25" xfId="60637" hidden="1" xr:uid="{00000000-0005-0000-0000-0000DE4F0000}"/>
    <cellStyle name="Hyperlink 25" xfId="60686" hidden="1" xr:uid="{00000000-0005-0000-0000-0000DF4F0000}"/>
    <cellStyle name="Hyperlink 25" xfId="60736" hidden="1" xr:uid="{00000000-0005-0000-0000-0000E04F0000}"/>
    <cellStyle name="Hyperlink 25" xfId="60502" hidden="1" xr:uid="{00000000-0005-0000-0000-0000E14F0000}"/>
    <cellStyle name="Hyperlink 25" xfId="60808" hidden="1" xr:uid="{00000000-0005-0000-0000-0000E24F0000}"/>
    <cellStyle name="Hyperlink 25" xfId="60869" hidden="1" xr:uid="{00000000-0005-0000-0000-0000E34F0000}"/>
    <cellStyle name="Hyperlink 25" xfId="60918" hidden="1" xr:uid="{00000000-0005-0000-0000-0000E44F0000}"/>
    <cellStyle name="Hyperlink 25" xfId="60968" hidden="1" xr:uid="{00000000-0005-0000-0000-0000E54F0000}"/>
    <cellStyle name="Hyperlink 25" xfId="60350" hidden="1" xr:uid="{00000000-0005-0000-0000-0000E64F0000}"/>
    <cellStyle name="Hyperlink 25" xfId="61012" hidden="1" xr:uid="{00000000-0005-0000-0000-0000E74F0000}"/>
    <cellStyle name="Hyperlink 25" xfId="61073" hidden="1" xr:uid="{00000000-0005-0000-0000-0000E84F0000}"/>
    <cellStyle name="Hyperlink 25" xfId="61122" hidden="1" xr:uid="{00000000-0005-0000-0000-0000E94F0000}"/>
    <cellStyle name="Hyperlink 25" xfId="61172" hidden="1" xr:uid="{00000000-0005-0000-0000-0000EA4F0000}"/>
    <cellStyle name="Hyperlink 25" xfId="60519" hidden="1" xr:uid="{00000000-0005-0000-0000-0000EB4F0000}"/>
    <cellStyle name="Hyperlink 25" xfId="61216" hidden="1" xr:uid="{00000000-0005-0000-0000-0000EC4F0000}"/>
    <cellStyle name="Hyperlink 25" xfId="61277" hidden="1" xr:uid="{00000000-0005-0000-0000-0000ED4F0000}"/>
    <cellStyle name="Hyperlink 25" xfId="61326" hidden="1" xr:uid="{00000000-0005-0000-0000-0000EE4F0000}"/>
    <cellStyle name="Hyperlink 25" xfId="61376" hidden="1" xr:uid="{00000000-0005-0000-0000-0000EF4F0000}"/>
    <cellStyle name="Hyperlink 25" xfId="60334" hidden="1" xr:uid="{00000000-0005-0000-0000-0000F04F0000}"/>
    <cellStyle name="Hyperlink 25" xfId="61420" hidden="1" xr:uid="{00000000-0005-0000-0000-0000F14F0000}"/>
    <cellStyle name="Hyperlink 25" xfId="61481" hidden="1" xr:uid="{00000000-0005-0000-0000-0000F24F0000}"/>
    <cellStyle name="Hyperlink 25" xfId="61530" hidden="1" xr:uid="{00000000-0005-0000-0000-0000F34F0000}"/>
    <cellStyle name="Hyperlink 25" xfId="61580" xr:uid="{00000000-0005-0000-0000-0000F44F0000}"/>
    <cellStyle name="Hyperlink 26" xfId="159" hidden="1" xr:uid="{00000000-0005-0000-0000-0000F54F0000}"/>
    <cellStyle name="Hyperlink 26" xfId="201" hidden="1" xr:uid="{00000000-0005-0000-0000-0000F64F0000}"/>
    <cellStyle name="Hyperlink 26" xfId="431" hidden="1" xr:uid="{00000000-0005-0000-0000-0000F74F0000}"/>
    <cellStyle name="Hyperlink 26" xfId="496" hidden="1" xr:uid="{00000000-0005-0000-0000-0000F84F0000}"/>
    <cellStyle name="Hyperlink 26" xfId="545" hidden="1" xr:uid="{00000000-0005-0000-0000-0000F94F0000}"/>
    <cellStyle name="Hyperlink 26" xfId="595" hidden="1" xr:uid="{00000000-0005-0000-0000-0000FA4F0000}"/>
    <cellStyle name="Hyperlink 26" xfId="619" hidden="1" xr:uid="{00000000-0005-0000-0000-0000FB4F0000}"/>
    <cellStyle name="Hyperlink 26" xfId="688" hidden="1" xr:uid="{00000000-0005-0000-0000-0000FC4F0000}"/>
    <cellStyle name="Hyperlink 26" xfId="751" hidden="1" xr:uid="{00000000-0005-0000-0000-0000FD4F0000}"/>
    <cellStyle name="Hyperlink 26" xfId="800" hidden="1" xr:uid="{00000000-0005-0000-0000-0000FE4F0000}"/>
    <cellStyle name="Hyperlink 26" xfId="850" hidden="1" xr:uid="{00000000-0005-0000-0000-0000FF4F0000}"/>
    <cellStyle name="Hyperlink 26" xfId="933" hidden="1" xr:uid="{00000000-0005-0000-0000-000000500000}"/>
    <cellStyle name="Hyperlink 26" xfId="1058" hidden="1" xr:uid="{00000000-0005-0000-0000-000001500000}"/>
    <cellStyle name="Hyperlink 26" xfId="1121" hidden="1" xr:uid="{00000000-0005-0000-0000-000002500000}"/>
    <cellStyle name="Hyperlink 26" xfId="1170" hidden="1" xr:uid="{00000000-0005-0000-0000-000003500000}"/>
    <cellStyle name="Hyperlink 26" xfId="1220" hidden="1" xr:uid="{00000000-0005-0000-0000-000004500000}"/>
    <cellStyle name="Hyperlink 26" xfId="1316" hidden="1" xr:uid="{00000000-0005-0000-0000-000005500000}"/>
    <cellStyle name="Hyperlink 26" xfId="1489" hidden="1" xr:uid="{00000000-0005-0000-0000-000006500000}"/>
    <cellStyle name="Hyperlink 26" xfId="1552" hidden="1" xr:uid="{00000000-0005-0000-0000-000007500000}"/>
    <cellStyle name="Hyperlink 26" xfId="1601" hidden="1" xr:uid="{00000000-0005-0000-0000-000008500000}"/>
    <cellStyle name="Hyperlink 26" xfId="1651" hidden="1" xr:uid="{00000000-0005-0000-0000-000009500000}"/>
    <cellStyle name="Hyperlink 26" xfId="1417" hidden="1" xr:uid="{00000000-0005-0000-0000-00000A500000}"/>
    <cellStyle name="Hyperlink 26" xfId="1721" hidden="1" xr:uid="{00000000-0005-0000-0000-00000B500000}"/>
    <cellStyle name="Hyperlink 26" xfId="1784" hidden="1" xr:uid="{00000000-0005-0000-0000-00000C500000}"/>
    <cellStyle name="Hyperlink 26" xfId="1833" hidden="1" xr:uid="{00000000-0005-0000-0000-00000D500000}"/>
    <cellStyle name="Hyperlink 26" xfId="1883" hidden="1" xr:uid="{00000000-0005-0000-0000-00000E500000}"/>
    <cellStyle name="Hyperlink 26" xfId="1267" hidden="1" xr:uid="{00000000-0005-0000-0000-00000F500000}"/>
    <cellStyle name="Hyperlink 26" xfId="1925" hidden="1" xr:uid="{00000000-0005-0000-0000-000010500000}"/>
    <cellStyle name="Hyperlink 26" xfId="1988" hidden="1" xr:uid="{00000000-0005-0000-0000-000011500000}"/>
    <cellStyle name="Hyperlink 26" xfId="2037" hidden="1" xr:uid="{00000000-0005-0000-0000-000012500000}"/>
    <cellStyle name="Hyperlink 26" xfId="2087" hidden="1" xr:uid="{00000000-0005-0000-0000-000013500000}"/>
    <cellStyle name="Hyperlink 26" xfId="1432" hidden="1" xr:uid="{00000000-0005-0000-0000-000014500000}"/>
    <cellStyle name="Hyperlink 26" xfId="2129" hidden="1" xr:uid="{00000000-0005-0000-0000-000015500000}"/>
    <cellStyle name="Hyperlink 26" xfId="2192" hidden="1" xr:uid="{00000000-0005-0000-0000-000016500000}"/>
    <cellStyle name="Hyperlink 26" xfId="2241" hidden="1" xr:uid="{00000000-0005-0000-0000-000017500000}"/>
    <cellStyle name="Hyperlink 26" xfId="2291" hidden="1" xr:uid="{00000000-0005-0000-0000-000018500000}"/>
    <cellStyle name="Hyperlink 26" xfId="1249" hidden="1" xr:uid="{00000000-0005-0000-0000-000019500000}"/>
    <cellStyle name="Hyperlink 26" xfId="2333" hidden="1" xr:uid="{00000000-0005-0000-0000-00001A500000}"/>
    <cellStyle name="Hyperlink 26" xfId="2396" hidden="1" xr:uid="{00000000-0005-0000-0000-00001B500000}"/>
    <cellStyle name="Hyperlink 26" xfId="2445" hidden="1" xr:uid="{00000000-0005-0000-0000-00001C500000}"/>
    <cellStyle name="Hyperlink 26" xfId="2495" hidden="1" xr:uid="{00000000-0005-0000-0000-00001D500000}"/>
    <cellStyle name="Hyperlink 26" xfId="1035" hidden="1" xr:uid="{00000000-0005-0000-0000-00001E500000}"/>
    <cellStyle name="Hyperlink 26" xfId="2537" hidden="1" xr:uid="{00000000-0005-0000-0000-00001F500000}"/>
    <cellStyle name="Hyperlink 26" xfId="2600" hidden="1" xr:uid="{00000000-0005-0000-0000-000020500000}"/>
    <cellStyle name="Hyperlink 26" xfId="2649" hidden="1" xr:uid="{00000000-0005-0000-0000-000021500000}"/>
    <cellStyle name="Hyperlink 26" xfId="2699" hidden="1" xr:uid="{00000000-0005-0000-0000-000022500000}"/>
    <cellStyle name="Hyperlink 26" xfId="2795" hidden="1" xr:uid="{00000000-0005-0000-0000-000023500000}"/>
    <cellStyle name="Hyperlink 26" xfId="2968" hidden="1" xr:uid="{00000000-0005-0000-0000-000024500000}"/>
    <cellStyle name="Hyperlink 26" xfId="3031" hidden="1" xr:uid="{00000000-0005-0000-0000-000025500000}"/>
    <cellStyle name="Hyperlink 26" xfId="3080" hidden="1" xr:uid="{00000000-0005-0000-0000-000026500000}"/>
    <cellStyle name="Hyperlink 26" xfId="3130" hidden="1" xr:uid="{00000000-0005-0000-0000-000027500000}"/>
    <cellStyle name="Hyperlink 26" xfId="2896" hidden="1" xr:uid="{00000000-0005-0000-0000-000028500000}"/>
    <cellStyle name="Hyperlink 26" xfId="3200" hidden="1" xr:uid="{00000000-0005-0000-0000-000029500000}"/>
    <cellStyle name="Hyperlink 26" xfId="3263" hidden="1" xr:uid="{00000000-0005-0000-0000-00002A500000}"/>
    <cellStyle name="Hyperlink 26" xfId="3312" hidden="1" xr:uid="{00000000-0005-0000-0000-00002B500000}"/>
    <cellStyle name="Hyperlink 26" xfId="3362" hidden="1" xr:uid="{00000000-0005-0000-0000-00002C500000}"/>
    <cellStyle name="Hyperlink 26" xfId="2746" hidden="1" xr:uid="{00000000-0005-0000-0000-00002D500000}"/>
    <cellStyle name="Hyperlink 26" xfId="3404" hidden="1" xr:uid="{00000000-0005-0000-0000-00002E500000}"/>
    <cellStyle name="Hyperlink 26" xfId="3467" hidden="1" xr:uid="{00000000-0005-0000-0000-00002F500000}"/>
    <cellStyle name="Hyperlink 26" xfId="3516" hidden="1" xr:uid="{00000000-0005-0000-0000-000030500000}"/>
    <cellStyle name="Hyperlink 26" xfId="3566" hidden="1" xr:uid="{00000000-0005-0000-0000-000031500000}"/>
    <cellStyle name="Hyperlink 26" xfId="2911" hidden="1" xr:uid="{00000000-0005-0000-0000-000032500000}"/>
    <cellStyle name="Hyperlink 26" xfId="3608" hidden="1" xr:uid="{00000000-0005-0000-0000-000033500000}"/>
    <cellStyle name="Hyperlink 26" xfId="3671" hidden="1" xr:uid="{00000000-0005-0000-0000-000034500000}"/>
    <cellStyle name="Hyperlink 26" xfId="3720" hidden="1" xr:uid="{00000000-0005-0000-0000-000035500000}"/>
    <cellStyle name="Hyperlink 26" xfId="3770" hidden="1" xr:uid="{00000000-0005-0000-0000-000036500000}"/>
    <cellStyle name="Hyperlink 26" xfId="2728" hidden="1" xr:uid="{00000000-0005-0000-0000-000037500000}"/>
    <cellStyle name="Hyperlink 26" xfId="3812" hidden="1" xr:uid="{00000000-0005-0000-0000-000038500000}"/>
    <cellStyle name="Hyperlink 26" xfId="3875" hidden="1" xr:uid="{00000000-0005-0000-0000-000039500000}"/>
    <cellStyle name="Hyperlink 26" xfId="3924" hidden="1" xr:uid="{00000000-0005-0000-0000-00003A500000}"/>
    <cellStyle name="Hyperlink 26" xfId="3974" hidden="1" xr:uid="{00000000-0005-0000-0000-00003B500000}"/>
    <cellStyle name="Hyperlink 26" xfId="878" hidden="1" xr:uid="{00000000-0005-0000-0000-00003C500000}"/>
    <cellStyle name="Hyperlink 26" xfId="4016" hidden="1" xr:uid="{00000000-0005-0000-0000-00003D500000}"/>
    <cellStyle name="Hyperlink 26" xfId="4079" hidden="1" xr:uid="{00000000-0005-0000-0000-00003E500000}"/>
    <cellStyle name="Hyperlink 26" xfId="4128" hidden="1" xr:uid="{00000000-0005-0000-0000-00003F500000}"/>
    <cellStyle name="Hyperlink 26" xfId="4178" hidden="1" xr:uid="{00000000-0005-0000-0000-000040500000}"/>
    <cellStyle name="Hyperlink 26" xfId="4274" hidden="1" xr:uid="{00000000-0005-0000-0000-000041500000}"/>
    <cellStyle name="Hyperlink 26" xfId="4447" hidden="1" xr:uid="{00000000-0005-0000-0000-000042500000}"/>
    <cellStyle name="Hyperlink 26" xfId="4510" hidden="1" xr:uid="{00000000-0005-0000-0000-000043500000}"/>
    <cellStyle name="Hyperlink 26" xfId="4559" hidden="1" xr:uid="{00000000-0005-0000-0000-000044500000}"/>
    <cellStyle name="Hyperlink 26" xfId="4609" hidden="1" xr:uid="{00000000-0005-0000-0000-000045500000}"/>
    <cellStyle name="Hyperlink 26" xfId="4375" hidden="1" xr:uid="{00000000-0005-0000-0000-000046500000}"/>
    <cellStyle name="Hyperlink 26" xfId="4679" hidden="1" xr:uid="{00000000-0005-0000-0000-000047500000}"/>
    <cellStyle name="Hyperlink 26" xfId="4742" hidden="1" xr:uid="{00000000-0005-0000-0000-000048500000}"/>
    <cellStyle name="Hyperlink 26" xfId="4791" hidden="1" xr:uid="{00000000-0005-0000-0000-000049500000}"/>
    <cellStyle name="Hyperlink 26" xfId="4841" hidden="1" xr:uid="{00000000-0005-0000-0000-00004A500000}"/>
    <cellStyle name="Hyperlink 26" xfId="4225" hidden="1" xr:uid="{00000000-0005-0000-0000-00004B500000}"/>
    <cellStyle name="Hyperlink 26" xfId="4883" hidden="1" xr:uid="{00000000-0005-0000-0000-00004C500000}"/>
    <cellStyle name="Hyperlink 26" xfId="4946" hidden="1" xr:uid="{00000000-0005-0000-0000-00004D500000}"/>
    <cellStyle name="Hyperlink 26" xfId="4995" hidden="1" xr:uid="{00000000-0005-0000-0000-00004E500000}"/>
    <cellStyle name="Hyperlink 26" xfId="5045" hidden="1" xr:uid="{00000000-0005-0000-0000-00004F500000}"/>
    <cellStyle name="Hyperlink 26" xfId="4390" hidden="1" xr:uid="{00000000-0005-0000-0000-000050500000}"/>
    <cellStyle name="Hyperlink 26" xfId="5087" hidden="1" xr:uid="{00000000-0005-0000-0000-000051500000}"/>
    <cellStyle name="Hyperlink 26" xfId="5150" hidden="1" xr:uid="{00000000-0005-0000-0000-000052500000}"/>
    <cellStyle name="Hyperlink 26" xfId="5199" hidden="1" xr:uid="{00000000-0005-0000-0000-000053500000}"/>
    <cellStyle name="Hyperlink 26" xfId="5249" hidden="1" xr:uid="{00000000-0005-0000-0000-000054500000}"/>
    <cellStyle name="Hyperlink 26" xfId="4207" hidden="1" xr:uid="{00000000-0005-0000-0000-000055500000}"/>
    <cellStyle name="Hyperlink 26" xfId="5291" hidden="1" xr:uid="{00000000-0005-0000-0000-000056500000}"/>
    <cellStyle name="Hyperlink 26" xfId="5354" hidden="1" xr:uid="{00000000-0005-0000-0000-000057500000}"/>
    <cellStyle name="Hyperlink 26" xfId="5403" hidden="1" xr:uid="{00000000-0005-0000-0000-000058500000}"/>
    <cellStyle name="Hyperlink 26" xfId="5453" hidden="1" xr:uid="{00000000-0005-0000-0000-000059500000}"/>
    <cellStyle name="Hyperlink 26" xfId="5627" hidden="1" xr:uid="{00000000-0005-0000-0000-00005A500000}"/>
    <cellStyle name="Hyperlink 26" xfId="5827" hidden="1" xr:uid="{00000000-0005-0000-0000-00005B500000}"/>
    <cellStyle name="Hyperlink 26" xfId="5890" hidden="1" xr:uid="{00000000-0005-0000-0000-00005C500000}"/>
    <cellStyle name="Hyperlink 26" xfId="5939" hidden="1" xr:uid="{00000000-0005-0000-0000-00005D500000}"/>
    <cellStyle name="Hyperlink 26" xfId="5989" hidden="1" xr:uid="{00000000-0005-0000-0000-00005E500000}"/>
    <cellStyle name="Hyperlink 26" xfId="6013" hidden="1" xr:uid="{00000000-0005-0000-0000-00005F500000}"/>
    <cellStyle name="Hyperlink 26" xfId="6082" hidden="1" xr:uid="{00000000-0005-0000-0000-000060500000}"/>
    <cellStyle name="Hyperlink 26" xfId="6145" hidden="1" xr:uid="{00000000-0005-0000-0000-000061500000}"/>
    <cellStyle name="Hyperlink 26" xfId="6194" hidden="1" xr:uid="{00000000-0005-0000-0000-000062500000}"/>
    <cellStyle name="Hyperlink 26" xfId="6244" hidden="1" xr:uid="{00000000-0005-0000-0000-000063500000}"/>
    <cellStyle name="Hyperlink 26" xfId="6324" hidden="1" xr:uid="{00000000-0005-0000-0000-000064500000}"/>
    <cellStyle name="Hyperlink 26" xfId="6448" hidden="1" xr:uid="{00000000-0005-0000-0000-000065500000}"/>
    <cellStyle name="Hyperlink 26" xfId="6511" hidden="1" xr:uid="{00000000-0005-0000-0000-000066500000}"/>
    <cellStyle name="Hyperlink 26" xfId="6560" hidden="1" xr:uid="{00000000-0005-0000-0000-000067500000}"/>
    <cellStyle name="Hyperlink 26" xfId="6610" hidden="1" xr:uid="{00000000-0005-0000-0000-000068500000}"/>
    <cellStyle name="Hyperlink 26" xfId="6706" hidden="1" xr:uid="{00000000-0005-0000-0000-000069500000}"/>
    <cellStyle name="Hyperlink 26" xfId="6879" hidden="1" xr:uid="{00000000-0005-0000-0000-00006A500000}"/>
    <cellStyle name="Hyperlink 26" xfId="6942" hidden="1" xr:uid="{00000000-0005-0000-0000-00006B500000}"/>
    <cellStyle name="Hyperlink 26" xfId="6991" hidden="1" xr:uid="{00000000-0005-0000-0000-00006C500000}"/>
    <cellStyle name="Hyperlink 26" xfId="7041" hidden="1" xr:uid="{00000000-0005-0000-0000-00006D500000}"/>
    <cellStyle name="Hyperlink 26" xfId="6807" hidden="1" xr:uid="{00000000-0005-0000-0000-00006E500000}"/>
    <cellStyle name="Hyperlink 26" xfId="7111" hidden="1" xr:uid="{00000000-0005-0000-0000-00006F500000}"/>
    <cellStyle name="Hyperlink 26" xfId="7174" hidden="1" xr:uid="{00000000-0005-0000-0000-000070500000}"/>
    <cellStyle name="Hyperlink 26" xfId="7223" hidden="1" xr:uid="{00000000-0005-0000-0000-000071500000}"/>
    <cellStyle name="Hyperlink 26" xfId="7273" hidden="1" xr:uid="{00000000-0005-0000-0000-000072500000}"/>
    <cellStyle name="Hyperlink 26" xfId="6657" hidden="1" xr:uid="{00000000-0005-0000-0000-000073500000}"/>
    <cellStyle name="Hyperlink 26" xfId="7315" hidden="1" xr:uid="{00000000-0005-0000-0000-000074500000}"/>
    <cellStyle name="Hyperlink 26" xfId="7378" hidden="1" xr:uid="{00000000-0005-0000-0000-000075500000}"/>
    <cellStyle name="Hyperlink 26" xfId="7427" hidden="1" xr:uid="{00000000-0005-0000-0000-000076500000}"/>
    <cellStyle name="Hyperlink 26" xfId="7477" hidden="1" xr:uid="{00000000-0005-0000-0000-000077500000}"/>
    <cellStyle name="Hyperlink 26" xfId="6822" hidden="1" xr:uid="{00000000-0005-0000-0000-000078500000}"/>
    <cellStyle name="Hyperlink 26" xfId="7519" hidden="1" xr:uid="{00000000-0005-0000-0000-000079500000}"/>
    <cellStyle name="Hyperlink 26" xfId="7582" hidden="1" xr:uid="{00000000-0005-0000-0000-00007A500000}"/>
    <cellStyle name="Hyperlink 26" xfId="7631" hidden="1" xr:uid="{00000000-0005-0000-0000-00007B500000}"/>
    <cellStyle name="Hyperlink 26" xfId="7681" hidden="1" xr:uid="{00000000-0005-0000-0000-00007C500000}"/>
    <cellStyle name="Hyperlink 26" xfId="6639" hidden="1" xr:uid="{00000000-0005-0000-0000-00007D500000}"/>
    <cellStyle name="Hyperlink 26" xfId="7723" hidden="1" xr:uid="{00000000-0005-0000-0000-00007E500000}"/>
    <cellStyle name="Hyperlink 26" xfId="7786" hidden="1" xr:uid="{00000000-0005-0000-0000-00007F500000}"/>
    <cellStyle name="Hyperlink 26" xfId="7835" hidden="1" xr:uid="{00000000-0005-0000-0000-000080500000}"/>
    <cellStyle name="Hyperlink 26" xfId="7885" hidden="1" xr:uid="{00000000-0005-0000-0000-000081500000}"/>
    <cellStyle name="Hyperlink 26" xfId="6426" hidden="1" xr:uid="{00000000-0005-0000-0000-000082500000}"/>
    <cellStyle name="Hyperlink 26" xfId="7927" hidden="1" xr:uid="{00000000-0005-0000-0000-000083500000}"/>
    <cellStyle name="Hyperlink 26" xfId="7990" hidden="1" xr:uid="{00000000-0005-0000-0000-000084500000}"/>
    <cellStyle name="Hyperlink 26" xfId="8039" hidden="1" xr:uid="{00000000-0005-0000-0000-000085500000}"/>
    <cellStyle name="Hyperlink 26" xfId="8089" hidden="1" xr:uid="{00000000-0005-0000-0000-000086500000}"/>
    <cellStyle name="Hyperlink 26" xfId="8185" hidden="1" xr:uid="{00000000-0005-0000-0000-000087500000}"/>
    <cellStyle name="Hyperlink 26" xfId="8358" hidden="1" xr:uid="{00000000-0005-0000-0000-000088500000}"/>
    <cellStyle name="Hyperlink 26" xfId="8421" hidden="1" xr:uid="{00000000-0005-0000-0000-000089500000}"/>
    <cellStyle name="Hyperlink 26" xfId="8470" hidden="1" xr:uid="{00000000-0005-0000-0000-00008A500000}"/>
    <cellStyle name="Hyperlink 26" xfId="8520" hidden="1" xr:uid="{00000000-0005-0000-0000-00008B500000}"/>
    <cellStyle name="Hyperlink 26" xfId="8286" hidden="1" xr:uid="{00000000-0005-0000-0000-00008C500000}"/>
    <cellStyle name="Hyperlink 26" xfId="8590" hidden="1" xr:uid="{00000000-0005-0000-0000-00008D500000}"/>
    <cellStyle name="Hyperlink 26" xfId="8653" hidden="1" xr:uid="{00000000-0005-0000-0000-00008E500000}"/>
    <cellStyle name="Hyperlink 26" xfId="8702" hidden="1" xr:uid="{00000000-0005-0000-0000-00008F500000}"/>
    <cellStyle name="Hyperlink 26" xfId="8752" hidden="1" xr:uid="{00000000-0005-0000-0000-000090500000}"/>
    <cellStyle name="Hyperlink 26" xfId="8136" hidden="1" xr:uid="{00000000-0005-0000-0000-000091500000}"/>
    <cellStyle name="Hyperlink 26" xfId="8794" hidden="1" xr:uid="{00000000-0005-0000-0000-000092500000}"/>
    <cellStyle name="Hyperlink 26" xfId="8857" hidden="1" xr:uid="{00000000-0005-0000-0000-000093500000}"/>
    <cellStyle name="Hyperlink 26" xfId="8906" hidden="1" xr:uid="{00000000-0005-0000-0000-000094500000}"/>
    <cellStyle name="Hyperlink 26" xfId="8956" hidden="1" xr:uid="{00000000-0005-0000-0000-000095500000}"/>
    <cellStyle name="Hyperlink 26" xfId="8301" hidden="1" xr:uid="{00000000-0005-0000-0000-000096500000}"/>
    <cellStyle name="Hyperlink 26" xfId="8998" hidden="1" xr:uid="{00000000-0005-0000-0000-000097500000}"/>
    <cellStyle name="Hyperlink 26" xfId="9061" hidden="1" xr:uid="{00000000-0005-0000-0000-000098500000}"/>
    <cellStyle name="Hyperlink 26" xfId="9110" hidden="1" xr:uid="{00000000-0005-0000-0000-000099500000}"/>
    <cellStyle name="Hyperlink 26" xfId="9160" hidden="1" xr:uid="{00000000-0005-0000-0000-00009A500000}"/>
    <cellStyle name="Hyperlink 26" xfId="8118" hidden="1" xr:uid="{00000000-0005-0000-0000-00009B500000}"/>
    <cellStyle name="Hyperlink 26" xfId="9202" hidden="1" xr:uid="{00000000-0005-0000-0000-00009C500000}"/>
    <cellStyle name="Hyperlink 26" xfId="9265" hidden="1" xr:uid="{00000000-0005-0000-0000-00009D500000}"/>
    <cellStyle name="Hyperlink 26" xfId="9314" hidden="1" xr:uid="{00000000-0005-0000-0000-00009E500000}"/>
    <cellStyle name="Hyperlink 26" xfId="9364" hidden="1" xr:uid="{00000000-0005-0000-0000-00009F500000}"/>
    <cellStyle name="Hyperlink 26" xfId="6272" hidden="1" xr:uid="{00000000-0005-0000-0000-0000A0500000}"/>
    <cellStyle name="Hyperlink 26" xfId="9406" hidden="1" xr:uid="{00000000-0005-0000-0000-0000A1500000}"/>
    <cellStyle name="Hyperlink 26" xfId="9469" hidden="1" xr:uid="{00000000-0005-0000-0000-0000A2500000}"/>
    <cellStyle name="Hyperlink 26" xfId="9518" hidden="1" xr:uid="{00000000-0005-0000-0000-0000A3500000}"/>
    <cellStyle name="Hyperlink 26" xfId="9568" hidden="1" xr:uid="{00000000-0005-0000-0000-0000A4500000}"/>
    <cellStyle name="Hyperlink 26" xfId="9664" hidden="1" xr:uid="{00000000-0005-0000-0000-0000A5500000}"/>
    <cellStyle name="Hyperlink 26" xfId="9837" hidden="1" xr:uid="{00000000-0005-0000-0000-0000A6500000}"/>
    <cellStyle name="Hyperlink 26" xfId="9900" hidden="1" xr:uid="{00000000-0005-0000-0000-0000A7500000}"/>
    <cellStyle name="Hyperlink 26" xfId="9949" hidden="1" xr:uid="{00000000-0005-0000-0000-0000A8500000}"/>
    <cellStyle name="Hyperlink 26" xfId="9999" hidden="1" xr:uid="{00000000-0005-0000-0000-0000A9500000}"/>
    <cellStyle name="Hyperlink 26" xfId="9765" hidden="1" xr:uid="{00000000-0005-0000-0000-0000AA500000}"/>
    <cellStyle name="Hyperlink 26" xfId="10069" hidden="1" xr:uid="{00000000-0005-0000-0000-0000AB500000}"/>
    <cellStyle name="Hyperlink 26" xfId="10132" hidden="1" xr:uid="{00000000-0005-0000-0000-0000AC500000}"/>
    <cellStyle name="Hyperlink 26" xfId="10181" hidden="1" xr:uid="{00000000-0005-0000-0000-0000AD500000}"/>
    <cellStyle name="Hyperlink 26" xfId="10231" hidden="1" xr:uid="{00000000-0005-0000-0000-0000AE500000}"/>
    <cellStyle name="Hyperlink 26" xfId="9615" hidden="1" xr:uid="{00000000-0005-0000-0000-0000AF500000}"/>
    <cellStyle name="Hyperlink 26" xfId="10273" hidden="1" xr:uid="{00000000-0005-0000-0000-0000B0500000}"/>
    <cellStyle name="Hyperlink 26" xfId="10336" hidden="1" xr:uid="{00000000-0005-0000-0000-0000B1500000}"/>
    <cellStyle name="Hyperlink 26" xfId="10385" hidden="1" xr:uid="{00000000-0005-0000-0000-0000B2500000}"/>
    <cellStyle name="Hyperlink 26" xfId="10435" hidden="1" xr:uid="{00000000-0005-0000-0000-0000B3500000}"/>
    <cellStyle name="Hyperlink 26" xfId="9780" hidden="1" xr:uid="{00000000-0005-0000-0000-0000B4500000}"/>
    <cellStyle name="Hyperlink 26" xfId="10477" hidden="1" xr:uid="{00000000-0005-0000-0000-0000B5500000}"/>
    <cellStyle name="Hyperlink 26" xfId="10540" hidden="1" xr:uid="{00000000-0005-0000-0000-0000B6500000}"/>
    <cellStyle name="Hyperlink 26" xfId="10589" hidden="1" xr:uid="{00000000-0005-0000-0000-0000B7500000}"/>
    <cellStyle name="Hyperlink 26" xfId="10639" hidden="1" xr:uid="{00000000-0005-0000-0000-0000B8500000}"/>
    <cellStyle name="Hyperlink 26" xfId="9597" hidden="1" xr:uid="{00000000-0005-0000-0000-0000B9500000}"/>
    <cellStyle name="Hyperlink 26" xfId="10681" hidden="1" xr:uid="{00000000-0005-0000-0000-0000BA500000}"/>
    <cellStyle name="Hyperlink 26" xfId="10744" hidden="1" xr:uid="{00000000-0005-0000-0000-0000BB500000}"/>
    <cellStyle name="Hyperlink 26" xfId="10793" hidden="1" xr:uid="{00000000-0005-0000-0000-0000BC500000}"/>
    <cellStyle name="Hyperlink 26" xfId="10843" hidden="1" xr:uid="{00000000-0005-0000-0000-0000BD500000}"/>
    <cellStyle name="Hyperlink 26" xfId="5735" hidden="1" xr:uid="{00000000-0005-0000-0000-0000BE500000}"/>
    <cellStyle name="Hyperlink 26" xfId="10914" hidden="1" xr:uid="{00000000-0005-0000-0000-0000BF500000}"/>
    <cellStyle name="Hyperlink 26" xfId="10977" hidden="1" xr:uid="{00000000-0005-0000-0000-0000C0500000}"/>
    <cellStyle name="Hyperlink 26" xfId="11026" hidden="1" xr:uid="{00000000-0005-0000-0000-0000C1500000}"/>
    <cellStyle name="Hyperlink 26" xfId="11076" hidden="1" xr:uid="{00000000-0005-0000-0000-0000C2500000}"/>
    <cellStyle name="Hyperlink 26" xfId="11100" hidden="1" xr:uid="{00000000-0005-0000-0000-0000C3500000}"/>
    <cellStyle name="Hyperlink 26" xfId="11169" hidden="1" xr:uid="{00000000-0005-0000-0000-0000C4500000}"/>
    <cellStyle name="Hyperlink 26" xfId="11232" hidden="1" xr:uid="{00000000-0005-0000-0000-0000C5500000}"/>
    <cellStyle name="Hyperlink 26" xfId="11281" hidden="1" xr:uid="{00000000-0005-0000-0000-0000C6500000}"/>
    <cellStyle name="Hyperlink 26" xfId="11331" hidden="1" xr:uid="{00000000-0005-0000-0000-0000C7500000}"/>
    <cellStyle name="Hyperlink 26" xfId="11412" hidden="1" xr:uid="{00000000-0005-0000-0000-0000C8500000}"/>
    <cellStyle name="Hyperlink 26" xfId="11536" hidden="1" xr:uid="{00000000-0005-0000-0000-0000C9500000}"/>
    <cellStyle name="Hyperlink 26" xfId="11599" hidden="1" xr:uid="{00000000-0005-0000-0000-0000CA500000}"/>
    <cellStyle name="Hyperlink 26" xfId="11648" hidden="1" xr:uid="{00000000-0005-0000-0000-0000CB500000}"/>
    <cellStyle name="Hyperlink 26" xfId="11698" hidden="1" xr:uid="{00000000-0005-0000-0000-0000CC500000}"/>
    <cellStyle name="Hyperlink 26" xfId="11794" hidden="1" xr:uid="{00000000-0005-0000-0000-0000CD500000}"/>
    <cellStyle name="Hyperlink 26" xfId="11967" hidden="1" xr:uid="{00000000-0005-0000-0000-0000CE500000}"/>
    <cellStyle name="Hyperlink 26" xfId="12030" hidden="1" xr:uid="{00000000-0005-0000-0000-0000CF500000}"/>
    <cellStyle name="Hyperlink 26" xfId="12079" hidden="1" xr:uid="{00000000-0005-0000-0000-0000D0500000}"/>
    <cellStyle name="Hyperlink 26" xfId="12129" hidden="1" xr:uid="{00000000-0005-0000-0000-0000D1500000}"/>
    <cellStyle name="Hyperlink 26" xfId="11895" hidden="1" xr:uid="{00000000-0005-0000-0000-0000D2500000}"/>
    <cellStyle name="Hyperlink 26" xfId="12199" hidden="1" xr:uid="{00000000-0005-0000-0000-0000D3500000}"/>
    <cellStyle name="Hyperlink 26" xfId="12262" hidden="1" xr:uid="{00000000-0005-0000-0000-0000D4500000}"/>
    <cellStyle name="Hyperlink 26" xfId="12311" hidden="1" xr:uid="{00000000-0005-0000-0000-0000D5500000}"/>
    <cellStyle name="Hyperlink 26" xfId="12361" hidden="1" xr:uid="{00000000-0005-0000-0000-0000D6500000}"/>
    <cellStyle name="Hyperlink 26" xfId="11745" hidden="1" xr:uid="{00000000-0005-0000-0000-0000D7500000}"/>
    <cellStyle name="Hyperlink 26" xfId="12403" hidden="1" xr:uid="{00000000-0005-0000-0000-0000D8500000}"/>
    <cellStyle name="Hyperlink 26" xfId="12466" hidden="1" xr:uid="{00000000-0005-0000-0000-0000D9500000}"/>
    <cellStyle name="Hyperlink 26" xfId="12515" hidden="1" xr:uid="{00000000-0005-0000-0000-0000DA500000}"/>
    <cellStyle name="Hyperlink 26" xfId="12565" hidden="1" xr:uid="{00000000-0005-0000-0000-0000DB500000}"/>
    <cellStyle name="Hyperlink 26" xfId="11910" hidden="1" xr:uid="{00000000-0005-0000-0000-0000DC500000}"/>
    <cellStyle name="Hyperlink 26" xfId="12607" hidden="1" xr:uid="{00000000-0005-0000-0000-0000DD500000}"/>
    <cellStyle name="Hyperlink 26" xfId="12670" hidden="1" xr:uid="{00000000-0005-0000-0000-0000DE500000}"/>
    <cellStyle name="Hyperlink 26" xfId="12719" hidden="1" xr:uid="{00000000-0005-0000-0000-0000DF500000}"/>
    <cellStyle name="Hyperlink 26" xfId="12769" hidden="1" xr:uid="{00000000-0005-0000-0000-0000E0500000}"/>
    <cellStyle name="Hyperlink 26" xfId="11727" hidden="1" xr:uid="{00000000-0005-0000-0000-0000E1500000}"/>
    <cellStyle name="Hyperlink 26" xfId="12811" hidden="1" xr:uid="{00000000-0005-0000-0000-0000E2500000}"/>
    <cellStyle name="Hyperlink 26" xfId="12874" hidden="1" xr:uid="{00000000-0005-0000-0000-0000E3500000}"/>
    <cellStyle name="Hyperlink 26" xfId="12923" hidden="1" xr:uid="{00000000-0005-0000-0000-0000E4500000}"/>
    <cellStyle name="Hyperlink 26" xfId="12973" hidden="1" xr:uid="{00000000-0005-0000-0000-0000E5500000}"/>
    <cellStyle name="Hyperlink 26" xfId="11514" hidden="1" xr:uid="{00000000-0005-0000-0000-0000E6500000}"/>
    <cellStyle name="Hyperlink 26" xfId="13015" hidden="1" xr:uid="{00000000-0005-0000-0000-0000E7500000}"/>
    <cellStyle name="Hyperlink 26" xfId="13078" hidden="1" xr:uid="{00000000-0005-0000-0000-0000E8500000}"/>
    <cellStyle name="Hyperlink 26" xfId="13127" hidden="1" xr:uid="{00000000-0005-0000-0000-0000E9500000}"/>
    <cellStyle name="Hyperlink 26" xfId="13177" hidden="1" xr:uid="{00000000-0005-0000-0000-0000EA500000}"/>
    <cellStyle name="Hyperlink 26" xfId="13273" hidden="1" xr:uid="{00000000-0005-0000-0000-0000EB500000}"/>
    <cellStyle name="Hyperlink 26" xfId="13446" hidden="1" xr:uid="{00000000-0005-0000-0000-0000EC500000}"/>
    <cellStyle name="Hyperlink 26" xfId="13509" hidden="1" xr:uid="{00000000-0005-0000-0000-0000ED500000}"/>
    <cellStyle name="Hyperlink 26" xfId="13558" hidden="1" xr:uid="{00000000-0005-0000-0000-0000EE500000}"/>
    <cellStyle name="Hyperlink 26" xfId="13608" hidden="1" xr:uid="{00000000-0005-0000-0000-0000EF500000}"/>
    <cellStyle name="Hyperlink 26" xfId="13374" hidden="1" xr:uid="{00000000-0005-0000-0000-0000F0500000}"/>
    <cellStyle name="Hyperlink 26" xfId="13678" hidden="1" xr:uid="{00000000-0005-0000-0000-0000F1500000}"/>
    <cellStyle name="Hyperlink 26" xfId="13741" hidden="1" xr:uid="{00000000-0005-0000-0000-0000F2500000}"/>
    <cellStyle name="Hyperlink 26" xfId="13790" hidden="1" xr:uid="{00000000-0005-0000-0000-0000F3500000}"/>
    <cellStyle name="Hyperlink 26" xfId="13840" hidden="1" xr:uid="{00000000-0005-0000-0000-0000F4500000}"/>
    <cellStyle name="Hyperlink 26" xfId="13224" hidden="1" xr:uid="{00000000-0005-0000-0000-0000F5500000}"/>
    <cellStyle name="Hyperlink 26" xfId="13882" hidden="1" xr:uid="{00000000-0005-0000-0000-0000F6500000}"/>
    <cellStyle name="Hyperlink 26" xfId="13945" hidden="1" xr:uid="{00000000-0005-0000-0000-0000F7500000}"/>
    <cellStyle name="Hyperlink 26" xfId="13994" hidden="1" xr:uid="{00000000-0005-0000-0000-0000F8500000}"/>
    <cellStyle name="Hyperlink 26" xfId="14044" hidden="1" xr:uid="{00000000-0005-0000-0000-0000F9500000}"/>
    <cellStyle name="Hyperlink 26" xfId="13389" hidden="1" xr:uid="{00000000-0005-0000-0000-0000FA500000}"/>
    <cellStyle name="Hyperlink 26" xfId="14086" hidden="1" xr:uid="{00000000-0005-0000-0000-0000FB500000}"/>
    <cellStyle name="Hyperlink 26" xfId="14149" hidden="1" xr:uid="{00000000-0005-0000-0000-0000FC500000}"/>
    <cellStyle name="Hyperlink 26" xfId="14198" hidden="1" xr:uid="{00000000-0005-0000-0000-0000FD500000}"/>
    <cellStyle name="Hyperlink 26" xfId="14248" hidden="1" xr:uid="{00000000-0005-0000-0000-0000FE500000}"/>
    <cellStyle name="Hyperlink 26" xfId="13206" hidden="1" xr:uid="{00000000-0005-0000-0000-0000FF500000}"/>
    <cellStyle name="Hyperlink 26" xfId="14290" hidden="1" xr:uid="{00000000-0005-0000-0000-000000510000}"/>
    <cellStyle name="Hyperlink 26" xfId="14353" hidden="1" xr:uid="{00000000-0005-0000-0000-000001510000}"/>
    <cellStyle name="Hyperlink 26" xfId="14402" hidden="1" xr:uid="{00000000-0005-0000-0000-000002510000}"/>
    <cellStyle name="Hyperlink 26" xfId="14452" hidden="1" xr:uid="{00000000-0005-0000-0000-000003510000}"/>
    <cellStyle name="Hyperlink 26" xfId="11359" hidden="1" xr:uid="{00000000-0005-0000-0000-000004510000}"/>
    <cellStyle name="Hyperlink 26" xfId="14494" hidden="1" xr:uid="{00000000-0005-0000-0000-000005510000}"/>
    <cellStyle name="Hyperlink 26" xfId="14557" hidden="1" xr:uid="{00000000-0005-0000-0000-000006510000}"/>
    <cellStyle name="Hyperlink 26" xfId="14606" hidden="1" xr:uid="{00000000-0005-0000-0000-000007510000}"/>
    <cellStyle name="Hyperlink 26" xfId="14656" hidden="1" xr:uid="{00000000-0005-0000-0000-000008510000}"/>
    <cellStyle name="Hyperlink 26" xfId="14752" hidden="1" xr:uid="{00000000-0005-0000-0000-000009510000}"/>
    <cellStyle name="Hyperlink 26" xfId="14925" hidden="1" xr:uid="{00000000-0005-0000-0000-00000A510000}"/>
    <cellStyle name="Hyperlink 26" xfId="14988" hidden="1" xr:uid="{00000000-0005-0000-0000-00000B510000}"/>
    <cellStyle name="Hyperlink 26" xfId="15037" hidden="1" xr:uid="{00000000-0005-0000-0000-00000C510000}"/>
    <cellStyle name="Hyperlink 26" xfId="15087" hidden="1" xr:uid="{00000000-0005-0000-0000-00000D510000}"/>
    <cellStyle name="Hyperlink 26" xfId="14853" hidden="1" xr:uid="{00000000-0005-0000-0000-00000E510000}"/>
    <cellStyle name="Hyperlink 26" xfId="15157" hidden="1" xr:uid="{00000000-0005-0000-0000-00000F510000}"/>
    <cellStyle name="Hyperlink 26" xfId="15220" hidden="1" xr:uid="{00000000-0005-0000-0000-000010510000}"/>
    <cellStyle name="Hyperlink 26" xfId="15269" hidden="1" xr:uid="{00000000-0005-0000-0000-000011510000}"/>
    <cellStyle name="Hyperlink 26" xfId="15319" hidden="1" xr:uid="{00000000-0005-0000-0000-000012510000}"/>
    <cellStyle name="Hyperlink 26" xfId="14703" hidden="1" xr:uid="{00000000-0005-0000-0000-000013510000}"/>
    <cellStyle name="Hyperlink 26" xfId="15361" hidden="1" xr:uid="{00000000-0005-0000-0000-000014510000}"/>
    <cellStyle name="Hyperlink 26" xfId="15424" hidden="1" xr:uid="{00000000-0005-0000-0000-000015510000}"/>
    <cellStyle name="Hyperlink 26" xfId="15473" hidden="1" xr:uid="{00000000-0005-0000-0000-000016510000}"/>
    <cellStyle name="Hyperlink 26" xfId="15523" hidden="1" xr:uid="{00000000-0005-0000-0000-000017510000}"/>
    <cellStyle name="Hyperlink 26" xfId="14868" hidden="1" xr:uid="{00000000-0005-0000-0000-000018510000}"/>
    <cellStyle name="Hyperlink 26" xfId="15565" hidden="1" xr:uid="{00000000-0005-0000-0000-000019510000}"/>
    <cellStyle name="Hyperlink 26" xfId="15628" hidden="1" xr:uid="{00000000-0005-0000-0000-00001A510000}"/>
    <cellStyle name="Hyperlink 26" xfId="15677" hidden="1" xr:uid="{00000000-0005-0000-0000-00001B510000}"/>
    <cellStyle name="Hyperlink 26" xfId="15727" hidden="1" xr:uid="{00000000-0005-0000-0000-00001C510000}"/>
    <cellStyle name="Hyperlink 26" xfId="14685" hidden="1" xr:uid="{00000000-0005-0000-0000-00001D510000}"/>
    <cellStyle name="Hyperlink 26" xfId="15769" hidden="1" xr:uid="{00000000-0005-0000-0000-00001E510000}"/>
    <cellStyle name="Hyperlink 26" xfId="15832" hidden="1" xr:uid="{00000000-0005-0000-0000-00001F510000}"/>
    <cellStyle name="Hyperlink 26" xfId="15881" hidden="1" xr:uid="{00000000-0005-0000-0000-000020510000}"/>
    <cellStyle name="Hyperlink 26" xfId="15931" hidden="1" xr:uid="{00000000-0005-0000-0000-000021510000}"/>
    <cellStyle name="Hyperlink 26" xfId="5601" hidden="1" xr:uid="{00000000-0005-0000-0000-000022510000}"/>
    <cellStyle name="Hyperlink 26" xfId="15998" hidden="1" xr:uid="{00000000-0005-0000-0000-000023510000}"/>
    <cellStyle name="Hyperlink 26" xfId="16061" hidden="1" xr:uid="{00000000-0005-0000-0000-000024510000}"/>
    <cellStyle name="Hyperlink 26" xfId="16110" hidden="1" xr:uid="{00000000-0005-0000-0000-000025510000}"/>
    <cellStyle name="Hyperlink 26" xfId="16160" hidden="1" xr:uid="{00000000-0005-0000-0000-000026510000}"/>
    <cellStyle name="Hyperlink 26" xfId="16184" hidden="1" xr:uid="{00000000-0005-0000-0000-000027510000}"/>
    <cellStyle name="Hyperlink 26" xfId="16253" hidden="1" xr:uid="{00000000-0005-0000-0000-000028510000}"/>
    <cellStyle name="Hyperlink 26" xfId="16316" hidden="1" xr:uid="{00000000-0005-0000-0000-000029510000}"/>
    <cellStyle name="Hyperlink 26" xfId="16365" hidden="1" xr:uid="{00000000-0005-0000-0000-00002A510000}"/>
    <cellStyle name="Hyperlink 26" xfId="16415" hidden="1" xr:uid="{00000000-0005-0000-0000-00002B510000}"/>
    <cellStyle name="Hyperlink 26" xfId="16493" hidden="1" xr:uid="{00000000-0005-0000-0000-00002C510000}"/>
    <cellStyle name="Hyperlink 26" xfId="16616" hidden="1" xr:uid="{00000000-0005-0000-0000-00002D510000}"/>
    <cellStyle name="Hyperlink 26" xfId="16679" hidden="1" xr:uid="{00000000-0005-0000-0000-00002E510000}"/>
    <cellStyle name="Hyperlink 26" xfId="16728" hidden="1" xr:uid="{00000000-0005-0000-0000-00002F510000}"/>
    <cellStyle name="Hyperlink 26" xfId="16778" hidden="1" xr:uid="{00000000-0005-0000-0000-000030510000}"/>
    <cellStyle name="Hyperlink 26" xfId="16874" hidden="1" xr:uid="{00000000-0005-0000-0000-000031510000}"/>
    <cellStyle name="Hyperlink 26" xfId="17047" hidden="1" xr:uid="{00000000-0005-0000-0000-000032510000}"/>
    <cellStyle name="Hyperlink 26" xfId="17110" hidden="1" xr:uid="{00000000-0005-0000-0000-000033510000}"/>
    <cellStyle name="Hyperlink 26" xfId="17159" hidden="1" xr:uid="{00000000-0005-0000-0000-000034510000}"/>
    <cellStyle name="Hyperlink 26" xfId="17209" hidden="1" xr:uid="{00000000-0005-0000-0000-000035510000}"/>
    <cellStyle name="Hyperlink 26" xfId="16975" hidden="1" xr:uid="{00000000-0005-0000-0000-000036510000}"/>
    <cellStyle name="Hyperlink 26" xfId="17279" hidden="1" xr:uid="{00000000-0005-0000-0000-000037510000}"/>
    <cellStyle name="Hyperlink 26" xfId="17342" hidden="1" xr:uid="{00000000-0005-0000-0000-000038510000}"/>
    <cellStyle name="Hyperlink 26" xfId="17391" hidden="1" xr:uid="{00000000-0005-0000-0000-000039510000}"/>
    <cellStyle name="Hyperlink 26" xfId="17441" hidden="1" xr:uid="{00000000-0005-0000-0000-00003A510000}"/>
    <cellStyle name="Hyperlink 26" xfId="16825" hidden="1" xr:uid="{00000000-0005-0000-0000-00003B510000}"/>
    <cellStyle name="Hyperlink 26" xfId="17483" hidden="1" xr:uid="{00000000-0005-0000-0000-00003C510000}"/>
    <cellStyle name="Hyperlink 26" xfId="17546" hidden="1" xr:uid="{00000000-0005-0000-0000-00003D510000}"/>
    <cellStyle name="Hyperlink 26" xfId="17595" hidden="1" xr:uid="{00000000-0005-0000-0000-00003E510000}"/>
    <cellStyle name="Hyperlink 26" xfId="17645" hidden="1" xr:uid="{00000000-0005-0000-0000-00003F510000}"/>
    <cellStyle name="Hyperlink 26" xfId="16990" hidden="1" xr:uid="{00000000-0005-0000-0000-000040510000}"/>
    <cellStyle name="Hyperlink 26" xfId="17687" hidden="1" xr:uid="{00000000-0005-0000-0000-000041510000}"/>
    <cellStyle name="Hyperlink 26" xfId="17750" hidden="1" xr:uid="{00000000-0005-0000-0000-000042510000}"/>
    <cellStyle name="Hyperlink 26" xfId="17799" hidden="1" xr:uid="{00000000-0005-0000-0000-000043510000}"/>
    <cellStyle name="Hyperlink 26" xfId="17849" hidden="1" xr:uid="{00000000-0005-0000-0000-000044510000}"/>
    <cellStyle name="Hyperlink 26" xfId="16807" hidden="1" xr:uid="{00000000-0005-0000-0000-000045510000}"/>
    <cellStyle name="Hyperlink 26" xfId="17891" hidden="1" xr:uid="{00000000-0005-0000-0000-000046510000}"/>
    <cellStyle name="Hyperlink 26" xfId="17954" hidden="1" xr:uid="{00000000-0005-0000-0000-000047510000}"/>
    <cellStyle name="Hyperlink 26" xfId="18003" hidden="1" xr:uid="{00000000-0005-0000-0000-000048510000}"/>
    <cellStyle name="Hyperlink 26" xfId="18053" hidden="1" xr:uid="{00000000-0005-0000-0000-000049510000}"/>
    <cellStyle name="Hyperlink 26" xfId="16595" hidden="1" xr:uid="{00000000-0005-0000-0000-00004A510000}"/>
    <cellStyle name="Hyperlink 26" xfId="18095" hidden="1" xr:uid="{00000000-0005-0000-0000-00004B510000}"/>
    <cellStyle name="Hyperlink 26" xfId="18158" hidden="1" xr:uid="{00000000-0005-0000-0000-00004C510000}"/>
    <cellStyle name="Hyperlink 26" xfId="18207" hidden="1" xr:uid="{00000000-0005-0000-0000-00004D510000}"/>
    <cellStyle name="Hyperlink 26" xfId="18257" hidden="1" xr:uid="{00000000-0005-0000-0000-00004E510000}"/>
    <cellStyle name="Hyperlink 26" xfId="18353" hidden="1" xr:uid="{00000000-0005-0000-0000-00004F510000}"/>
    <cellStyle name="Hyperlink 26" xfId="18526" hidden="1" xr:uid="{00000000-0005-0000-0000-000050510000}"/>
    <cellStyle name="Hyperlink 26" xfId="18589" hidden="1" xr:uid="{00000000-0005-0000-0000-000051510000}"/>
    <cellStyle name="Hyperlink 26" xfId="18638" hidden="1" xr:uid="{00000000-0005-0000-0000-000052510000}"/>
    <cellStyle name="Hyperlink 26" xfId="18688" hidden="1" xr:uid="{00000000-0005-0000-0000-000053510000}"/>
    <cellStyle name="Hyperlink 26" xfId="18454" hidden="1" xr:uid="{00000000-0005-0000-0000-000054510000}"/>
    <cellStyle name="Hyperlink 26" xfId="18758" hidden="1" xr:uid="{00000000-0005-0000-0000-000055510000}"/>
    <cellStyle name="Hyperlink 26" xfId="18821" hidden="1" xr:uid="{00000000-0005-0000-0000-000056510000}"/>
    <cellStyle name="Hyperlink 26" xfId="18870" hidden="1" xr:uid="{00000000-0005-0000-0000-000057510000}"/>
    <cellStyle name="Hyperlink 26" xfId="18920" hidden="1" xr:uid="{00000000-0005-0000-0000-000058510000}"/>
    <cellStyle name="Hyperlink 26" xfId="18304" hidden="1" xr:uid="{00000000-0005-0000-0000-000059510000}"/>
    <cellStyle name="Hyperlink 26" xfId="18962" hidden="1" xr:uid="{00000000-0005-0000-0000-00005A510000}"/>
    <cellStyle name="Hyperlink 26" xfId="19025" hidden="1" xr:uid="{00000000-0005-0000-0000-00005B510000}"/>
    <cellStyle name="Hyperlink 26" xfId="19074" hidden="1" xr:uid="{00000000-0005-0000-0000-00005C510000}"/>
    <cellStyle name="Hyperlink 26" xfId="19124" hidden="1" xr:uid="{00000000-0005-0000-0000-00005D510000}"/>
    <cellStyle name="Hyperlink 26" xfId="18469" hidden="1" xr:uid="{00000000-0005-0000-0000-00005E510000}"/>
    <cellStyle name="Hyperlink 26" xfId="19166" hidden="1" xr:uid="{00000000-0005-0000-0000-00005F510000}"/>
    <cellStyle name="Hyperlink 26" xfId="19229" hidden="1" xr:uid="{00000000-0005-0000-0000-000060510000}"/>
    <cellStyle name="Hyperlink 26" xfId="19278" hidden="1" xr:uid="{00000000-0005-0000-0000-000061510000}"/>
    <cellStyle name="Hyperlink 26" xfId="19328" hidden="1" xr:uid="{00000000-0005-0000-0000-000062510000}"/>
    <cellStyle name="Hyperlink 26" xfId="18286" hidden="1" xr:uid="{00000000-0005-0000-0000-000063510000}"/>
    <cellStyle name="Hyperlink 26" xfId="19370" hidden="1" xr:uid="{00000000-0005-0000-0000-000064510000}"/>
    <cellStyle name="Hyperlink 26" xfId="19433" hidden="1" xr:uid="{00000000-0005-0000-0000-000065510000}"/>
    <cellStyle name="Hyperlink 26" xfId="19482" hidden="1" xr:uid="{00000000-0005-0000-0000-000066510000}"/>
    <cellStyle name="Hyperlink 26" xfId="19532" hidden="1" xr:uid="{00000000-0005-0000-0000-000067510000}"/>
    <cellStyle name="Hyperlink 26" xfId="16442" hidden="1" xr:uid="{00000000-0005-0000-0000-000068510000}"/>
    <cellStyle name="Hyperlink 26" xfId="19574" hidden="1" xr:uid="{00000000-0005-0000-0000-000069510000}"/>
    <cellStyle name="Hyperlink 26" xfId="19637" hidden="1" xr:uid="{00000000-0005-0000-0000-00006A510000}"/>
    <cellStyle name="Hyperlink 26" xfId="19686" hidden="1" xr:uid="{00000000-0005-0000-0000-00006B510000}"/>
    <cellStyle name="Hyperlink 26" xfId="19736" hidden="1" xr:uid="{00000000-0005-0000-0000-00006C510000}"/>
    <cellStyle name="Hyperlink 26" xfId="19832" hidden="1" xr:uid="{00000000-0005-0000-0000-00006D510000}"/>
    <cellStyle name="Hyperlink 26" xfId="20005" hidden="1" xr:uid="{00000000-0005-0000-0000-00006E510000}"/>
    <cellStyle name="Hyperlink 26" xfId="20068" hidden="1" xr:uid="{00000000-0005-0000-0000-00006F510000}"/>
    <cellStyle name="Hyperlink 26" xfId="20117" hidden="1" xr:uid="{00000000-0005-0000-0000-000070510000}"/>
    <cellStyle name="Hyperlink 26" xfId="20167" hidden="1" xr:uid="{00000000-0005-0000-0000-000071510000}"/>
    <cellStyle name="Hyperlink 26" xfId="19933" hidden="1" xr:uid="{00000000-0005-0000-0000-000072510000}"/>
    <cellStyle name="Hyperlink 26" xfId="20237" hidden="1" xr:uid="{00000000-0005-0000-0000-000073510000}"/>
    <cellStyle name="Hyperlink 26" xfId="20300" hidden="1" xr:uid="{00000000-0005-0000-0000-000074510000}"/>
    <cellStyle name="Hyperlink 26" xfId="20349" hidden="1" xr:uid="{00000000-0005-0000-0000-000075510000}"/>
    <cellStyle name="Hyperlink 26" xfId="20399" hidden="1" xr:uid="{00000000-0005-0000-0000-000076510000}"/>
    <cellStyle name="Hyperlink 26" xfId="19783" hidden="1" xr:uid="{00000000-0005-0000-0000-000077510000}"/>
    <cellStyle name="Hyperlink 26" xfId="20441" hidden="1" xr:uid="{00000000-0005-0000-0000-000078510000}"/>
    <cellStyle name="Hyperlink 26" xfId="20504" hidden="1" xr:uid="{00000000-0005-0000-0000-000079510000}"/>
    <cellStyle name="Hyperlink 26" xfId="20553" hidden="1" xr:uid="{00000000-0005-0000-0000-00007A510000}"/>
    <cellStyle name="Hyperlink 26" xfId="20603" hidden="1" xr:uid="{00000000-0005-0000-0000-00007B510000}"/>
    <cellStyle name="Hyperlink 26" xfId="19948" hidden="1" xr:uid="{00000000-0005-0000-0000-00007C510000}"/>
    <cellStyle name="Hyperlink 26" xfId="20645" hidden="1" xr:uid="{00000000-0005-0000-0000-00007D510000}"/>
    <cellStyle name="Hyperlink 26" xfId="20708" hidden="1" xr:uid="{00000000-0005-0000-0000-00007E510000}"/>
    <cellStyle name="Hyperlink 26" xfId="20757" hidden="1" xr:uid="{00000000-0005-0000-0000-00007F510000}"/>
    <cellStyle name="Hyperlink 26" xfId="20807" hidden="1" xr:uid="{00000000-0005-0000-0000-000080510000}"/>
    <cellStyle name="Hyperlink 26" xfId="19765" hidden="1" xr:uid="{00000000-0005-0000-0000-000081510000}"/>
    <cellStyle name="Hyperlink 26" xfId="20849" hidden="1" xr:uid="{00000000-0005-0000-0000-000082510000}"/>
    <cellStyle name="Hyperlink 26" xfId="20912" hidden="1" xr:uid="{00000000-0005-0000-0000-000083510000}"/>
    <cellStyle name="Hyperlink 26" xfId="20961" hidden="1" xr:uid="{00000000-0005-0000-0000-000084510000}"/>
    <cellStyle name="Hyperlink 26" xfId="21011" hidden="1" xr:uid="{00000000-0005-0000-0000-000085510000}"/>
    <cellStyle name="Hyperlink 26" xfId="5760" hidden="1" xr:uid="{00000000-0005-0000-0000-000086510000}"/>
    <cellStyle name="Hyperlink 26" xfId="21082" hidden="1" xr:uid="{00000000-0005-0000-0000-000087510000}"/>
    <cellStyle name="Hyperlink 26" xfId="21145" hidden="1" xr:uid="{00000000-0005-0000-0000-000088510000}"/>
    <cellStyle name="Hyperlink 26" xfId="21194" hidden="1" xr:uid="{00000000-0005-0000-0000-000089510000}"/>
    <cellStyle name="Hyperlink 26" xfId="21244" hidden="1" xr:uid="{00000000-0005-0000-0000-00008A510000}"/>
    <cellStyle name="Hyperlink 26" xfId="21268" hidden="1" xr:uid="{00000000-0005-0000-0000-00008B510000}"/>
    <cellStyle name="Hyperlink 26" xfId="21337" hidden="1" xr:uid="{00000000-0005-0000-0000-00008C510000}"/>
    <cellStyle name="Hyperlink 26" xfId="21400" hidden="1" xr:uid="{00000000-0005-0000-0000-00008D510000}"/>
    <cellStyle name="Hyperlink 26" xfId="21449" hidden="1" xr:uid="{00000000-0005-0000-0000-00008E510000}"/>
    <cellStyle name="Hyperlink 26" xfId="21499" hidden="1" xr:uid="{00000000-0005-0000-0000-00008F510000}"/>
    <cellStyle name="Hyperlink 26" xfId="21578" hidden="1" xr:uid="{00000000-0005-0000-0000-000090510000}"/>
    <cellStyle name="Hyperlink 26" xfId="21701" hidden="1" xr:uid="{00000000-0005-0000-0000-000091510000}"/>
    <cellStyle name="Hyperlink 26" xfId="21764" hidden="1" xr:uid="{00000000-0005-0000-0000-000092510000}"/>
    <cellStyle name="Hyperlink 26" xfId="21813" hidden="1" xr:uid="{00000000-0005-0000-0000-000093510000}"/>
    <cellStyle name="Hyperlink 26" xfId="21863" hidden="1" xr:uid="{00000000-0005-0000-0000-000094510000}"/>
    <cellStyle name="Hyperlink 26" xfId="21959" hidden="1" xr:uid="{00000000-0005-0000-0000-000095510000}"/>
    <cellStyle name="Hyperlink 26" xfId="22132" hidden="1" xr:uid="{00000000-0005-0000-0000-000096510000}"/>
    <cellStyle name="Hyperlink 26" xfId="22195" hidden="1" xr:uid="{00000000-0005-0000-0000-000097510000}"/>
    <cellStyle name="Hyperlink 26" xfId="22244" hidden="1" xr:uid="{00000000-0005-0000-0000-000098510000}"/>
    <cellStyle name="Hyperlink 26" xfId="22294" hidden="1" xr:uid="{00000000-0005-0000-0000-000099510000}"/>
    <cellStyle name="Hyperlink 26" xfId="22060" hidden="1" xr:uid="{00000000-0005-0000-0000-00009A510000}"/>
    <cellStyle name="Hyperlink 26" xfId="22364" hidden="1" xr:uid="{00000000-0005-0000-0000-00009B510000}"/>
    <cellStyle name="Hyperlink 26" xfId="22427" hidden="1" xr:uid="{00000000-0005-0000-0000-00009C510000}"/>
    <cellStyle name="Hyperlink 26" xfId="22476" hidden="1" xr:uid="{00000000-0005-0000-0000-00009D510000}"/>
    <cellStyle name="Hyperlink 26" xfId="22526" hidden="1" xr:uid="{00000000-0005-0000-0000-00009E510000}"/>
    <cellStyle name="Hyperlink 26" xfId="21910" hidden="1" xr:uid="{00000000-0005-0000-0000-00009F510000}"/>
    <cellStyle name="Hyperlink 26" xfId="22568" hidden="1" xr:uid="{00000000-0005-0000-0000-0000A0510000}"/>
    <cellStyle name="Hyperlink 26" xfId="22631" hidden="1" xr:uid="{00000000-0005-0000-0000-0000A1510000}"/>
    <cellStyle name="Hyperlink 26" xfId="22680" hidden="1" xr:uid="{00000000-0005-0000-0000-0000A2510000}"/>
    <cellStyle name="Hyperlink 26" xfId="22730" hidden="1" xr:uid="{00000000-0005-0000-0000-0000A3510000}"/>
    <cellStyle name="Hyperlink 26" xfId="22075" hidden="1" xr:uid="{00000000-0005-0000-0000-0000A4510000}"/>
    <cellStyle name="Hyperlink 26" xfId="22772" hidden="1" xr:uid="{00000000-0005-0000-0000-0000A5510000}"/>
    <cellStyle name="Hyperlink 26" xfId="22835" hidden="1" xr:uid="{00000000-0005-0000-0000-0000A6510000}"/>
    <cellStyle name="Hyperlink 26" xfId="22884" hidden="1" xr:uid="{00000000-0005-0000-0000-0000A7510000}"/>
    <cellStyle name="Hyperlink 26" xfId="22934" hidden="1" xr:uid="{00000000-0005-0000-0000-0000A8510000}"/>
    <cellStyle name="Hyperlink 26" xfId="21892" hidden="1" xr:uid="{00000000-0005-0000-0000-0000A9510000}"/>
    <cellStyle name="Hyperlink 26" xfId="22976" hidden="1" xr:uid="{00000000-0005-0000-0000-0000AA510000}"/>
    <cellStyle name="Hyperlink 26" xfId="23039" hidden="1" xr:uid="{00000000-0005-0000-0000-0000AB510000}"/>
    <cellStyle name="Hyperlink 26" xfId="23088" hidden="1" xr:uid="{00000000-0005-0000-0000-0000AC510000}"/>
    <cellStyle name="Hyperlink 26" xfId="23138" hidden="1" xr:uid="{00000000-0005-0000-0000-0000AD510000}"/>
    <cellStyle name="Hyperlink 26" xfId="21680" hidden="1" xr:uid="{00000000-0005-0000-0000-0000AE510000}"/>
    <cellStyle name="Hyperlink 26" xfId="23180" hidden="1" xr:uid="{00000000-0005-0000-0000-0000AF510000}"/>
    <cellStyle name="Hyperlink 26" xfId="23243" hidden="1" xr:uid="{00000000-0005-0000-0000-0000B0510000}"/>
    <cellStyle name="Hyperlink 26" xfId="23292" hidden="1" xr:uid="{00000000-0005-0000-0000-0000B1510000}"/>
    <cellStyle name="Hyperlink 26" xfId="23342" hidden="1" xr:uid="{00000000-0005-0000-0000-0000B2510000}"/>
    <cellStyle name="Hyperlink 26" xfId="23438" hidden="1" xr:uid="{00000000-0005-0000-0000-0000B3510000}"/>
    <cellStyle name="Hyperlink 26" xfId="23611" hidden="1" xr:uid="{00000000-0005-0000-0000-0000B4510000}"/>
    <cellStyle name="Hyperlink 26" xfId="23674" hidden="1" xr:uid="{00000000-0005-0000-0000-0000B5510000}"/>
    <cellStyle name="Hyperlink 26" xfId="23723" hidden="1" xr:uid="{00000000-0005-0000-0000-0000B6510000}"/>
    <cellStyle name="Hyperlink 26" xfId="23773" hidden="1" xr:uid="{00000000-0005-0000-0000-0000B7510000}"/>
    <cellStyle name="Hyperlink 26" xfId="23539" hidden="1" xr:uid="{00000000-0005-0000-0000-0000B8510000}"/>
    <cellStyle name="Hyperlink 26" xfId="23843" hidden="1" xr:uid="{00000000-0005-0000-0000-0000B9510000}"/>
    <cellStyle name="Hyperlink 26" xfId="23906" hidden="1" xr:uid="{00000000-0005-0000-0000-0000BA510000}"/>
    <cellStyle name="Hyperlink 26" xfId="23955" hidden="1" xr:uid="{00000000-0005-0000-0000-0000BB510000}"/>
    <cellStyle name="Hyperlink 26" xfId="24005" hidden="1" xr:uid="{00000000-0005-0000-0000-0000BC510000}"/>
    <cellStyle name="Hyperlink 26" xfId="23389" hidden="1" xr:uid="{00000000-0005-0000-0000-0000BD510000}"/>
    <cellStyle name="Hyperlink 26" xfId="24047" hidden="1" xr:uid="{00000000-0005-0000-0000-0000BE510000}"/>
    <cellStyle name="Hyperlink 26" xfId="24110" hidden="1" xr:uid="{00000000-0005-0000-0000-0000BF510000}"/>
    <cellStyle name="Hyperlink 26" xfId="24159" hidden="1" xr:uid="{00000000-0005-0000-0000-0000C0510000}"/>
    <cellStyle name="Hyperlink 26" xfId="24209" hidden="1" xr:uid="{00000000-0005-0000-0000-0000C1510000}"/>
    <cellStyle name="Hyperlink 26" xfId="23554" hidden="1" xr:uid="{00000000-0005-0000-0000-0000C2510000}"/>
    <cellStyle name="Hyperlink 26" xfId="24251" hidden="1" xr:uid="{00000000-0005-0000-0000-0000C3510000}"/>
    <cellStyle name="Hyperlink 26" xfId="24314" hidden="1" xr:uid="{00000000-0005-0000-0000-0000C4510000}"/>
    <cellStyle name="Hyperlink 26" xfId="24363" hidden="1" xr:uid="{00000000-0005-0000-0000-0000C5510000}"/>
    <cellStyle name="Hyperlink 26" xfId="24413" hidden="1" xr:uid="{00000000-0005-0000-0000-0000C6510000}"/>
    <cellStyle name="Hyperlink 26" xfId="23371" hidden="1" xr:uid="{00000000-0005-0000-0000-0000C7510000}"/>
    <cellStyle name="Hyperlink 26" xfId="24455" hidden="1" xr:uid="{00000000-0005-0000-0000-0000C8510000}"/>
    <cellStyle name="Hyperlink 26" xfId="24518" hidden="1" xr:uid="{00000000-0005-0000-0000-0000C9510000}"/>
    <cellStyle name="Hyperlink 26" xfId="24567" hidden="1" xr:uid="{00000000-0005-0000-0000-0000CA510000}"/>
    <cellStyle name="Hyperlink 26" xfId="24617" hidden="1" xr:uid="{00000000-0005-0000-0000-0000CB510000}"/>
    <cellStyle name="Hyperlink 26" xfId="21527" hidden="1" xr:uid="{00000000-0005-0000-0000-0000CC510000}"/>
    <cellStyle name="Hyperlink 26" xfId="24659" hidden="1" xr:uid="{00000000-0005-0000-0000-0000CD510000}"/>
    <cellStyle name="Hyperlink 26" xfId="24722" hidden="1" xr:uid="{00000000-0005-0000-0000-0000CE510000}"/>
    <cellStyle name="Hyperlink 26" xfId="24771" hidden="1" xr:uid="{00000000-0005-0000-0000-0000CF510000}"/>
    <cellStyle name="Hyperlink 26" xfId="24821" hidden="1" xr:uid="{00000000-0005-0000-0000-0000D0510000}"/>
    <cellStyle name="Hyperlink 26" xfId="24917" hidden="1" xr:uid="{00000000-0005-0000-0000-0000D1510000}"/>
    <cellStyle name="Hyperlink 26" xfId="25090" hidden="1" xr:uid="{00000000-0005-0000-0000-0000D2510000}"/>
    <cellStyle name="Hyperlink 26" xfId="25153" hidden="1" xr:uid="{00000000-0005-0000-0000-0000D3510000}"/>
    <cellStyle name="Hyperlink 26" xfId="25202" hidden="1" xr:uid="{00000000-0005-0000-0000-0000D4510000}"/>
    <cellStyle name="Hyperlink 26" xfId="25252" hidden="1" xr:uid="{00000000-0005-0000-0000-0000D5510000}"/>
    <cellStyle name="Hyperlink 26" xfId="25018" hidden="1" xr:uid="{00000000-0005-0000-0000-0000D6510000}"/>
    <cellStyle name="Hyperlink 26" xfId="25322" hidden="1" xr:uid="{00000000-0005-0000-0000-0000D7510000}"/>
    <cellStyle name="Hyperlink 26" xfId="25385" hidden="1" xr:uid="{00000000-0005-0000-0000-0000D8510000}"/>
    <cellStyle name="Hyperlink 26" xfId="25434" hidden="1" xr:uid="{00000000-0005-0000-0000-0000D9510000}"/>
    <cellStyle name="Hyperlink 26" xfId="25484" hidden="1" xr:uid="{00000000-0005-0000-0000-0000DA510000}"/>
    <cellStyle name="Hyperlink 26" xfId="24868" hidden="1" xr:uid="{00000000-0005-0000-0000-0000DB510000}"/>
    <cellStyle name="Hyperlink 26" xfId="25526" hidden="1" xr:uid="{00000000-0005-0000-0000-0000DC510000}"/>
    <cellStyle name="Hyperlink 26" xfId="25589" hidden="1" xr:uid="{00000000-0005-0000-0000-0000DD510000}"/>
    <cellStyle name="Hyperlink 26" xfId="25638" hidden="1" xr:uid="{00000000-0005-0000-0000-0000DE510000}"/>
    <cellStyle name="Hyperlink 26" xfId="25688" hidden="1" xr:uid="{00000000-0005-0000-0000-0000DF510000}"/>
    <cellStyle name="Hyperlink 26" xfId="25033" hidden="1" xr:uid="{00000000-0005-0000-0000-0000E0510000}"/>
    <cellStyle name="Hyperlink 26" xfId="25730" hidden="1" xr:uid="{00000000-0005-0000-0000-0000E1510000}"/>
    <cellStyle name="Hyperlink 26" xfId="25793" hidden="1" xr:uid="{00000000-0005-0000-0000-0000E2510000}"/>
    <cellStyle name="Hyperlink 26" xfId="25842" hidden="1" xr:uid="{00000000-0005-0000-0000-0000E3510000}"/>
    <cellStyle name="Hyperlink 26" xfId="25892" hidden="1" xr:uid="{00000000-0005-0000-0000-0000E4510000}"/>
    <cellStyle name="Hyperlink 26" xfId="24850" hidden="1" xr:uid="{00000000-0005-0000-0000-0000E5510000}"/>
    <cellStyle name="Hyperlink 26" xfId="25934" hidden="1" xr:uid="{00000000-0005-0000-0000-0000E6510000}"/>
    <cellStyle name="Hyperlink 26" xfId="25997" hidden="1" xr:uid="{00000000-0005-0000-0000-0000E7510000}"/>
    <cellStyle name="Hyperlink 26" xfId="26046" hidden="1" xr:uid="{00000000-0005-0000-0000-0000E8510000}"/>
    <cellStyle name="Hyperlink 26" xfId="26096" hidden="1" xr:uid="{00000000-0005-0000-0000-0000E9510000}"/>
    <cellStyle name="Hyperlink 26" xfId="5611" hidden="1" xr:uid="{00000000-0005-0000-0000-0000EA510000}"/>
    <cellStyle name="Hyperlink 26" xfId="26163" hidden="1" xr:uid="{00000000-0005-0000-0000-0000EB510000}"/>
    <cellStyle name="Hyperlink 26" xfId="26226" hidden="1" xr:uid="{00000000-0005-0000-0000-0000EC510000}"/>
    <cellStyle name="Hyperlink 26" xfId="26275" hidden="1" xr:uid="{00000000-0005-0000-0000-0000ED510000}"/>
    <cellStyle name="Hyperlink 26" xfId="26325" hidden="1" xr:uid="{00000000-0005-0000-0000-0000EE510000}"/>
    <cellStyle name="Hyperlink 26" xfId="26349" hidden="1" xr:uid="{00000000-0005-0000-0000-0000EF510000}"/>
    <cellStyle name="Hyperlink 26" xfId="26418" hidden="1" xr:uid="{00000000-0005-0000-0000-0000F0510000}"/>
    <cellStyle name="Hyperlink 26" xfId="26481" hidden="1" xr:uid="{00000000-0005-0000-0000-0000F1510000}"/>
    <cellStyle name="Hyperlink 26" xfId="26530" hidden="1" xr:uid="{00000000-0005-0000-0000-0000F2510000}"/>
    <cellStyle name="Hyperlink 26" xfId="26580" hidden="1" xr:uid="{00000000-0005-0000-0000-0000F3510000}"/>
    <cellStyle name="Hyperlink 26" xfId="26656" hidden="1" xr:uid="{00000000-0005-0000-0000-0000F4510000}"/>
    <cellStyle name="Hyperlink 26" xfId="26779" hidden="1" xr:uid="{00000000-0005-0000-0000-0000F5510000}"/>
    <cellStyle name="Hyperlink 26" xfId="26842" hidden="1" xr:uid="{00000000-0005-0000-0000-0000F6510000}"/>
    <cellStyle name="Hyperlink 26" xfId="26891" hidden="1" xr:uid="{00000000-0005-0000-0000-0000F7510000}"/>
    <cellStyle name="Hyperlink 26" xfId="26941" hidden="1" xr:uid="{00000000-0005-0000-0000-0000F8510000}"/>
    <cellStyle name="Hyperlink 26" xfId="27037" hidden="1" xr:uid="{00000000-0005-0000-0000-0000F9510000}"/>
    <cellStyle name="Hyperlink 26" xfId="27210" hidden="1" xr:uid="{00000000-0005-0000-0000-0000FA510000}"/>
    <cellStyle name="Hyperlink 26" xfId="27273" hidden="1" xr:uid="{00000000-0005-0000-0000-0000FB510000}"/>
    <cellStyle name="Hyperlink 26" xfId="27322" hidden="1" xr:uid="{00000000-0005-0000-0000-0000FC510000}"/>
    <cellStyle name="Hyperlink 26" xfId="27372" hidden="1" xr:uid="{00000000-0005-0000-0000-0000FD510000}"/>
    <cellStyle name="Hyperlink 26" xfId="27138" hidden="1" xr:uid="{00000000-0005-0000-0000-0000FE510000}"/>
    <cellStyle name="Hyperlink 26" xfId="27442" hidden="1" xr:uid="{00000000-0005-0000-0000-0000FF510000}"/>
    <cellStyle name="Hyperlink 26" xfId="27505" hidden="1" xr:uid="{00000000-0005-0000-0000-000000520000}"/>
    <cellStyle name="Hyperlink 26" xfId="27554" hidden="1" xr:uid="{00000000-0005-0000-0000-000001520000}"/>
    <cellStyle name="Hyperlink 26" xfId="27604" hidden="1" xr:uid="{00000000-0005-0000-0000-000002520000}"/>
    <cellStyle name="Hyperlink 26" xfId="26988" hidden="1" xr:uid="{00000000-0005-0000-0000-000003520000}"/>
    <cellStyle name="Hyperlink 26" xfId="27646" hidden="1" xr:uid="{00000000-0005-0000-0000-000004520000}"/>
    <cellStyle name="Hyperlink 26" xfId="27709" hidden="1" xr:uid="{00000000-0005-0000-0000-000005520000}"/>
    <cellStyle name="Hyperlink 26" xfId="27758" hidden="1" xr:uid="{00000000-0005-0000-0000-000006520000}"/>
    <cellStyle name="Hyperlink 26" xfId="27808" hidden="1" xr:uid="{00000000-0005-0000-0000-000007520000}"/>
    <cellStyle name="Hyperlink 26" xfId="27153" hidden="1" xr:uid="{00000000-0005-0000-0000-000008520000}"/>
    <cellStyle name="Hyperlink 26" xfId="27850" hidden="1" xr:uid="{00000000-0005-0000-0000-000009520000}"/>
    <cellStyle name="Hyperlink 26" xfId="27913" hidden="1" xr:uid="{00000000-0005-0000-0000-00000A520000}"/>
    <cellStyle name="Hyperlink 26" xfId="27962" hidden="1" xr:uid="{00000000-0005-0000-0000-00000B520000}"/>
    <cellStyle name="Hyperlink 26" xfId="28012" hidden="1" xr:uid="{00000000-0005-0000-0000-00000C520000}"/>
    <cellStyle name="Hyperlink 26" xfId="26970" hidden="1" xr:uid="{00000000-0005-0000-0000-00000D520000}"/>
    <cellStyle name="Hyperlink 26" xfId="28054" hidden="1" xr:uid="{00000000-0005-0000-0000-00000E520000}"/>
    <cellStyle name="Hyperlink 26" xfId="28117" hidden="1" xr:uid="{00000000-0005-0000-0000-00000F520000}"/>
    <cellStyle name="Hyperlink 26" xfId="28166" hidden="1" xr:uid="{00000000-0005-0000-0000-000010520000}"/>
    <cellStyle name="Hyperlink 26" xfId="28216" hidden="1" xr:uid="{00000000-0005-0000-0000-000011520000}"/>
    <cellStyle name="Hyperlink 26" xfId="26758" hidden="1" xr:uid="{00000000-0005-0000-0000-000012520000}"/>
    <cellStyle name="Hyperlink 26" xfId="28258" hidden="1" xr:uid="{00000000-0005-0000-0000-000013520000}"/>
    <cellStyle name="Hyperlink 26" xfId="28321" hidden="1" xr:uid="{00000000-0005-0000-0000-000014520000}"/>
    <cellStyle name="Hyperlink 26" xfId="28370" hidden="1" xr:uid="{00000000-0005-0000-0000-000015520000}"/>
    <cellStyle name="Hyperlink 26" xfId="28420" hidden="1" xr:uid="{00000000-0005-0000-0000-000016520000}"/>
    <cellStyle name="Hyperlink 26" xfId="28516" hidden="1" xr:uid="{00000000-0005-0000-0000-000017520000}"/>
    <cellStyle name="Hyperlink 26" xfId="28689" hidden="1" xr:uid="{00000000-0005-0000-0000-000018520000}"/>
    <cellStyle name="Hyperlink 26" xfId="28752" hidden="1" xr:uid="{00000000-0005-0000-0000-000019520000}"/>
    <cellStyle name="Hyperlink 26" xfId="28801" hidden="1" xr:uid="{00000000-0005-0000-0000-00001A520000}"/>
    <cellStyle name="Hyperlink 26" xfId="28851" hidden="1" xr:uid="{00000000-0005-0000-0000-00001B520000}"/>
    <cellStyle name="Hyperlink 26" xfId="28617" hidden="1" xr:uid="{00000000-0005-0000-0000-00001C520000}"/>
    <cellStyle name="Hyperlink 26" xfId="28921" hidden="1" xr:uid="{00000000-0005-0000-0000-00001D520000}"/>
    <cellStyle name="Hyperlink 26" xfId="28984" hidden="1" xr:uid="{00000000-0005-0000-0000-00001E520000}"/>
    <cellStyle name="Hyperlink 26" xfId="29033" hidden="1" xr:uid="{00000000-0005-0000-0000-00001F520000}"/>
    <cellStyle name="Hyperlink 26" xfId="29083" hidden="1" xr:uid="{00000000-0005-0000-0000-000020520000}"/>
    <cellStyle name="Hyperlink 26" xfId="28467" hidden="1" xr:uid="{00000000-0005-0000-0000-000021520000}"/>
    <cellStyle name="Hyperlink 26" xfId="29125" hidden="1" xr:uid="{00000000-0005-0000-0000-000022520000}"/>
    <cellStyle name="Hyperlink 26" xfId="29188" hidden="1" xr:uid="{00000000-0005-0000-0000-000023520000}"/>
    <cellStyle name="Hyperlink 26" xfId="29237" hidden="1" xr:uid="{00000000-0005-0000-0000-000024520000}"/>
    <cellStyle name="Hyperlink 26" xfId="29287" hidden="1" xr:uid="{00000000-0005-0000-0000-000025520000}"/>
    <cellStyle name="Hyperlink 26" xfId="28632" hidden="1" xr:uid="{00000000-0005-0000-0000-000026520000}"/>
    <cellStyle name="Hyperlink 26" xfId="29329" hidden="1" xr:uid="{00000000-0005-0000-0000-000027520000}"/>
    <cellStyle name="Hyperlink 26" xfId="29392" hidden="1" xr:uid="{00000000-0005-0000-0000-000028520000}"/>
    <cellStyle name="Hyperlink 26" xfId="29441" hidden="1" xr:uid="{00000000-0005-0000-0000-000029520000}"/>
    <cellStyle name="Hyperlink 26" xfId="29491" hidden="1" xr:uid="{00000000-0005-0000-0000-00002A520000}"/>
    <cellStyle name="Hyperlink 26" xfId="28449" hidden="1" xr:uid="{00000000-0005-0000-0000-00002B520000}"/>
    <cellStyle name="Hyperlink 26" xfId="29533" hidden="1" xr:uid="{00000000-0005-0000-0000-00002C520000}"/>
    <cellStyle name="Hyperlink 26" xfId="29596" hidden="1" xr:uid="{00000000-0005-0000-0000-00002D520000}"/>
    <cellStyle name="Hyperlink 26" xfId="29645" hidden="1" xr:uid="{00000000-0005-0000-0000-00002E520000}"/>
    <cellStyle name="Hyperlink 26" xfId="29695" hidden="1" xr:uid="{00000000-0005-0000-0000-00002F520000}"/>
    <cellStyle name="Hyperlink 26" xfId="26605" hidden="1" xr:uid="{00000000-0005-0000-0000-000030520000}"/>
    <cellStyle name="Hyperlink 26" xfId="29737" hidden="1" xr:uid="{00000000-0005-0000-0000-000031520000}"/>
    <cellStyle name="Hyperlink 26" xfId="29800" hidden="1" xr:uid="{00000000-0005-0000-0000-000032520000}"/>
    <cellStyle name="Hyperlink 26" xfId="29849" hidden="1" xr:uid="{00000000-0005-0000-0000-000033520000}"/>
    <cellStyle name="Hyperlink 26" xfId="29899" hidden="1" xr:uid="{00000000-0005-0000-0000-000034520000}"/>
    <cellStyle name="Hyperlink 26" xfId="29995" hidden="1" xr:uid="{00000000-0005-0000-0000-000035520000}"/>
    <cellStyle name="Hyperlink 26" xfId="30168" hidden="1" xr:uid="{00000000-0005-0000-0000-000036520000}"/>
    <cellStyle name="Hyperlink 26" xfId="30231" hidden="1" xr:uid="{00000000-0005-0000-0000-000037520000}"/>
    <cellStyle name="Hyperlink 26" xfId="30280" hidden="1" xr:uid="{00000000-0005-0000-0000-000038520000}"/>
    <cellStyle name="Hyperlink 26" xfId="30330" hidden="1" xr:uid="{00000000-0005-0000-0000-000039520000}"/>
    <cellStyle name="Hyperlink 26" xfId="30096" hidden="1" xr:uid="{00000000-0005-0000-0000-00003A520000}"/>
    <cellStyle name="Hyperlink 26" xfId="30400" hidden="1" xr:uid="{00000000-0005-0000-0000-00003B520000}"/>
    <cellStyle name="Hyperlink 26" xfId="30463" hidden="1" xr:uid="{00000000-0005-0000-0000-00003C520000}"/>
    <cellStyle name="Hyperlink 26" xfId="30512" hidden="1" xr:uid="{00000000-0005-0000-0000-00003D520000}"/>
    <cellStyle name="Hyperlink 26" xfId="30562" hidden="1" xr:uid="{00000000-0005-0000-0000-00003E520000}"/>
    <cellStyle name="Hyperlink 26" xfId="29946" hidden="1" xr:uid="{00000000-0005-0000-0000-00003F520000}"/>
    <cellStyle name="Hyperlink 26" xfId="30604" hidden="1" xr:uid="{00000000-0005-0000-0000-000040520000}"/>
    <cellStyle name="Hyperlink 26" xfId="30667" hidden="1" xr:uid="{00000000-0005-0000-0000-000041520000}"/>
    <cellStyle name="Hyperlink 26" xfId="30716" hidden="1" xr:uid="{00000000-0005-0000-0000-000042520000}"/>
    <cellStyle name="Hyperlink 26" xfId="30766" hidden="1" xr:uid="{00000000-0005-0000-0000-000043520000}"/>
    <cellStyle name="Hyperlink 26" xfId="30111" hidden="1" xr:uid="{00000000-0005-0000-0000-000044520000}"/>
    <cellStyle name="Hyperlink 26" xfId="30808" hidden="1" xr:uid="{00000000-0005-0000-0000-000045520000}"/>
    <cellStyle name="Hyperlink 26" xfId="30871" hidden="1" xr:uid="{00000000-0005-0000-0000-000046520000}"/>
    <cellStyle name="Hyperlink 26" xfId="30920" hidden="1" xr:uid="{00000000-0005-0000-0000-000047520000}"/>
    <cellStyle name="Hyperlink 26" xfId="30970" hidden="1" xr:uid="{00000000-0005-0000-0000-000048520000}"/>
    <cellStyle name="Hyperlink 26" xfId="29928" hidden="1" xr:uid="{00000000-0005-0000-0000-000049520000}"/>
    <cellStyle name="Hyperlink 26" xfId="31012" hidden="1" xr:uid="{00000000-0005-0000-0000-00004A520000}"/>
    <cellStyle name="Hyperlink 26" xfId="31075" hidden="1" xr:uid="{00000000-0005-0000-0000-00004B520000}"/>
    <cellStyle name="Hyperlink 26" xfId="31124" hidden="1" xr:uid="{00000000-0005-0000-0000-00004C520000}"/>
    <cellStyle name="Hyperlink 26" xfId="31174" hidden="1" xr:uid="{00000000-0005-0000-0000-00004D520000}"/>
    <cellStyle name="Hyperlink 26" xfId="5751" hidden="1" xr:uid="{00000000-0005-0000-0000-00004E520000}"/>
    <cellStyle name="Hyperlink 26" xfId="31235" hidden="1" xr:uid="{00000000-0005-0000-0000-00004F520000}"/>
    <cellStyle name="Hyperlink 26" xfId="31298" hidden="1" xr:uid="{00000000-0005-0000-0000-000050520000}"/>
    <cellStyle name="Hyperlink 26" xfId="31347" hidden="1" xr:uid="{00000000-0005-0000-0000-000051520000}"/>
    <cellStyle name="Hyperlink 26" xfId="31397" hidden="1" xr:uid="{00000000-0005-0000-0000-000052520000}"/>
    <cellStyle name="Hyperlink 26" xfId="31421" hidden="1" xr:uid="{00000000-0005-0000-0000-000053520000}"/>
    <cellStyle name="Hyperlink 26" xfId="31490" hidden="1" xr:uid="{00000000-0005-0000-0000-000054520000}"/>
    <cellStyle name="Hyperlink 26" xfId="31553" hidden="1" xr:uid="{00000000-0005-0000-0000-000055520000}"/>
    <cellStyle name="Hyperlink 26" xfId="31602" hidden="1" xr:uid="{00000000-0005-0000-0000-000056520000}"/>
    <cellStyle name="Hyperlink 26" xfId="31652" hidden="1" xr:uid="{00000000-0005-0000-0000-000057520000}"/>
    <cellStyle name="Hyperlink 26" xfId="31725" hidden="1" xr:uid="{00000000-0005-0000-0000-000058520000}"/>
    <cellStyle name="Hyperlink 26" xfId="31847" hidden="1" xr:uid="{00000000-0005-0000-0000-000059520000}"/>
    <cellStyle name="Hyperlink 26" xfId="31910" hidden="1" xr:uid="{00000000-0005-0000-0000-00005A520000}"/>
    <cellStyle name="Hyperlink 26" xfId="31959" hidden="1" xr:uid="{00000000-0005-0000-0000-00005B520000}"/>
    <cellStyle name="Hyperlink 26" xfId="32009" hidden="1" xr:uid="{00000000-0005-0000-0000-00005C520000}"/>
    <cellStyle name="Hyperlink 26" xfId="32105" hidden="1" xr:uid="{00000000-0005-0000-0000-00005D520000}"/>
    <cellStyle name="Hyperlink 26" xfId="32278" hidden="1" xr:uid="{00000000-0005-0000-0000-00005E520000}"/>
    <cellStyle name="Hyperlink 26" xfId="32341" hidden="1" xr:uid="{00000000-0005-0000-0000-00005F520000}"/>
    <cellStyle name="Hyperlink 26" xfId="32390" hidden="1" xr:uid="{00000000-0005-0000-0000-000060520000}"/>
    <cellStyle name="Hyperlink 26" xfId="32440" hidden="1" xr:uid="{00000000-0005-0000-0000-000061520000}"/>
    <cellStyle name="Hyperlink 26" xfId="32206" hidden="1" xr:uid="{00000000-0005-0000-0000-000062520000}"/>
    <cellStyle name="Hyperlink 26" xfId="32510" hidden="1" xr:uid="{00000000-0005-0000-0000-000063520000}"/>
    <cellStyle name="Hyperlink 26" xfId="32573" hidden="1" xr:uid="{00000000-0005-0000-0000-000064520000}"/>
    <cellStyle name="Hyperlink 26" xfId="32622" hidden="1" xr:uid="{00000000-0005-0000-0000-000065520000}"/>
    <cellStyle name="Hyperlink 26" xfId="32672" hidden="1" xr:uid="{00000000-0005-0000-0000-000066520000}"/>
    <cellStyle name="Hyperlink 26" xfId="32056" hidden="1" xr:uid="{00000000-0005-0000-0000-000067520000}"/>
    <cellStyle name="Hyperlink 26" xfId="32714" hidden="1" xr:uid="{00000000-0005-0000-0000-000068520000}"/>
    <cellStyle name="Hyperlink 26" xfId="32777" hidden="1" xr:uid="{00000000-0005-0000-0000-000069520000}"/>
    <cellStyle name="Hyperlink 26" xfId="32826" hidden="1" xr:uid="{00000000-0005-0000-0000-00006A520000}"/>
    <cellStyle name="Hyperlink 26" xfId="32876" hidden="1" xr:uid="{00000000-0005-0000-0000-00006B520000}"/>
    <cellStyle name="Hyperlink 26" xfId="32221" hidden="1" xr:uid="{00000000-0005-0000-0000-00006C520000}"/>
    <cellStyle name="Hyperlink 26" xfId="32918" hidden="1" xr:uid="{00000000-0005-0000-0000-00006D520000}"/>
    <cellStyle name="Hyperlink 26" xfId="32981" hidden="1" xr:uid="{00000000-0005-0000-0000-00006E520000}"/>
    <cellStyle name="Hyperlink 26" xfId="33030" hidden="1" xr:uid="{00000000-0005-0000-0000-00006F520000}"/>
    <cellStyle name="Hyperlink 26" xfId="33080" hidden="1" xr:uid="{00000000-0005-0000-0000-000070520000}"/>
    <cellStyle name="Hyperlink 26" xfId="32038" hidden="1" xr:uid="{00000000-0005-0000-0000-000071520000}"/>
    <cellStyle name="Hyperlink 26" xfId="33122" hidden="1" xr:uid="{00000000-0005-0000-0000-000072520000}"/>
    <cellStyle name="Hyperlink 26" xfId="33185" hidden="1" xr:uid="{00000000-0005-0000-0000-000073520000}"/>
    <cellStyle name="Hyperlink 26" xfId="33234" hidden="1" xr:uid="{00000000-0005-0000-0000-000074520000}"/>
    <cellStyle name="Hyperlink 26" xfId="33284" hidden="1" xr:uid="{00000000-0005-0000-0000-000075520000}"/>
    <cellStyle name="Hyperlink 26" xfId="31826" hidden="1" xr:uid="{00000000-0005-0000-0000-000076520000}"/>
    <cellStyle name="Hyperlink 26" xfId="33326" hidden="1" xr:uid="{00000000-0005-0000-0000-000077520000}"/>
    <cellStyle name="Hyperlink 26" xfId="33389" hidden="1" xr:uid="{00000000-0005-0000-0000-000078520000}"/>
    <cellStyle name="Hyperlink 26" xfId="33438" hidden="1" xr:uid="{00000000-0005-0000-0000-000079520000}"/>
    <cellStyle name="Hyperlink 26" xfId="33488" hidden="1" xr:uid="{00000000-0005-0000-0000-00007A520000}"/>
    <cellStyle name="Hyperlink 26" xfId="33584" hidden="1" xr:uid="{00000000-0005-0000-0000-00007B520000}"/>
    <cellStyle name="Hyperlink 26" xfId="33757" hidden="1" xr:uid="{00000000-0005-0000-0000-00007C520000}"/>
    <cellStyle name="Hyperlink 26" xfId="33820" hidden="1" xr:uid="{00000000-0005-0000-0000-00007D520000}"/>
    <cellStyle name="Hyperlink 26" xfId="33869" hidden="1" xr:uid="{00000000-0005-0000-0000-00007E520000}"/>
    <cellStyle name="Hyperlink 26" xfId="33919" hidden="1" xr:uid="{00000000-0005-0000-0000-00007F520000}"/>
    <cellStyle name="Hyperlink 26" xfId="33685" hidden="1" xr:uid="{00000000-0005-0000-0000-000080520000}"/>
    <cellStyle name="Hyperlink 26" xfId="33989" hidden="1" xr:uid="{00000000-0005-0000-0000-000081520000}"/>
    <cellStyle name="Hyperlink 26" xfId="34052" hidden="1" xr:uid="{00000000-0005-0000-0000-000082520000}"/>
    <cellStyle name="Hyperlink 26" xfId="34101" hidden="1" xr:uid="{00000000-0005-0000-0000-000083520000}"/>
    <cellStyle name="Hyperlink 26" xfId="34151" hidden="1" xr:uid="{00000000-0005-0000-0000-000084520000}"/>
    <cellStyle name="Hyperlink 26" xfId="33535" hidden="1" xr:uid="{00000000-0005-0000-0000-000085520000}"/>
    <cellStyle name="Hyperlink 26" xfId="34193" hidden="1" xr:uid="{00000000-0005-0000-0000-000086520000}"/>
    <cellStyle name="Hyperlink 26" xfId="34256" hidden="1" xr:uid="{00000000-0005-0000-0000-000087520000}"/>
    <cellStyle name="Hyperlink 26" xfId="34305" hidden="1" xr:uid="{00000000-0005-0000-0000-000088520000}"/>
    <cellStyle name="Hyperlink 26" xfId="34355" hidden="1" xr:uid="{00000000-0005-0000-0000-000089520000}"/>
    <cellStyle name="Hyperlink 26" xfId="33700" hidden="1" xr:uid="{00000000-0005-0000-0000-00008A520000}"/>
    <cellStyle name="Hyperlink 26" xfId="34397" hidden="1" xr:uid="{00000000-0005-0000-0000-00008B520000}"/>
    <cellStyle name="Hyperlink 26" xfId="34460" hidden="1" xr:uid="{00000000-0005-0000-0000-00008C520000}"/>
    <cellStyle name="Hyperlink 26" xfId="34509" hidden="1" xr:uid="{00000000-0005-0000-0000-00008D520000}"/>
    <cellStyle name="Hyperlink 26" xfId="34559" hidden="1" xr:uid="{00000000-0005-0000-0000-00008E520000}"/>
    <cellStyle name="Hyperlink 26" xfId="33517" hidden="1" xr:uid="{00000000-0005-0000-0000-00008F520000}"/>
    <cellStyle name="Hyperlink 26" xfId="34601" hidden="1" xr:uid="{00000000-0005-0000-0000-000090520000}"/>
    <cellStyle name="Hyperlink 26" xfId="34664" hidden="1" xr:uid="{00000000-0005-0000-0000-000091520000}"/>
    <cellStyle name="Hyperlink 26" xfId="34713" hidden="1" xr:uid="{00000000-0005-0000-0000-000092520000}"/>
    <cellStyle name="Hyperlink 26" xfId="34763" hidden="1" xr:uid="{00000000-0005-0000-0000-000093520000}"/>
    <cellStyle name="Hyperlink 26" xfId="31676" hidden="1" xr:uid="{00000000-0005-0000-0000-000094520000}"/>
    <cellStyle name="Hyperlink 26" xfId="34805" hidden="1" xr:uid="{00000000-0005-0000-0000-000095520000}"/>
    <cellStyle name="Hyperlink 26" xfId="34868" hidden="1" xr:uid="{00000000-0005-0000-0000-000096520000}"/>
    <cellStyle name="Hyperlink 26" xfId="34917" hidden="1" xr:uid="{00000000-0005-0000-0000-000097520000}"/>
    <cellStyle name="Hyperlink 26" xfId="34967" hidden="1" xr:uid="{00000000-0005-0000-0000-000098520000}"/>
    <cellStyle name="Hyperlink 26" xfId="35063" hidden="1" xr:uid="{00000000-0005-0000-0000-000099520000}"/>
    <cellStyle name="Hyperlink 26" xfId="35236" hidden="1" xr:uid="{00000000-0005-0000-0000-00009A520000}"/>
    <cellStyle name="Hyperlink 26" xfId="35299" hidden="1" xr:uid="{00000000-0005-0000-0000-00009B520000}"/>
    <cellStyle name="Hyperlink 26" xfId="35348" hidden="1" xr:uid="{00000000-0005-0000-0000-00009C520000}"/>
    <cellStyle name="Hyperlink 26" xfId="35398" hidden="1" xr:uid="{00000000-0005-0000-0000-00009D520000}"/>
    <cellStyle name="Hyperlink 26" xfId="35164" hidden="1" xr:uid="{00000000-0005-0000-0000-00009E520000}"/>
    <cellStyle name="Hyperlink 26" xfId="35468" hidden="1" xr:uid="{00000000-0005-0000-0000-00009F520000}"/>
    <cellStyle name="Hyperlink 26" xfId="35531" hidden="1" xr:uid="{00000000-0005-0000-0000-0000A0520000}"/>
    <cellStyle name="Hyperlink 26" xfId="35580" hidden="1" xr:uid="{00000000-0005-0000-0000-0000A1520000}"/>
    <cellStyle name="Hyperlink 26" xfId="35630" hidden="1" xr:uid="{00000000-0005-0000-0000-0000A2520000}"/>
    <cellStyle name="Hyperlink 26" xfId="35014" hidden="1" xr:uid="{00000000-0005-0000-0000-0000A3520000}"/>
    <cellStyle name="Hyperlink 26" xfId="35672" hidden="1" xr:uid="{00000000-0005-0000-0000-0000A4520000}"/>
    <cellStyle name="Hyperlink 26" xfId="35735" hidden="1" xr:uid="{00000000-0005-0000-0000-0000A5520000}"/>
    <cellStyle name="Hyperlink 26" xfId="35784" hidden="1" xr:uid="{00000000-0005-0000-0000-0000A6520000}"/>
    <cellStyle name="Hyperlink 26" xfId="35834" hidden="1" xr:uid="{00000000-0005-0000-0000-0000A7520000}"/>
    <cellStyle name="Hyperlink 26" xfId="35179" hidden="1" xr:uid="{00000000-0005-0000-0000-0000A8520000}"/>
    <cellStyle name="Hyperlink 26" xfId="35876" hidden="1" xr:uid="{00000000-0005-0000-0000-0000A9520000}"/>
    <cellStyle name="Hyperlink 26" xfId="35939" hidden="1" xr:uid="{00000000-0005-0000-0000-0000AA520000}"/>
    <cellStyle name="Hyperlink 26" xfId="35988" hidden="1" xr:uid="{00000000-0005-0000-0000-0000AB520000}"/>
    <cellStyle name="Hyperlink 26" xfId="36038" hidden="1" xr:uid="{00000000-0005-0000-0000-0000AC520000}"/>
    <cellStyle name="Hyperlink 26" xfId="34996" hidden="1" xr:uid="{00000000-0005-0000-0000-0000AD520000}"/>
    <cellStyle name="Hyperlink 26" xfId="36080" hidden="1" xr:uid="{00000000-0005-0000-0000-0000AE520000}"/>
    <cellStyle name="Hyperlink 26" xfId="36143" hidden="1" xr:uid="{00000000-0005-0000-0000-0000AF520000}"/>
    <cellStyle name="Hyperlink 26" xfId="36192" hidden="1" xr:uid="{00000000-0005-0000-0000-0000B0520000}"/>
    <cellStyle name="Hyperlink 26" xfId="36242" hidden="1" xr:uid="{00000000-0005-0000-0000-0000B1520000}"/>
    <cellStyle name="Hyperlink 26" xfId="5525" hidden="1" xr:uid="{00000000-0005-0000-0000-0000B2520000}"/>
    <cellStyle name="Hyperlink 26" xfId="36304" hidden="1" xr:uid="{00000000-0005-0000-0000-0000B3520000}"/>
    <cellStyle name="Hyperlink 26" xfId="36367" hidden="1" xr:uid="{00000000-0005-0000-0000-0000B4520000}"/>
    <cellStyle name="Hyperlink 26" xfId="36416" hidden="1" xr:uid="{00000000-0005-0000-0000-0000B5520000}"/>
    <cellStyle name="Hyperlink 26" xfId="36466" hidden="1" xr:uid="{00000000-0005-0000-0000-0000B6520000}"/>
    <cellStyle name="Hyperlink 26" xfId="36490" hidden="1" xr:uid="{00000000-0005-0000-0000-0000B7520000}"/>
    <cellStyle name="Hyperlink 26" xfId="36559" hidden="1" xr:uid="{00000000-0005-0000-0000-0000B8520000}"/>
    <cellStyle name="Hyperlink 26" xfId="36622" hidden="1" xr:uid="{00000000-0005-0000-0000-0000B9520000}"/>
    <cellStyle name="Hyperlink 26" xfId="36671" hidden="1" xr:uid="{00000000-0005-0000-0000-0000BA520000}"/>
    <cellStyle name="Hyperlink 26" xfId="36721" hidden="1" xr:uid="{00000000-0005-0000-0000-0000BB520000}"/>
    <cellStyle name="Hyperlink 26" xfId="36794" hidden="1" xr:uid="{00000000-0005-0000-0000-0000BC520000}"/>
    <cellStyle name="Hyperlink 26" xfId="36916" hidden="1" xr:uid="{00000000-0005-0000-0000-0000BD520000}"/>
    <cellStyle name="Hyperlink 26" xfId="36979" hidden="1" xr:uid="{00000000-0005-0000-0000-0000BE520000}"/>
    <cellStyle name="Hyperlink 26" xfId="37028" hidden="1" xr:uid="{00000000-0005-0000-0000-0000BF520000}"/>
    <cellStyle name="Hyperlink 26" xfId="37078" hidden="1" xr:uid="{00000000-0005-0000-0000-0000C0520000}"/>
    <cellStyle name="Hyperlink 26" xfId="37174" hidden="1" xr:uid="{00000000-0005-0000-0000-0000C1520000}"/>
    <cellStyle name="Hyperlink 26" xfId="37347" hidden="1" xr:uid="{00000000-0005-0000-0000-0000C2520000}"/>
    <cellStyle name="Hyperlink 26" xfId="37410" hidden="1" xr:uid="{00000000-0005-0000-0000-0000C3520000}"/>
    <cellStyle name="Hyperlink 26" xfId="37459" hidden="1" xr:uid="{00000000-0005-0000-0000-0000C4520000}"/>
    <cellStyle name="Hyperlink 26" xfId="37509" hidden="1" xr:uid="{00000000-0005-0000-0000-0000C5520000}"/>
    <cellStyle name="Hyperlink 26" xfId="37275" hidden="1" xr:uid="{00000000-0005-0000-0000-0000C6520000}"/>
    <cellStyle name="Hyperlink 26" xfId="37579" hidden="1" xr:uid="{00000000-0005-0000-0000-0000C7520000}"/>
    <cellStyle name="Hyperlink 26" xfId="37642" hidden="1" xr:uid="{00000000-0005-0000-0000-0000C8520000}"/>
    <cellStyle name="Hyperlink 26" xfId="37691" hidden="1" xr:uid="{00000000-0005-0000-0000-0000C9520000}"/>
    <cellStyle name="Hyperlink 26" xfId="37741" hidden="1" xr:uid="{00000000-0005-0000-0000-0000CA520000}"/>
    <cellStyle name="Hyperlink 26" xfId="37125" hidden="1" xr:uid="{00000000-0005-0000-0000-0000CB520000}"/>
    <cellStyle name="Hyperlink 26" xfId="37783" hidden="1" xr:uid="{00000000-0005-0000-0000-0000CC520000}"/>
    <cellStyle name="Hyperlink 26" xfId="37846" hidden="1" xr:uid="{00000000-0005-0000-0000-0000CD520000}"/>
    <cellStyle name="Hyperlink 26" xfId="37895" hidden="1" xr:uid="{00000000-0005-0000-0000-0000CE520000}"/>
    <cellStyle name="Hyperlink 26" xfId="37945" hidden="1" xr:uid="{00000000-0005-0000-0000-0000CF520000}"/>
    <cellStyle name="Hyperlink 26" xfId="37290" hidden="1" xr:uid="{00000000-0005-0000-0000-0000D0520000}"/>
    <cellStyle name="Hyperlink 26" xfId="37987" hidden="1" xr:uid="{00000000-0005-0000-0000-0000D1520000}"/>
    <cellStyle name="Hyperlink 26" xfId="38050" hidden="1" xr:uid="{00000000-0005-0000-0000-0000D2520000}"/>
    <cellStyle name="Hyperlink 26" xfId="38099" hidden="1" xr:uid="{00000000-0005-0000-0000-0000D3520000}"/>
    <cellStyle name="Hyperlink 26" xfId="38149" hidden="1" xr:uid="{00000000-0005-0000-0000-0000D4520000}"/>
    <cellStyle name="Hyperlink 26" xfId="37107" hidden="1" xr:uid="{00000000-0005-0000-0000-0000D5520000}"/>
    <cellStyle name="Hyperlink 26" xfId="38191" hidden="1" xr:uid="{00000000-0005-0000-0000-0000D6520000}"/>
    <cellStyle name="Hyperlink 26" xfId="38254" hidden="1" xr:uid="{00000000-0005-0000-0000-0000D7520000}"/>
    <cellStyle name="Hyperlink 26" xfId="38303" hidden="1" xr:uid="{00000000-0005-0000-0000-0000D8520000}"/>
    <cellStyle name="Hyperlink 26" xfId="38353" hidden="1" xr:uid="{00000000-0005-0000-0000-0000D9520000}"/>
    <cellStyle name="Hyperlink 26" xfId="36895" hidden="1" xr:uid="{00000000-0005-0000-0000-0000DA520000}"/>
    <cellStyle name="Hyperlink 26" xfId="38395" hidden="1" xr:uid="{00000000-0005-0000-0000-0000DB520000}"/>
    <cellStyle name="Hyperlink 26" xfId="38458" hidden="1" xr:uid="{00000000-0005-0000-0000-0000DC520000}"/>
    <cellStyle name="Hyperlink 26" xfId="38507" hidden="1" xr:uid="{00000000-0005-0000-0000-0000DD520000}"/>
    <cellStyle name="Hyperlink 26" xfId="38557" hidden="1" xr:uid="{00000000-0005-0000-0000-0000DE520000}"/>
    <cellStyle name="Hyperlink 26" xfId="38653" hidden="1" xr:uid="{00000000-0005-0000-0000-0000DF520000}"/>
    <cellStyle name="Hyperlink 26" xfId="38826" hidden="1" xr:uid="{00000000-0005-0000-0000-0000E0520000}"/>
    <cellStyle name="Hyperlink 26" xfId="38889" hidden="1" xr:uid="{00000000-0005-0000-0000-0000E1520000}"/>
    <cellStyle name="Hyperlink 26" xfId="38938" hidden="1" xr:uid="{00000000-0005-0000-0000-0000E2520000}"/>
    <cellStyle name="Hyperlink 26" xfId="38988" hidden="1" xr:uid="{00000000-0005-0000-0000-0000E3520000}"/>
    <cellStyle name="Hyperlink 26" xfId="38754" hidden="1" xr:uid="{00000000-0005-0000-0000-0000E4520000}"/>
    <cellStyle name="Hyperlink 26" xfId="39058" hidden="1" xr:uid="{00000000-0005-0000-0000-0000E5520000}"/>
    <cellStyle name="Hyperlink 26" xfId="39121" hidden="1" xr:uid="{00000000-0005-0000-0000-0000E6520000}"/>
    <cellStyle name="Hyperlink 26" xfId="39170" hidden="1" xr:uid="{00000000-0005-0000-0000-0000E7520000}"/>
    <cellStyle name="Hyperlink 26" xfId="39220" hidden="1" xr:uid="{00000000-0005-0000-0000-0000E8520000}"/>
    <cellStyle name="Hyperlink 26" xfId="38604" hidden="1" xr:uid="{00000000-0005-0000-0000-0000E9520000}"/>
    <cellStyle name="Hyperlink 26" xfId="39262" hidden="1" xr:uid="{00000000-0005-0000-0000-0000EA520000}"/>
    <cellStyle name="Hyperlink 26" xfId="39325" hidden="1" xr:uid="{00000000-0005-0000-0000-0000EB520000}"/>
    <cellStyle name="Hyperlink 26" xfId="39374" hidden="1" xr:uid="{00000000-0005-0000-0000-0000EC520000}"/>
    <cellStyle name="Hyperlink 26" xfId="39424" hidden="1" xr:uid="{00000000-0005-0000-0000-0000ED520000}"/>
    <cellStyle name="Hyperlink 26" xfId="38769" hidden="1" xr:uid="{00000000-0005-0000-0000-0000EE520000}"/>
    <cellStyle name="Hyperlink 26" xfId="39466" hidden="1" xr:uid="{00000000-0005-0000-0000-0000EF520000}"/>
    <cellStyle name="Hyperlink 26" xfId="39529" hidden="1" xr:uid="{00000000-0005-0000-0000-0000F0520000}"/>
    <cellStyle name="Hyperlink 26" xfId="39578" hidden="1" xr:uid="{00000000-0005-0000-0000-0000F1520000}"/>
    <cellStyle name="Hyperlink 26" xfId="39628" hidden="1" xr:uid="{00000000-0005-0000-0000-0000F2520000}"/>
    <cellStyle name="Hyperlink 26" xfId="38586" hidden="1" xr:uid="{00000000-0005-0000-0000-0000F3520000}"/>
    <cellStyle name="Hyperlink 26" xfId="39670" hidden="1" xr:uid="{00000000-0005-0000-0000-0000F4520000}"/>
    <cellStyle name="Hyperlink 26" xfId="39733" hidden="1" xr:uid="{00000000-0005-0000-0000-0000F5520000}"/>
    <cellStyle name="Hyperlink 26" xfId="39782" hidden="1" xr:uid="{00000000-0005-0000-0000-0000F6520000}"/>
    <cellStyle name="Hyperlink 26" xfId="39832" hidden="1" xr:uid="{00000000-0005-0000-0000-0000F7520000}"/>
    <cellStyle name="Hyperlink 26" xfId="36745" hidden="1" xr:uid="{00000000-0005-0000-0000-0000F8520000}"/>
    <cellStyle name="Hyperlink 26" xfId="39874" hidden="1" xr:uid="{00000000-0005-0000-0000-0000F9520000}"/>
    <cellStyle name="Hyperlink 26" xfId="39937" hidden="1" xr:uid="{00000000-0005-0000-0000-0000FA520000}"/>
    <cellStyle name="Hyperlink 26" xfId="39986" hidden="1" xr:uid="{00000000-0005-0000-0000-0000FB520000}"/>
    <cellStyle name="Hyperlink 26" xfId="40036" hidden="1" xr:uid="{00000000-0005-0000-0000-0000FC520000}"/>
    <cellStyle name="Hyperlink 26" xfId="40132" hidden="1" xr:uid="{00000000-0005-0000-0000-0000FD520000}"/>
    <cellStyle name="Hyperlink 26" xfId="40305" hidden="1" xr:uid="{00000000-0005-0000-0000-0000FE520000}"/>
    <cellStyle name="Hyperlink 26" xfId="40368" hidden="1" xr:uid="{00000000-0005-0000-0000-0000FF520000}"/>
    <cellStyle name="Hyperlink 26" xfId="40417" hidden="1" xr:uid="{00000000-0005-0000-0000-000000530000}"/>
    <cellStyle name="Hyperlink 26" xfId="40467" hidden="1" xr:uid="{00000000-0005-0000-0000-000001530000}"/>
    <cellStyle name="Hyperlink 26" xfId="40233" hidden="1" xr:uid="{00000000-0005-0000-0000-000002530000}"/>
    <cellStyle name="Hyperlink 26" xfId="40537" hidden="1" xr:uid="{00000000-0005-0000-0000-000003530000}"/>
    <cellStyle name="Hyperlink 26" xfId="40600" hidden="1" xr:uid="{00000000-0005-0000-0000-000004530000}"/>
    <cellStyle name="Hyperlink 26" xfId="40649" hidden="1" xr:uid="{00000000-0005-0000-0000-000005530000}"/>
    <cellStyle name="Hyperlink 26" xfId="40699" hidden="1" xr:uid="{00000000-0005-0000-0000-000006530000}"/>
    <cellStyle name="Hyperlink 26" xfId="40083" hidden="1" xr:uid="{00000000-0005-0000-0000-000007530000}"/>
    <cellStyle name="Hyperlink 26" xfId="40741" hidden="1" xr:uid="{00000000-0005-0000-0000-000008530000}"/>
    <cellStyle name="Hyperlink 26" xfId="40804" hidden="1" xr:uid="{00000000-0005-0000-0000-000009530000}"/>
    <cellStyle name="Hyperlink 26" xfId="40853" hidden="1" xr:uid="{00000000-0005-0000-0000-00000A530000}"/>
    <cellStyle name="Hyperlink 26" xfId="40903" hidden="1" xr:uid="{00000000-0005-0000-0000-00000B530000}"/>
    <cellStyle name="Hyperlink 26" xfId="40248" hidden="1" xr:uid="{00000000-0005-0000-0000-00000C530000}"/>
    <cellStyle name="Hyperlink 26" xfId="40945" hidden="1" xr:uid="{00000000-0005-0000-0000-00000D530000}"/>
    <cellStyle name="Hyperlink 26" xfId="41008" hidden="1" xr:uid="{00000000-0005-0000-0000-00000E530000}"/>
    <cellStyle name="Hyperlink 26" xfId="41057" hidden="1" xr:uid="{00000000-0005-0000-0000-00000F530000}"/>
    <cellStyle name="Hyperlink 26" xfId="41107" hidden="1" xr:uid="{00000000-0005-0000-0000-000010530000}"/>
    <cellStyle name="Hyperlink 26" xfId="40065" hidden="1" xr:uid="{00000000-0005-0000-0000-000011530000}"/>
    <cellStyle name="Hyperlink 26" xfId="41149" hidden="1" xr:uid="{00000000-0005-0000-0000-000012530000}"/>
    <cellStyle name="Hyperlink 26" xfId="41212" hidden="1" xr:uid="{00000000-0005-0000-0000-000013530000}"/>
    <cellStyle name="Hyperlink 26" xfId="41261" hidden="1" xr:uid="{00000000-0005-0000-0000-000014530000}"/>
    <cellStyle name="Hyperlink 26" xfId="41311" hidden="1" xr:uid="{00000000-0005-0000-0000-000015530000}"/>
    <cellStyle name="Hyperlink 26" xfId="5511" hidden="1" xr:uid="{00000000-0005-0000-0000-000016530000}"/>
    <cellStyle name="Hyperlink 26" xfId="41353" hidden="1" xr:uid="{00000000-0005-0000-0000-000017530000}"/>
    <cellStyle name="Hyperlink 26" xfId="41416" hidden="1" xr:uid="{00000000-0005-0000-0000-000018530000}"/>
    <cellStyle name="Hyperlink 26" xfId="41465" hidden="1" xr:uid="{00000000-0005-0000-0000-000019530000}"/>
    <cellStyle name="Hyperlink 26" xfId="41515" hidden="1" xr:uid="{00000000-0005-0000-0000-00001A530000}"/>
    <cellStyle name="Hyperlink 26" xfId="41539" hidden="1" xr:uid="{00000000-0005-0000-0000-00001B530000}"/>
    <cellStyle name="Hyperlink 26" xfId="41608" hidden="1" xr:uid="{00000000-0005-0000-0000-00001C530000}"/>
    <cellStyle name="Hyperlink 26" xfId="41671" hidden="1" xr:uid="{00000000-0005-0000-0000-00001D530000}"/>
    <cellStyle name="Hyperlink 26" xfId="41720" hidden="1" xr:uid="{00000000-0005-0000-0000-00001E530000}"/>
    <cellStyle name="Hyperlink 26" xfId="41770" hidden="1" xr:uid="{00000000-0005-0000-0000-00001F530000}"/>
    <cellStyle name="Hyperlink 26" xfId="41843" hidden="1" xr:uid="{00000000-0005-0000-0000-000020530000}"/>
    <cellStyle name="Hyperlink 26" xfId="41965" hidden="1" xr:uid="{00000000-0005-0000-0000-000021530000}"/>
    <cellStyle name="Hyperlink 26" xfId="42028" hidden="1" xr:uid="{00000000-0005-0000-0000-000022530000}"/>
    <cellStyle name="Hyperlink 26" xfId="42077" hidden="1" xr:uid="{00000000-0005-0000-0000-000023530000}"/>
    <cellStyle name="Hyperlink 26" xfId="42127" hidden="1" xr:uid="{00000000-0005-0000-0000-000024530000}"/>
    <cellStyle name="Hyperlink 26" xfId="42223" hidden="1" xr:uid="{00000000-0005-0000-0000-000025530000}"/>
    <cellStyle name="Hyperlink 26" xfId="42396" hidden="1" xr:uid="{00000000-0005-0000-0000-000026530000}"/>
    <cellStyle name="Hyperlink 26" xfId="42459" hidden="1" xr:uid="{00000000-0005-0000-0000-000027530000}"/>
    <cellStyle name="Hyperlink 26" xfId="42508" hidden="1" xr:uid="{00000000-0005-0000-0000-000028530000}"/>
    <cellStyle name="Hyperlink 26" xfId="42558" hidden="1" xr:uid="{00000000-0005-0000-0000-000029530000}"/>
    <cellStyle name="Hyperlink 26" xfId="42324" hidden="1" xr:uid="{00000000-0005-0000-0000-00002A530000}"/>
    <cellStyle name="Hyperlink 26" xfId="42628" hidden="1" xr:uid="{00000000-0005-0000-0000-00002B530000}"/>
    <cellStyle name="Hyperlink 26" xfId="42691" hidden="1" xr:uid="{00000000-0005-0000-0000-00002C530000}"/>
    <cellStyle name="Hyperlink 26" xfId="42740" hidden="1" xr:uid="{00000000-0005-0000-0000-00002D530000}"/>
    <cellStyle name="Hyperlink 26" xfId="42790" hidden="1" xr:uid="{00000000-0005-0000-0000-00002E530000}"/>
    <cellStyle name="Hyperlink 26" xfId="42174" hidden="1" xr:uid="{00000000-0005-0000-0000-00002F530000}"/>
    <cellStyle name="Hyperlink 26" xfId="42832" hidden="1" xr:uid="{00000000-0005-0000-0000-000030530000}"/>
    <cellStyle name="Hyperlink 26" xfId="42895" hidden="1" xr:uid="{00000000-0005-0000-0000-000031530000}"/>
    <cellStyle name="Hyperlink 26" xfId="42944" hidden="1" xr:uid="{00000000-0005-0000-0000-000032530000}"/>
    <cellStyle name="Hyperlink 26" xfId="42994" hidden="1" xr:uid="{00000000-0005-0000-0000-000033530000}"/>
    <cellStyle name="Hyperlink 26" xfId="42339" hidden="1" xr:uid="{00000000-0005-0000-0000-000034530000}"/>
    <cellStyle name="Hyperlink 26" xfId="43036" hidden="1" xr:uid="{00000000-0005-0000-0000-000035530000}"/>
    <cellStyle name="Hyperlink 26" xfId="43099" hidden="1" xr:uid="{00000000-0005-0000-0000-000036530000}"/>
    <cellStyle name="Hyperlink 26" xfId="43148" hidden="1" xr:uid="{00000000-0005-0000-0000-000037530000}"/>
    <cellStyle name="Hyperlink 26" xfId="43198" hidden="1" xr:uid="{00000000-0005-0000-0000-000038530000}"/>
    <cellStyle name="Hyperlink 26" xfId="42156" hidden="1" xr:uid="{00000000-0005-0000-0000-000039530000}"/>
    <cellStyle name="Hyperlink 26" xfId="43240" hidden="1" xr:uid="{00000000-0005-0000-0000-00003A530000}"/>
    <cellStyle name="Hyperlink 26" xfId="43303" hidden="1" xr:uid="{00000000-0005-0000-0000-00003B530000}"/>
    <cellStyle name="Hyperlink 26" xfId="43352" hidden="1" xr:uid="{00000000-0005-0000-0000-00003C530000}"/>
    <cellStyle name="Hyperlink 26" xfId="43402" hidden="1" xr:uid="{00000000-0005-0000-0000-00003D530000}"/>
    <cellStyle name="Hyperlink 26" xfId="41944" hidden="1" xr:uid="{00000000-0005-0000-0000-00003E530000}"/>
    <cellStyle name="Hyperlink 26" xfId="43444" hidden="1" xr:uid="{00000000-0005-0000-0000-00003F530000}"/>
    <cellStyle name="Hyperlink 26" xfId="43507" hidden="1" xr:uid="{00000000-0005-0000-0000-000040530000}"/>
    <cellStyle name="Hyperlink 26" xfId="43556" hidden="1" xr:uid="{00000000-0005-0000-0000-000041530000}"/>
    <cellStyle name="Hyperlink 26" xfId="43606" hidden="1" xr:uid="{00000000-0005-0000-0000-000042530000}"/>
    <cellStyle name="Hyperlink 26" xfId="43702" hidden="1" xr:uid="{00000000-0005-0000-0000-000043530000}"/>
    <cellStyle name="Hyperlink 26" xfId="43875" hidden="1" xr:uid="{00000000-0005-0000-0000-000044530000}"/>
    <cellStyle name="Hyperlink 26" xfId="43938" hidden="1" xr:uid="{00000000-0005-0000-0000-000045530000}"/>
    <cellStyle name="Hyperlink 26" xfId="43987" hidden="1" xr:uid="{00000000-0005-0000-0000-000046530000}"/>
    <cellStyle name="Hyperlink 26" xfId="44037" hidden="1" xr:uid="{00000000-0005-0000-0000-000047530000}"/>
    <cellStyle name="Hyperlink 26" xfId="43803" hidden="1" xr:uid="{00000000-0005-0000-0000-000048530000}"/>
    <cellStyle name="Hyperlink 26" xfId="44107" hidden="1" xr:uid="{00000000-0005-0000-0000-000049530000}"/>
    <cellStyle name="Hyperlink 26" xfId="44170" hidden="1" xr:uid="{00000000-0005-0000-0000-00004A530000}"/>
    <cellStyle name="Hyperlink 26" xfId="44219" hidden="1" xr:uid="{00000000-0005-0000-0000-00004B530000}"/>
    <cellStyle name="Hyperlink 26" xfId="44269" hidden="1" xr:uid="{00000000-0005-0000-0000-00004C530000}"/>
    <cellStyle name="Hyperlink 26" xfId="43653" hidden="1" xr:uid="{00000000-0005-0000-0000-00004D530000}"/>
    <cellStyle name="Hyperlink 26" xfId="44311" hidden="1" xr:uid="{00000000-0005-0000-0000-00004E530000}"/>
    <cellStyle name="Hyperlink 26" xfId="44374" hidden="1" xr:uid="{00000000-0005-0000-0000-00004F530000}"/>
    <cellStyle name="Hyperlink 26" xfId="44423" hidden="1" xr:uid="{00000000-0005-0000-0000-000050530000}"/>
    <cellStyle name="Hyperlink 26" xfId="44473" hidden="1" xr:uid="{00000000-0005-0000-0000-000051530000}"/>
    <cellStyle name="Hyperlink 26" xfId="43818" hidden="1" xr:uid="{00000000-0005-0000-0000-000052530000}"/>
    <cellStyle name="Hyperlink 26" xfId="44515" hidden="1" xr:uid="{00000000-0005-0000-0000-000053530000}"/>
    <cellStyle name="Hyperlink 26" xfId="44578" hidden="1" xr:uid="{00000000-0005-0000-0000-000054530000}"/>
    <cellStyle name="Hyperlink 26" xfId="44627" hidden="1" xr:uid="{00000000-0005-0000-0000-000055530000}"/>
    <cellStyle name="Hyperlink 26" xfId="44677" hidden="1" xr:uid="{00000000-0005-0000-0000-000056530000}"/>
    <cellStyle name="Hyperlink 26" xfId="43635" hidden="1" xr:uid="{00000000-0005-0000-0000-000057530000}"/>
    <cellStyle name="Hyperlink 26" xfId="44719" hidden="1" xr:uid="{00000000-0005-0000-0000-000058530000}"/>
    <cellStyle name="Hyperlink 26" xfId="44782" hidden="1" xr:uid="{00000000-0005-0000-0000-000059530000}"/>
    <cellStyle name="Hyperlink 26" xfId="44831" hidden="1" xr:uid="{00000000-0005-0000-0000-00005A530000}"/>
    <cellStyle name="Hyperlink 26" xfId="44881" hidden="1" xr:uid="{00000000-0005-0000-0000-00005B530000}"/>
    <cellStyle name="Hyperlink 26" xfId="41794" hidden="1" xr:uid="{00000000-0005-0000-0000-00005C530000}"/>
    <cellStyle name="Hyperlink 26" xfId="44923" hidden="1" xr:uid="{00000000-0005-0000-0000-00005D530000}"/>
    <cellStyle name="Hyperlink 26" xfId="44986" hidden="1" xr:uid="{00000000-0005-0000-0000-00005E530000}"/>
    <cellStyle name="Hyperlink 26" xfId="45035" hidden="1" xr:uid="{00000000-0005-0000-0000-00005F530000}"/>
    <cellStyle name="Hyperlink 26" xfId="45085" hidden="1" xr:uid="{00000000-0005-0000-0000-000060530000}"/>
    <cellStyle name="Hyperlink 26" xfId="45181" hidden="1" xr:uid="{00000000-0005-0000-0000-000061530000}"/>
    <cellStyle name="Hyperlink 26" xfId="45354" hidden="1" xr:uid="{00000000-0005-0000-0000-000062530000}"/>
    <cellStyle name="Hyperlink 26" xfId="45417" hidden="1" xr:uid="{00000000-0005-0000-0000-000063530000}"/>
    <cellStyle name="Hyperlink 26" xfId="45466" hidden="1" xr:uid="{00000000-0005-0000-0000-000064530000}"/>
    <cellStyle name="Hyperlink 26" xfId="45516" hidden="1" xr:uid="{00000000-0005-0000-0000-000065530000}"/>
    <cellStyle name="Hyperlink 26" xfId="45282" hidden="1" xr:uid="{00000000-0005-0000-0000-000066530000}"/>
    <cellStyle name="Hyperlink 26" xfId="45586" hidden="1" xr:uid="{00000000-0005-0000-0000-000067530000}"/>
    <cellStyle name="Hyperlink 26" xfId="45649" hidden="1" xr:uid="{00000000-0005-0000-0000-000068530000}"/>
    <cellStyle name="Hyperlink 26" xfId="45698" hidden="1" xr:uid="{00000000-0005-0000-0000-000069530000}"/>
    <cellStyle name="Hyperlink 26" xfId="45748" hidden="1" xr:uid="{00000000-0005-0000-0000-00006A530000}"/>
    <cellStyle name="Hyperlink 26" xfId="45132" hidden="1" xr:uid="{00000000-0005-0000-0000-00006B530000}"/>
    <cellStyle name="Hyperlink 26" xfId="45790" hidden="1" xr:uid="{00000000-0005-0000-0000-00006C530000}"/>
    <cellStyle name="Hyperlink 26" xfId="45853" hidden="1" xr:uid="{00000000-0005-0000-0000-00006D530000}"/>
    <cellStyle name="Hyperlink 26" xfId="45902" hidden="1" xr:uid="{00000000-0005-0000-0000-00006E530000}"/>
    <cellStyle name="Hyperlink 26" xfId="45952" hidden="1" xr:uid="{00000000-0005-0000-0000-00006F530000}"/>
    <cellStyle name="Hyperlink 26" xfId="45297" hidden="1" xr:uid="{00000000-0005-0000-0000-000070530000}"/>
    <cellStyle name="Hyperlink 26" xfId="45994" hidden="1" xr:uid="{00000000-0005-0000-0000-000071530000}"/>
    <cellStyle name="Hyperlink 26" xfId="46057" hidden="1" xr:uid="{00000000-0005-0000-0000-000072530000}"/>
    <cellStyle name="Hyperlink 26" xfId="46106" hidden="1" xr:uid="{00000000-0005-0000-0000-000073530000}"/>
    <cellStyle name="Hyperlink 26" xfId="46156" hidden="1" xr:uid="{00000000-0005-0000-0000-000074530000}"/>
    <cellStyle name="Hyperlink 26" xfId="45114" hidden="1" xr:uid="{00000000-0005-0000-0000-000075530000}"/>
    <cellStyle name="Hyperlink 26" xfId="46198" hidden="1" xr:uid="{00000000-0005-0000-0000-000076530000}"/>
    <cellStyle name="Hyperlink 26" xfId="46261" hidden="1" xr:uid="{00000000-0005-0000-0000-000077530000}"/>
    <cellStyle name="Hyperlink 26" xfId="46310" hidden="1" xr:uid="{00000000-0005-0000-0000-000078530000}"/>
    <cellStyle name="Hyperlink 26" xfId="46360" hidden="1" xr:uid="{00000000-0005-0000-0000-000079530000}"/>
    <cellStyle name="Hyperlink 26" xfId="5799" hidden="1" xr:uid="{00000000-0005-0000-0000-00007A530000}"/>
    <cellStyle name="Hyperlink 26" xfId="46402" hidden="1" xr:uid="{00000000-0005-0000-0000-00007B530000}"/>
    <cellStyle name="Hyperlink 26" xfId="46465" hidden="1" xr:uid="{00000000-0005-0000-0000-00007C530000}"/>
    <cellStyle name="Hyperlink 26" xfId="46514" hidden="1" xr:uid="{00000000-0005-0000-0000-00007D530000}"/>
    <cellStyle name="Hyperlink 26" xfId="46564" hidden="1" xr:uid="{00000000-0005-0000-0000-00007E530000}"/>
    <cellStyle name="Hyperlink 26" xfId="46588" hidden="1" xr:uid="{00000000-0005-0000-0000-00007F530000}"/>
    <cellStyle name="Hyperlink 26" xfId="46657" hidden="1" xr:uid="{00000000-0005-0000-0000-000080530000}"/>
    <cellStyle name="Hyperlink 26" xfId="46720" hidden="1" xr:uid="{00000000-0005-0000-0000-000081530000}"/>
    <cellStyle name="Hyperlink 26" xfId="46769" hidden="1" xr:uid="{00000000-0005-0000-0000-000082530000}"/>
    <cellStyle name="Hyperlink 26" xfId="46819" hidden="1" xr:uid="{00000000-0005-0000-0000-000083530000}"/>
    <cellStyle name="Hyperlink 26" xfId="46892" hidden="1" xr:uid="{00000000-0005-0000-0000-000084530000}"/>
    <cellStyle name="Hyperlink 26" xfId="47014" hidden="1" xr:uid="{00000000-0005-0000-0000-000085530000}"/>
    <cellStyle name="Hyperlink 26" xfId="47077" hidden="1" xr:uid="{00000000-0005-0000-0000-000086530000}"/>
    <cellStyle name="Hyperlink 26" xfId="47126" hidden="1" xr:uid="{00000000-0005-0000-0000-000087530000}"/>
    <cellStyle name="Hyperlink 26" xfId="47176" hidden="1" xr:uid="{00000000-0005-0000-0000-000088530000}"/>
    <cellStyle name="Hyperlink 26" xfId="47272" hidden="1" xr:uid="{00000000-0005-0000-0000-000089530000}"/>
    <cellStyle name="Hyperlink 26" xfId="47445" hidden="1" xr:uid="{00000000-0005-0000-0000-00008A530000}"/>
    <cellStyle name="Hyperlink 26" xfId="47508" hidden="1" xr:uid="{00000000-0005-0000-0000-00008B530000}"/>
    <cellStyle name="Hyperlink 26" xfId="47557" hidden="1" xr:uid="{00000000-0005-0000-0000-00008C530000}"/>
    <cellStyle name="Hyperlink 26" xfId="47607" hidden="1" xr:uid="{00000000-0005-0000-0000-00008D530000}"/>
    <cellStyle name="Hyperlink 26" xfId="47373" hidden="1" xr:uid="{00000000-0005-0000-0000-00008E530000}"/>
    <cellStyle name="Hyperlink 26" xfId="47677" hidden="1" xr:uid="{00000000-0005-0000-0000-00008F530000}"/>
    <cellStyle name="Hyperlink 26" xfId="47740" hidden="1" xr:uid="{00000000-0005-0000-0000-000090530000}"/>
    <cellStyle name="Hyperlink 26" xfId="47789" hidden="1" xr:uid="{00000000-0005-0000-0000-000091530000}"/>
    <cellStyle name="Hyperlink 26" xfId="47839" hidden="1" xr:uid="{00000000-0005-0000-0000-000092530000}"/>
    <cellStyle name="Hyperlink 26" xfId="47223" hidden="1" xr:uid="{00000000-0005-0000-0000-000093530000}"/>
    <cellStyle name="Hyperlink 26" xfId="47881" hidden="1" xr:uid="{00000000-0005-0000-0000-000094530000}"/>
    <cellStyle name="Hyperlink 26" xfId="47944" hidden="1" xr:uid="{00000000-0005-0000-0000-000095530000}"/>
    <cellStyle name="Hyperlink 26" xfId="47993" hidden="1" xr:uid="{00000000-0005-0000-0000-000096530000}"/>
    <cellStyle name="Hyperlink 26" xfId="48043" hidden="1" xr:uid="{00000000-0005-0000-0000-000097530000}"/>
    <cellStyle name="Hyperlink 26" xfId="47388" hidden="1" xr:uid="{00000000-0005-0000-0000-000098530000}"/>
    <cellStyle name="Hyperlink 26" xfId="48085" hidden="1" xr:uid="{00000000-0005-0000-0000-000099530000}"/>
    <cellStyle name="Hyperlink 26" xfId="48148" hidden="1" xr:uid="{00000000-0005-0000-0000-00009A530000}"/>
    <cellStyle name="Hyperlink 26" xfId="48197" hidden="1" xr:uid="{00000000-0005-0000-0000-00009B530000}"/>
    <cellStyle name="Hyperlink 26" xfId="48247" hidden="1" xr:uid="{00000000-0005-0000-0000-00009C530000}"/>
    <cellStyle name="Hyperlink 26" xfId="47205" hidden="1" xr:uid="{00000000-0005-0000-0000-00009D530000}"/>
    <cellStyle name="Hyperlink 26" xfId="48289" hidden="1" xr:uid="{00000000-0005-0000-0000-00009E530000}"/>
    <cellStyle name="Hyperlink 26" xfId="48352" hidden="1" xr:uid="{00000000-0005-0000-0000-00009F530000}"/>
    <cellStyle name="Hyperlink 26" xfId="48401" hidden="1" xr:uid="{00000000-0005-0000-0000-0000A0530000}"/>
    <cellStyle name="Hyperlink 26" xfId="48451" hidden="1" xr:uid="{00000000-0005-0000-0000-0000A1530000}"/>
    <cellStyle name="Hyperlink 26" xfId="46993" hidden="1" xr:uid="{00000000-0005-0000-0000-0000A2530000}"/>
    <cellStyle name="Hyperlink 26" xfId="48493" hidden="1" xr:uid="{00000000-0005-0000-0000-0000A3530000}"/>
    <cellStyle name="Hyperlink 26" xfId="48556" hidden="1" xr:uid="{00000000-0005-0000-0000-0000A4530000}"/>
    <cellStyle name="Hyperlink 26" xfId="48605" hidden="1" xr:uid="{00000000-0005-0000-0000-0000A5530000}"/>
    <cellStyle name="Hyperlink 26" xfId="48655" hidden="1" xr:uid="{00000000-0005-0000-0000-0000A6530000}"/>
    <cellStyle name="Hyperlink 26" xfId="48751" hidden="1" xr:uid="{00000000-0005-0000-0000-0000A7530000}"/>
    <cellStyle name="Hyperlink 26" xfId="48924" hidden="1" xr:uid="{00000000-0005-0000-0000-0000A8530000}"/>
    <cellStyle name="Hyperlink 26" xfId="48987" hidden="1" xr:uid="{00000000-0005-0000-0000-0000A9530000}"/>
    <cellStyle name="Hyperlink 26" xfId="49036" hidden="1" xr:uid="{00000000-0005-0000-0000-0000AA530000}"/>
    <cellStyle name="Hyperlink 26" xfId="49086" hidden="1" xr:uid="{00000000-0005-0000-0000-0000AB530000}"/>
    <cellStyle name="Hyperlink 26" xfId="48852" hidden="1" xr:uid="{00000000-0005-0000-0000-0000AC530000}"/>
    <cellStyle name="Hyperlink 26" xfId="49156" hidden="1" xr:uid="{00000000-0005-0000-0000-0000AD530000}"/>
    <cellStyle name="Hyperlink 26" xfId="49219" hidden="1" xr:uid="{00000000-0005-0000-0000-0000AE530000}"/>
    <cellStyle name="Hyperlink 26" xfId="49268" hidden="1" xr:uid="{00000000-0005-0000-0000-0000AF530000}"/>
    <cellStyle name="Hyperlink 26" xfId="49318" hidden="1" xr:uid="{00000000-0005-0000-0000-0000B0530000}"/>
    <cellStyle name="Hyperlink 26" xfId="48702" hidden="1" xr:uid="{00000000-0005-0000-0000-0000B1530000}"/>
    <cellStyle name="Hyperlink 26" xfId="49360" hidden="1" xr:uid="{00000000-0005-0000-0000-0000B2530000}"/>
    <cellStyle name="Hyperlink 26" xfId="49423" hidden="1" xr:uid="{00000000-0005-0000-0000-0000B3530000}"/>
    <cellStyle name="Hyperlink 26" xfId="49472" hidden="1" xr:uid="{00000000-0005-0000-0000-0000B4530000}"/>
    <cellStyle name="Hyperlink 26" xfId="49522" hidden="1" xr:uid="{00000000-0005-0000-0000-0000B5530000}"/>
    <cellStyle name="Hyperlink 26" xfId="48867" hidden="1" xr:uid="{00000000-0005-0000-0000-0000B6530000}"/>
    <cellStyle name="Hyperlink 26" xfId="49564" hidden="1" xr:uid="{00000000-0005-0000-0000-0000B7530000}"/>
    <cellStyle name="Hyperlink 26" xfId="49627" hidden="1" xr:uid="{00000000-0005-0000-0000-0000B8530000}"/>
    <cellStyle name="Hyperlink 26" xfId="49676" hidden="1" xr:uid="{00000000-0005-0000-0000-0000B9530000}"/>
    <cellStyle name="Hyperlink 26" xfId="49726" hidden="1" xr:uid="{00000000-0005-0000-0000-0000BA530000}"/>
    <cellStyle name="Hyperlink 26" xfId="48684" hidden="1" xr:uid="{00000000-0005-0000-0000-0000BB530000}"/>
    <cellStyle name="Hyperlink 26" xfId="49768" hidden="1" xr:uid="{00000000-0005-0000-0000-0000BC530000}"/>
    <cellStyle name="Hyperlink 26" xfId="49831" hidden="1" xr:uid="{00000000-0005-0000-0000-0000BD530000}"/>
    <cellStyle name="Hyperlink 26" xfId="49880" hidden="1" xr:uid="{00000000-0005-0000-0000-0000BE530000}"/>
    <cellStyle name="Hyperlink 26" xfId="49930" hidden="1" xr:uid="{00000000-0005-0000-0000-0000BF530000}"/>
    <cellStyle name="Hyperlink 26" xfId="46843" hidden="1" xr:uid="{00000000-0005-0000-0000-0000C0530000}"/>
    <cellStyle name="Hyperlink 26" xfId="49972" hidden="1" xr:uid="{00000000-0005-0000-0000-0000C1530000}"/>
    <cellStyle name="Hyperlink 26" xfId="50035" hidden="1" xr:uid="{00000000-0005-0000-0000-0000C2530000}"/>
    <cellStyle name="Hyperlink 26" xfId="50084" hidden="1" xr:uid="{00000000-0005-0000-0000-0000C3530000}"/>
    <cellStyle name="Hyperlink 26" xfId="50134" hidden="1" xr:uid="{00000000-0005-0000-0000-0000C4530000}"/>
    <cellStyle name="Hyperlink 26" xfId="50230" hidden="1" xr:uid="{00000000-0005-0000-0000-0000C5530000}"/>
    <cellStyle name="Hyperlink 26" xfId="50403" hidden="1" xr:uid="{00000000-0005-0000-0000-0000C6530000}"/>
    <cellStyle name="Hyperlink 26" xfId="50466" hidden="1" xr:uid="{00000000-0005-0000-0000-0000C7530000}"/>
    <cellStyle name="Hyperlink 26" xfId="50515" hidden="1" xr:uid="{00000000-0005-0000-0000-0000C8530000}"/>
    <cellStyle name="Hyperlink 26" xfId="50565" hidden="1" xr:uid="{00000000-0005-0000-0000-0000C9530000}"/>
    <cellStyle name="Hyperlink 26" xfId="50331" hidden="1" xr:uid="{00000000-0005-0000-0000-0000CA530000}"/>
    <cellStyle name="Hyperlink 26" xfId="50635" hidden="1" xr:uid="{00000000-0005-0000-0000-0000CB530000}"/>
    <cellStyle name="Hyperlink 26" xfId="50698" hidden="1" xr:uid="{00000000-0005-0000-0000-0000CC530000}"/>
    <cellStyle name="Hyperlink 26" xfId="50747" hidden="1" xr:uid="{00000000-0005-0000-0000-0000CD530000}"/>
    <cellStyle name="Hyperlink 26" xfId="50797" hidden="1" xr:uid="{00000000-0005-0000-0000-0000CE530000}"/>
    <cellStyle name="Hyperlink 26" xfId="50181" hidden="1" xr:uid="{00000000-0005-0000-0000-0000CF530000}"/>
    <cellStyle name="Hyperlink 26" xfId="50839" hidden="1" xr:uid="{00000000-0005-0000-0000-0000D0530000}"/>
    <cellStyle name="Hyperlink 26" xfId="50902" hidden="1" xr:uid="{00000000-0005-0000-0000-0000D1530000}"/>
    <cellStyle name="Hyperlink 26" xfId="50951" hidden="1" xr:uid="{00000000-0005-0000-0000-0000D2530000}"/>
    <cellStyle name="Hyperlink 26" xfId="51001" hidden="1" xr:uid="{00000000-0005-0000-0000-0000D3530000}"/>
    <cellStyle name="Hyperlink 26" xfId="50346" hidden="1" xr:uid="{00000000-0005-0000-0000-0000D4530000}"/>
    <cellStyle name="Hyperlink 26" xfId="51043" hidden="1" xr:uid="{00000000-0005-0000-0000-0000D5530000}"/>
    <cellStyle name="Hyperlink 26" xfId="51106" hidden="1" xr:uid="{00000000-0005-0000-0000-0000D6530000}"/>
    <cellStyle name="Hyperlink 26" xfId="51155" hidden="1" xr:uid="{00000000-0005-0000-0000-0000D7530000}"/>
    <cellStyle name="Hyperlink 26" xfId="51205" hidden="1" xr:uid="{00000000-0005-0000-0000-0000D8530000}"/>
    <cellStyle name="Hyperlink 26" xfId="50163" hidden="1" xr:uid="{00000000-0005-0000-0000-0000D9530000}"/>
    <cellStyle name="Hyperlink 26" xfId="51247" hidden="1" xr:uid="{00000000-0005-0000-0000-0000DA530000}"/>
    <cellStyle name="Hyperlink 26" xfId="51310" hidden="1" xr:uid="{00000000-0005-0000-0000-0000DB530000}"/>
    <cellStyle name="Hyperlink 26" xfId="51359" hidden="1" xr:uid="{00000000-0005-0000-0000-0000DC530000}"/>
    <cellStyle name="Hyperlink 26" xfId="51409" hidden="1" xr:uid="{00000000-0005-0000-0000-0000DD530000}"/>
    <cellStyle name="Hyperlink 26" xfId="5750" hidden="1" xr:uid="{00000000-0005-0000-0000-0000DE530000}"/>
    <cellStyle name="Hyperlink 26" xfId="51451" hidden="1" xr:uid="{00000000-0005-0000-0000-0000DF530000}"/>
    <cellStyle name="Hyperlink 26" xfId="51514" hidden="1" xr:uid="{00000000-0005-0000-0000-0000E0530000}"/>
    <cellStyle name="Hyperlink 26" xfId="51563" hidden="1" xr:uid="{00000000-0005-0000-0000-0000E1530000}"/>
    <cellStyle name="Hyperlink 26" xfId="51613" hidden="1" xr:uid="{00000000-0005-0000-0000-0000E2530000}"/>
    <cellStyle name="Hyperlink 26" xfId="51637" hidden="1" xr:uid="{00000000-0005-0000-0000-0000E3530000}"/>
    <cellStyle name="Hyperlink 26" xfId="51706" hidden="1" xr:uid="{00000000-0005-0000-0000-0000E4530000}"/>
    <cellStyle name="Hyperlink 26" xfId="51769" hidden="1" xr:uid="{00000000-0005-0000-0000-0000E5530000}"/>
    <cellStyle name="Hyperlink 26" xfId="51818" hidden="1" xr:uid="{00000000-0005-0000-0000-0000E6530000}"/>
    <cellStyle name="Hyperlink 26" xfId="51868" hidden="1" xr:uid="{00000000-0005-0000-0000-0000E7530000}"/>
    <cellStyle name="Hyperlink 26" xfId="51941" hidden="1" xr:uid="{00000000-0005-0000-0000-0000E8530000}"/>
    <cellStyle name="Hyperlink 26" xfId="52063" hidden="1" xr:uid="{00000000-0005-0000-0000-0000E9530000}"/>
    <cellStyle name="Hyperlink 26" xfId="52126" hidden="1" xr:uid="{00000000-0005-0000-0000-0000EA530000}"/>
    <cellStyle name="Hyperlink 26" xfId="52175" hidden="1" xr:uid="{00000000-0005-0000-0000-0000EB530000}"/>
    <cellStyle name="Hyperlink 26" xfId="52225" hidden="1" xr:uid="{00000000-0005-0000-0000-0000EC530000}"/>
    <cellStyle name="Hyperlink 26" xfId="52321" hidden="1" xr:uid="{00000000-0005-0000-0000-0000ED530000}"/>
    <cellStyle name="Hyperlink 26" xfId="52494" hidden="1" xr:uid="{00000000-0005-0000-0000-0000EE530000}"/>
    <cellStyle name="Hyperlink 26" xfId="52557" hidden="1" xr:uid="{00000000-0005-0000-0000-0000EF530000}"/>
    <cellStyle name="Hyperlink 26" xfId="52606" hidden="1" xr:uid="{00000000-0005-0000-0000-0000F0530000}"/>
    <cellStyle name="Hyperlink 26" xfId="52656" hidden="1" xr:uid="{00000000-0005-0000-0000-0000F1530000}"/>
    <cellStyle name="Hyperlink 26" xfId="52422" hidden="1" xr:uid="{00000000-0005-0000-0000-0000F2530000}"/>
    <cellStyle name="Hyperlink 26" xfId="52726" hidden="1" xr:uid="{00000000-0005-0000-0000-0000F3530000}"/>
    <cellStyle name="Hyperlink 26" xfId="52789" hidden="1" xr:uid="{00000000-0005-0000-0000-0000F4530000}"/>
    <cellStyle name="Hyperlink 26" xfId="52838" hidden="1" xr:uid="{00000000-0005-0000-0000-0000F5530000}"/>
    <cellStyle name="Hyperlink 26" xfId="52888" hidden="1" xr:uid="{00000000-0005-0000-0000-0000F6530000}"/>
    <cellStyle name="Hyperlink 26" xfId="52272" hidden="1" xr:uid="{00000000-0005-0000-0000-0000F7530000}"/>
    <cellStyle name="Hyperlink 26" xfId="52930" hidden="1" xr:uid="{00000000-0005-0000-0000-0000F8530000}"/>
    <cellStyle name="Hyperlink 26" xfId="52993" hidden="1" xr:uid="{00000000-0005-0000-0000-0000F9530000}"/>
    <cellStyle name="Hyperlink 26" xfId="53042" hidden="1" xr:uid="{00000000-0005-0000-0000-0000FA530000}"/>
    <cellStyle name="Hyperlink 26" xfId="53092" hidden="1" xr:uid="{00000000-0005-0000-0000-0000FB530000}"/>
    <cellStyle name="Hyperlink 26" xfId="52437" hidden="1" xr:uid="{00000000-0005-0000-0000-0000FC530000}"/>
    <cellStyle name="Hyperlink 26" xfId="53134" hidden="1" xr:uid="{00000000-0005-0000-0000-0000FD530000}"/>
    <cellStyle name="Hyperlink 26" xfId="53197" hidden="1" xr:uid="{00000000-0005-0000-0000-0000FE530000}"/>
    <cellStyle name="Hyperlink 26" xfId="53246" hidden="1" xr:uid="{00000000-0005-0000-0000-0000FF530000}"/>
    <cellStyle name="Hyperlink 26" xfId="53296" hidden="1" xr:uid="{00000000-0005-0000-0000-000000540000}"/>
    <cellStyle name="Hyperlink 26" xfId="52254" hidden="1" xr:uid="{00000000-0005-0000-0000-000001540000}"/>
    <cellStyle name="Hyperlink 26" xfId="53338" hidden="1" xr:uid="{00000000-0005-0000-0000-000002540000}"/>
    <cellStyle name="Hyperlink 26" xfId="53401" hidden="1" xr:uid="{00000000-0005-0000-0000-000003540000}"/>
    <cellStyle name="Hyperlink 26" xfId="53450" hidden="1" xr:uid="{00000000-0005-0000-0000-000004540000}"/>
    <cellStyle name="Hyperlink 26" xfId="53500" hidden="1" xr:uid="{00000000-0005-0000-0000-000005540000}"/>
    <cellStyle name="Hyperlink 26" xfId="52042" hidden="1" xr:uid="{00000000-0005-0000-0000-000006540000}"/>
    <cellStyle name="Hyperlink 26" xfId="53542" hidden="1" xr:uid="{00000000-0005-0000-0000-000007540000}"/>
    <cellStyle name="Hyperlink 26" xfId="53605" hidden="1" xr:uid="{00000000-0005-0000-0000-000008540000}"/>
    <cellStyle name="Hyperlink 26" xfId="53654" hidden="1" xr:uid="{00000000-0005-0000-0000-000009540000}"/>
    <cellStyle name="Hyperlink 26" xfId="53704" hidden="1" xr:uid="{00000000-0005-0000-0000-00000A540000}"/>
    <cellStyle name="Hyperlink 26" xfId="53800" hidden="1" xr:uid="{00000000-0005-0000-0000-00000B540000}"/>
    <cellStyle name="Hyperlink 26" xfId="53973" hidden="1" xr:uid="{00000000-0005-0000-0000-00000C540000}"/>
    <cellStyle name="Hyperlink 26" xfId="54036" hidden="1" xr:uid="{00000000-0005-0000-0000-00000D540000}"/>
    <cellStyle name="Hyperlink 26" xfId="54085" hidden="1" xr:uid="{00000000-0005-0000-0000-00000E540000}"/>
    <cellStyle name="Hyperlink 26" xfId="54135" hidden="1" xr:uid="{00000000-0005-0000-0000-00000F540000}"/>
    <cellStyle name="Hyperlink 26" xfId="53901" hidden="1" xr:uid="{00000000-0005-0000-0000-000010540000}"/>
    <cellStyle name="Hyperlink 26" xfId="54205" hidden="1" xr:uid="{00000000-0005-0000-0000-000011540000}"/>
    <cellStyle name="Hyperlink 26" xfId="54268" hidden="1" xr:uid="{00000000-0005-0000-0000-000012540000}"/>
    <cellStyle name="Hyperlink 26" xfId="54317" hidden="1" xr:uid="{00000000-0005-0000-0000-000013540000}"/>
    <cellStyle name="Hyperlink 26" xfId="54367" hidden="1" xr:uid="{00000000-0005-0000-0000-000014540000}"/>
    <cellStyle name="Hyperlink 26" xfId="53751" hidden="1" xr:uid="{00000000-0005-0000-0000-000015540000}"/>
    <cellStyle name="Hyperlink 26" xfId="54409" hidden="1" xr:uid="{00000000-0005-0000-0000-000016540000}"/>
    <cellStyle name="Hyperlink 26" xfId="54472" hidden="1" xr:uid="{00000000-0005-0000-0000-000017540000}"/>
    <cellStyle name="Hyperlink 26" xfId="54521" hidden="1" xr:uid="{00000000-0005-0000-0000-000018540000}"/>
    <cellStyle name="Hyperlink 26" xfId="54571" hidden="1" xr:uid="{00000000-0005-0000-0000-000019540000}"/>
    <cellStyle name="Hyperlink 26" xfId="53916" hidden="1" xr:uid="{00000000-0005-0000-0000-00001A540000}"/>
    <cellStyle name="Hyperlink 26" xfId="54613" hidden="1" xr:uid="{00000000-0005-0000-0000-00001B540000}"/>
    <cellStyle name="Hyperlink 26" xfId="54676" hidden="1" xr:uid="{00000000-0005-0000-0000-00001C540000}"/>
    <cellStyle name="Hyperlink 26" xfId="54725" hidden="1" xr:uid="{00000000-0005-0000-0000-00001D540000}"/>
    <cellStyle name="Hyperlink 26" xfId="54775" hidden="1" xr:uid="{00000000-0005-0000-0000-00001E540000}"/>
    <cellStyle name="Hyperlink 26" xfId="53733" hidden="1" xr:uid="{00000000-0005-0000-0000-00001F540000}"/>
    <cellStyle name="Hyperlink 26" xfId="54817" hidden="1" xr:uid="{00000000-0005-0000-0000-000020540000}"/>
    <cellStyle name="Hyperlink 26" xfId="54880" hidden="1" xr:uid="{00000000-0005-0000-0000-000021540000}"/>
    <cellStyle name="Hyperlink 26" xfId="54929" hidden="1" xr:uid="{00000000-0005-0000-0000-000022540000}"/>
    <cellStyle name="Hyperlink 26" xfId="54979" hidden="1" xr:uid="{00000000-0005-0000-0000-000023540000}"/>
    <cellStyle name="Hyperlink 26" xfId="51892" hidden="1" xr:uid="{00000000-0005-0000-0000-000024540000}"/>
    <cellStyle name="Hyperlink 26" xfId="55021" hidden="1" xr:uid="{00000000-0005-0000-0000-000025540000}"/>
    <cellStyle name="Hyperlink 26" xfId="55084" hidden="1" xr:uid="{00000000-0005-0000-0000-000026540000}"/>
    <cellStyle name="Hyperlink 26" xfId="55133" hidden="1" xr:uid="{00000000-0005-0000-0000-000027540000}"/>
    <cellStyle name="Hyperlink 26" xfId="55183" hidden="1" xr:uid="{00000000-0005-0000-0000-000028540000}"/>
    <cellStyle name="Hyperlink 26" xfId="55279" hidden="1" xr:uid="{00000000-0005-0000-0000-000029540000}"/>
    <cellStyle name="Hyperlink 26" xfId="55452" hidden="1" xr:uid="{00000000-0005-0000-0000-00002A540000}"/>
    <cellStyle name="Hyperlink 26" xfId="55515" hidden="1" xr:uid="{00000000-0005-0000-0000-00002B540000}"/>
    <cellStyle name="Hyperlink 26" xfId="55564" hidden="1" xr:uid="{00000000-0005-0000-0000-00002C540000}"/>
    <cellStyle name="Hyperlink 26" xfId="55614" hidden="1" xr:uid="{00000000-0005-0000-0000-00002D540000}"/>
    <cellStyle name="Hyperlink 26" xfId="55380" hidden="1" xr:uid="{00000000-0005-0000-0000-00002E540000}"/>
    <cellStyle name="Hyperlink 26" xfId="55684" hidden="1" xr:uid="{00000000-0005-0000-0000-00002F540000}"/>
    <cellStyle name="Hyperlink 26" xfId="55747" hidden="1" xr:uid="{00000000-0005-0000-0000-000030540000}"/>
    <cellStyle name="Hyperlink 26" xfId="55796" hidden="1" xr:uid="{00000000-0005-0000-0000-000031540000}"/>
    <cellStyle name="Hyperlink 26" xfId="55846" hidden="1" xr:uid="{00000000-0005-0000-0000-000032540000}"/>
    <cellStyle name="Hyperlink 26" xfId="55230" hidden="1" xr:uid="{00000000-0005-0000-0000-000033540000}"/>
    <cellStyle name="Hyperlink 26" xfId="55888" hidden="1" xr:uid="{00000000-0005-0000-0000-000034540000}"/>
    <cellStyle name="Hyperlink 26" xfId="55951" hidden="1" xr:uid="{00000000-0005-0000-0000-000035540000}"/>
    <cellStyle name="Hyperlink 26" xfId="56000" hidden="1" xr:uid="{00000000-0005-0000-0000-000036540000}"/>
    <cellStyle name="Hyperlink 26" xfId="56050" hidden="1" xr:uid="{00000000-0005-0000-0000-000037540000}"/>
    <cellStyle name="Hyperlink 26" xfId="55395" hidden="1" xr:uid="{00000000-0005-0000-0000-000038540000}"/>
    <cellStyle name="Hyperlink 26" xfId="56092" hidden="1" xr:uid="{00000000-0005-0000-0000-000039540000}"/>
    <cellStyle name="Hyperlink 26" xfId="56155" hidden="1" xr:uid="{00000000-0005-0000-0000-00003A540000}"/>
    <cellStyle name="Hyperlink 26" xfId="56204" hidden="1" xr:uid="{00000000-0005-0000-0000-00003B540000}"/>
    <cellStyle name="Hyperlink 26" xfId="56254" hidden="1" xr:uid="{00000000-0005-0000-0000-00003C540000}"/>
    <cellStyle name="Hyperlink 26" xfId="55212" hidden="1" xr:uid="{00000000-0005-0000-0000-00003D540000}"/>
    <cellStyle name="Hyperlink 26" xfId="56296" hidden="1" xr:uid="{00000000-0005-0000-0000-00003E540000}"/>
    <cellStyle name="Hyperlink 26" xfId="56359" hidden="1" xr:uid="{00000000-0005-0000-0000-00003F540000}"/>
    <cellStyle name="Hyperlink 26" xfId="56408" hidden="1" xr:uid="{00000000-0005-0000-0000-000040540000}"/>
    <cellStyle name="Hyperlink 26" xfId="56458" hidden="1" xr:uid="{00000000-0005-0000-0000-000041540000}"/>
    <cellStyle name="Hyperlink 26" xfId="56493" hidden="1" xr:uid="{00000000-0005-0000-0000-000042540000}"/>
    <cellStyle name="Hyperlink 26" xfId="56564" hidden="1" xr:uid="{00000000-0005-0000-0000-000043540000}"/>
    <cellStyle name="Hyperlink 26" xfId="56627" hidden="1" xr:uid="{00000000-0005-0000-0000-000044540000}"/>
    <cellStyle name="Hyperlink 26" xfId="56676" hidden="1" xr:uid="{00000000-0005-0000-0000-000045540000}"/>
    <cellStyle name="Hyperlink 26" xfId="56726" hidden="1" xr:uid="{00000000-0005-0000-0000-000046540000}"/>
    <cellStyle name="Hyperlink 26" xfId="56750" hidden="1" xr:uid="{00000000-0005-0000-0000-000047540000}"/>
    <cellStyle name="Hyperlink 26" xfId="56819" hidden="1" xr:uid="{00000000-0005-0000-0000-000048540000}"/>
    <cellStyle name="Hyperlink 26" xfId="56882" hidden="1" xr:uid="{00000000-0005-0000-0000-000049540000}"/>
    <cellStyle name="Hyperlink 26" xfId="56931" hidden="1" xr:uid="{00000000-0005-0000-0000-00004A540000}"/>
    <cellStyle name="Hyperlink 26" xfId="56981" hidden="1" xr:uid="{00000000-0005-0000-0000-00004B540000}"/>
    <cellStyle name="Hyperlink 26" xfId="57062" hidden="1" xr:uid="{00000000-0005-0000-0000-00004C540000}"/>
    <cellStyle name="Hyperlink 26" xfId="57186" hidden="1" xr:uid="{00000000-0005-0000-0000-00004D540000}"/>
    <cellStyle name="Hyperlink 26" xfId="57249" hidden="1" xr:uid="{00000000-0005-0000-0000-00004E540000}"/>
    <cellStyle name="Hyperlink 26" xfId="57298" hidden="1" xr:uid="{00000000-0005-0000-0000-00004F540000}"/>
    <cellStyle name="Hyperlink 26" xfId="57348" hidden="1" xr:uid="{00000000-0005-0000-0000-000050540000}"/>
    <cellStyle name="Hyperlink 26" xfId="57444" hidden="1" xr:uid="{00000000-0005-0000-0000-000051540000}"/>
    <cellStyle name="Hyperlink 26" xfId="57617" hidden="1" xr:uid="{00000000-0005-0000-0000-000052540000}"/>
    <cellStyle name="Hyperlink 26" xfId="57680" hidden="1" xr:uid="{00000000-0005-0000-0000-000053540000}"/>
    <cellStyle name="Hyperlink 26" xfId="57729" hidden="1" xr:uid="{00000000-0005-0000-0000-000054540000}"/>
    <cellStyle name="Hyperlink 26" xfId="57779" hidden="1" xr:uid="{00000000-0005-0000-0000-000055540000}"/>
    <cellStyle name="Hyperlink 26" xfId="57545" hidden="1" xr:uid="{00000000-0005-0000-0000-000056540000}"/>
    <cellStyle name="Hyperlink 26" xfId="57849" hidden="1" xr:uid="{00000000-0005-0000-0000-000057540000}"/>
    <cellStyle name="Hyperlink 26" xfId="57912" hidden="1" xr:uid="{00000000-0005-0000-0000-000058540000}"/>
    <cellStyle name="Hyperlink 26" xfId="57961" hidden="1" xr:uid="{00000000-0005-0000-0000-000059540000}"/>
    <cellStyle name="Hyperlink 26" xfId="58011" hidden="1" xr:uid="{00000000-0005-0000-0000-00005A540000}"/>
    <cellStyle name="Hyperlink 26" xfId="57395" hidden="1" xr:uid="{00000000-0005-0000-0000-00005B540000}"/>
    <cellStyle name="Hyperlink 26" xfId="58053" hidden="1" xr:uid="{00000000-0005-0000-0000-00005C540000}"/>
    <cellStyle name="Hyperlink 26" xfId="58116" hidden="1" xr:uid="{00000000-0005-0000-0000-00005D540000}"/>
    <cellStyle name="Hyperlink 26" xfId="58165" hidden="1" xr:uid="{00000000-0005-0000-0000-00005E540000}"/>
    <cellStyle name="Hyperlink 26" xfId="58215" hidden="1" xr:uid="{00000000-0005-0000-0000-00005F540000}"/>
    <cellStyle name="Hyperlink 26" xfId="57560" hidden="1" xr:uid="{00000000-0005-0000-0000-000060540000}"/>
    <cellStyle name="Hyperlink 26" xfId="58257" hidden="1" xr:uid="{00000000-0005-0000-0000-000061540000}"/>
    <cellStyle name="Hyperlink 26" xfId="58320" hidden="1" xr:uid="{00000000-0005-0000-0000-000062540000}"/>
    <cellStyle name="Hyperlink 26" xfId="58369" hidden="1" xr:uid="{00000000-0005-0000-0000-000063540000}"/>
    <cellStyle name="Hyperlink 26" xfId="58419" hidden="1" xr:uid="{00000000-0005-0000-0000-000064540000}"/>
    <cellStyle name="Hyperlink 26" xfId="57377" hidden="1" xr:uid="{00000000-0005-0000-0000-000065540000}"/>
    <cellStyle name="Hyperlink 26" xfId="58461" hidden="1" xr:uid="{00000000-0005-0000-0000-000066540000}"/>
    <cellStyle name="Hyperlink 26" xfId="58524" hidden="1" xr:uid="{00000000-0005-0000-0000-000067540000}"/>
    <cellStyle name="Hyperlink 26" xfId="58573" hidden="1" xr:uid="{00000000-0005-0000-0000-000068540000}"/>
    <cellStyle name="Hyperlink 26" xfId="58623" hidden="1" xr:uid="{00000000-0005-0000-0000-000069540000}"/>
    <cellStyle name="Hyperlink 26" xfId="57164" hidden="1" xr:uid="{00000000-0005-0000-0000-00006A540000}"/>
    <cellStyle name="Hyperlink 26" xfId="58665" hidden="1" xr:uid="{00000000-0005-0000-0000-00006B540000}"/>
    <cellStyle name="Hyperlink 26" xfId="58728" hidden="1" xr:uid="{00000000-0005-0000-0000-00006C540000}"/>
    <cellStyle name="Hyperlink 26" xfId="58777" hidden="1" xr:uid="{00000000-0005-0000-0000-00006D540000}"/>
    <cellStyle name="Hyperlink 26" xfId="58827" hidden="1" xr:uid="{00000000-0005-0000-0000-00006E540000}"/>
    <cellStyle name="Hyperlink 26" xfId="58923" hidden="1" xr:uid="{00000000-0005-0000-0000-00006F540000}"/>
    <cellStyle name="Hyperlink 26" xfId="59096" hidden="1" xr:uid="{00000000-0005-0000-0000-000070540000}"/>
    <cellStyle name="Hyperlink 26" xfId="59159" hidden="1" xr:uid="{00000000-0005-0000-0000-000071540000}"/>
    <cellStyle name="Hyperlink 26" xfId="59208" hidden="1" xr:uid="{00000000-0005-0000-0000-000072540000}"/>
    <cellStyle name="Hyperlink 26" xfId="59258" hidden="1" xr:uid="{00000000-0005-0000-0000-000073540000}"/>
    <cellStyle name="Hyperlink 26" xfId="59024" hidden="1" xr:uid="{00000000-0005-0000-0000-000074540000}"/>
    <cellStyle name="Hyperlink 26" xfId="59328" hidden="1" xr:uid="{00000000-0005-0000-0000-000075540000}"/>
    <cellStyle name="Hyperlink 26" xfId="59391" hidden="1" xr:uid="{00000000-0005-0000-0000-000076540000}"/>
    <cellStyle name="Hyperlink 26" xfId="59440" hidden="1" xr:uid="{00000000-0005-0000-0000-000077540000}"/>
    <cellStyle name="Hyperlink 26" xfId="59490" hidden="1" xr:uid="{00000000-0005-0000-0000-000078540000}"/>
    <cellStyle name="Hyperlink 26" xfId="58874" hidden="1" xr:uid="{00000000-0005-0000-0000-000079540000}"/>
    <cellStyle name="Hyperlink 26" xfId="59532" hidden="1" xr:uid="{00000000-0005-0000-0000-00007A540000}"/>
    <cellStyle name="Hyperlink 26" xfId="59595" hidden="1" xr:uid="{00000000-0005-0000-0000-00007B540000}"/>
    <cellStyle name="Hyperlink 26" xfId="59644" hidden="1" xr:uid="{00000000-0005-0000-0000-00007C540000}"/>
    <cellStyle name="Hyperlink 26" xfId="59694" hidden="1" xr:uid="{00000000-0005-0000-0000-00007D540000}"/>
    <cellStyle name="Hyperlink 26" xfId="59039" hidden="1" xr:uid="{00000000-0005-0000-0000-00007E540000}"/>
    <cellStyle name="Hyperlink 26" xfId="59736" hidden="1" xr:uid="{00000000-0005-0000-0000-00007F540000}"/>
    <cellStyle name="Hyperlink 26" xfId="59799" hidden="1" xr:uid="{00000000-0005-0000-0000-000080540000}"/>
    <cellStyle name="Hyperlink 26" xfId="59848" hidden="1" xr:uid="{00000000-0005-0000-0000-000081540000}"/>
    <cellStyle name="Hyperlink 26" xfId="59898" hidden="1" xr:uid="{00000000-0005-0000-0000-000082540000}"/>
    <cellStyle name="Hyperlink 26" xfId="58856" hidden="1" xr:uid="{00000000-0005-0000-0000-000083540000}"/>
    <cellStyle name="Hyperlink 26" xfId="59940" hidden="1" xr:uid="{00000000-0005-0000-0000-000084540000}"/>
    <cellStyle name="Hyperlink 26" xfId="60003" hidden="1" xr:uid="{00000000-0005-0000-0000-000085540000}"/>
    <cellStyle name="Hyperlink 26" xfId="60052" hidden="1" xr:uid="{00000000-0005-0000-0000-000086540000}"/>
    <cellStyle name="Hyperlink 26" xfId="60102" hidden="1" xr:uid="{00000000-0005-0000-0000-000087540000}"/>
    <cellStyle name="Hyperlink 26" xfId="57008" hidden="1" xr:uid="{00000000-0005-0000-0000-000088540000}"/>
    <cellStyle name="Hyperlink 26" xfId="60144" hidden="1" xr:uid="{00000000-0005-0000-0000-000089540000}"/>
    <cellStyle name="Hyperlink 26" xfId="60207" hidden="1" xr:uid="{00000000-0005-0000-0000-00008A540000}"/>
    <cellStyle name="Hyperlink 26" xfId="60256" hidden="1" xr:uid="{00000000-0005-0000-0000-00008B540000}"/>
    <cellStyle name="Hyperlink 26" xfId="60306" hidden="1" xr:uid="{00000000-0005-0000-0000-00008C540000}"/>
    <cellStyle name="Hyperlink 26" xfId="60402" hidden="1" xr:uid="{00000000-0005-0000-0000-00008D540000}"/>
    <cellStyle name="Hyperlink 26" xfId="60575" hidden="1" xr:uid="{00000000-0005-0000-0000-00008E540000}"/>
    <cellStyle name="Hyperlink 26" xfId="60638" hidden="1" xr:uid="{00000000-0005-0000-0000-00008F540000}"/>
    <cellStyle name="Hyperlink 26" xfId="60687" hidden="1" xr:uid="{00000000-0005-0000-0000-000090540000}"/>
    <cellStyle name="Hyperlink 26" xfId="60737" hidden="1" xr:uid="{00000000-0005-0000-0000-000091540000}"/>
    <cellStyle name="Hyperlink 26" xfId="60503" hidden="1" xr:uid="{00000000-0005-0000-0000-000092540000}"/>
    <cellStyle name="Hyperlink 26" xfId="60807" hidden="1" xr:uid="{00000000-0005-0000-0000-000093540000}"/>
    <cellStyle name="Hyperlink 26" xfId="60870" hidden="1" xr:uid="{00000000-0005-0000-0000-000094540000}"/>
    <cellStyle name="Hyperlink 26" xfId="60919" hidden="1" xr:uid="{00000000-0005-0000-0000-000095540000}"/>
    <cellStyle name="Hyperlink 26" xfId="60969" hidden="1" xr:uid="{00000000-0005-0000-0000-000096540000}"/>
    <cellStyle name="Hyperlink 26" xfId="60353" hidden="1" xr:uid="{00000000-0005-0000-0000-000097540000}"/>
    <cellStyle name="Hyperlink 26" xfId="61011" hidden="1" xr:uid="{00000000-0005-0000-0000-000098540000}"/>
    <cellStyle name="Hyperlink 26" xfId="61074" hidden="1" xr:uid="{00000000-0005-0000-0000-000099540000}"/>
    <cellStyle name="Hyperlink 26" xfId="61123" hidden="1" xr:uid="{00000000-0005-0000-0000-00009A540000}"/>
    <cellStyle name="Hyperlink 26" xfId="61173" hidden="1" xr:uid="{00000000-0005-0000-0000-00009B540000}"/>
    <cellStyle name="Hyperlink 26" xfId="60518" hidden="1" xr:uid="{00000000-0005-0000-0000-00009C540000}"/>
    <cellStyle name="Hyperlink 26" xfId="61215" hidden="1" xr:uid="{00000000-0005-0000-0000-00009D540000}"/>
    <cellStyle name="Hyperlink 26" xfId="61278" hidden="1" xr:uid="{00000000-0005-0000-0000-00009E540000}"/>
    <cellStyle name="Hyperlink 26" xfId="61327" hidden="1" xr:uid="{00000000-0005-0000-0000-00009F540000}"/>
    <cellStyle name="Hyperlink 26" xfId="61377" hidden="1" xr:uid="{00000000-0005-0000-0000-0000A0540000}"/>
    <cellStyle name="Hyperlink 26" xfId="60335" hidden="1" xr:uid="{00000000-0005-0000-0000-0000A1540000}"/>
    <cellStyle name="Hyperlink 26" xfId="61419" hidden="1" xr:uid="{00000000-0005-0000-0000-0000A2540000}"/>
    <cellStyle name="Hyperlink 26" xfId="61482" hidden="1" xr:uid="{00000000-0005-0000-0000-0000A3540000}"/>
    <cellStyle name="Hyperlink 26" xfId="61531" hidden="1" xr:uid="{00000000-0005-0000-0000-0000A4540000}"/>
    <cellStyle name="Hyperlink 26" xfId="61581" xr:uid="{00000000-0005-0000-0000-0000A5540000}"/>
    <cellStyle name="Hyperlink 27" xfId="137" hidden="1" xr:uid="{00000000-0005-0000-0000-0000A6540000}"/>
    <cellStyle name="Hyperlink 27" xfId="200" hidden="1" xr:uid="{00000000-0005-0000-0000-0000A7540000}"/>
    <cellStyle name="Hyperlink 27" xfId="430" hidden="1" xr:uid="{00000000-0005-0000-0000-0000A8540000}"/>
    <cellStyle name="Hyperlink 27" xfId="497" hidden="1" xr:uid="{00000000-0005-0000-0000-0000A9540000}"/>
    <cellStyle name="Hyperlink 27" xfId="546" hidden="1" xr:uid="{00000000-0005-0000-0000-0000AA540000}"/>
    <cellStyle name="Hyperlink 27" xfId="596" hidden="1" xr:uid="{00000000-0005-0000-0000-0000AB540000}"/>
    <cellStyle name="Hyperlink 27" xfId="618" hidden="1" xr:uid="{00000000-0005-0000-0000-0000AC540000}"/>
    <cellStyle name="Hyperlink 27" xfId="687" hidden="1" xr:uid="{00000000-0005-0000-0000-0000AD540000}"/>
    <cellStyle name="Hyperlink 27" xfId="752" hidden="1" xr:uid="{00000000-0005-0000-0000-0000AE540000}"/>
    <cellStyle name="Hyperlink 27" xfId="801" hidden="1" xr:uid="{00000000-0005-0000-0000-0000AF540000}"/>
    <cellStyle name="Hyperlink 27" xfId="851" hidden="1" xr:uid="{00000000-0005-0000-0000-0000B0540000}"/>
    <cellStyle name="Hyperlink 27" xfId="932" hidden="1" xr:uid="{00000000-0005-0000-0000-0000B1540000}"/>
    <cellStyle name="Hyperlink 27" xfId="1057" hidden="1" xr:uid="{00000000-0005-0000-0000-0000B2540000}"/>
    <cellStyle name="Hyperlink 27" xfId="1122" hidden="1" xr:uid="{00000000-0005-0000-0000-0000B3540000}"/>
    <cellStyle name="Hyperlink 27" xfId="1171" hidden="1" xr:uid="{00000000-0005-0000-0000-0000B4540000}"/>
    <cellStyle name="Hyperlink 27" xfId="1221" hidden="1" xr:uid="{00000000-0005-0000-0000-0000B5540000}"/>
    <cellStyle name="Hyperlink 27" xfId="1315" hidden="1" xr:uid="{00000000-0005-0000-0000-0000B6540000}"/>
    <cellStyle name="Hyperlink 27" xfId="1488" hidden="1" xr:uid="{00000000-0005-0000-0000-0000B7540000}"/>
    <cellStyle name="Hyperlink 27" xfId="1553" hidden="1" xr:uid="{00000000-0005-0000-0000-0000B8540000}"/>
    <cellStyle name="Hyperlink 27" xfId="1602" hidden="1" xr:uid="{00000000-0005-0000-0000-0000B9540000}"/>
    <cellStyle name="Hyperlink 27" xfId="1652" hidden="1" xr:uid="{00000000-0005-0000-0000-0000BA540000}"/>
    <cellStyle name="Hyperlink 27" xfId="1418" hidden="1" xr:uid="{00000000-0005-0000-0000-0000BB540000}"/>
    <cellStyle name="Hyperlink 27" xfId="1720" hidden="1" xr:uid="{00000000-0005-0000-0000-0000BC540000}"/>
    <cellStyle name="Hyperlink 27" xfId="1785" hidden="1" xr:uid="{00000000-0005-0000-0000-0000BD540000}"/>
    <cellStyle name="Hyperlink 27" xfId="1834" hidden="1" xr:uid="{00000000-0005-0000-0000-0000BE540000}"/>
    <cellStyle name="Hyperlink 27" xfId="1884" hidden="1" xr:uid="{00000000-0005-0000-0000-0000BF540000}"/>
    <cellStyle name="Hyperlink 27" xfId="1263" hidden="1" xr:uid="{00000000-0005-0000-0000-0000C0540000}"/>
    <cellStyle name="Hyperlink 27" xfId="1924" hidden="1" xr:uid="{00000000-0005-0000-0000-0000C1540000}"/>
    <cellStyle name="Hyperlink 27" xfId="1989" hidden="1" xr:uid="{00000000-0005-0000-0000-0000C2540000}"/>
    <cellStyle name="Hyperlink 27" xfId="2038" hidden="1" xr:uid="{00000000-0005-0000-0000-0000C3540000}"/>
    <cellStyle name="Hyperlink 27" xfId="2088" hidden="1" xr:uid="{00000000-0005-0000-0000-0000C4540000}"/>
    <cellStyle name="Hyperlink 27" xfId="1431" hidden="1" xr:uid="{00000000-0005-0000-0000-0000C5540000}"/>
    <cellStyle name="Hyperlink 27" xfId="2128" hidden="1" xr:uid="{00000000-0005-0000-0000-0000C6540000}"/>
    <cellStyle name="Hyperlink 27" xfId="2193" hidden="1" xr:uid="{00000000-0005-0000-0000-0000C7540000}"/>
    <cellStyle name="Hyperlink 27" xfId="2242" hidden="1" xr:uid="{00000000-0005-0000-0000-0000C8540000}"/>
    <cellStyle name="Hyperlink 27" xfId="2292" hidden="1" xr:uid="{00000000-0005-0000-0000-0000C9540000}"/>
    <cellStyle name="Hyperlink 27" xfId="1250" hidden="1" xr:uid="{00000000-0005-0000-0000-0000CA540000}"/>
    <cellStyle name="Hyperlink 27" xfId="2332" hidden="1" xr:uid="{00000000-0005-0000-0000-0000CB540000}"/>
    <cellStyle name="Hyperlink 27" xfId="2397" hidden="1" xr:uid="{00000000-0005-0000-0000-0000CC540000}"/>
    <cellStyle name="Hyperlink 27" xfId="2446" hidden="1" xr:uid="{00000000-0005-0000-0000-0000CD540000}"/>
    <cellStyle name="Hyperlink 27" xfId="2496" hidden="1" xr:uid="{00000000-0005-0000-0000-0000CE540000}"/>
    <cellStyle name="Hyperlink 27" xfId="1036" hidden="1" xr:uid="{00000000-0005-0000-0000-0000CF540000}"/>
    <cellStyle name="Hyperlink 27" xfId="2536" hidden="1" xr:uid="{00000000-0005-0000-0000-0000D0540000}"/>
    <cellStyle name="Hyperlink 27" xfId="2601" hidden="1" xr:uid="{00000000-0005-0000-0000-0000D1540000}"/>
    <cellStyle name="Hyperlink 27" xfId="2650" hidden="1" xr:uid="{00000000-0005-0000-0000-0000D2540000}"/>
    <cellStyle name="Hyperlink 27" xfId="2700" hidden="1" xr:uid="{00000000-0005-0000-0000-0000D3540000}"/>
    <cellStyle name="Hyperlink 27" xfId="2794" hidden="1" xr:uid="{00000000-0005-0000-0000-0000D4540000}"/>
    <cellStyle name="Hyperlink 27" xfId="2967" hidden="1" xr:uid="{00000000-0005-0000-0000-0000D5540000}"/>
    <cellStyle name="Hyperlink 27" xfId="3032" hidden="1" xr:uid="{00000000-0005-0000-0000-0000D6540000}"/>
    <cellStyle name="Hyperlink 27" xfId="3081" hidden="1" xr:uid="{00000000-0005-0000-0000-0000D7540000}"/>
    <cellStyle name="Hyperlink 27" xfId="3131" hidden="1" xr:uid="{00000000-0005-0000-0000-0000D8540000}"/>
    <cellStyle name="Hyperlink 27" xfId="2897" hidden="1" xr:uid="{00000000-0005-0000-0000-0000D9540000}"/>
    <cellStyle name="Hyperlink 27" xfId="3199" hidden="1" xr:uid="{00000000-0005-0000-0000-0000DA540000}"/>
    <cellStyle name="Hyperlink 27" xfId="3264" hidden="1" xr:uid="{00000000-0005-0000-0000-0000DB540000}"/>
    <cellStyle name="Hyperlink 27" xfId="3313" hidden="1" xr:uid="{00000000-0005-0000-0000-0000DC540000}"/>
    <cellStyle name="Hyperlink 27" xfId="3363" hidden="1" xr:uid="{00000000-0005-0000-0000-0000DD540000}"/>
    <cellStyle name="Hyperlink 27" xfId="2742" hidden="1" xr:uid="{00000000-0005-0000-0000-0000DE540000}"/>
    <cellStyle name="Hyperlink 27" xfId="3403" hidden="1" xr:uid="{00000000-0005-0000-0000-0000DF540000}"/>
    <cellStyle name="Hyperlink 27" xfId="3468" hidden="1" xr:uid="{00000000-0005-0000-0000-0000E0540000}"/>
    <cellStyle name="Hyperlink 27" xfId="3517" hidden="1" xr:uid="{00000000-0005-0000-0000-0000E1540000}"/>
    <cellStyle name="Hyperlink 27" xfId="3567" hidden="1" xr:uid="{00000000-0005-0000-0000-0000E2540000}"/>
    <cellStyle name="Hyperlink 27" xfId="2910" hidden="1" xr:uid="{00000000-0005-0000-0000-0000E3540000}"/>
    <cellStyle name="Hyperlink 27" xfId="3607" hidden="1" xr:uid="{00000000-0005-0000-0000-0000E4540000}"/>
    <cellStyle name="Hyperlink 27" xfId="3672" hidden="1" xr:uid="{00000000-0005-0000-0000-0000E5540000}"/>
    <cellStyle name="Hyperlink 27" xfId="3721" hidden="1" xr:uid="{00000000-0005-0000-0000-0000E6540000}"/>
    <cellStyle name="Hyperlink 27" xfId="3771" hidden="1" xr:uid="{00000000-0005-0000-0000-0000E7540000}"/>
    <cellStyle name="Hyperlink 27" xfId="2729" hidden="1" xr:uid="{00000000-0005-0000-0000-0000E8540000}"/>
    <cellStyle name="Hyperlink 27" xfId="3811" hidden="1" xr:uid="{00000000-0005-0000-0000-0000E9540000}"/>
    <cellStyle name="Hyperlink 27" xfId="3876" hidden="1" xr:uid="{00000000-0005-0000-0000-0000EA540000}"/>
    <cellStyle name="Hyperlink 27" xfId="3925" hidden="1" xr:uid="{00000000-0005-0000-0000-0000EB540000}"/>
    <cellStyle name="Hyperlink 27" xfId="3975" hidden="1" xr:uid="{00000000-0005-0000-0000-0000EC540000}"/>
    <cellStyle name="Hyperlink 27" xfId="877" hidden="1" xr:uid="{00000000-0005-0000-0000-0000ED540000}"/>
    <cellStyle name="Hyperlink 27" xfId="4015" hidden="1" xr:uid="{00000000-0005-0000-0000-0000EE540000}"/>
    <cellStyle name="Hyperlink 27" xfId="4080" hidden="1" xr:uid="{00000000-0005-0000-0000-0000EF540000}"/>
    <cellStyle name="Hyperlink 27" xfId="4129" hidden="1" xr:uid="{00000000-0005-0000-0000-0000F0540000}"/>
    <cellStyle name="Hyperlink 27" xfId="4179" hidden="1" xr:uid="{00000000-0005-0000-0000-0000F1540000}"/>
    <cellStyle name="Hyperlink 27" xfId="4273" hidden="1" xr:uid="{00000000-0005-0000-0000-0000F2540000}"/>
    <cellStyle name="Hyperlink 27" xfId="4446" hidden="1" xr:uid="{00000000-0005-0000-0000-0000F3540000}"/>
    <cellStyle name="Hyperlink 27" xfId="4511" hidden="1" xr:uid="{00000000-0005-0000-0000-0000F4540000}"/>
    <cellStyle name="Hyperlink 27" xfId="4560" hidden="1" xr:uid="{00000000-0005-0000-0000-0000F5540000}"/>
    <cellStyle name="Hyperlink 27" xfId="4610" hidden="1" xr:uid="{00000000-0005-0000-0000-0000F6540000}"/>
    <cellStyle name="Hyperlink 27" xfId="4376" hidden="1" xr:uid="{00000000-0005-0000-0000-0000F7540000}"/>
    <cellStyle name="Hyperlink 27" xfId="4678" hidden="1" xr:uid="{00000000-0005-0000-0000-0000F8540000}"/>
    <cellStyle name="Hyperlink 27" xfId="4743" hidden="1" xr:uid="{00000000-0005-0000-0000-0000F9540000}"/>
    <cellStyle name="Hyperlink 27" xfId="4792" hidden="1" xr:uid="{00000000-0005-0000-0000-0000FA540000}"/>
    <cellStyle name="Hyperlink 27" xfId="4842" hidden="1" xr:uid="{00000000-0005-0000-0000-0000FB540000}"/>
    <cellStyle name="Hyperlink 27" xfId="4221" hidden="1" xr:uid="{00000000-0005-0000-0000-0000FC540000}"/>
    <cellStyle name="Hyperlink 27" xfId="4882" hidden="1" xr:uid="{00000000-0005-0000-0000-0000FD540000}"/>
    <cellStyle name="Hyperlink 27" xfId="4947" hidden="1" xr:uid="{00000000-0005-0000-0000-0000FE540000}"/>
    <cellStyle name="Hyperlink 27" xfId="4996" hidden="1" xr:uid="{00000000-0005-0000-0000-0000FF540000}"/>
    <cellStyle name="Hyperlink 27" xfId="5046" hidden="1" xr:uid="{00000000-0005-0000-0000-000000550000}"/>
    <cellStyle name="Hyperlink 27" xfId="4389" hidden="1" xr:uid="{00000000-0005-0000-0000-000001550000}"/>
    <cellStyle name="Hyperlink 27" xfId="5086" hidden="1" xr:uid="{00000000-0005-0000-0000-000002550000}"/>
    <cellStyle name="Hyperlink 27" xfId="5151" hidden="1" xr:uid="{00000000-0005-0000-0000-000003550000}"/>
    <cellStyle name="Hyperlink 27" xfId="5200" hidden="1" xr:uid="{00000000-0005-0000-0000-000004550000}"/>
    <cellStyle name="Hyperlink 27" xfId="5250" hidden="1" xr:uid="{00000000-0005-0000-0000-000005550000}"/>
    <cellStyle name="Hyperlink 27" xfId="4208" hidden="1" xr:uid="{00000000-0005-0000-0000-000006550000}"/>
    <cellStyle name="Hyperlink 27" xfId="5290" hidden="1" xr:uid="{00000000-0005-0000-0000-000007550000}"/>
    <cellStyle name="Hyperlink 27" xfId="5355" hidden="1" xr:uid="{00000000-0005-0000-0000-000008550000}"/>
    <cellStyle name="Hyperlink 27" xfId="5404" hidden="1" xr:uid="{00000000-0005-0000-0000-000009550000}"/>
    <cellStyle name="Hyperlink 27" xfId="5454" hidden="1" xr:uid="{00000000-0005-0000-0000-00000A550000}"/>
    <cellStyle name="Hyperlink 27" xfId="5626" hidden="1" xr:uid="{00000000-0005-0000-0000-00000B550000}"/>
    <cellStyle name="Hyperlink 27" xfId="5826" hidden="1" xr:uid="{00000000-0005-0000-0000-00000C550000}"/>
    <cellStyle name="Hyperlink 27" xfId="5891" hidden="1" xr:uid="{00000000-0005-0000-0000-00000D550000}"/>
    <cellStyle name="Hyperlink 27" xfId="5940" hidden="1" xr:uid="{00000000-0005-0000-0000-00000E550000}"/>
    <cellStyle name="Hyperlink 27" xfId="5990" hidden="1" xr:uid="{00000000-0005-0000-0000-00000F550000}"/>
    <cellStyle name="Hyperlink 27" xfId="6012" hidden="1" xr:uid="{00000000-0005-0000-0000-000010550000}"/>
    <cellStyle name="Hyperlink 27" xfId="6081" hidden="1" xr:uid="{00000000-0005-0000-0000-000011550000}"/>
    <cellStyle name="Hyperlink 27" xfId="6146" hidden="1" xr:uid="{00000000-0005-0000-0000-000012550000}"/>
    <cellStyle name="Hyperlink 27" xfId="6195" hidden="1" xr:uid="{00000000-0005-0000-0000-000013550000}"/>
    <cellStyle name="Hyperlink 27" xfId="6245" hidden="1" xr:uid="{00000000-0005-0000-0000-000014550000}"/>
    <cellStyle name="Hyperlink 27" xfId="6323" hidden="1" xr:uid="{00000000-0005-0000-0000-000015550000}"/>
    <cellStyle name="Hyperlink 27" xfId="6447" hidden="1" xr:uid="{00000000-0005-0000-0000-000016550000}"/>
    <cellStyle name="Hyperlink 27" xfId="6512" hidden="1" xr:uid="{00000000-0005-0000-0000-000017550000}"/>
    <cellStyle name="Hyperlink 27" xfId="6561" hidden="1" xr:uid="{00000000-0005-0000-0000-000018550000}"/>
    <cellStyle name="Hyperlink 27" xfId="6611" hidden="1" xr:uid="{00000000-0005-0000-0000-000019550000}"/>
    <cellStyle name="Hyperlink 27" xfId="6705" hidden="1" xr:uid="{00000000-0005-0000-0000-00001A550000}"/>
    <cellStyle name="Hyperlink 27" xfId="6878" hidden="1" xr:uid="{00000000-0005-0000-0000-00001B550000}"/>
    <cellStyle name="Hyperlink 27" xfId="6943" hidden="1" xr:uid="{00000000-0005-0000-0000-00001C550000}"/>
    <cellStyle name="Hyperlink 27" xfId="6992" hidden="1" xr:uid="{00000000-0005-0000-0000-00001D550000}"/>
    <cellStyle name="Hyperlink 27" xfId="7042" hidden="1" xr:uid="{00000000-0005-0000-0000-00001E550000}"/>
    <cellStyle name="Hyperlink 27" xfId="6808" hidden="1" xr:uid="{00000000-0005-0000-0000-00001F550000}"/>
    <cellStyle name="Hyperlink 27" xfId="7110" hidden="1" xr:uid="{00000000-0005-0000-0000-000020550000}"/>
    <cellStyle name="Hyperlink 27" xfId="7175" hidden="1" xr:uid="{00000000-0005-0000-0000-000021550000}"/>
    <cellStyle name="Hyperlink 27" xfId="7224" hidden="1" xr:uid="{00000000-0005-0000-0000-000022550000}"/>
    <cellStyle name="Hyperlink 27" xfId="7274" hidden="1" xr:uid="{00000000-0005-0000-0000-000023550000}"/>
    <cellStyle name="Hyperlink 27" xfId="6653" hidden="1" xr:uid="{00000000-0005-0000-0000-000024550000}"/>
    <cellStyle name="Hyperlink 27" xfId="7314" hidden="1" xr:uid="{00000000-0005-0000-0000-000025550000}"/>
    <cellStyle name="Hyperlink 27" xfId="7379" hidden="1" xr:uid="{00000000-0005-0000-0000-000026550000}"/>
    <cellStyle name="Hyperlink 27" xfId="7428" hidden="1" xr:uid="{00000000-0005-0000-0000-000027550000}"/>
    <cellStyle name="Hyperlink 27" xfId="7478" hidden="1" xr:uid="{00000000-0005-0000-0000-000028550000}"/>
    <cellStyle name="Hyperlink 27" xfId="6821" hidden="1" xr:uid="{00000000-0005-0000-0000-000029550000}"/>
    <cellStyle name="Hyperlink 27" xfId="7518" hidden="1" xr:uid="{00000000-0005-0000-0000-00002A550000}"/>
    <cellStyle name="Hyperlink 27" xfId="7583" hidden="1" xr:uid="{00000000-0005-0000-0000-00002B550000}"/>
    <cellStyle name="Hyperlink 27" xfId="7632" hidden="1" xr:uid="{00000000-0005-0000-0000-00002C550000}"/>
    <cellStyle name="Hyperlink 27" xfId="7682" hidden="1" xr:uid="{00000000-0005-0000-0000-00002D550000}"/>
    <cellStyle name="Hyperlink 27" xfId="6640" hidden="1" xr:uid="{00000000-0005-0000-0000-00002E550000}"/>
    <cellStyle name="Hyperlink 27" xfId="7722" hidden="1" xr:uid="{00000000-0005-0000-0000-00002F550000}"/>
    <cellStyle name="Hyperlink 27" xfId="7787" hidden="1" xr:uid="{00000000-0005-0000-0000-000030550000}"/>
    <cellStyle name="Hyperlink 27" xfId="7836" hidden="1" xr:uid="{00000000-0005-0000-0000-000031550000}"/>
    <cellStyle name="Hyperlink 27" xfId="7886" hidden="1" xr:uid="{00000000-0005-0000-0000-000032550000}"/>
    <cellStyle name="Hyperlink 27" xfId="6427" hidden="1" xr:uid="{00000000-0005-0000-0000-000033550000}"/>
    <cellStyle name="Hyperlink 27" xfId="7926" hidden="1" xr:uid="{00000000-0005-0000-0000-000034550000}"/>
    <cellStyle name="Hyperlink 27" xfId="7991" hidden="1" xr:uid="{00000000-0005-0000-0000-000035550000}"/>
    <cellStyle name="Hyperlink 27" xfId="8040" hidden="1" xr:uid="{00000000-0005-0000-0000-000036550000}"/>
    <cellStyle name="Hyperlink 27" xfId="8090" hidden="1" xr:uid="{00000000-0005-0000-0000-000037550000}"/>
    <cellStyle name="Hyperlink 27" xfId="8184" hidden="1" xr:uid="{00000000-0005-0000-0000-000038550000}"/>
    <cellStyle name="Hyperlink 27" xfId="8357" hidden="1" xr:uid="{00000000-0005-0000-0000-000039550000}"/>
    <cellStyle name="Hyperlink 27" xfId="8422" hidden="1" xr:uid="{00000000-0005-0000-0000-00003A550000}"/>
    <cellStyle name="Hyperlink 27" xfId="8471" hidden="1" xr:uid="{00000000-0005-0000-0000-00003B550000}"/>
    <cellStyle name="Hyperlink 27" xfId="8521" hidden="1" xr:uid="{00000000-0005-0000-0000-00003C550000}"/>
    <cellStyle name="Hyperlink 27" xfId="8287" hidden="1" xr:uid="{00000000-0005-0000-0000-00003D550000}"/>
    <cellStyle name="Hyperlink 27" xfId="8589" hidden="1" xr:uid="{00000000-0005-0000-0000-00003E550000}"/>
    <cellStyle name="Hyperlink 27" xfId="8654" hidden="1" xr:uid="{00000000-0005-0000-0000-00003F550000}"/>
    <cellStyle name="Hyperlink 27" xfId="8703" hidden="1" xr:uid="{00000000-0005-0000-0000-000040550000}"/>
    <cellStyle name="Hyperlink 27" xfId="8753" hidden="1" xr:uid="{00000000-0005-0000-0000-000041550000}"/>
    <cellStyle name="Hyperlink 27" xfId="8132" hidden="1" xr:uid="{00000000-0005-0000-0000-000042550000}"/>
    <cellStyle name="Hyperlink 27" xfId="8793" hidden="1" xr:uid="{00000000-0005-0000-0000-000043550000}"/>
    <cellStyle name="Hyperlink 27" xfId="8858" hidden="1" xr:uid="{00000000-0005-0000-0000-000044550000}"/>
    <cellStyle name="Hyperlink 27" xfId="8907" hidden="1" xr:uid="{00000000-0005-0000-0000-000045550000}"/>
    <cellStyle name="Hyperlink 27" xfId="8957" hidden="1" xr:uid="{00000000-0005-0000-0000-000046550000}"/>
    <cellStyle name="Hyperlink 27" xfId="8300" hidden="1" xr:uid="{00000000-0005-0000-0000-000047550000}"/>
    <cellStyle name="Hyperlink 27" xfId="8997" hidden="1" xr:uid="{00000000-0005-0000-0000-000048550000}"/>
    <cellStyle name="Hyperlink 27" xfId="9062" hidden="1" xr:uid="{00000000-0005-0000-0000-000049550000}"/>
    <cellStyle name="Hyperlink 27" xfId="9111" hidden="1" xr:uid="{00000000-0005-0000-0000-00004A550000}"/>
    <cellStyle name="Hyperlink 27" xfId="9161" hidden="1" xr:uid="{00000000-0005-0000-0000-00004B550000}"/>
    <cellStyle name="Hyperlink 27" xfId="8119" hidden="1" xr:uid="{00000000-0005-0000-0000-00004C550000}"/>
    <cellStyle name="Hyperlink 27" xfId="9201" hidden="1" xr:uid="{00000000-0005-0000-0000-00004D550000}"/>
    <cellStyle name="Hyperlink 27" xfId="9266" hidden="1" xr:uid="{00000000-0005-0000-0000-00004E550000}"/>
    <cellStyle name="Hyperlink 27" xfId="9315" hidden="1" xr:uid="{00000000-0005-0000-0000-00004F550000}"/>
    <cellStyle name="Hyperlink 27" xfId="9365" hidden="1" xr:uid="{00000000-0005-0000-0000-000050550000}"/>
    <cellStyle name="Hyperlink 27" xfId="6271" hidden="1" xr:uid="{00000000-0005-0000-0000-000051550000}"/>
    <cellStyle name="Hyperlink 27" xfId="9405" hidden="1" xr:uid="{00000000-0005-0000-0000-000052550000}"/>
    <cellStyle name="Hyperlink 27" xfId="9470" hidden="1" xr:uid="{00000000-0005-0000-0000-000053550000}"/>
    <cellStyle name="Hyperlink 27" xfId="9519" hidden="1" xr:uid="{00000000-0005-0000-0000-000054550000}"/>
    <cellStyle name="Hyperlink 27" xfId="9569" hidden="1" xr:uid="{00000000-0005-0000-0000-000055550000}"/>
    <cellStyle name="Hyperlink 27" xfId="9663" hidden="1" xr:uid="{00000000-0005-0000-0000-000056550000}"/>
    <cellStyle name="Hyperlink 27" xfId="9836" hidden="1" xr:uid="{00000000-0005-0000-0000-000057550000}"/>
    <cellStyle name="Hyperlink 27" xfId="9901" hidden="1" xr:uid="{00000000-0005-0000-0000-000058550000}"/>
    <cellStyle name="Hyperlink 27" xfId="9950" hidden="1" xr:uid="{00000000-0005-0000-0000-000059550000}"/>
    <cellStyle name="Hyperlink 27" xfId="10000" hidden="1" xr:uid="{00000000-0005-0000-0000-00005A550000}"/>
    <cellStyle name="Hyperlink 27" xfId="9766" hidden="1" xr:uid="{00000000-0005-0000-0000-00005B550000}"/>
    <cellStyle name="Hyperlink 27" xfId="10068" hidden="1" xr:uid="{00000000-0005-0000-0000-00005C550000}"/>
    <cellStyle name="Hyperlink 27" xfId="10133" hidden="1" xr:uid="{00000000-0005-0000-0000-00005D550000}"/>
    <cellStyle name="Hyperlink 27" xfId="10182" hidden="1" xr:uid="{00000000-0005-0000-0000-00005E550000}"/>
    <cellStyle name="Hyperlink 27" xfId="10232" hidden="1" xr:uid="{00000000-0005-0000-0000-00005F550000}"/>
    <cellStyle name="Hyperlink 27" xfId="9611" hidden="1" xr:uid="{00000000-0005-0000-0000-000060550000}"/>
    <cellStyle name="Hyperlink 27" xfId="10272" hidden="1" xr:uid="{00000000-0005-0000-0000-000061550000}"/>
    <cellStyle name="Hyperlink 27" xfId="10337" hidden="1" xr:uid="{00000000-0005-0000-0000-000062550000}"/>
    <cellStyle name="Hyperlink 27" xfId="10386" hidden="1" xr:uid="{00000000-0005-0000-0000-000063550000}"/>
    <cellStyle name="Hyperlink 27" xfId="10436" hidden="1" xr:uid="{00000000-0005-0000-0000-000064550000}"/>
    <cellStyle name="Hyperlink 27" xfId="9779" hidden="1" xr:uid="{00000000-0005-0000-0000-000065550000}"/>
    <cellStyle name="Hyperlink 27" xfId="10476" hidden="1" xr:uid="{00000000-0005-0000-0000-000066550000}"/>
    <cellStyle name="Hyperlink 27" xfId="10541" hidden="1" xr:uid="{00000000-0005-0000-0000-000067550000}"/>
    <cellStyle name="Hyperlink 27" xfId="10590" hidden="1" xr:uid="{00000000-0005-0000-0000-000068550000}"/>
    <cellStyle name="Hyperlink 27" xfId="10640" hidden="1" xr:uid="{00000000-0005-0000-0000-000069550000}"/>
    <cellStyle name="Hyperlink 27" xfId="9598" hidden="1" xr:uid="{00000000-0005-0000-0000-00006A550000}"/>
    <cellStyle name="Hyperlink 27" xfId="10680" hidden="1" xr:uid="{00000000-0005-0000-0000-00006B550000}"/>
    <cellStyle name="Hyperlink 27" xfId="10745" hidden="1" xr:uid="{00000000-0005-0000-0000-00006C550000}"/>
    <cellStyle name="Hyperlink 27" xfId="10794" hidden="1" xr:uid="{00000000-0005-0000-0000-00006D550000}"/>
    <cellStyle name="Hyperlink 27" xfId="10844" hidden="1" xr:uid="{00000000-0005-0000-0000-00006E550000}"/>
    <cellStyle name="Hyperlink 27" xfId="5736" hidden="1" xr:uid="{00000000-0005-0000-0000-00006F550000}"/>
    <cellStyle name="Hyperlink 27" xfId="10913" hidden="1" xr:uid="{00000000-0005-0000-0000-000070550000}"/>
    <cellStyle name="Hyperlink 27" xfId="10978" hidden="1" xr:uid="{00000000-0005-0000-0000-000071550000}"/>
    <cellStyle name="Hyperlink 27" xfId="11027" hidden="1" xr:uid="{00000000-0005-0000-0000-000072550000}"/>
    <cellStyle name="Hyperlink 27" xfId="11077" hidden="1" xr:uid="{00000000-0005-0000-0000-000073550000}"/>
    <cellStyle name="Hyperlink 27" xfId="11099" hidden="1" xr:uid="{00000000-0005-0000-0000-000074550000}"/>
    <cellStyle name="Hyperlink 27" xfId="11168" hidden="1" xr:uid="{00000000-0005-0000-0000-000075550000}"/>
    <cellStyle name="Hyperlink 27" xfId="11233" hidden="1" xr:uid="{00000000-0005-0000-0000-000076550000}"/>
    <cellStyle name="Hyperlink 27" xfId="11282" hidden="1" xr:uid="{00000000-0005-0000-0000-000077550000}"/>
    <cellStyle name="Hyperlink 27" xfId="11332" hidden="1" xr:uid="{00000000-0005-0000-0000-000078550000}"/>
    <cellStyle name="Hyperlink 27" xfId="11411" hidden="1" xr:uid="{00000000-0005-0000-0000-000079550000}"/>
    <cellStyle name="Hyperlink 27" xfId="11535" hidden="1" xr:uid="{00000000-0005-0000-0000-00007A550000}"/>
    <cellStyle name="Hyperlink 27" xfId="11600" hidden="1" xr:uid="{00000000-0005-0000-0000-00007B550000}"/>
    <cellStyle name="Hyperlink 27" xfId="11649" hidden="1" xr:uid="{00000000-0005-0000-0000-00007C550000}"/>
    <cellStyle name="Hyperlink 27" xfId="11699" hidden="1" xr:uid="{00000000-0005-0000-0000-00007D550000}"/>
    <cellStyle name="Hyperlink 27" xfId="11793" hidden="1" xr:uid="{00000000-0005-0000-0000-00007E550000}"/>
    <cellStyle name="Hyperlink 27" xfId="11966" hidden="1" xr:uid="{00000000-0005-0000-0000-00007F550000}"/>
    <cellStyle name="Hyperlink 27" xfId="12031" hidden="1" xr:uid="{00000000-0005-0000-0000-000080550000}"/>
    <cellStyle name="Hyperlink 27" xfId="12080" hidden="1" xr:uid="{00000000-0005-0000-0000-000081550000}"/>
    <cellStyle name="Hyperlink 27" xfId="12130" hidden="1" xr:uid="{00000000-0005-0000-0000-000082550000}"/>
    <cellStyle name="Hyperlink 27" xfId="11896" hidden="1" xr:uid="{00000000-0005-0000-0000-000083550000}"/>
    <cellStyle name="Hyperlink 27" xfId="12198" hidden="1" xr:uid="{00000000-0005-0000-0000-000084550000}"/>
    <cellStyle name="Hyperlink 27" xfId="12263" hidden="1" xr:uid="{00000000-0005-0000-0000-000085550000}"/>
    <cellStyle name="Hyperlink 27" xfId="12312" hidden="1" xr:uid="{00000000-0005-0000-0000-000086550000}"/>
    <cellStyle name="Hyperlink 27" xfId="12362" hidden="1" xr:uid="{00000000-0005-0000-0000-000087550000}"/>
    <cellStyle name="Hyperlink 27" xfId="11741" hidden="1" xr:uid="{00000000-0005-0000-0000-000088550000}"/>
    <cellStyle name="Hyperlink 27" xfId="12402" hidden="1" xr:uid="{00000000-0005-0000-0000-000089550000}"/>
    <cellStyle name="Hyperlink 27" xfId="12467" hidden="1" xr:uid="{00000000-0005-0000-0000-00008A550000}"/>
    <cellStyle name="Hyperlink 27" xfId="12516" hidden="1" xr:uid="{00000000-0005-0000-0000-00008B550000}"/>
    <cellStyle name="Hyperlink 27" xfId="12566" hidden="1" xr:uid="{00000000-0005-0000-0000-00008C550000}"/>
    <cellStyle name="Hyperlink 27" xfId="11909" hidden="1" xr:uid="{00000000-0005-0000-0000-00008D550000}"/>
    <cellStyle name="Hyperlink 27" xfId="12606" hidden="1" xr:uid="{00000000-0005-0000-0000-00008E550000}"/>
    <cellStyle name="Hyperlink 27" xfId="12671" hidden="1" xr:uid="{00000000-0005-0000-0000-00008F550000}"/>
    <cellStyle name="Hyperlink 27" xfId="12720" hidden="1" xr:uid="{00000000-0005-0000-0000-000090550000}"/>
    <cellStyle name="Hyperlink 27" xfId="12770" hidden="1" xr:uid="{00000000-0005-0000-0000-000091550000}"/>
    <cellStyle name="Hyperlink 27" xfId="11728" hidden="1" xr:uid="{00000000-0005-0000-0000-000092550000}"/>
    <cellStyle name="Hyperlink 27" xfId="12810" hidden="1" xr:uid="{00000000-0005-0000-0000-000093550000}"/>
    <cellStyle name="Hyperlink 27" xfId="12875" hidden="1" xr:uid="{00000000-0005-0000-0000-000094550000}"/>
    <cellStyle name="Hyperlink 27" xfId="12924" hidden="1" xr:uid="{00000000-0005-0000-0000-000095550000}"/>
    <cellStyle name="Hyperlink 27" xfId="12974" hidden="1" xr:uid="{00000000-0005-0000-0000-000096550000}"/>
    <cellStyle name="Hyperlink 27" xfId="11515" hidden="1" xr:uid="{00000000-0005-0000-0000-000097550000}"/>
    <cellStyle name="Hyperlink 27" xfId="13014" hidden="1" xr:uid="{00000000-0005-0000-0000-000098550000}"/>
    <cellStyle name="Hyperlink 27" xfId="13079" hidden="1" xr:uid="{00000000-0005-0000-0000-000099550000}"/>
    <cellStyle name="Hyperlink 27" xfId="13128" hidden="1" xr:uid="{00000000-0005-0000-0000-00009A550000}"/>
    <cellStyle name="Hyperlink 27" xfId="13178" hidden="1" xr:uid="{00000000-0005-0000-0000-00009B550000}"/>
    <cellStyle name="Hyperlink 27" xfId="13272" hidden="1" xr:uid="{00000000-0005-0000-0000-00009C550000}"/>
    <cellStyle name="Hyperlink 27" xfId="13445" hidden="1" xr:uid="{00000000-0005-0000-0000-00009D550000}"/>
    <cellStyle name="Hyperlink 27" xfId="13510" hidden="1" xr:uid="{00000000-0005-0000-0000-00009E550000}"/>
    <cellStyle name="Hyperlink 27" xfId="13559" hidden="1" xr:uid="{00000000-0005-0000-0000-00009F550000}"/>
    <cellStyle name="Hyperlink 27" xfId="13609" hidden="1" xr:uid="{00000000-0005-0000-0000-0000A0550000}"/>
    <cellStyle name="Hyperlink 27" xfId="13375" hidden="1" xr:uid="{00000000-0005-0000-0000-0000A1550000}"/>
    <cellStyle name="Hyperlink 27" xfId="13677" hidden="1" xr:uid="{00000000-0005-0000-0000-0000A2550000}"/>
    <cellStyle name="Hyperlink 27" xfId="13742" hidden="1" xr:uid="{00000000-0005-0000-0000-0000A3550000}"/>
    <cellStyle name="Hyperlink 27" xfId="13791" hidden="1" xr:uid="{00000000-0005-0000-0000-0000A4550000}"/>
    <cellStyle name="Hyperlink 27" xfId="13841" hidden="1" xr:uid="{00000000-0005-0000-0000-0000A5550000}"/>
    <cellStyle name="Hyperlink 27" xfId="13220" hidden="1" xr:uid="{00000000-0005-0000-0000-0000A6550000}"/>
    <cellStyle name="Hyperlink 27" xfId="13881" hidden="1" xr:uid="{00000000-0005-0000-0000-0000A7550000}"/>
    <cellStyle name="Hyperlink 27" xfId="13946" hidden="1" xr:uid="{00000000-0005-0000-0000-0000A8550000}"/>
    <cellStyle name="Hyperlink 27" xfId="13995" hidden="1" xr:uid="{00000000-0005-0000-0000-0000A9550000}"/>
    <cellStyle name="Hyperlink 27" xfId="14045" hidden="1" xr:uid="{00000000-0005-0000-0000-0000AA550000}"/>
    <cellStyle name="Hyperlink 27" xfId="13388" hidden="1" xr:uid="{00000000-0005-0000-0000-0000AB550000}"/>
    <cellStyle name="Hyperlink 27" xfId="14085" hidden="1" xr:uid="{00000000-0005-0000-0000-0000AC550000}"/>
    <cellStyle name="Hyperlink 27" xfId="14150" hidden="1" xr:uid="{00000000-0005-0000-0000-0000AD550000}"/>
    <cellStyle name="Hyperlink 27" xfId="14199" hidden="1" xr:uid="{00000000-0005-0000-0000-0000AE550000}"/>
    <cellStyle name="Hyperlink 27" xfId="14249" hidden="1" xr:uid="{00000000-0005-0000-0000-0000AF550000}"/>
    <cellStyle name="Hyperlink 27" xfId="13207" hidden="1" xr:uid="{00000000-0005-0000-0000-0000B0550000}"/>
    <cellStyle name="Hyperlink 27" xfId="14289" hidden="1" xr:uid="{00000000-0005-0000-0000-0000B1550000}"/>
    <cellStyle name="Hyperlink 27" xfId="14354" hidden="1" xr:uid="{00000000-0005-0000-0000-0000B2550000}"/>
    <cellStyle name="Hyperlink 27" xfId="14403" hidden="1" xr:uid="{00000000-0005-0000-0000-0000B3550000}"/>
    <cellStyle name="Hyperlink 27" xfId="14453" hidden="1" xr:uid="{00000000-0005-0000-0000-0000B4550000}"/>
    <cellStyle name="Hyperlink 27" xfId="11358" hidden="1" xr:uid="{00000000-0005-0000-0000-0000B5550000}"/>
    <cellStyle name="Hyperlink 27" xfId="14493" hidden="1" xr:uid="{00000000-0005-0000-0000-0000B6550000}"/>
    <cellStyle name="Hyperlink 27" xfId="14558" hidden="1" xr:uid="{00000000-0005-0000-0000-0000B7550000}"/>
    <cellStyle name="Hyperlink 27" xfId="14607" hidden="1" xr:uid="{00000000-0005-0000-0000-0000B8550000}"/>
    <cellStyle name="Hyperlink 27" xfId="14657" hidden="1" xr:uid="{00000000-0005-0000-0000-0000B9550000}"/>
    <cellStyle name="Hyperlink 27" xfId="14751" hidden="1" xr:uid="{00000000-0005-0000-0000-0000BA550000}"/>
    <cellStyle name="Hyperlink 27" xfId="14924" hidden="1" xr:uid="{00000000-0005-0000-0000-0000BB550000}"/>
    <cellStyle name="Hyperlink 27" xfId="14989" hidden="1" xr:uid="{00000000-0005-0000-0000-0000BC550000}"/>
    <cellStyle name="Hyperlink 27" xfId="15038" hidden="1" xr:uid="{00000000-0005-0000-0000-0000BD550000}"/>
    <cellStyle name="Hyperlink 27" xfId="15088" hidden="1" xr:uid="{00000000-0005-0000-0000-0000BE550000}"/>
    <cellStyle name="Hyperlink 27" xfId="14854" hidden="1" xr:uid="{00000000-0005-0000-0000-0000BF550000}"/>
    <cellStyle name="Hyperlink 27" xfId="15156" hidden="1" xr:uid="{00000000-0005-0000-0000-0000C0550000}"/>
    <cellStyle name="Hyperlink 27" xfId="15221" hidden="1" xr:uid="{00000000-0005-0000-0000-0000C1550000}"/>
    <cellStyle name="Hyperlink 27" xfId="15270" hidden="1" xr:uid="{00000000-0005-0000-0000-0000C2550000}"/>
    <cellStyle name="Hyperlink 27" xfId="15320" hidden="1" xr:uid="{00000000-0005-0000-0000-0000C3550000}"/>
    <cellStyle name="Hyperlink 27" xfId="14699" hidden="1" xr:uid="{00000000-0005-0000-0000-0000C4550000}"/>
    <cellStyle name="Hyperlink 27" xfId="15360" hidden="1" xr:uid="{00000000-0005-0000-0000-0000C5550000}"/>
    <cellStyle name="Hyperlink 27" xfId="15425" hidden="1" xr:uid="{00000000-0005-0000-0000-0000C6550000}"/>
    <cellStyle name="Hyperlink 27" xfId="15474" hidden="1" xr:uid="{00000000-0005-0000-0000-0000C7550000}"/>
    <cellStyle name="Hyperlink 27" xfId="15524" hidden="1" xr:uid="{00000000-0005-0000-0000-0000C8550000}"/>
    <cellStyle name="Hyperlink 27" xfId="14867" hidden="1" xr:uid="{00000000-0005-0000-0000-0000C9550000}"/>
    <cellStyle name="Hyperlink 27" xfId="15564" hidden="1" xr:uid="{00000000-0005-0000-0000-0000CA550000}"/>
    <cellStyle name="Hyperlink 27" xfId="15629" hidden="1" xr:uid="{00000000-0005-0000-0000-0000CB550000}"/>
    <cellStyle name="Hyperlink 27" xfId="15678" hidden="1" xr:uid="{00000000-0005-0000-0000-0000CC550000}"/>
    <cellStyle name="Hyperlink 27" xfId="15728" hidden="1" xr:uid="{00000000-0005-0000-0000-0000CD550000}"/>
    <cellStyle name="Hyperlink 27" xfId="14686" hidden="1" xr:uid="{00000000-0005-0000-0000-0000CE550000}"/>
    <cellStyle name="Hyperlink 27" xfId="15768" hidden="1" xr:uid="{00000000-0005-0000-0000-0000CF550000}"/>
    <cellStyle name="Hyperlink 27" xfId="15833" hidden="1" xr:uid="{00000000-0005-0000-0000-0000D0550000}"/>
    <cellStyle name="Hyperlink 27" xfId="15882" hidden="1" xr:uid="{00000000-0005-0000-0000-0000D1550000}"/>
    <cellStyle name="Hyperlink 27" xfId="15932" hidden="1" xr:uid="{00000000-0005-0000-0000-0000D2550000}"/>
    <cellStyle name="Hyperlink 27" xfId="5678" hidden="1" xr:uid="{00000000-0005-0000-0000-0000D3550000}"/>
    <cellStyle name="Hyperlink 27" xfId="15997" hidden="1" xr:uid="{00000000-0005-0000-0000-0000D4550000}"/>
    <cellStyle name="Hyperlink 27" xfId="16062" hidden="1" xr:uid="{00000000-0005-0000-0000-0000D5550000}"/>
    <cellStyle name="Hyperlink 27" xfId="16111" hidden="1" xr:uid="{00000000-0005-0000-0000-0000D6550000}"/>
    <cellStyle name="Hyperlink 27" xfId="16161" hidden="1" xr:uid="{00000000-0005-0000-0000-0000D7550000}"/>
    <cellStyle name="Hyperlink 27" xfId="16183" hidden="1" xr:uid="{00000000-0005-0000-0000-0000D8550000}"/>
    <cellStyle name="Hyperlink 27" xfId="16252" hidden="1" xr:uid="{00000000-0005-0000-0000-0000D9550000}"/>
    <cellStyle name="Hyperlink 27" xfId="16317" hidden="1" xr:uid="{00000000-0005-0000-0000-0000DA550000}"/>
    <cellStyle name="Hyperlink 27" xfId="16366" hidden="1" xr:uid="{00000000-0005-0000-0000-0000DB550000}"/>
    <cellStyle name="Hyperlink 27" xfId="16416" hidden="1" xr:uid="{00000000-0005-0000-0000-0000DC550000}"/>
    <cellStyle name="Hyperlink 27" xfId="16492" hidden="1" xr:uid="{00000000-0005-0000-0000-0000DD550000}"/>
    <cellStyle name="Hyperlink 27" xfId="16615" hidden="1" xr:uid="{00000000-0005-0000-0000-0000DE550000}"/>
    <cellStyle name="Hyperlink 27" xfId="16680" hidden="1" xr:uid="{00000000-0005-0000-0000-0000DF550000}"/>
    <cellStyle name="Hyperlink 27" xfId="16729" hidden="1" xr:uid="{00000000-0005-0000-0000-0000E0550000}"/>
    <cellStyle name="Hyperlink 27" xfId="16779" hidden="1" xr:uid="{00000000-0005-0000-0000-0000E1550000}"/>
    <cellStyle name="Hyperlink 27" xfId="16873" hidden="1" xr:uid="{00000000-0005-0000-0000-0000E2550000}"/>
    <cellStyle name="Hyperlink 27" xfId="17046" hidden="1" xr:uid="{00000000-0005-0000-0000-0000E3550000}"/>
    <cellStyle name="Hyperlink 27" xfId="17111" hidden="1" xr:uid="{00000000-0005-0000-0000-0000E4550000}"/>
    <cellStyle name="Hyperlink 27" xfId="17160" hidden="1" xr:uid="{00000000-0005-0000-0000-0000E5550000}"/>
    <cellStyle name="Hyperlink 27" xfId="17210" hidden="1" xr:uid="{00000000-0005-0000-0000-0000E6550000}"/>
    <cellStyle name="Hyperlink 27" xfId="16976" hidden="1" xr:uid="{00000000-0005-0000-0000-0000E7550000}"/>
    <cellStyle name="Hyperlink 27" xfId="17278" hidden="1" xr:uid="{00000000-0005-0000-0000-0000E8550000}"/>
    <cellStyle name="Hyperlink 27" xfId="17343" hidden="1" xr:uid="{00000000-0005-0000-0000-0000E9550000}"/>
    <cellStyle name="Hyperlink 27" xfId="17392" hidden="1" xr:uid="{00000000-0005-0000-0000-0000EA550000}"/>
    <cellStyle name="Hyperlink 27" xfId="17442" hidden="1" xr:uid="{00000000-0005-0000-0000-0000EB550000}"/>
    <cellStyle name="Hyperlink 27" xfId="16821" hidden="1" xr:uid="{00000000-0005-0000-0000-0000EC550000}"/>
    <cellStyle name="Hyperlink 27" xfId="17482" hidden="1" xr:uid="{00000000-0005-0000-0000-0000ED550000}"/>
    <cellStyle name="Hyperlink 27" xfId="17547" hidden="1" xr:uid="{00000000-0005-0000-0000-0000EE550000}"/>
    <cellStyle name="Hyperlink 27" xfId="17596" hidden="1" xr:uid="{00000000-0005-0000-0000-0000EF550000}"/>
    <cellStyle name="Hyperlink 27" xfId="17646" hidden="1" xr:uid="{00000000-0005-0000-0000-0000F0550000}"/>
    <cellStyle name="Hyperlink 27" xfId="16989" hidden="1" xr:uid="{00000000-0005-0000-0000-0000F1550000}"/>
    <cellStyle name="Hyperlink 27" xfId="17686" hidden="1" xr:uid="{00000000-0005-0000-0000-0000F2550000}"/>
    <cellStyle name="Hyperlink 27" xfId="17751" hidden="1" xr:uid="{00000000-0005-0000-0000-0000F3550000}"/>
    <cellStyle name="Hyperlink 27" xfId="17800" hidden="1" xr:uid="{00000000-0005-0000-0000-0000F4550000}"/>
    <cellStyle name="Hyperlink 27" xfId="17850" hidden="1" xr:uid="{00000000-0005-0000-0000-0000F5550000}"/>
    <cellStyle name="Hyperlink 27" xfId="16808" hidden="1" xr:uid="{00000000-0005-0000-0000-0000F6550000}"/>
    <cellStyle name="Hyperlink 27" xfId="17890" hidden="1" xr:uid="{00000000-0005-0000-0000-0000F7550000}"/>
    <cellStyle name="Hyperlink 27" xfId="17955" hidden="1" xr:uid="{00000000-0005-0000-0000-0000F8550000}"/>
    <cellStyle name="Hyperlink 27" xfId="18004" hidden="1" xr:uid="{00000000-0005-0000-0000-0000F9550000}"/>
    <cellStyle name="Hyperlink 27" xfId="18054" hidden="1" xr:uid="{00000000-0005-0000-0000-0000FA550000}"/>
    <cellStyle name="Hyperlink 27" xfId="16596" hidden="1" xr:uid="{00000000-0005-0000-0000-0000FB550000}"/>
    <cellStyle name="Hyperlink 27" xfId="18094" hidden="1" xr:uid="{00000000-0005-0000-0000-0000FC550000}"/>
    <cellStyle name="Hyperlink 27" xfId="18159" hidden="1" xr:uid="{00000000-0005-0000-0000-0000FD550000}"/>
    <cellStyle name="Hyperlink 27" xfId="18208" hidden="1" xr:uid="{00000000-0005-0000-0000-0000FE550000}"/>
    <cellStyle name="Hyperlink 27" xfId="18258" hidden="1" xr:uid="{00000000-0005-0000-0000-0000FF550000}"/>
    <cellStyle name="Hyperlink 27" xfId="18352" hidden="1" xr:uid="{00000000-0005-0000-0000-000000560000}"/>
    <cellStyle name="Hyperlink 27" xfId="18525" hidden="1" xr:uid="{00000000-0005-0000-0000-000001560000}"/>
    <cellStyle name="Hyperlink 27" xfId="18590" hidden="1" xr:uid="{00000000-0005-0000-0000-000002560000}"/>
    <cellStyle name="Hyperlink 27" xfId="18639" hidden="1" xr:uid="{00000000-0005-0000-0000-000003560000}"/>
    <cellStyle name="Hyperlink 27" xfId="18689" hidden="1" xr:uid="{00000000-0005-0000-0000-000004560000}"/>
    <cellStyle name="Hyperlink 27" xfId="18455" hidden="1" xr:uid="{00000000-0005-0000-0000-000005560000}"/>
    <cellStyle name="Hyperlink 27" xfId="18757" hidden="1" xr:uid="{00000000-0005-0000-0000-000006560000}"/>
    <cellStyle name="Hyperlink 27" xfId="18822" hidden="1" xr:uid="{00000000-0005-0000-0000-000007560000}"/>
    <cellStyle name="Hyperlink 27" xfId="18871" hidden="1" xr:uid="{00000000-0005-0000-0000-000008560000}"/>
    <cellStyle name="Hyperlink 27" xfId="18921" hidden="1" xr:uid="{00000000-0005-0000-0000-000009560000}"/>
    <cellStyle name="Hyperlink 27" xfId="18300" hidden="1" xr:uid="{00000000-0005-0000-0000-00000A560000}"/>
    <cellStyle name="Hyperlink 27" xfId="18961" hidden="1" xr:uid="{00000000-0005-0000-0000-00000B560000}"/>
    <cellStyle name="Hyperlink 27" xfId="19026" hidden="1" xr:uid="{00000000-0005-0000-0000-00000C560000}"/>
    <cellStyle name="Hyperlink 27" xfId="19075" hidden="1" xr:uid="{00000000-0005-0000-0000-00000D560000}"/>
    <cellStyle name="Hyperlink 27" xfId="19125" hidden="1" xr:uid="{00000000-0005-0000-0000-00000E560000}"/>
    <cellStyle name="Hyperlink 27" xfId="18468" hidden="1" xr:uid="{00000000-0005-0000-0000-00000F560000}"/>
    <cellStyle name="Hyperlink 27" xfId="19165" hidden="1" xr:uid="{00000000-0005-0000-0000-000010560000}"/>
    <cellStyle name="Hyperlink 27" xfId="19230" hidden="1" xr:uid="{00000000-0005-0000-0000-000011560000}"/>
    <cellStyle name="Hyperlink 27" xfId="19279" hidden="1" xr:uid="{00000000-0005-0000-0000-000012560000}"/>
    <cellStyle name="Hyperlink 27" xfId="19329" hidden="1" xr:uid="{00000000-0005-0000-0000-000013560000}"/>
    <cellStyle name="Hyperlink 27" xfId="18287" hidden="1" xr:uid="{00000000-0005-0000-0000-000014560000}"/>
    <cellStyle name="Hyperlink 27" xfId="19369" hidden="1" xr:uid="{00000000-0005-0000-0000-000015560000}"/>
    <cellStyle name="Hyperlink 27" xfId="19434" hidden="1" xr:uid="{00000000-0005-0000-0000-000016560000}"/>
    <cellStyle name="Hyperlink 27" xfId="19483" hidden="1" xr:uid="{00000000-0005-0000-0000-000017560000}"/>
    <cellStyle name="Hyperlink 27" xfId="19533" hidden="1" xr:uid="{00000000-0005-0000-0000-000018560000}"/>
    <cellStyle name="Hyperlink 27" xfId="16441" hidden="1" xr:uid="{00000000-0005-0000-0000-000019560000}"/>
    <cellStyle name="Hyperlink 27" xfId="19573" hidden="1" xr:uid="{00000000-0005-0000-0000-00001A560000}"/>
    <cellStyle name="Hyperlink 27" xfId="19638" hidden="1" xr:uid="{00000000-0005-0000-0000-00001B560000}"/>
    <cellStyle name="Hyperlink 27" xfId="19687" hidden="1" xr:uid="{00000000-0005-0000-0000-00001C560000}"/>
    <cellStyle name="Hyperlink 27" xfId="19737" hidden="1" xr:uid="{00000000-0005-0000-0000-00001D560000}"/>
    <cellStyle name="Hyperlink 27" xfId="19831" hidden="1" xr:uid="{00000000-0005-0000-0000-00001E560000}"/>
    <cellStyle name="Hyperlink 27" xfId="20004" hidden="1" xr:uid="{00000000-0005-0000-0000-00001F560000}"/>
    <cellStyle name="Hyperlink 27" xfId="20069" hidden="1" xr:uid="{00000000-0005-0000-0000-000020560000}"/>
    <cellStyle name="Hyperlink 27" xfId="20118" hidden="1" xr:uid="{00000000-0005-0000-0000-000021560000}"/>
    <cellStyle name="Hyperlink 27" xfId="20168" hidden="1" xr:uid="{00000000-0005-0000-0000-000022560000}"/>
    <cellStyle name="Hyperlink 27" xfId="19934" hidden="1" xr:uid="{00000000-0005-0000-0000-000023560000}"/>
    <cellStyle name="Hyperlink 27" xfId="20236" hidden="1" xr:uid="{00000000-0005-0000-0000-000024560000}"/>
    <cellStyle name="Hyperlink 27" xfId="20301" hidden="1" xr:uid="{00000000-0005-0000-0000-000025560000}"/>
    <cellStyle name="Hyperlink 27" xfId="20350" hidden="1" xr:uid="{00000000-0005-0000-0000-000026560000}"/>
    <cellStyle name="Hyperlink 27" xfId="20400" hidden="1" xr:uid="{00000000-0005-0000-0000-000027560000}"/>
    <cellStyle name="Hyperlink 27" xfId="19779" hidden="1" xr:uid="{00000000-0005-0000-0000-000028560000}"/>
    <cellStyle name="Hyperlink 27" xfId="20440" hidden="1" xr:uid="{00000000-0005-0000-0000-000029560000}"/>
    <cellStyle name="Hyperlink 27" xfId="20505" hidden="1" xr:uid="{00000000-0005-0000-0000-00002A560000}"/>
    <cellStyle name="Hyperlink 27" xfId="20554" hidden="1" xr:uid="{00000000-0005-0000-0000-00002B560000}"/>
    <cellStyle name="Hyperlink 27" xfId="20604" hidden="1" xr:uid="{00000000-0005-0000-0000-00002C560000}"/>
    <cellStyle name="Hyperlink 27" xfId="19947" hidden="1" xr:uid="{00000000-0005-0000-0000-00002D560000}"/>
    <cellStyle name="Hyperlink 27" xfId="20644" hidden="1" xr:uid="{00000000-0005-0000-0000-00002E560000}"/>
    <cellStyle name="Hyperlink 27" xfId="20709" hidden="1" xr:uid="{00000000-0005-0000-0000-00002F560000}"/>
    <cellStyle name="Hyperlink 27" xfId="20758" hidden="1" xr:uid="{00000000-0005-0000-0000-000030560000}"/>
    <cellStyle name="Hyperlink 27" xfId="20808" hidden="1" xr:uid="{00000000-0005-0000-0000-000031560000}"/>
    <cellStyle name="Hyperlink 27" xfId="19766" hidden="1" xr:uid="{00000000-0005-0000-0000-000032560000}"/>
    <cellStyle name="Hyperlink 27" xfId="20848" hidden="1" xr:uid="{00000000-0005-0000-0000-000033560000}"/>
    <cellStyle name="Hyperlink 27" xfId="20913" hidden="1" xr:uid="{00000000-0005-0000-0000-000034560000}"/>
    <cellStyle name="Hyperlink 27" xfId="20962" hidden="1" xr:uid="{00000000-0005-0000-0000-000035560000}"/>
    <cellStyle name="Hyperlink 27" xfId="21012" hidden="1" xr:uid="{00000000-0005-0000-0000-000036560000}"/>
    <cellStyle name="Hyperlink 27" xfId="5684" hidden="1" xr:uid="{00000000-0005-0000-0000-000037560000}"/>
    <cellStyle name="Hyperlink 27" xfId="21081" hidden="1" xr:uid="{00000000-0005-0000-0000-000038560000}"/>
    <cellStyle name="Hyperlink 27" xfId="21146" hidden="1" xr:uid="{00000000-0005-0000-0000-000039560000}"/>
    <cellStyle name="Hyperlink 27" xfId="21195" hidden="1" xr:uid="{00000000-0005-0000-0000-00003A560000}"/>
    <cellStyle name="Hyperlink 27" xfId="21245" hidden="1" xr:uid="{00000000-0005-0000-0000-00003B560000}"/>
    <cellStyle name="Hyperlink 27" xfId="21267" hidden="1" xr:uid="{00000000-0005-0000-0000-00003C560000}"/>
    <cellStyle name="Hyperlink 27" xfId="21336" hidden="1" xr:uid="{00000000-0005-0000-0000-00003D560000}"/>
    <cellStyle name="Hyperlink 27" xfId="21401" hidden="1" xr:uid="{00000000-0005-0000-0000-00003E560000}"/>
    <cellStyle name="Hyperlink 27" xfId="21450" hidden="1" xr:uid="{00000000-0005-0000-0000-00003F560000}"/>
    <cellStyle name="Hyperlink 27" xfId="21500" hidden="1" xr:uid="{00000000-0005-0000-0000-000040560000}"/>
    <cellStyle name="Hyperlink 27" xfId="21577" hidden="1" xr:uid="{00000000-0005-0000-0000-000041560000}"/>
    <cellStyle name="Hyperlink 27" xfId="21700" hidden="1" xr:uid="{00000000-0005-0000-0000-000042560000}"/>
    <cellStyle name="Hyperlink 27" xfId="21765" hidden="1" xr:uid="{00000000-0005-0000-0000-000043560000}"/>
    <cellStyle name="Hyperlink 27" xfId="21814" hidden="1" xr:uid="{00000000-0005-0000-0000-000044560000}"/>
    <cellStyle name="Hyperlink 27" xfId="21864" hidden="1" xr:uid="{00000000-0005-0000-0000-000045560000}"/>
    <cellStyle name="Hyperlink 27" xfId="21958" hidden="1" xr:uid="{00000000-0005-0000-0000-000046560000}"/>
    <cellStyle name="Hyperlink 27" xfId="22131" hidden="1" xr:uid="{00000000-0005-0000-0000-000047560000}"/>
    <cellStyle name="Hyperlink 27" xfId="22196" hidden="1" xr:uid="{00000000-0005-0000-0000-000048560000}"/>
    <cellStyle name="Hyperlink 27" xfId="22245" hidden="1" xr:uid="{00000000-0005-0000-0000-000049560000}"/>
    <cellStyle name="Hyperlink 27" xfId="22295" hidden="1" xr:uid="{00000000-0005-0000-0000-00004A560000}"/>
    <cellStyle name="Hyperlink 27" xfId="22061" hidden="1" xr:uid="{00000000-0005-0000-0000-00004B560000}"/>
    <cellStyle name="Hyperlink 27" xfId="22363" hidden="1" xr:uid="{00000000-0005-0000-0000-00004C560000}"/>
    <cellStyle name="Hyperlink 27" xfId="22428" hidden="1" xr:uid="{00000000-0005-0000-0000-00004D560000}"/>
    <cellStyle name="Hyperlink 27" xfId="22477" hidden="1" xr:uid="{00000000-0005-0000-0000-00004E560000}"/>
    <cellStyle name="Hyperlink 27" xfId="22527" hidden="1" xr:uid="{00000000-0005-0000-0000-00004F560000}"/>
    <cellStyle name="Hyperlink 27" xfId="21906" hidden="1" xr:uid="{00000000-0005-0000-0000-000050560000}"/>
    <cellStyle name="Hyperlink 27" xfId="22567" hidden="1" xr:uid="{00000000-0005-0000-0000-000051560000}"/>
    <cellStyle name="Hyperlink 27" xfId="22632" hidden="1" xr:uid="{00000000-0005-0000-0000-000052560000}"/>
    <cellStyle name="Hyperlink 27" xfId="22681" hidden="1" xr:uid="{00000000-0005-0000-0000-000053560000}"/>
    <cellStyle name="Hyperlink 27" xfId="22731" hidden="1" xr:uid="{00000000-0005-0000-0000-000054560000}"/>
    <cellStyle name="Hyperlink 27" xfId="22074" hidden="1" xr:uid="{00000000-0005-0000-0000-000055560000}"/>
    <cellStyle name="Hyperlink 27" xfId="22771" hidden="1" xr:uid="{00000000-0005-0000-0000-000056560000}"/>
    <cellStyle name="Hyperlink 27" xfId="22836" hidden="1" xr:uid="{00000000-0005-0000-0000-000057560000}"/>
    <cellStyle name="Hyperlink 27" xfId="22885" hidden="1" xr:uid="{00000000-0005-0000-0000-000058560000}"/>
    <cellStyle name="Hyperlink 27" xfId="22935" hidden="1" xr:uid="{00000000-0005-0000-0000-000059560000}"/>
    <cellStyle name="Hyperlink 27" xfId="21893" hidden="1" xr:uid="{00000000-0005-0000-0000-00005A560000}"/>
    <cellStyle name="Hyperlink 27" xfId="22975" hidden="1" xr:uid="{00000000-0005-0000-0000-00005B560000}"/>
    <cellStyle name="Hyperlink 27" xfId="23040" hidden="1" xr:uid="{00000000-0005-0000-0000-00005C560000}"/>
    <cellStyle name="Hyperlink 27" xfId="23089" hidden="1" xr:uid="{00000000-0005-0000-0000-00005D560000}"/>
    <cellStyle name="Hyperlink 27" xfId="23139" hidden="1" xr:uid="{00000000-0005-0000-0000-00005E560000}"/>
    <cellStyle name="Hyperlink 27" xfId="21681" hidden="1" xr:uid="{00000000-0005-0000-0000-00005F560000}"/>
    <cellStyle name="Hyperlink 27" xfId="23179" hidden="1" xr:uid="{00000000-0005-0000-0000-000060560000}"/>
    <cellStyle name="Hyperlink 27" xfId="23244" hidden="1" xr:uid="{00000000-0005-0000-0000-000061560000}"/>
    <cellStyle name="Hyperlink 27" xfId="23293" hidden="1" xr:uid="{00000000-0005-0000-0000-000062560000}"/>
    <cellStyle name="Hyperlink 27" xfId="23343" hidden="1" xr:uid="{00000000-0005-0000-0000-000063560000}"/>
    <cellStyle name="Hyperlink 27" xfId="23437" hidden="1" xr:uid="{00000000-0005-0000-0000-000064560000}"/>
    <cellStyle name="Hyperlink 27" xfId="23610" hidden="1" xr:uid="{00000000-0005-0000-0000-000065560000}"/>
    <cellStyle name="Hyperlink 27" xfId="23675" hidden="1" xr:uid="{00000000-0005-0000-0000-000066560000}"/>
    <cellStyle name="Hyperlink 27" xfId="23724" hidden="1" xr:uid="{00000000-0005-0000-0000-000067560000}"/>
    <cellStyle name="Hyperlink 27" xfId="23774" hidden="1" xr:uid="{00000000-0005-0000-0000-000068560000}"/>
    <cellStyle name="Hyperlink 27" xfId="23540" hidden="1" xr:uid="{00000000-0005-0000-0000-000069560000}"/>
    <cellStyle name="Hyperlink 27" xfId="23842" hidden="1" xr:uid="{00000000-0005-0000-0000-00006A560000}"/>
    <cellStyle name="Hyperlink 27" xfId="23907" hidden="1" xr:uid="{00000000-0005-0000-0000-00006B560000}"/>
    <cellStyle name="Hyperlink 27" xfId="23956" hidden="1" xr:uid="{00000000-0005-0000-0000-00006C560000}"/>
    <cellStyle name="Hyperlink 27" xfId="24006" hidden="1" xr:uid="{00000000-0005-0000-0000-00006D560000}"/>
    <cellStyle name="Hyperlink 27" xfId="23385" hidden="1" xr:uid="{00000000-0005-0000-0000-00006E560000}"/>
    <cellStyle name="Hyperlink 27" xfId="24046" hidden="1" xr:uid="{00000000-0005-0000-0000-00006F560000}"/>
    <cellStyle name="Hyperlink 27" xfId="24111" hidden="1" xr:uid="{00000000-0005-0000-0000-000070560000}"/>
    <cellStyle name="Hyperlink 27" xfId="24160" hidden="1" xr:uid="{00000000-0005-0000-0000-000071560000}"/>
    <cellStyle name="Hyperlink 27" xfId="24210" hidden="1" xr:uid="{00000000-0005-0000-0000-000072560000}"/>
    <cellStyle name="Hyperlink 27" xfId="23553" hidden="1" xr:uid="{00000000-0005-0000-0000-000073560000}"/>
    <cellStyle name="Hyperlink 27" xfId="24250" hidden="1" xr:uid="{00000000-0005-0000-0000-000074560000}"/>
    <cellStyle name="Hyperlink 27" xfId="24315" hidden="1" xr:uid="{00000000-0005-0000-0000-000075560000}"/>
    <cellStyle name="Hyperlink 27" xfId="24364" hidden="1" xr:uid="{00000000-0005-0000-0000-000076560000}"/>
    <cellStyle name="Hyperlink 27" xfId="24414" hidden="1" xr:uid="{00000000-0005-0000-0000-000077560000}"/>
    <cellStyle name="Hyperlink 27" xfId="23372" hidden="1" xr:uid="{00000000-0005-0000-0000-000078560000}"/>
    <cellStyle name="Hyperlink 27" xfId="24454" hidden="1" xr:uid="{00000000-0005-0000-0000-000079560000}"/>
    <cellStyle name="Hyperlink 27" xfId="24519" hidden="1" xr:uid="{00000000-0005-0000-0000-00007A560000}"/>
    <cellStyle name="Hyperlink 27" xfId="24568" hidden="1" xr:uid="{00000000-0005-0000-0000-00007B560000}"/>
    <cellStyle name="Hyperlink 27" xfId="24618" hidden="1" xr:uid="{00000000-0005-0000-0000-00007C560000}"/>
    <cellStyle name="Hyperlink 27" xfId="21526" hidden="1" xr:uid="{00000000-0005-0000-0000-00007D560000}"/>
    <cellStyle name="Hyperlink 27" xfId="24658" hidden="1" xr:uid="{00000000-0005-0000-0000-00007E560000}"/>
    <cellStyle name="Hyperlink 27" xfId="24723" hidden="1" xr:uid="{00000000-0005-0000-0000-00007F560000}"/>
    <cellStyle name="Hyperlink 27" xfId="24772" hidden="1" xr:uid="{00000000-0005-0000-0000-000080560000}"/>
    <cellStyle name="Hyperlink 27" xfId="24822" hidden="1" xr:uid="{00000000-0005-0000-0000-000081560000}"/>
    <cellStyle name="Hyperlink 27" xfId="24916" hidden="1" xr:uid="{00000000-0005-0000-0000-000082560000}"/>
    <cellStyle name="Hyperlink 27" xfId="25089" hidden="1" xr:uid="{00000000-0005-0000-0000-000083560000}"/>
    <cellStyle name="Hyperlink 27" xfId="25154" hidden="1" xr:uid="{00000000-0005-0000-0000-000084560000}"/>
    <cellStyle name="Hyperlink 27" xfId="25203" hidden="1" xr:uid="{00000000-0005-0000-0000-000085560000}"/>
    <cellStyle name="Hyperlink 27" xfId="25253" hidden="1" xr:uid="{00000000-0005-0000-0000-000086560000}"/>
    <cellStyle name="Hyperlink 27" xfId="25019" hidden="1" xr:uid="{00000000-0005-0000-0000-000087560000}"/>
    <cellStyle name="Hyperlink 27" xfId="25321" hidden="1" xr:uid="{00000000-0005-0000-0000-000088560000}"/>
    <cellStyle name="Hyperlink 27" xfId="25386" hidden="1" xr:uid="{00000000-0005-0000-0000-000089560000}"/>
    <cellStyle name="Hyperlink 27" xfId="25435" hidden="1" xr:uid="{00000000-0005-0000-0000-00008A560000}"/>
    <cellStyle name="Hyperlink 27" xfId="25485" hidden="1" xr:uid="{00000000-0005-0000-0000-00008B560000}"/>
    <cellStyle name="Hyperlink 27" xfId="24864" hidden="1" xr:uid="{00000000-0005-0000-0000-00008C560000}"/>
    <cellStyle name="Hyperlink 27" xfId="25525" hidden="1" xr:uid="{00000000-0005-0000-0000-00008D560000}"/>
    <cellStyle name="Hyperlink 27" xfId="25590" hidden="1" xr:uid="{00000000-0005-0000-0000-00008E560000}"/>
    <cellStyle name="Hyperlink 27" xfId="25639" hidden="1" xr:uid="{00000000-0005-0000-0000-00008F560000}"/>
    <cellStyle name="Hyperlink 27" xfId="25689" hidden="1" xr:uid="{00000000-0005-0000-0000-000090560000}"/>
    <cellStyle name="Hyperlink 27" xfId="25032" hidden="1" xr:uid="{00000000-0005-0000-0000-000091560000}"/>
    <cellStyle name="Hyperlink 27" xfId="25729" hidden="1" xr:uid="{00000000-0005-0000-0000-000092560000}"/>
    <cellStyle name="Hyperlink 27" xfId="25794" hidden="1" xr:uid="{00000000-0005-0000-0000-000093560000}"/>
    <cellStyle name="Hyperlink 27" xfId="25843" hidden="1" xr:uid="{00000000-0005-0000-0000-000094560000}"/>
    <cellStyle name="Hyperlink 27" xfId="25893" hidden="1" xr:uid="{00000000-0005-0000-0000-000095560000}"/>
    <cellStyle name="Hyperlink 27" xfId="24851" hidden="1" xr:uid="{00000000-0005-0000-0000-000096560000}"/>
    <cellStyle name="Hyperlink 27" xfId="25933" hidden="1" xr:uid="{00000000-0005-0000-0000-000097560000}"/>
    <cellStyle name="Hyperlink 27" xfId="25998" hidden="1" xr:uid="{00000000-0005-0000-0000-000098560000}"/>
    <cellStyle name="Hyperlink 27" xfId="26047" hidden="1" xr:uid="{00000000-0005-0000-0000-000099560000}"/>
    <cellStyle name="Hyperlink 27" xfId="26097" hidden="1" xr:uid="{00000000-0005-0000-0000-00009A560000}"/>
    <cellStyle name="Hyperlink 27" xfId="5513" hidden="1" xr:uid="{00000000-0005-0000-0000-00009B560000}"/>
    <cellStyle name="Hyperlink 27" xfId="26162" hidden="1" xr:uid="{00000000-0005-0000-0000-00009C560000}"/>
    <cellStyle name="Hyperlink 27" xfId="26227" hidden="1" xr:uid="{00000000-0005-0000-0000-00009D560000}"/>
    <cellStyle name="Hyperlink 27" xfId="26276" hidden="1" xr:uid="{00000000-0005-0000-0000-00009E560000}"/>
    <cellStyle name="Hyperlink 27" xfId="26326" hidden="1" xr:uid="{00000000-0005-0000-0000-00009F560000}"/>
    <cellStyle name="Hyperlink 27" xfId="26348" hidden="1" xr:uid="{00000000-0005-0000-0000-0000A0560000}"/>
    <cellStyle name="Hyperlink 27" xfId="26417" hidden="1" xr:uid="{00000000-0005-0000-0000-0000A1560000}"/>
    <cellStyle name="Hyperlink 27" xfId="26482" hidden="1" xr:uid="{00000000-0005-0000-0000-0000A2560000}"/>
    <cellStyle name="Hyperlink 27" xfId="26531" hidden="1" xr:uid="{00000000-0005-0000-0000-0000A3560000}"/>
    <cellStyle name="Hyperlink 27" xfId="26581" hidden="1" xr:uid="{00000000-0005-0000-0000-0000A4560000}"/>
    <cellStyle name="Hyperlink 27" xfId="26655" hidden="1" xr:uid="{00000000-0005-0000-0000-0000A5560000}"/>
    <cellStyle name="Hyperlink 27" xfId="26778" hidden="1" xr:uid="{00000000-0005-0000-0000-0000A6560000}"/>
    <cellStyle name="Hyperlink 27" xfId="26843" hidden="1" xr:uid="{00000000-0005-0000-0000-0000A7560000}"/>
    <cellStyle name="Hyperlink 27" xfId="26892" hidden="1" xr:uid="{00000000-0005-0000-0000-0000A8560000}"/>
    <cellStyle name="Hyperlink 27" xfId="26942" hidden="1" xr:uid="{00000000-0005-0000-0000-0000A9560000}"/>
    <cellStyle name="Hyperlink 27" xfId="27036" hidden="1" xr:uid="{00000000-0005-0000-0000-0000AA560000}"/>
    <cellStyle name="Hyperlink 27" xfId="27209" hidden="1" xr:uid="{00000000-0005-0000-0000-0000AB560000}"/>
    <cellStyle name="Hyperlink 27" xfId="27274" hidden="1" xr:uid="{00000000-0005-0000-0000-0000AC560000}"/>
    <cellStyle name="Hyperlink 27" xfId="27323" hidden="1" xr:uid="{00000000-0005-0000-0000-0000AD560000}"/>
    <cellStyle name="Hyperlink 27" xfId="27373" hidden="1" xr:uid="{00000000-0005-0000-0000-0000AE560000}"/>
    <cellStyle name="Hyperlink 27" xfId="27139" hidden="1" xr:uid="{00000000-0005-0000-0000-0000AF560000}"/>
    <cellStyle name="Hyperlink 27" xfId="27441" hidden="1" xr:uid="{00000000-0005-0000-0000-0000B0560000}"/>
    <cellStyle name="Hyperlink 27" xfId="27506" hidden="1" xr:uid="{00000000-0005-0000-0000-0000B1560000}"/>
    <cellStyle name="Hyperlink 27" xfId="27555" hidden="1" xr:uid="{00000000-0005-0000-0000-0000B2560000}"/>
    <cellStyle name="Hyperlink 27" xfId="27605" hidden="1" xr:uid="{00000000-0005-0000-0000-0000B3560000}"/>
    <cellStyle name="Hyperlink 27" xfId="26984" hidden="1" xr:uid="{00000000-0005-0000-0000-0000B4560000}"/>
    <cellStyle name="Hyperlink 27" xfId="27645" hidden="1" xr:uid="{00000000-0005-0000-0000-0000B5560000}"/>
    <cellStyle name="Hyperlink 27" xfId="27710" hidden="1" xr:uid="{00000000-0005-0000-0000-0000B6560000}"/>
    <cellStyle name="Hyperlink 27" xfId="27759" hidden="1" xr:uid="{00000000-0005-0000-0000-0000B7560000}"/>
    <cellStyle name="Hyperlink 27" xfId="27809" hidden="1" xr:uid="{00000000-0005-0000-0000-0000B8560000}"/>
    <cellStyle name="Hyperlink 27" xfId="27152" hidden="1" xr:uid="{00000000-0005-0000-0000-0000B9560000}"/>
    <cellStyle name="Hyperlink 27" xfId="27849" hidden="1" xr:uid="{00000000-0005-0000-0000-0000BA560000}"/>
    <cellStyle name="Hyperlink 27" xfId="27914" hidden="1" xr:uid="{00000000-0005-0000-0000-0000BB560000}"/>
    <cellStyle name="Hyperlink 27" xfId="27963" hidden="1" xr:uid="{00000000-0005-0000-0000-0000BC560000}"/>
    <cellStyle name="Hyperlink 27" xfId="28013" hidden="1" xr:uid="{00000000-0005-0000-0000-0000BD560000}"/>
    <cellStyle name="Hyperlink 27" xfId="26971" hidden="1" xr:uid="{00000000-0005-0000-0000-0000BE560000}"/>
    <cellStyle name="Hyperlink 27" xfId="28053" hidden="1" xr:uid="{00000000-0005-0000-0000-0000BF560000}"/>
    <cellStyle name="Hyperlink 27" xfId="28118" hidden="1" xr:uid="{00000000-0005-0000-0000-0000C0560000}"/>
    <cellStyle name="Hyperlink 27" xfId="28167" hidden="1" xr:uid="{00000000-0005-0000-0000-0000C1560000}"/>
    <cellStyle name="Hyperlink 27" xfId="28217" hidden="1" xr:uid="{00000000-0005-0000-0000-0000C2560000}"/>
    <cellStyle name="Hyperlink 27" xfId="26759" hidden="1" xr:uid="{00000000-0005-0000-0000-0000C3560000}"/>
    <cellStyle name="Hyperlink 27" xfId="28257" hidden="1" xr:uid="{00000000-0005-0000-0000-0000C4560000}"/>
    <cellStyle name="Hyperlink 27" xfId="28322" hidden="1" xr:uid="{00000000-0005-0000-0000-0000C5560000}"/>
    <cellStyle name="Hyperlink 27" xfId="28371" hidden="1" xr:uid="{00000000-0005-0000-0000-0000C6560000}"/>
    <cellStyle name="Hyperlink 27" xfId="28421" hidden="1" xr:uid="{00000000-0005-0000-0000-0000C7560000}"/>
    <cellStyle name="Hyperlink 27" xfId="28515" hidden="1" xr:uid="{00000000-0005-0000-0000-0000C8560000}"/>
    <cellStyle name="Hyperlink 27" xfId="28688" hidden="1" xr:uid="{00000000-0005-0000-0000-0000C9560000}"/>
    <cellStyle name="Hyperlink 27" xfId="28753" hidden="1" xr:uid="{00000000-0005-0000-0000-0000CA560000}"/>
    <cellStyle name="Hyperlink 27" xfId="28802" hidden="1" xr:uid="{00000000-0005-0000-0000-0000CB560000}"/>
    <cellStyle name="Hyperlink 27" xfId="28852" hidden="1" xr:uid="{00000000-0005-0000-0000-0000CC560000}"/>
    <cellStyle name="Hyperlink 27" xfId="28618" hidden="1" xr:uid="{00000000-0005-0000-0000-0000CD560000}"/>
    <cellStyle name="Hyperlink 27" xfId="28920" hidden="1" xr:uid="{00000000-0005-0000-0000-0000CE560000}"/>
    <cellStyle name="Hyperlink 27" xfId="28985" hidden="1" xr:uid="{00000000-0005-0000-0000-0000CF560000}"/>
    <cellStyle name="Hyperlink 27" xfId="29034" hidden="1" xr:uid="{00000000-0005-0000-0000-0000D0560000}"/>
    <cellStyle name="Hyperlink 27" xfId="29084" hidden="1" xr:uid="{00000000-0005-0000-0000-0000D1560000}"/>
    <cellStyle name="Hyperlink 27" xfId="28463" hidden="1" xr:uid="{00000000-0005-0000-0000-0000D2560000}"/>
    <cellStyle name="Hyperlink 27" xfId="29124" hidden="1" xr:uid="{00000000-0005-0000-0000-0000D3560000}"/>
    <cellStyle name="Hyperlink 27" xfId="29189" hidden="1" xr:uid="{00000000-0005-0000-0000-0000D4560000}"/>
    <cellStyle name="Hyperlink 27" xfId="29238" hidden="1" xr:uid="{00000000-0005-0000-0000-0000D5560000}"/>
    <cellStyle name="Hyperlink 27" xfId="29288" hidden="1" xr:uid="{00000000-0005-0000-0000-0000D6560000}"/>
    <cellStyle name="Hyperlink 27" xfId="28631" hidden="1" xr:uid="{00000000-0005-0000-0000-0000D7560000}"/>
    <cellStyle name="Hyperlink 27" xfId="29328" hidden="1" xr:uid="{00000000-0005-0000-0000-0000D8560000}"/>
    <cellStyle name="Hyperlink 27" xfId="29393" hidden="1" xr:uid="{00000000-0005-0000-0000-0000D9560000}"/>
    <cellStyle name="Hyperlink 27" xfId="29442" hidden="1" xr:uid="{00000000-0005-0000-0000-0000DA560000}"/>
    <cellStyle name="Hyperlink 27" xfId="29492" hidden="1" xr:uid="{00000000-0005-0000-0000-0000DB560000}"/>
    <cellStyle name="Hyperlink 27" xfId="28450" hidden="1" xr:uid="{00000000-0005-0000-0000-0000DC560000}"/>
    <cellStyle name="Hyperlink 27" xfId="29532" hidden="1" xr:uid="{00000000-0005-0000-0000-0000DD560000}"/>
    <cellStyle name="Hyperlink 27" xfId="29597" hidden="1" xr:uid="{00000000-0005-0000-0000-0000DE560000}"/>
    <cellStyle name="Hyperlink 27" xfId="29646" hidden="1" xr:uid="{00000000-0005-0000-0000-0000DF560000}"/>
    <cellStyle name="Hyperlink 27" xfId="29696" hidden="1" xr:uid="{00000000-0005-0000-0000-0000E0560000}"/>
    <cellStyle name="Hyperlink 27" xfId="26604" hidden="1" xr:uid="{00000000-0005-0000-0000-0000E1560000}"/>
    <cellStyle name="Hyperlink 27" xfId="29736" hidden="1" xr:uid="{00000000-0005-0000-0000-0000E2560000}"/>
    <cellStyle name="Hyperlink 27" xfId="29801" hidden="1" xr:uid="{00000000-0005-0000-0000-0000E3560000}"/>
    <cellStyle name="Hyperlink 27" xfId="29850" hidden="1" xr:uid="{00000000-0005-0000-0000-0000E4560000}"/>
    <cellStyle name="Hyperlink 27" xfId="29900" hidden="1" xr:uid="{00000000-0005-0000-0000-0000E5560000}"/>
    <cellStyle name="Hyperlink 27" xfId="29994" hidden="1" xr:uid="{00000000-0005-0000-0000-0000E6560000}"/>
    <cellStyle name="Hyperlink 27" xfId="30167" hidden="1" xr:uid="{00000000-0005-0000-0000-0000E7560000}"/>
    <cellStyle name="Hyperlink 27" xfId="30232" hidden="1" xr:uid="{00000000-0005-0000-0000-0000E8560000}"/>
    <cellStyle name="Hyperlink 27" xfId="30281" hidden="1" xr:uid="{00000000-0005-0000-0000-0000E9560000}"/>
    <cellStyle name="Hyperlink 27" xfId="30331" hidden="1" xr:uid="{00000000-0005-0000-0000-0000EA560000}"/>
    <cellStyle name="Hyperlink 27" xfId="30097" hidden="1" xr:uid="{00000000-0005-0000-0000-0000EB560000}"/>
    <cellStyle name="Hyperlink 27" xfId="30399" hidden="1" xr:uid="{00000000-0005-0000-0000-0000EC560000}"/>
    <cellStyle name="Hyperlink 27" xfId="30464" hidden="1" xr:uid="{00000000-0005-0000-0000-0000ED560000}"/>
    <cellStyle name="Hyperlink 27" xfId="30513" hidden="1" xr:uid="{00000000-0005-0000-0000-0000EE560000}"/>
    <cellStyle name="Hyperlink 27" xfId="30563" hidden="1" xr:uid="{00000000-0005-0000-0000-0000EF560000}"/>
    <cellStyle name="Hyperlink 27" xfId="29942" hidden="1" xr:uid="{00000000-0005-0000-0000-0000F0560000}"/>
    <cellStyle name="Hyperlink 27" xfId="30603" hidden="1" xr:uid="{00000000-0005-0000-0000-0000F1560000}"/>
    <cellStyle name="Hyperlink 27" xfId="30668" hidden="1" xr:uid="{00000000-0005-0000-0000-0000F2560000}"/>
    <cellStyle name="Hyperlink 27" xfId="30717" hidden="1" xr:uid="{00000000-0005-0000-0000-0000F3560000}"/>
    <cellStyle name="Hyperlink 27" xfId="30767" hidden="1" xr:uid="{00000000-0005-0000-0000-0000F4560000}"/>
    <cellStyle name="Hyperlink 27" xfId="30110" hidden="1" xr:uid="{00000000-0005-0000-0000-0000F5560000}"/>
    <cellStyle name="Hyperlink 27" xfId="30807" hidden="1" xr:uid="{00000000-0005-0000-0000-0000F6560000}"/>
    <cellStyle name="Hyperlink 27" xfId="30872" hidden="1" xr:uid="{00000000-0005-0000-0000-0000F7560000}"/>
    <cellStyle name="Hyperlink 27" xfId="30921" hidden="1" xr:uid="{00000000-0005-0000-0000-0000F8560000}"/>
    <cellStyle name="Hyperlink 27" xfId="30971" hidden="1" xr:uid="{00000000-0005-0000-0000-0000F9560000}"/>
    <cellStyle name="Hyperlink 27" xfId="29929" hidden="1" xr:uid="{00000000-0005-0000-0000-0000FA560000}"/>
    <cellStyle name="Hyperlink 27" xfId="31011" hidden="1" xr:uid="{00000000-0005-0000-0000-0000FB560000}"/>
    <cellStyle name="Hyperlink 27" xfId="31076" hidden="1" xr:uid="{00000000-0005-0000-0000-0000FC560000}"/>
    <cellStyle name="Hyperlink 27" xfId="31125" hidden="1" xr:uid="{00000000-0005-0000-0000-0000FD560000}"/>
    <cellStyle name="Hyperlink 27" xfId="31175" hidden="1" xr:uid="{00000000-0005-0000-0000-0000FE560000}"/>
    <cellStyle name="Hyperlink 27" xfId="5623" hidden="1" xr:uid="{00000000-0005-0000-0000-0000FF560000}"/>
    <cellStyle name="Hyperlink 27" xfId="31234" hidden="1" xr:uid="{00000000-0005-0000-0000-000000570000}"/>
    <cellStyle name="Hyperlink 27" xfId="31299" hidden="1" xr:uid="{00000000-0005-0000-0000-000001570000}"/>
    <cellStyle name="Hyperlink 27" xfId="31348" hidden="1" xr:uid="{00000000-0005-0000-0000-000002570000}"/>
    <cellStyle name="Hyperlink 27" xfId="31398" hidden="1" xr:uid="{00000000-0005-0000-0000-000003570000}"/>
    <cellStyle name="Hyperlink 27" xfId="31420" hidden="1" xr:uid="{00000000-0005-0000-0000-000004570000}"/>
    <cellStyle name="Hyperlink 27" xfId="31489" hidden="1" xr:uid="{00000000-0005-0000-0000-000005570000}"/>
    <cellStyle name="Hyperlink 27" xfId="31554" hidden="1" xr:uid="{00000000-0005-0000-0000-000006570000}"/>
    <cellStyle name="Hyperlink 27" xfId="31603" hidden="1" xr:uid="{00000000-0005-0000-0000-000007570000}"/>
    <cellStyle name="Hyperlink 27" xfId="31653" hidden="1" xr:uid="{00000000-0005-0000-0000-000008570000}"/>
    <cellStyle name="Hyperlink 27" xfId="31724" hidden="1" xr:uid="{00000000-0005-0000-0000-000009570000}"/>
    <cellStyle name="Hyperlink 27" xfId="31846" hidden="1" xr:uid="{00000000-0005-0000-0000-00000A570000}"/>
    <cellStyle name="Hyperlink 27" xfId="31911" hidden="1" xr:uid="{00000000-0005-0000-0000-00000B570000}"/>
    <cellStyle name="Hyperlink 27" xfId="31960" hidden="1" xr:uid="{00000000-0005-0000-0000-00000C570000}"/>
    <cellStyle name="Hyperlink 27" xfId="32010" hidden="1" xr:uid="{00000000-0005-0000-0000-00000D570000}"/>
    <cellStyle name="Hyperlink 27" xfId="32104" hidden="1" xr:uid="{00000000-0005-0000-0000-00000E570000}"/>
    <cellStyle name="Hyperlink 27" xfId="32277" hidden="1" xr:uid="{00000000-0005-0000-0000-00000F570000}"/>
    <cellStyle name="Hyperlink 27" xfId="32342" hidden="1" xr:uid="{00000000-0005-0000-0000-000010570000}"/>
    <cellStyle name="Hyperlink 27" xfId="32391" hidden="1" xr:uid="{00000000-0005-0000-0000-000011570000}"/>
    <cellStyle name="Hyperlink 27" xfId="32441" hidden="1" xr:uid="{00000000-0005-0000-0000-000012570000}"/>
    <cellStyle name="Hyperlink 27" xfId="32207" hidden="1" xr:uid="{00000000-0005-0000-0000-000013570000}"/>
    <cellStyle name="Hyperlink 27" xfId="32509" hidden="1" xr:uid="{00000000-0005-0000-0000-000014570000}"/>
    <cellStyle name="Hyperlink 27" xfId="32574" hidden="1" xr:uid="{00000000-0005-0000-0000-000015570000}"/>
    <cellStyle name="Hyperlink 27" xfId="32623" hidden="1" xr:uid="{00000000-0005-0000-0000-000016570000}"/>
    <cellStyle name="Hyperlink 27" xfId="32673" hidden="1" xr:uid="{00000000-0005-0000-0000-000017570000}"/>
    <cellStyle name="Hyperlink 27" xfId="32052" hidden="1" xr:uid="{00000000-0005-0000-0000-000018570000}"/>
    <cellStyle name="Hyperlink 27" xfId="32713" hidden="1" xr:uid="{00000000-0005-0000-0000-000019570000}"/>
    <cellStyle name="Hyperlink 27" xfId="32778" hidden="1" xr:uid="{00000000-0005-0000-0000-00001A570000}"/>
    <cellStyle name="Hyperlink 27" xfId="32827" hidden="1" xr:uid="{00000000-0005-0000-0000-00001B570000}"/>
    <cellStyle name="Hyperlink 27" xfId="32877" hidden="1" xr:uid="{00000000-0005-0000-0000-00001C570000}"/>
    <cellStyle name="Hyperlink 27" xfId="32220" hidden="1" xr:uid="{00000000-0005-0000-0000-00001D570000}"/>
    <cellStyle name="Hyperlink 27" xfId="32917" hidden="1" xr:uid="{00000000-0005-0000-0000-00001E570000}"/>
    <cellStyle name="Hyperlink 27" xfId="32982" hidden="1" xr:uid="{00000000-0005-0000-0000-00001F570000}"/>
    <cellStyle name="Hyperlink 27" xfId="33031" hidden="1" xr:uid="{00000000-0005-0000-0000-000020570000}"/>
    <cellStyle name="Hyperlink 27" xfId="33081" hidden="1" xr:uid="{00000000-0005-0000-0000-000021570000}"/>
    <cellStyle name="Hyperlink 27" xfId="32039" hidden="1" xr:uid="{00000000-0005-0000-0000-000022570000}"/>
    <cellStyle name="Hyperlink 27" xfId="33121" hidden="1" xr:uid="{00000000-0005-0000-0000-000023570000}"/>
    <cellStyle name="Hyperlink 27" xfId="33186" hidden="1" xr:uid="{00000000-0005-0000-0000-000024570000}"/>
    <cellStyle name="Hyperlink 27" xfId="33235" hidden="1" xr:uid="{00000000-0005-0000-0000-000025570000}"/>
    <cellStyle name="Hyperlink 27" xfId="33285" hidden="1" xr:uid="{00000000-0005-0000-0000-000026570000}"/>
    <cellStyle name="Hyperlink 27" xfId="31827" hidden="1" xr:uid="{00000000-0005-0000-0000-000027570000}"/>
    <cellStyle name="Hyperlink 27" xfId="33325" hidden="1" xr:uid="{00000000-0005-0000-0000-000028570000}"/>
    <cellStyle name="Hyperlink 27" xfId="33390" hidden="1" xr:uid="{00000000-0005-0000-0000-000029570000}"/>
    <cellStyle name="Hyperlink 27" xfId="33439" hidden="1" xr:uid="{00000000-0005-0000-0000-00002A570000}"/>
    <cellStyle name="Hyperlink 27" xfId="33489" hidden="1" xr:uid="{00000000-0005-0000-0000-00002B570000}"/>
    <cellStyle name="Hyperlink 27" xfId="33583" hidden="1" xr:uid="{00000000-0005-0000-0000-00002C570000}"/>
    <cellStyle name="Hyperlink 27" xfId="33756" hidden="1" xr:uid="{00000000-0005-0000-0000-00002D570000}"/>
    <cellStyle name="Hyperlink 27" xfId="33821" hidden="1" xr:uid="{00000000-0005-0000-0000-00002E570000}"/>
    <cellStyle name="Hyperlink 27" xfId="33870" hidden="1" xr:uid="{00000000-0005-0000-0000-00002F570000}"/>
    <cellStyle name="Hyperlink 27" xfId="33920" hidden="1" xr:uid="{00000000-0005-0000-0000-000030570000}"/>
    <cellStyle name="Hyperlink 27" xfId="33686" hidden="1" xr:uid="{00000000-0005-0000-0000-000031570000}"/>
    <cellStyle name="Hyperlink 27" xfId="33988" hidden="1" xr:uid="{00000000-0005-0000-0000-000032570000}"/>
    <cellStyle name="Hyperlink 27" xfId="34053" hidden="1" xr:uid="{00000000-0005-0000-0000-000033570000}"/>
    <cellStyle name="Hyperlink 27" xfId="34102" hidden="1" xr:uid="{00000000-0005-0000-0000-000034570000}"/>
    <cellStyle name="Hyperlink 27" xfId="34152" hidden="1" xr:uid="{00000000-0005-0000-0000-000035570000}"/>
    <cellStyle name="Hyperlink 27" xfId="33531" hidden="1" xr:uid="{00000000-0005-0000-0000-000036570000}"/>
    <cellStyle name="Hyperlink 27" xfId="34192" hidden="1" xr:uid="{00000000-0005-0000-0000-000037570000}"/>
    <cellStyle name="Hyperlink 27" xfId="34257" hidden="1" xr:uid="{00000000-0005-0000-0000-000038570000}"/>
    <cellStyle name="Hyperlink 27" xfId="34306" hidden="1" xr:uid="{00000000-0005-0000-0000-000039570000}"/>
    <cellStyle name="Hyperlink 27" xfId="34356" hidden="1" xr:uid="{00000000-0005-0000-0000-00003A570000}"/>
    <cellStyle name="Hyperlink 27" xfId="33699" hidden="1" xr:uid="{00000000-0005-0000-0000-00003B570000}"/>
    <cellStyle name="Hyperlink 27" xfId="34396" hidden="1" xr:uid="{00000000-0005-0000-0000-00003C570000}"/>
    <cellStyle name="Hyperlink 27" xfId="34461" hidden="1" xr:uid="{00000000-0005-0000-0000-00003D570000}"/>
    <cellStyle name="Hyperlink 27" xfId="34510" hidden="1" xr:uid="{00000000-0005-0000-0000-00003E570000}"/>
    <cellStyle name="Hyperlink 27" xfId="34560" hidden="1" xr:uid="{00000000-0005-0000-0000-00003F570000}"/>
    <cellStyle name="Hyperlink 27" xfId="33518" hidden="1" xr:uid="{00000000-0005-0000-0000-000040570000}"/>
    <cellStyle name="Hyperlink 27" xfId="34600" hidden="1" xr:uid="{00000000-0005-0000-0000-000041570000}"/>
    <cellStyle name="Hyperlink 27" xfId="34665" hidden="1" xr:uid="{00000000-0005-0000-0000-000042570000}"/>
    <cellStyle name="Hyperlink 27" xfId="34714" hidden="1" xr:uid="{00000000-0005-0000-0000-000043570000}"/>
    <cellStyle name="Hyperlink 27" xfId="34764" hidden="1" xr:uid="{00000000-0005-0000-0000-000044570000}"/>
    <cellStyle name="Hyperlink 27" xfId="31675" hidden="1" xr:uid="{00000000-0005-0000-0000-000045570000}"/>
    <cellStyle name="Hyperlink 27" xfId="34804" hidden="1" xr:uid="{00000000-0005-0000-0000-000046570000}"/>
    <cellStyle name="Hyperlink 27" xfId="34869" hidden="1" xr:uid="{00000000-0005-0000-0000-000047570000}"/>
    <cellStyle name="Hyperlink 27" xfId="34918" hidden="1" xr:uid="{00000000-0005-0000-0000-000048570000}"/>
    <cellStyle name="Hyperlink 27" xfId="34968" hidden="1" xr:uid="{00000000-0005-0000-0000-000049570000}"/>
    <cellStyle name="Hyperlink 27" xfId="35062" hidden="1" xr:uid="{00000000-0005-0000-0000-00004A570000}"/>
    <cellStyle name="Hyperlink 27" xfId="35235" hidden="1" xr:uid="{00000000-0005-0000-0000-00004B570000}"/>
    <cellStyle name="Hyperlink 27" xfId="35300" hidden="1" xr:uid="{00000000-0005-0000-0000-00004C570000}"/>
    <cellStyle name="Hyperlink 27" xfId="35349" hidden="1" xr:uid="{00000000-0005-0000-0000-00004D570000}"/>
    <cellStyle name="Hyperlink 27" xfId="35399" hidden="1" xr:uid="{00000000-0005-0000-0000-00004E570000}"/>
    <cellStyle name="Hyperlink 27" xfId="35165" hidden="1" xr:uid="{00000000-0005-0000-0000-00004F570000}"/>
    <cellStyle name="Hyperlink 27" xfId="35467" hidden="1" xr:uid="{00000000-0005-0000-0000-000050570000}"/>
    <cellStyle name="Hyperlink 27" xfId="35532" hidden="1" xr:uid="{00000000-0005-0000-0000-000051570000}"/>
    <cellStyle name="Hyperlink 27" xfId="35581" hidden="1" xr:uid="{00000000-0005-0000-0000-000052570000}"/>
    <cellStyle name="Hyperlink 27" xfId="35631" hidden="1" xr:uid="{00000000-0005-0000-0000-000053570000}"/>
    <cellStyle name="Hyperlink 27" xfId="35010" hidden="1" xr:uid="{00000000-0005-0000-0000-000054570000}"/>
    <cellStyle name="Hyperlink 27" xfId="35671" hidden="1" xr:uid="{00000000-0005-0000-0000-000055570000}"/>
    <cellStyle name="Hyperlink 27" xfId="35736" hidden="1" xr:uid="{00000000-0005-0000-0000-000056570000}"/>
    <cellStyle name="Hyperlink 27" xfId="35785" hidden="1" xr:uid="{00000000-0005-0000-0000-000057570000}"/>
    <cellStyle name="Hyperlink 27" xfId="35835" hidden="1" xr:uid="{00000000-0005-0000-0000-000058570000}"/>
    <cellStyle name="Hyperlink 27" xfId="35178" hidden="1" xr:uid="{00000000-0005-0000-0000-000059570000}"/>
    <cellStyle name="Hyperlink 27" xfId="35875" hidden="1" xr:uid="{00000000-0005-0000-0000-00005A570000}"/>
    <cellStyle name="Hyperlink 27" xfId="35940" hidden="1" xr:uid="{00000000-0005-0000-0000-00005B570000}"/>
    <cellStyle name="Hyperlink 27" xfId="35989" hidden="1" xr:uid="{00000000-0005-0000-0000-00005C570000}"/>
    <cellStyle name="Hyperlink 27" xfId="36039" hidden="1" xr:uid="{00000000-0005-0000-0000-00005D570000}"/>
    <cellStyle name="Hyperlink 27" xfId="34997" hidden="1" xr:uid="{00000000-0005-0000-0000-00005E570000}"/>
    <cellStyle name="Hyperlink 27" xfId="36079" hidden="1" xr:uid="{00000000-0005-0000-0000-00005F570000}"/>
    <cellStyle name="Hyperlink 27" xfId="36144" hidden="1" xr:uid="{00000000-0005-0000-0000-000060570000}"/>
    <cellStyle name="Hyperlink 27" xfId="36193" hidden="1" xr:uid="{00000000-0005-0000-0000-000061570000}"/>
    <cellStyle name="Hyperlink 27" xfId="36243" hidden="1" xr:uid="{00000000-0005-0000-0000-000062570000}"/>
    <cellStyle name="Hyperlink 27" xfId="5502" hidden="1" xr:uid="{00000000-0005-0000-0000-000063570000}"/>
    <cellStyle name="Hyperlink 27" xfId="36303" hidden="1" xr:uid="{00000000-0005-0000-0000-000064570000}"/>
    <cellStyle name="Hyperlink 27" xfId="36368" hidden="1" xr:uid="{00000000-0005-0000-0000-000065570000}"/>
    <cellStyle name="Hyperlink 27" xfId="36417" hidden="1" xr:uid="{00000000-0005-0000-0000-000066570000}"/>
    <cellStyle name="Hyperlink 27" xfId="36467" hidden="1" xr:uid="{00000000-0005-0000-0000-000067570000}"/>
    <cellStyle name="Hyperlink 27" xfId="36489" hidden="1" xr:uid="{00000000-0005-0000-0000-000068570000}"/>
    <cellStyle name="Hyperlink 27" xfId="36558" hidden="1" xr:uid="{00000000-0005-0000-0000-000069570000}"/>
    <cellStyle name="Hyperlink 27" xfId="36623" hidden="1" xr:uid="{00000000-0005-0000-0000-00006A570000}"/>
    <cellStyle name="Hyperlink 27" xfId="36672" hidden="1" xr:uid="{00000000-0005-0000-0000-00006B570000}"/>
    <cellStyle name="Hyperlink 27" xfId="36722" hidden="1" xr:uid="{00000000-0005-0000-0000-00006C570000}"/>
    <cellStyle name="Hyperlink 27" xfId="36793" hidden="1" xr:uid="{00000000-0005-0000-0000-00006D570000}"/>
    <cellStyle name="Hyperlink 27" xfId="36915" hidden="1" xr:uid="{00000000-0005-0000-0000-00006E570000}"/>
    <cellStyle name="Hyperlink 27" xfId="36980" hidden="1" xr:uid="{00000000-0005-0000-0000-00006F570000}"/>
    <cellStyle name="Hyperlink 27" xfId="37029" hidden="1" xr:uid="{00000000-0005-0000-0000-000070570000}"/>
    <cellStyle name="Hyperlink 27" xfId="37079" hidden="1" xr:uid="{00000000-0005-0000-0000-000071570000}"/>
    <cellStyle name="Hyperlink 27" xfId="37173" hidden="1" xr:uid="{00000000-0005-0000-0000-000072570000}"/>
    <cellStyle name="Hyperlink 27" xfId="37346" hidden="1" xr:uid="{00000000-0005-0000-0000-000073570000}"/>
    <cellStyle name="Hyperlink 27" xfId="37411" hidden="1" xr:uid="{00000000-0005-0000-0000-000074570000}"/>
    <cellStyle name="Hyperlink 27" xfId="37460" hidden="1" xr:uid="{00000000-0005-0000-0000-000075570000}"/>
    <cellStyle name="Hyperlink 27" xfId="37510" hidden="1" xr:uid="{00000000-0005-0000-0000-000076570000}"/>
    <cellStyle name="Hyperlink 27" xfId="37276" hidden="1" xr:uid="{00000000-0005-0000-0000-000077570000}"/>
    <cellStyle name="Hyperlink 27" xfId="37578" hidden="1" xr:uid="{00000000-0005-0000-0000-000078570000}"/>
    <cellStyle name="Hyperlink 27" xfId="37643" hidden="1" xr:uid="{00000000-0005-0000-0000-000079570000}"/>
    <cellStyle name="Hyperlink 27" xfId="37692" hidden="1" xr:uid="{00000000-0005-0000-0000-00007A570000}"/>
    <cellStyle name="Hyperlink 27" xfId="37742" hidden="1" xr:uid="{00000000-0005-0000-0000-00007B570000}"/>
    <cellStyle name="Hyperlink 27" xfId="37121" hidden="1" xr:uid="{00000000-0005-0000-0000-00007C570000}"/>
    <cellStyle name="Hyperlink 27" xfId="37782" hidden="1" xr:uid="{00000000-0005-0000-0000-00007D570000}"/>
    <cellStyle name="Hyperlink 27" xfId="37847" hidden="1" xr:uid="{00000000-0005-0000-0000-00007E570000}"/>
    <cellStyle name="Hyperlink 27" xfId="37896" hidden="1" xr:uid="{00000000-0005-0000-0000-00007F570000}"/>
    <cellStyle name="Hyperlink 27" xfId="37946" hidden="1" xr:uid="{00000000-0005-0000-0000-000080570000}"/>
    <cellStyle name="Hyperlink 27" xfId="37289" hidden="1" xr:uid="{00000000-0005-0000-0000-000081570000}"/>
    <cellStyle name="Hyperlink 27" xfId="37986" hidden="1" xr:uid="{00000000-0005-0000-0000-000082570000}"/>
    <cellStyle name="Hyperlink 27" xfId="38051" hidden="1" xr:uid="{00000000-0005-0000-0000-000083570000}"/>
    <cellStyle name="Hyperlink 27" xfId="38100" hidden="1" xr:uid="{00000000-0005-0000-0000-000084570000}"/>
    <cellStyle name="Hyperlink 27" xfId="38150" hidden="1" xr:uid="{00000000-0005-0000-0000-000085570000}"/>
    <cellStyle name="Hyperlink 27" xfId="37108" hidden="1" xr:uid="{00000000-0005-0000-0000-000086570000}"/>
    <cellStyle name="Hyperlink 27" xfId="38190" hidden="1" xr:uid="{00000000-0005-0000-0000-000087570000}"/>
    <cellStyle name="Hyperlink 27" xfId="38255" hidden="1" xr:uid="{00000000-0005-0000-0000-000088570000}"/>
    <cellStyle name="Hyperlink 27" xfId="38304" hidden="1" xr:uid="{00000000-0005-0000-0000-000089570000}"/>
    <cellStyle name="Hyperlink 27" xfId="38354" hidden="1" xr:uid="{00000000-0005-0000-0000-00008A570000}"/>
    <cellStyle name="Hyperlink 27" xfId="36896" hidden="1" xr:uid="{00000000-0005-0000-0000-00008B570000}"/>
    <cellStyle name="Hyperlink 27" xfId="38394" hidden="1" xr:uid="{00000000-0005-0000-0000-00008C570000}"/>
    <cellStyle name="Hyperlink 27" xfId="38459" hidden="1" xr:uid="{00000000-0005-0000-0000-00008D570000}"/>
    <cellStyle name="Hyperlink 27" xfId="38508" hidden="1" xr:uid="{00000000-0005-0000-0000-00008E570000}"/>
    <cellStyle name="Hyperlink 27" xfId="38558" hidden="1" xr:uid="{00000000-0005-0000-0000-00008F570000}"/>
    <cellStyle name="Hyperlink 27" xfId="38652" hidden="1" xr:uid="{00000000-0005-0000-0000-000090570000}"/>
    <cellStyle name="Hyperlink 27" xfId="38825" hidden="1" xr:uid="{00000000-0005-0000-0000-000091570000}"/>
    <cellStyle name="Hyperlink 27" xfId="38890" hidden="1" xr:uid="{00000000-0005-0000-0000-000092570000}"/>
    <cellStyle name="Hyperlink 27" xfId="38939" hidden="1" xr:uid="{00000000-0005-0000-0000-000093570000}"/>
    <cellStyle name="Hyperlink 27" xfId="38989" hidden="1" xr:uid="{00000000-0005-0000-0000-000094570000}"/>
    <cellStyle name="Hyperlink 27" xfId="38755" hidden="1" xr:uid="{00000000-0005-0000-0000-000095570000}"/>
    <cellStyle name="Hyperlink 27" xfId="39057" hidden="1" xr:uid="{00000000-0005-0000-0000-000096570000}"/>
    <cellStyle name="Hyperlink 27" xfId="39122" hidden="1" xr:uid="{00000000-0005-0000-0000-000097570000}"/>
    <cellStyle name="Hyperlink 27" xfId="39171" hidden="1" xr:uid="{00000000-0005-0000-0000-000098570000}"/>
    <cellStyle name="Hyperlink 27" xfId="39221" hidden="1" xr:uid="{00000000-0005-0000-0000-000099570000}"/>
    <cellStyle name="Hyperlink 27" xfId="38600" hidden="1" xr:uid="{00000000-0005-0000-0000-00009A570000}"/>
    <cellStyle name="Hyperlink 27" xfId="39261" hidden="1" xr:uid="{00000000-0005-0000-0000-00009B570000}"/>
    <cellStyle name="Hyperlink 27" xfId="39326" hidden="1" xr:uid="{00000000-0005-0000-0000-00009C570000}"/>
    <cellStyle name="Hyperlink 27" xfId="39375" hidden="1" xr:uid="{00000000-0005-0000-0000-00009D570000}"/>
    <cellStyle name="Hyperlink 27" xfId="39425" hidden="1" xr:uid="{00000000-0005-0000-0000-00009E570000}"/>
    <cellStyle name="Hyperlink 27" xfId="38768" hidden="1" xr:uid="{00000000-0005-0000-0000-00009F570000}"/>
    <cellStyle name="Hyperlink 27" xfId="39465" hidden="1" xr:uid="{00000000-0005-0000-0000-0000A0570000}"/>
    <cellStyle name="Hyperlink 27" xfId="39530" hidden="1" xr:uid="{00000000-0005-0000-0000-0000A1570000}"/>
    <cellStyle name="Hyperlink 27" xfId="39579" hidden="1" xr:uid="{00000000-0005-0000-0000-0000A2570000}"/>
    <cellStyle name="Hyperlink 27" xfId="39629" hidden="1" xr:uid="{00000000-0005-0000-0000-0000A3570000}"/>
    <cellStyle name="Hyperlink 27" xfId="38587" hidden="1" xr:uid="{00000000-0005-0000-0000-0000A4570000}"/>
    <cellStyle name="Hyperlink 27" xfId="39669" hidden="1" xr:uid="{00000000-0005-0000-0000-0000A5570000}"/>
    <cellStyle name="Hyperlink 27" xfId="39734" hidden="1" xr:uid="{00000000-0005-0000-0000-0000A6570000}"/>
    <cellStyle name="Hyperlink 27" xfId="39783" hidden="1" xr:uid="{00000000-0005-0000-0000-0000A7570000}"/>
    <cellStyle name="Hyperlink 27" xfId="39833" hidden="1" xr:uid="{00000000-0005-0000-0000-0000A8570000}"/>
    <cellStyle name="Hyperlink 27" xfId="36744" hidden="1" xr:uid="{00000000-0005-0000-0000-0000A9570000}"/>
    <cellStyle name="Hyperlink 27" xfId="39873" hidden="1" xr:uid="{00000000-0005-0000-0000-0000AA570000}"/>
    <cellStyle name="Hyperlink 27" xfId="39938" hidden="1" xr:uid="{00000000-0005-0000-0000-0000AB570000}"/>
    <cellStyle name="Hyperlink 27" xfId="39987" hidden="1" xr:uid="{00000000-0005-0000-0000-0000AC570000}"/>
    <cellStyle name="Hyperlink 27" xfId="40037" hidden="1" xr:uid="{00000000-0005-0000-0000-0000AD570000}"/>
    <cellStyle name="Hyperlink 27" xfId="40131" hidden="1" xr:uid="{00000000-0005-0000-0000-0000AE570000}"/>
    <cellStyle name="Hyperlink 27" xfId="40304" hidden="1" xr:uid="{00000000-0005-0000-0000-0000AF570000}"/>
    <cellStyle name="Hyperlink 27" xfId="40369" hidden="1" xr:uid="{00000000-0005-0000-0000-0000B0570000}"/>
    <cellStyle name="Hyperlink 27" xfId="40418" hidden="1" xr:uid="{00000000-0005-0000-0000-0000B1570000}"/>
    <cellStyle name="Hyperlink 27" xfId="40468" hidden="1" xr:uid="{00000000-0005-0000-0000-0000B2570000}"/>
    <cellStyle name="Hyperlink 27" xfId="40234" hidden="1" xr:uid="{00000000-0005-0000-0000-0000B3570000}"/>
    <cellStyle name="Hyperlink 27" xfId="40536" hidden="1" xr:uid="{00000000-0005-0000-0000-0000B4570000}"/>
    <cellStyle name="Hyperlink 27" xfId="40601" hidden="1" xr:uid="{00000000-0005-0000-0000-0000B5570000}"/>
    <cellStyle name="Hyperlink 27" xfId="40650" hidden="1" xr:uid="{00000000-0005-0000-0000-0000B6570000}"/>
    <cellStyle name="Hyperlink 27" xfId="40700" hidden="1" xr:uid="{00000000-0005-0000-0000-0000B7570000}"/>
    <cellStyle name="Hyperlink 27" xfId="40079" hidden="1" xr:uid="{00000000-0005-0000-0000-0000B8570000}"/>
    <cellStyle name="Hyperlink 27" xfId="40740" hidden="1" xr:uid="{00000000-0005-0000-0000-0000B9570000}"/>
    <cellStyle name="Hyperlink 27" xfId="40805" hidden="1" xr:uid="{00000000-0005-0000-0000-0000BA570000}"/>
    <cellStyle name="Hyperlink 27" xfId="40854" hidden="1" xr:uid="{00000000-0005-0000-0000-0000BB570000}"/>
    <cellStyle name="Hyperlink 27" xfId="40904" hidden="1" xr:uid="{00000000-0005-0000-0000-0000BC570000}"/>
    <cellStyle name="Hyperlink 27" xfId="40247" hidden="1" xr:uid="{00000000-0005-0000-0000-0000BD570000}"/>
    <cellStyle name="Hyperlink 27" xfId="40944" hidden="1" xr:uid="{00000000-0005-0000-0000-0000BE570000}"/>
    <cellStyle name="Hyperlink 27" xfId="41009" hidden="1" xr:uid="{00000000-0005-0000-0000-0000BF570000}"/>
    <cellStyle name="Hyperlink 27" xfId="41058" hidden="1" xr:uid="{00000000-0005-0000-0000-0000C0570000}"/>
    <cellStyle name="Hyperlink 27" xfId="41108" hidden="1" xr:uid="{00000000-0005-0000-0000-0000C1570000}"/>
    <cellStyle name="Hyperlink 27" xfId="40066" hidden="1" xr:uid="{00000000-0005-0000-0000-0000C2570000}"/>
    <cellStyle name="Hyperlink 27" xfId="41148" hidden="1" xr:uid="{00000000-0005-0000-0000-0000C3570000}"/>
    <cellStyle name="Hyperlink 27" xfId="41213" hidden="1" xr:uid="{00000000-0005-0000-0000-0000C4570000}"/>
    <cellStyle name="Hyperlink 27" xfId="41262" hidden="1" xr:uid="{00000000-0005-0000-0000-0000C5570000}"/>
    <cellStyle name="Hyperlink 27" xfId="41312" hidden="1" xr:uid="{00000000-0005-0000-0000-0000C6570000}"/>
    <cellStyle name="Hyperlink 27" xfId="6270" hidden="1" xr:uid="{00000000-0005-0000-0000-0000C7570000}"/>
    <cellStyle name="Hyperlink 27" xfId="41352" hidden="1" xr:uid="{00000000-0005-0000-0000-0000C8570000}"/>
    <cellStyle name="Hyperlink 27" xfId="41417" hidden="1" xr:uid="{00000000-0005-0000-0000-0000C9570000}"/>
    <cellStyle name="Hyperlink 27" xfId="41466" hidden="1" xr:uid="{00000000-0005-0000-0000-0000CA570000}"/>
    <cellStyle name="Hyperlink 27" xfId="41516" hidden="1" xr:uid="{00000000-0005-0000-0000-0000CB570000}"/>
    <cellStyle name="Hyperlink 27" xfId="41538" hidden="1" xr:uid="{00000000-0005-0000-0000-0000CC570000}"/>
    <cellStyle name="Hyperlink 27" xfId="41607" hidden="1" xr:uid="{00000000-0005-0000-0000-0000CD570000}"/>
    <cellStyle name="Hyperlink 27" xfId="41672" hidden="1" xr:uid="{00000000-0005-0000-0000-0000CE570000}"/>
    <cellStyle name="Hyperlink 27" xfId="41721" hidden="1" xr:uid="{00000000-0005-0000-0000-0000CF570000}"/>
    <cellStyle name="Hyperlink 27" xfId="41771" hidden="1" xr:uid="{00000000-0005-0000-0000-0000D0570000}"/>
    <cellStyle name="Hyperlink 27" xfId="41842" hidden="1" xr:uid="{00000000-0005-0000-0000-0000D1570000}"/>
    <cellStyle name="Hyperlink 27" xfId="41964" hidden="1" xr:uid="{00000000-0005-0000-0000-0000D2570000}"/>
    <cellStyle name="Hyperlink 27" xfId="42029" hidden="1" xr:uid="{00000000-0005-0000-0000-0000D3570000}"/>
    <cellStyle name="Hyperlink 27" xfId="42078" hidden="1" xr:uid="{00000000-0005-0000-0000-0000D4570000}"/>
    <cellStyle name="Hyperlink 27" xfId="42128" hidden="1" xr:uid="{00000000-0005-0000-0000-0000D5570000}"/>
    <cellStyle name="Hyperlink 27" xfId="42222" hidden="1" xr:uid="{00000000-0005-0000-0000-0000D6570000}"/>
    <cellStyle name="Hyperlink 27" xfId="42395" hidden="1" xr:uid="{00000000-0005-0000-0000-0000D7570000}"/>
    <cellStyle name="Hyperlink 27" xfId="42460" hidden="1" xr:uid="{00000000-0005-0000-0000-0000D8570000}"/>
    <cellStyle name="Hyperlink 27" xfId="42509" hidden="1" xr:uid="{00000000-0005-0000-0000-0000D9570000}"/>
    <cellStyle name="Hyperlink 27" xfId="42559" hidden="1" xr:uid="{00000000-0005-0000-0000-0000DA570000}"/>
    <cellStyle name="Hyperlink 27" xfId="42325" hidden="1" xr:uid="{00000000-0005-0000-0000-0000DB570000}"/>
    <cellStyle name="Hyperlink 27" xfId="42627" hidden="1" xr:uid="{00000000-0005-0000-0000-0000DC570000}"/>
    <cellStyle name="Hyperlink 27" xfId="42692" hidden="1" xr:uid="{00000000-0005-0000-0000-0000DD570000}"/>
    <cellStyle name="Hyperlink 27" xfId="42741" hidden="1" xr:uid="{00000000-0005-0000-0000-0000DE570000}"/>
    <cellStyle name="Hyperlink 27" xfId="42791" hidden="1" xr:uid="{00000000-0005-0000-0000-0000DF570000}"/>
    <cellStyle name="Hyperlink 27" xfId="42170" hidden="1" xr:uid="{00000000-0005-0000-0000-0000E0570000}"/>
    <cellStyle name="Hyperlink 27" xfId="42831" hidden="1" xr:uid="{00000000-0005-0000-0000-0000E1570000}"/>
    <cellStyle name="Hyperlink 27" xfId="42896" hidden="1" xr:uid="{00000000-0005-0000-0000-0000E2570000}"/>
    <cellStyle name="Hyperlink 27" xfId="42945" hidden="1" xr:uid="{00000000-0005-0000-0000-0000E3570000}"/>
    <cellStyle name="Hyperlink 27" xfId="42995" hidden="1" xr:uid="{00000000-0005-0000-0000-0000E4570000}"/>
    <cellStyle name="Hyperlink 27" xfId="42338" hidden="1" xr:uid="{00000000-0005-0000-0000-0000E5570000}"/>
    <cellStyle name="Hyperlink 27" xfId="43035" hidden="1" xr:uid="{00000000-0005-0000-0000-0000E6570000}"/>
    <cellStyle name="Hyperlink 27" xfId="43100" hidden="1" xr:uid="{00000000-0005-0000-0000-0000E7570000}"/>
    <cellStyle name="Hyperlink 27" xfId="43149" hidden="1" xr:uid="{00000000-0005-0000-0000-0000E8570000}"/>
    <cellStyle name="Hyperlink 27" xfId="43199" hidden="1" xr:uid="{00000000-0005-0000-0000-0000E9570000}"/>
    <cellStyle name="Hyperlink 27" xfId="42157" hidden="1" xr:uid="{00000000-0005-0000-0000-0000EA570000}"/>
    <cellStyle name="Hyperlink 27" xfId="43239" hidden="1" xr:uid="{00000000-0005-0000-0000-0000EB570000}"/>
    <cellStyle name="Hyperlink 27" xfId="43304" hidden="1" xr:uid="{00000000-0005-0000-0000-0000EC570000}"/>
    <cellStyle name="Hyperlink 27" xfId="43353" hidden="1" xr:uid="{00000000-0005-0000-0000-0000ED570000}"/>
    <cellStyle name="Hyperlink 27" xfId="43403" hidden="1" xr:uid="{00000000-0005-0000-0000-0000EE570000}"/>
    <cellStyle name="Hyperlink 27" xfId="41945" hidden="1" xr:uid="{00000000-0005-0000-0000-0000EF570000}"/>
    <cellStyle name="Hyperlink 27" xfId="43443" hidden="1" xr:uid="{00000000-0005-0000-0000-0000F0570000}"/>
    <cellStyle name="Hyperlink 27" xfId="43508" hidden="1" xr:uid="{00000000-0005-0000-0000-0000F1570000}"/>
    <cellStyle name="Hyperlink 27" xfId="43557" hidden="1" xr:uid="{00000000-0005-0000-0000-0000F2570000}"/>
    <cellStyle name="Hyperlink 27" xfId="43607" hidden="1" xr:uid="{00000000-0005-0000-0000-0000F3570000}"/>
    <cellStyle name="Hyperlink 27" xfId="43701" hidden="1" xr:uid="{00000000-0005-0000-0000-0000F4570000}"/>
    <cellStyle name="Hyperlink 27" xfId="43874" hidden="1" xr:uid="{00000000-0005-0000-0000-0000F5570000}"/>
    <cellStyle name="Hyperlink 27" xfId="43939" hidden="1" xr:uid="{00000000-0005-0000-0000-0000F6570000}"/>
    <cellStyle name="Hyperlink 27" xfId="43988" hidden="1" xr:uid="{00000000-0005-0000-0000-0000F7570000}"/>
    <cellStyle name="Hyperlink 27" xfId="44038" hidden="1" xr:uid="{00000000-0005-0000-0000-0000F8570000}"/>
    <cellStyle name="Hyperlink 27" xfId="43804" hidden="1" xr:uid="{00000000-0005-0000-0000-0000F9570000}"/>
    <cellStyle name="Hyperlink 27" xfId="44106" hidden="1" xr:uid="{00000000-0005-0000-0000-0000FA570000}"/>
    <cellStyle name="Hyperlink 27" xfId="44171" hidden="1" xr:uid="{00000000-0005-0000-0000-0000FB570000}"/>
    <cellStyle name="Hyperlink 27" xfId="44220" hidden="1" xr:uid="{00000000-0005-0000-0000-0000FC570000}"/>
    <cellStyle name="Hyperlink 27" xfId="44270" hidden="1" xr:uid="{00000000-0005-0000-0000-0000FD570000}"/>
    <cellStyle name="Hyperlink 27" xfId="43649" hidden="1" xr:uid="{00000000-0005-0000-0000-0000FE570000}"/>
    <cellStyle name="Hyperlink 27" xfId="44310" hidden="1" xr:uid="{00000000-0005-0000-0000-0000FF570000}"/>
    <cellStyle name="Hyperlink 27" xfId="44375" hidden="1" xr:uid="{00000000-0005-0000-0000-000000580000}"/>
    <cellStyle name="Hyperlink 27" xfId="44424" hidden="1" xr:uid="{00000000-0005-0000-0000-000001580000}"/>
    <cellStyle name="Hyperlink 27" xfId="44474" hidden="1" xr:uid="{00000000-0005-0000-0000-000002580000}"/>
    <cellStyle name="Hyperlink 27" xfId="43817" hidden="1" xr:uid="{00000000-0005-0000-0000-000003580000}"/>
    <cellStyle name="Hyperlink 27" xfId="44514" hidden="1" xr:uid="{00000000-0005-0000-0000-000004580000}"/>
    <cellStyle name="Hyperlink 27" xfId="44579" hidden="1" xr:uid="{00000000-0005-0000-0000-000005580000}"/>
    <cellStyle name="Hyperlink 27" xfId="44628" hidden="1" xr:uid="{00000000-0005-0000-0000-000006580000}"/>
    <cellStyle name="Hyperlink 27" xfId="44678" hidden="1" xr:uid="{00000000-0005-0000-0000-000007580000}"/>
    <cellStyle name="Hyperlink 27" xfId="43636" hidden="1" xr:uid="{00000000-0005-0000-0000-000008580000}"/>
    <cellStyle name="Hyperlink 27" xfId="44718" hidden="1" xr:uid="{00000000-0005-0000-0000-000009580000}"/>
    <cellStyle name="Hyperlink 27" xfId="44783" hidden="1" xr:uid="{00000000-0005-0000-0000-00000A580000}"/>
    <cellStyle name="Hyperlink 27" xfId="44832" hidden="1" xr:uid="{00000000-0005-0000-0000-00000B580000}"/>
    <cellStyle name="Hyperlink 27" xfId="44882" hidden="1" xr:uid="{00000000-0005-0000-0000-00000C580000}"/>
    <cellStyle name="Hyperlink 27" xfId="41793" hidden="1" xr:uid="{00000000-0005-0000-0000-00000D580000}"/>
    <cellStyle name="Hyperlink 27" xfId="44922" hidden="1" xr:uid="{00000000-0005-0000-0000-00000E580000}"/>
    <cellStyle name="Hyperlink 27" xfId="44987" hidden="1" xr:uid="{00000000-0005-0000-0000-00000F580000}"/>
    <cellStyle name="Hyperlink 27" xfId="45036" hidden="1" xr:uid="{00000000-0005-0000-0000-000010580000}"/>
    <cellStyle name="Hyperlink 27" xfId="45086" hidden="1" xr:uid="{00000000-0005-0000-0000-000011580000}"/>
    <cellStyle name="Hyperlink 27" xfId="45180" hidden="1" xr:uid="{00000000-0005-0000-0000-000012580000}"/>
    <cellStyle name="Hyperlink 27" xfId="45353" hidden="1" xr:uid="{00000000-0005-0000-0000-000013580000}"/>
    <cellStyle name="Hyperlink 27" xfId="45418" hidden="1" xr:uid="{00000000-0005-0000-0000-000014580000}"/>
    <cellStyle name="Hyperlink 27" xfId="45467" hidden="1" xr:uid="{00000000-0005-0000-0000-000015580000}"/>
    <cellStyle name="Hyperlink 27" xfId="45517" hidden="1" xr:uid="{00000000-0005-0000-0000-000016580000}"/>
    <cellStyle name="Hyperlink 27" xfId="45283" hidden="1" xr:uid="{00000000-0005-0000-0000-000017580000}"/>
    <cellStyle name="Hyperlink 27" xfId="45585" hidden="1" xr:uid="{00000000-0005-0000-0000-000018580000}"/>
    <cellStyle name="Hyperlink 27" xfId="45650" hidden="1" xr:uid="{00000000-0005-0000-0000-000019580000}"/>
    <cellStyle name="Hyperlink 27" xfId="45699" hidden="1" xr:uid="{00000000-0005-0000-0000-00001A580000}"/>
    <cellStyle name="Hyperlink 27" xfId="45749" hidden="1" xr:uid="{00000000-0005-0000-0000-00001B580000}"/>
    <cellStyle name="Hyperlink 27" xfId="45128" hidden="1" xr:uid="{00000000-0005-0000-0000-00001C580000}"/>
    <cellStyle name="Hyperlink 27" xfId="45789" hidden="1" xr:uid="{00000000-0005-0000-0000-00001D580000}"/>
    <cellStyle name="Hyperlink 27" xfId="45854" hidden="1" xr:uid="{00000000-0005-0000-0000-00001E580000}"/>
    <cellStyle name="Hyperlink 27" xfId="45903" hidden="1" xr:uid="{00000000-0005-0000-0000-00001F580000}"/>
    <cellStyle name="Hyperlink 27" xfId="45953" hidden="1" xr:uid="{00000000-0005-0000-0000-000020580000}"/>
    <cellStyle name="Hyperlink 27" xfId="45296" hidden="1" xr:uid="{00000000-0005-0000-0000-000021580000}"/>
    <cellStyle name="Hyperlink 27" xfId="45993" hidden="1" xr:uid="{00000000-0005-0000-0000-000022580000}"/>
    <cellStyle name="Hyperlink 27" xfId="46058" hidden="1" xr:uid="{00000000-0005-0000-0000-000023580000}"/>
    <cellStyle name="Hyperlink 27" xfId="46107" hidden="1" xr:uid="{00000000-0005-0000-0000-000024580000}"/>
    <cellStyle name="Hyperlink 27" xfId="46157" hidden="1" xr:uid="{00000000-0005-0000-0000-000025580000}"/>
    <cellStyle name="Hyperlink 27" xfId="45115" hidden="1" xr:uid="{00000000-0005-0000-0000-000026580000}"/>
    <cellStyle name="Hyperlink 27" xfId="46197" hidden="1" xr:uid="{00000000-0005-0000-0000-000027580000}"/>
    <cellStyle name="Hyperlink 27" xfId="46262" hidden="1" xr:uid="{00000000-0005-0000-0000-000028580000}"/>
    <cellStyle name="Hyperlink 27" xfId="46311" hidden="1" xr:uid="{00000000-0005-0000-0000-000029580000}"/>
    <cellStyle name="Hyperlink 27" xfId="46361" hidden="1" xr:uid="{00000000-0005-0000-0000-00002A580000}"/>
    <cellStyle name="Hyperlink 27" xfId="5801" hidden="1" xr:uid="{00000000-0005-0000-0000-00002B580000}"/>
    <cellStyle name="Hyperlink 27" xfId="46401" hidden="1" xr:uid="{00000000-0005-0000-0000-00002C580000}"/>
    <cellStyle name="Hyperlink 27" xfId="46466" hidden="1" xr:uid="{00000000-0005-0000-0000-00002D580000}"/>
    <cellStyle name="Hyperlink 27" xfId="46515" hidden="1" xr:uid="{00000000-0005-0000-0000-00002E580000}"/>
    <cellStyle name="Hyperlink 27" xfId="46565" hidden="1" xr:uid="{00000000-0005-0000-0000-00002F580000}"/>
    <cellStyle name="Hyperlink 27" xfId="46587" hidden="1" xr:uid="{00000000-0005-0000-0000-000030580000}"/>
    <cellStyle name="Hyperlink 27" xfId="46656" hidden="1" xr:uid="{00000000-0005-0000-0000-000031580000}"/>
    <cellStyle name="Hyperlink 27" xfId="46721" hidden="1" xr:uid="{00000000-0005-0000-0000-000032580000}"/>
    <cellStyle name="Hyperlink 27" xfId="46770" hidden="1" xr:uid="{00000000-0005-0000-0000-000033580000}"/>
    <cellStyle name="Hyperlink 27" xfId="46820" hidden="1" xr:uid="{00000000-0005-0000-0000-000034580000}"/>
    <cellStyle name="Hyperlink 27" xfId="46891" hidden="1" xr:uid="{00000000-0005-0000-0000-000035580000}"/>
    <cellStyle name="Hyperlink 27" xfId="47013" hidden="1" xr:uid="{00000000-0005-0000-0000-000036580000}"/>
    <cellStyle name="Hyperlink 27" xfId="47078" hidden="1" xr:uid="{00000000-0005-0000-0000-000037580000}"/>
    <cellStyle name="Hyperlink 27" xfId="47127" hidden="1" xr:uid="{00000000-0005-0000-0000-000038580000}"/>
    <cellStyle name="Hyperlink 27" xfId="47177" hidden="1" xr:uid="{00000000-0005-0000-0000-000039580000}"/>
    <cellStyle name="Hyperlink 27" xfId="47271" hidden="1" xr:uid="{00000000-0005-0000-0000-00003A580000}"/>
    <cellStyle name="Hyperlink 27" xfId="47444" hidden="1" xr:uid="{00000000-0005-0000-0000-00003B580000}"/>
    <cellStyle name="Hyperlink 27" xfId="47509" hidden="1" xr:uid="{00000000-0005-0000-0000-00003C580000}"/>
    <cellStyle name="Hyperlink 27" xfId="47558" hidden="1" xr:uid="{00000000-0005-0000-0000-00003D580000}"/>
    <cellStyle name="Hyperlink 27" xfId="47608" hidden="1" xr:uid="{00000000-0005-0000-0000-00003E580000}"/>
    <cellStyle name="Hyperlink 27" xfId="47374" hidden="1" xr:uid="{00000000-0005-0000-0000-00003F580000}"/>
    <cellStyle name="Hyperlink 27" xfId="47676" hidden="1" xr:uid="{00000000-0005-0000-0000-000040580000}"/>
    <cellStyle name="Hyperlink 27" xfId="47741" hidden="1" xr:uid="{00000000-0005-0000-0000-000041580000}"/>
    <cellStyle name="Hyperlink 27" xfId="47790" hidden="1" xr:uid="{00000000-0005-0000-0000-000042580000}"/>
    <cellStyle name="Hyperlink 27" xfId="47840" hidden="1" xr:uid="{00000000-0005-0000-0000-000043580000}"/>
    <cellStyle name="Hyperlink 27" xfId="47219" hidden="1" xr:uid="{00000000-0005-0000-0000-000044580000}"/>
    <cellStyle name="Hyperlink 27" xfId="47880" hidden="1" xr:uid="{00000000-0005-0000-0000-000045580000}"/>
    <cellStyle name="Hyperlink 27" xfId="47945" hidden="1" xr:uid="{00000000-0005-0000-0000-000046580000}"/>
    <cellStyle name="Hyperlink 27" xfId="47994" hidden="1" xr:uid="{00000000-0005-0000-0000-000047580000}"/>
    <cellStyle name="Hyperlink 27" xfId="48044" hidden="1" xr:uid="{00000000-0005-0000-0000-000048580000}"/>
    <cellStyle name="Hyperlink 27" xfId="47387" hidden="1" xr:uid="{00000000-0005-0000-0000-000049580000}"/>
    <cellStyle name="Hyperlink 27" xfId="48084" hidden="1" xr:uid="{00000000-0005-0000-0000-00004A580000}"/>
    <cellStyle name="Hyperlink 27" xfId="48149" hidden="1" xr:uid="{00000000-0005-0000-0000-00004B580000}"/>
    <cellStyle name="Hyperlink 27" xfId="48198" hidden="1" xr:uid="{00000000-0005-0000-0000-00004C580000}"/>
    <cellStyle name="Hyperlink 27" xfId="48248" hidden="1" xr:uid="{00000000-0005-0000-0000-00004D580000}"/>
    <cellStyle name="Hyperlink 27" xfId="47206" hidden="1" xr:uid="{00000000-0005-0000-0000-00004E580000}"/>
    <cellStyle name="Hyperlink 27" xfId="48288" hidden="1" xr:uid="{00000000-0005-0000-0000-00004F580000}"/>
    <cellStyle name="Hyperlink 27" xfId="48353" hidden="1" xr:uid="{00000000-0005-0000-0000-000050580000}"/>
    <cellStyle name="Hyperlink 27" xfId="48402" hidden="1" xr:uid="{00000000-0005-0000-0000-000051580000}"/>
    <cellStyle name="Hyperlink 27" xfId="48452" hidden="1" xr:uid="{00000000-0005-0000-0000-000052580000}"/>
    <cellStyle name="Hyperlink 27" xfId="46994" hidden="1" xr:uid="{00000000-0005-0000-0000-000053580000}"/>
    <cellStyle name="Hyperlink 27" xfId="48492" hidden="1" xr:uid="{00000000-0005-0000-0000-000054580000}"/>
    <cellStyle name="Hyperlink 27" xfId="48557" hidden="1" xr:uid="{00000000-0005-0000-0000-000055580000}"/>
    <cellStyle name="Hyperlink 27" xfId="48606" hidden="1" xr:uid="{00000000-0005-0000-0000-000056580000}"/>
    <cellStyle name="Hyperlink 27" xfId="48656" hidden="1" xr:uid="{00000000-0005-0000-0000-000057580000}"/>
    <cellStyle name="Hyperlink 27" xfId="48750" hidden="1" xr:uid="{00000000-0005-0000-0000-000058580000}"/>
    <cellStyle name="Hyperlink 27" xfId="48923" hidden="1" xr:uid="{00000000-0005-0000-0000-000059580000}"/>
    <cellStyle name="Hyperlink 27" xfId="48988" hidden="1" xr:uid="{00000000-0005-0000-0000-00005A580000}"/>
    <cellStyle name="Hyperlink 27" xfId="49037" hidden="1" xr:uid="{00000000-0005-0000-0000-00005B580000}"/>
    <cellStyle name="Hyperlink 27" xfId="49087" hidden="1" xr:uid="{00000000-0005-0000-0000-00005C580000}"/>
    <cellStyle name="Hyperlink 27" xfId="48853" hidden="1" xr:uid="{00000000-0005-0000-0000-00005D580000}"/>
    <cellStyle name="Hyperlink 27" xfId="49155" hidden="1" xr:uid="{00000000-0005-0000-0000-00005E580000}"/>
    <cellStyle name="Hyperlink 27" xfId="49220" hidden="1" xr:uid="{00000000-0005-0000-0000-00005F580000}"/>
    <cellStyle name="Hyperlink 27" xfId="49269" hidden="1" xr:uid="{00000000-0005-0000-0000-000060580000}"/>
    <cellStyle name="Hyperlink 27" xfId="49319" hidden="1" xr:uid="{00000000-0005-0000-0000-000061580000}"/>
    <cellStyle name="Hyperlink 27" xfId="48698" hidden="1" xr:uid="{00000000-0005-0000-0000-000062580000}"/>
    <cellStyle name="Hyperlink 27" xfId="49359" hidden="1" xr:uid="{00000000-0005-0000-0000-000063580000}"/>
    <cellStyle name="Hyperlink 27" xfId="49424" hidden="1" xr:uid="{00000000-0005-0000-0000-000064580000}"/>
    <cellStyle name="Hyperlink 27" xfId="49473" hidden="1" xr:uid="{00000000-0005-0000-0000-000065580000}"/>
    <cellStyle name="Hyperlink 27" xfId="49523" hidden="1" xr:uid="{00000000-0005-0000-0000-000066580000}"/>
    <cellStyle name="Hyperlink 27" xfId="48866" hidden="1" xr:uid="{00000000-0005-0000-0000-000067580000}"/>
    <cellStyle name="Hyperlink 27" xfId="49563" hidden="1" xr:uid="{00000000-0005-0000-0000-000068580000}"/>
    <cellStyle name="Hyperlink 27" xfId="49628" hidden="1" xr:uid="{00000000-0005-0000-0000-000069580000}"/>
    <cellStyle name="Hyperlink 27" xfId="49677" hidden="1" xr:uid="{00000000-0005-0000-0000-00006A580000}"/>
    <cellStyle name="Hyperlink 27" xfId="49727" hidden="1" xr:uid="{00000000-0005-0000-0000-00006B580000}"/>
    <cellStyle name="Hyperlink 27" xfId="48685" hidden="1" xr:uid="{00000000-0005-0000-0000-00006C580000}"/>
    <cellStyle name="Hyperlink 27" xfId="49767" hidden="1" xr:uid="{00000000-0005-0000-0000-00006D580000}"/>
    <cellStyle name="Hyperlink 27" xfId="49832" hidden="1" xr:uid="{00000000-0005-0000-0000-00006E580000}"/>
    <cellStyle name="Hyperlink 27" xfId="49881" hidden="1" xr:uid="{00000000-0005-0000-0000-00006F580000}"/>
    <cellStyle name="Hyperlink 27" xfId="49931" hidden="1" xr:uid="{00000000-0005-0000-0000-000070580000}"/>
    <cellStyle name="Hyperlink 27" xfId="46842" hidden="1" xr:uid="{00000000-0005-0000-0000-000071580000}"/>
    <cellStyle name="Hyperlink 27" xfId="49971" hidden="1" xr:uid="{00000000-0005-0000-0000-000072580000}"/>
    <cellStyle name="Hyperlink 27" xfId="50036" hidden="1" xr:uid="{00000000-0005-0000-0000-000073580000}"/>
    <cellStyle name="Hyperlink 27" xfId="50085" hidden="1" xr:uid="{00000000-0005-0000-0000-000074580000}"/>
    <cellStyle name="Hyperlink 27" xfId="50135" hidden="1" xr:uid="{00000000-0005-0000-0000-000075580000}"/>
    <cellStyle name="Hyperlink 27" xfId="50229" hidden="1" xr:uid="{00000000-0005-0000-0000-000076580000}"/>
    <cellStyle name="Hyperlink 27" xfId="50402" hidden="1" xr:uid="{00000000-0005-0000-0000-000077580000}"/>
    <cellStyle name="Hyperlink 27" xfId="50467" hidden="1" xr:uid="{00000000-0005-0000-0000-000078580000}"/>
    <cellStyle name="Hyperlink 27" xfId="50516" hidden="1" xr:uid="{00000000-0005-0000-0000-000079580000}"/>
    <cellStyle name="Hyperlink 27" xfId="50566" hidden="1" xr:uid="{00000000-0005-0000-0000-00007A580000}"/>
    <cellStyle name="Hyperlink 27" xfId="50332" hidden="1" xr:uid="{00000000-0005-0000-0000-00007B580000}"/>
    <cellStyle name="Hyperlink 27" xfId="50634" hidden="1" xr:uid="{00000000-0005-0000-0000-00007C580000}"/>
    <cellStyle name="Hyperlink 27" xfId="50699" hidden="1" xr:uid="{00000000-0005-0000-0000-00007D580000}"/>
    <cellStyle name="Hyperlink 27" xfId="50748" hidden="1" xr:uid="{00000000-0005-0000-0000-00007E580000}"/>
    <cellStyle name="Hyperlink 27" xfId="50798" hidden="1" xr:uid="{00000000-0005-0000-0000-00007F580000}"/>
    <cellStyle name="Hyperlink 27" xfId="50177" hidden="1" xr:uid="{00000000-0005-0000-0000-000080580000}"/>
    <cellStyle name="Hyperlink 27" xfId="50838" hidden="1" xr:uid="{00000000-0005-0000-0000-000081580000}"/>
    <cellStyle name="Hyperlink 27" xfId="50903" hidden="1" xr:uid="{00000000-0005-0000-0000-000082580000}"/>
    <cellStyle name="Hyperlink 27" xfId="50952" hidden="1" xr:uid="{00000000-0005-0000-0000-000083580000}"/>
    <cellStyle name="Hyperlink 27" xfId="51002" hidden="1" xr:uid="{00000000-0005-0000-0000-000084580000}"/>
    <cellStyle name="Hyperlink 27" xfId="50345" hidden="1" xr:uid="{00000000-0005-0000-0000-000085580000}"/>
    <cellStyle name="Hyperlink 27" xfId="51042" hidden="1" xr:uid="{00000000-0005-0000-0000-000086580000}"/>
    <cellStyle name="Hyperlink 27" xfId="51107" hidden="1" xr:uid="{00000000-0005-0000-0000-000087580000}"/>
    <cellStyle name="Hyperlink 27" xfId="51156" hidden="1" xr:uid="{00000000-0005-0000-0000-000088580000}"/>
    <cellStyle name="Hyperlink 27" xfId="51206" hidden="1" xr:uid="{00000000-0005-0000-0000-000089580000}"/>
    <cellStyle name="Hyperlink 27" xfId="50164" hidden="1" xr:uid="{00000000-0005-0000-0000-00008A580000}"/>
    <cellStyle name="Hyperlink 27" xfId="51246" hidden="1" xr:uid="{00000000-0005-0000-0000-00008B580000}"/>
    <cellStyle name="Hyperlink 27" xfId="51311" hidden="1" xr:uid="{00000000-0005-0000-0000-00008C580000}"/>
    <cellStyle name="Hyperlink 27" xfId="51360" hidden="1" xr:uid="{00000000-0005-0000-0000-00008D580000}"/>
    <cellStyle name="Hyperlink 27" xfId="51410" hidden="1" xr:uid="{00000000-0005-0000-0000-00008E580000}"/>
    <cellStyle name="Hyperlink 27" xfId="5754" hidden="1" xr:uid="{00000000-0005-0000-0000-00008F580000}"/>
    <cellStyle name="Hyperlink 27" xfId="51450" hidden="1" xr:uid="{00000000-0005-0000-0000-000090580000}"/>
    <cellStyle name="Hyperlink 27" xfId="51515" hidden="1" xr:uid="{00000000-0005-0000-0000-000091580000}"/>
    <cellStyle name="Hyperlink 27" xfId="51564" hidden="1" xr:uid="{00000000-0005-0000-0000-000092580000}"/>
    <cellStyle name="Hyperlink 27" xfId="51614" hidden="1" xr:uid="{00000000-0005-0000-0000-000093580000}"/>
    <cellStyle name="Hyperlink 27" xfId="51636" hidden="1" xr:uid="{00000000-0005-0000-0000-000094580000}"/>
    <cellStyle name="Hyperlink 27" xfId="51705" hidden="1" xr:uid="{00000000-0005-0000-0000-000095580000}"/>
    <cellStyle name="Hyperlink 27" xfId="51770" hidden="1" xr:uid="{00000000-0005-0000-0000-000096580000}"/>
    <cellStyle name="Hyperlink 27" xfId="51819" hidden="1" xr:uid="{00000000-0005-0000-0000-000097580000}"/>
    <cellStyle name="Hyperlink 27" xfId="51869" hidden="1" xr:uid="{00000000-0005-0000-0000-000098580000}"/>
    <cellStyle name="Hyperlink 27" xfId="51940" hidden="1" xr:uid="{00000000-0005-0000-0000-000099580000}"/>
    <cellStyle name="Hyperlink 27" xfId="52062" hidden="1" xr:uid="{00000000-0005-0000-0000-00009A580000}"/>
    <cellStyle name="Hyperlink 27" xfId="52127" hidden="1" xr:uid="{00000000-0005-0000-0000-00009B580000}"/>
    <cellStyle name="Hyperlink 27" xfId="52176" hidden="1" xr:uid="{00000000-0005-0000-0000-00009C580000}"/>
    <cellStyle name="Hyperlink 27" xfId="52226" hidden="1" xr:uid="{00000000-0005-0000-0000-00009D580000}"/>
    <cellStyle name="Hyperlink 27" xfId="52320" hidden="1" xr:uid="{00000000-0005-0000-0000-00009E580000}"/>
    <cellStyle name="Hyperlink 27" xfId="52493" hidden="1" xr:uid="{00000000-0005-0000-0000-00009F580000}"/>
    <cellStyle name="Hyperlink 27" xfId="52558" hidden="1" xr:uid="{00000000-0005-0000-0000-0000A0580000}"/>
    <cellStyle name="Hyperlink 27" xfId="52607" hidden="1" xr:uid="{00000000-0005-0000-0000-0000A1580000}"/>
    <cellStyle name="Hyperlink 27" xfId="52657" hidden="1" xr:uid="{00000000-0005-0000-0000-0000A2580000}"/>
    <cellStyle name="Hyperlink 27" xfId="52423" hidden="1" xr:uid="{00000000-0005-0000-0000-0000A3580000}"/>
    <cellStyle name="Hyperlink 27" xfId="52725" hidden="1" xr:uid="{00000000-0005-0000-0000-0000A4580000}"/>
    <cellStyle name="Hyperlink 27" xfId="52790" hidden="1" xr:uid="{00000000-0005-0000-0000-0000A5580000}"/>
    <cellStyle name="Hyperlink 27" xfId="52839" hidden="1" xr:uid="{00000000-0005-0000-0000-0000A6580000}"/>
    <cellStyle name="Hyperlink 27" xfId="52889" hidden="1" xr:uid="{00000000-0005-0000-0000-0000A7580000}"/>
    <cellStyle name="Hyperlink 27" xfId="52268" hidden="1" xr:uid="{00000000-0005-0000-0000-0000A8580000}"/>
    <cellStyle name="Hyperlink 27" xfId="52929" hidden="1" xr:uid="{00000000-0005-0000-0000-0000A9580000}"/>
    <cellStyle name="Hyperlink 27" xfId="52994" hidden="1" xr:uid="{00000000-0005-0000-0000-0000AA580000}"/>
    <cellStyle name="Hyperlink 27" xfId="53043" hidden="1" xr:uid="{00000000-0005-0000-0000-0000AB580000}"/>
    <cellStyle name="Hyperlink 27" xfId="53093" hidden="1" xr:uid="{00000000-0005-0000-0000-0000AC580000}"/>
    <cellStyle name="Hyperlink 27" xfId="52436" hidden="1" xr:uid="{00000000-0005-0000-0000-0000AD580000}"/>
    <cellStyle name="Hyperlink 27" xfId="53133" hidden="1" xr:uid="{00000000-0005-0000-0000-0000AE580000}"/>
    <cellStyle name="Hyperlink 27" xfId="53198" hidden="1" xr:uid="{00000000-0005-0000-0000-0000AF580000}"/>
    <cellStyle name="Hyperlink 27" xfId="53247" hidden="1" xr:uid="{00000000-0005-0000-0000-0000B0580000}"/>
    <cellStyle name="Hyperlink 27" xfId="53297" hidden="1" xr:uid="{00000000-0005-0000-0000-0000B1580000}"/>
    <cellStyle name="Hyperlink 27" xfId="52255" hidden="1" xr:uid="{00000000-0005-0000-0000-0000B2580000}"/>
    <cellStyle name="Hyperlink 27" xfId="53337" hidden="1" xr:uid="{00000000-0005-0000-0000-0000B3580000}"/>
    <cellStyle name="Hyperlink 27" xfId="53402" hidden="1" xr:uid="{00000000-0005-0000-0000-0000B4580000}"/>
    <cellStyle name="Hyperlink 27" xfId="53451" hidden="1" xr:uid="{00000000-0005-0000-0000-0000B5580000}"/>
    <cellStyle name="Hyperlink 27" xfId="53501" hidden="1" xr:uid="{00000000-0005-0000-0000-0000B6580000}"/>
    <cellStyle name="Hyperlink 27" xfId="52043" hidden="1" xr:uid="{00000000-0005-0000-0000-0000B7580000}"/>
    <cellStyle name="Hyperlink 27" xfId="53541" hidden="1" xr:uid="{00000000-0005-0000-0000-0000B8580000}"/>
    <cellStyle name="Hyperlink 27" xfId="53606" hidden="1" xr:uid="{00000000-0005-0000-0000-0000B9580000}"/>
    <cellStyle name="Hyperlink 27" xfId="53655" hidden="1" xr:uid="{00000000-0005-0000-0000-0000BA580000}"/>
    <cellStyle name="Hyperlink 27" xfId="53705" hidden="1" xr:uid="{00000000-0005-0000-0000-0000BB580000}"/>
    <cellStyle name="Hyperlink 27" xfId="53799" hidden="1" xr:uid="{00000000-0005-0000-0000-0000BC580000}"/>
    <cellStyle name="Hyperlink 27" xfId="53972" hidden="1" xr:uid="{00000000-0005-0000-0000-0000BD580000}"/>
    <cellStyle name="Hyperlink 27" xfId="54037" hidden="1" xr:uid="{00000000-0005-0000-0000-0000BE580000}"/>
    <cellStyle name="Hyperlink 27" xfId="54086" hidden="1" xr:uid="{00000000-0005-0000-0000-0000BF580000}"/>
    <cellStyle name="Hyperlink 27" xfId="54136" hidden="1" xr:uid="{00000000-0005-0000-0000-0000C0580000}"/>
    <cellStyle name="Hyperlink 27" xfId="53902" hidden="1" xr:uid="{00000000-0005-0000-0000-0000C1580000}"/>
    <cellStyle name="Hyperlink 27" xfId="54204" hidden="1" xr:uid="{00000000-0005-0000-0000-0000C2580000}"/>
    <cellStyle name="Hyperlink 27" xfId="54269" hidden="1" xr:uid="{00000000-0005-0000-0000-0000C3580000}"/>
    <cellStyle name="Hyperlink 27" xfId="54318" hidden="1" xr:uid="{00000000-0005-0000-0000-0000C4580000}"/>
    <cellStyle name="Hyperlink 27" xfId="54368" hidden="1" xr:uid="{00000000-0005-0000-0000-0000C5580000}"/>
    <cellStyle name="Hyperlink 27" xfId="53747" hidden="1" xr:uid="{00000000-0005-0000-0000-0000C6580000}"/>
    <cellStyle name="Hyperlink 27" xfId="54408" hidden="1" xr:uid="{00000000-0005-0000-0000-0000C7580000}"/>
    <cellStyle name="Hyperlink 27" xfId="54473" hidden="1" xr:uid="{00000000-0005-0000-0000-0000C8580000}"/>
    <cellStyle name="Hyperlink 27" xfId="54522" hidden="1" xr:uid="{00000000-0005-0000-0000-0000C9580000}"/>
    <cellStyle name="Hyperlink 27" xfId="54572" hidden="1" xr:uid="{00000000-0005-0000-0000-0000CA580000}"/>
    <cellStyle name="Hyperlink 27" xfId="53915" hidden="1" xr:uid="{00000000-0005-0000-0000-0000CB580000}"/>
    <cellStyle name="Hyperlink 27" xfId="54612" hidden="1" xr:uid="{00000000-0005-0000-0000-0000CC580000}"/>
    <cellStyle name="Hyperlink 27" xfId="54677" hidden="1" xr:uid="{00000000-0005-0000-0000-0000CD580000}"/>
    <cellStyle name="Hyperlink 27" xfId="54726" hidden="1" xr:uid="{00000000-0005-0000-0000-0000CE580000}"/>
    <cellStyle name="Hyperlink 27" xfId="54776" hidden="1" xr:uid="{00000000-0005-0000-0000-0000CF580000}"/>
    <cellStyle name="Hyperlink 27" xfId="53734" hidden="1" xr:uid="{00000000-0005-0000-0000-0000D0580000}"/>
    <cellStyle name="Hyperlink 27" xfId="54816" hidden="1" xr:uid="{00000000-0005-0000-0000-0000D1580000}"/>
    <cellStyle name="Hyperlink 27" xfId="54881" hidden="1" xr:uid="{00000000-0005-0000-0000-0000D2580000}"/>
    <cellStyle name="Hyperlink 27" xfId="54930" hidden="1" xr:uid="{00000000-0005-0000-0000-0000D3580000}"/>
    <cellStyle name="Hyperlink 27" xfId="54980" hidden="1" xr:uid="{00000000-0005-0000-0000-0000D4580000}"/>
    <cellStyle name="Hyperlink 27" xfId="51891" hidden="1" xr:uid="{00000000-0005-0000-0000-0000D5580000}"/>
    <cellStyle name="Hyperlink 27" xfId="55020" hidden="1" xr:uid="{00000000-0005-0000-0000-0000D6580000}"/>
    <cellStyle name="Hyperlink 27" xfId="55085" hidden="1" xr:uid="{00000000-0005-0000-0000-0000D7580000}"/>
    <cellStyle name="Hyperlink 27" xfId="55134" hidden="1" xr:uid="{00000000-0005-0000-0000-0000D8580000}"/>
    <cellStyle name="Hyperlink 27" xfId="55184" hidden="1" xr:uid="{00000000-0005-0000-0000-0000D9580000}"/>
    <cellStyle name="Hyperlink 27" xfId="55278" hidden="1" xr:uid="{00000000-0005-0000-0000-0000DA580000}"/>
    <cellStyle name="Hyperlink 27" xfId="55451" hidden="1" xr:uid="{00000000-0005-0000-0000-0000DB580000}"/>
    <cellStyle name="Hyperlink 27" xfId="55516" hidden="1" xr:uid="{00000000-0005-0000-0000-0000DC580000}"/>
    <cellStyle name="Hyperlink 27" xfId="55565" hidden="1" xr:uid="{00000000-0005-0000-0000-0000DD580000}"/>
    <cellStyle name="Hyperlink 27" xfId="55615" hidden="1" xr:uid="{00000000-0005-0000-0000-0000DE580000}"/>
    <cellStyle name="Hyperlink 27" xfId="55381" hidden="1" xr:uid="{00000000-0005-0000-0000-0000DF580000}"/>
    <cellStyle name="Hyperlink 27" xfId="55683" hidden="1" xr:uid="{00000000-0005-0000-0000-0000E0580000}"/>
    <cellStyle name="Hyperlink 27" xfId="55748" hidden="1" xr:uid="{00000000-0005-0000-0000-0000E1580000}"/>
    <cellStyle name="Hyperlink 27" xfId="55797" hidden="1" xr:uid="{00000000-0005-0000-0000-0000E2580000}"/>
    <cellStyle name="Hyperlink 27" xfId="55847" hidden="1" xr:uid="{00000000-0005-0000-0000-0000E3580000}"/>
    <cellStyle name="Hyperlink 27" xfId="55226" hidden="1" xr:uid="{00000000-0005-0000-0000-0000E4580000}"/>
    <cellStyle name="Hyperlink 27" xfId="55887" hidden="1" xr:uid="{00000000-0005-0000-0000-0000E5580000}"/>
    <cellStyle name="Hyperlink 27" xfId="55952" hidden="1" xr:uid="{00000000-0005-0000-0000-0000E6580000}"/>
    <cellStyle name="Hyperlink 27" xfId="56001" hidden="1" xr:uid="{00000000-0005-0000-0000-0000E7580000}"/>
    <cellStyle name="Hyperlink 27" xfId="56051" hidden="1" xr:uid="{00000000-0005-0000-0000-0000E8580000}"/>
    <cellStyle name="Hyperlink 27" xfId="55394" hidden="1" xr:uid="{00000000-0005-0000-0000-0000E9580000}"/>
    <cellStyle name="Hyperlink 27" xfId="56091" hidden="1" xr:uid="{00000000-0005-0000-0000-0000EA580000}"/>
    <cellStyle name="Hyperlink 27" xfId="56156" hidden="1" xr:uid="{00000000-0005-0000-0000-0000EB580000}"/>
    <cellStyle name="Hyperlink 27" xfId="56205" hidden="1" xr:uid="{00000000-0005-0000-0000-0000EC580000}"/>
    <cellStyle name="Hyperlink 27" xfId="56255" hidden="1" xr:uid="{00000000-0005-0000-0000-0000ED580000}"/>
    <cellStyle name="Hyperlink 27" xfId="55213" hidden="1" xr:uid="{00000000-0005-0000-0000-0000EE580000}"/>
    <cellStyle name="Hyperlink 27" xfId="56295" hidden="1" xr:uid="{00000000-0005-0000-0000-0000EF580000}"/>
    <cellStyle name="Hyperlink 27" xfId="56360" hidden="1" xr:uid="{00000000-0005-0000-0000-0000F0580000}"/>
    <cellStyle name="Hyperlink 27" xfId="56409" hidden="1" xr:uid="{00000000-0005-0000-0000-0000F1580000}"/>
    <cellStyle name="Hyperlink 27" xfId="56459" hidden="1" xr:uid="{00000000-0005-0000-0000-0000F2580000}"/>
    <cellStyle name="Hyperlink 27" xfId="56492" hidden="1" xr:uid="{00000000-0005-0000-0000-0000F3580000}"/>
    <cellStyle name="Hyperlink 27" xfId="56563" hidden="1" xr:uid="{00000000-0005-0000-0000-0000F4580000}"/>
    <cellStyle name="Hyperlink 27" xfId="56628" hidden="1" xr:uid="{00000000-0005-0000-0000-0000F5580000}"/>
    <cellStyle name="Hyperlink 27" xfId="56677" hidden="1" xr:uid="{00000000-0005-0000-0000-0000F6580000}"/>
    <cellStyle name="Hyperlink 27" xfId="56727" hidden="1" xr:uid="{00000000-0005-0000-0000-0000F7580000}"/>
    <cellStyle name="Hyperlink 27" xfId="56749" hidden="1" xr:uid="{00000000-0005-0000-0000-0000F8580000}"/>
    <cellStyle name="Hyperlink 27" xfId="56818" hidden="1" xr:uid="{00000000-0005-0000-0000-0000F9580000}"/>
    <cellStyle name="Hyperlink 27" xfId="56883" hidden="1" xr:uid="{00000000-0005-0000-0000-0000FA580000}"/>
    <cellStyle name="Hyperlink 27" xfId="56932" hidden="1" xr:uid="{00000000-0005-0000-0000-0000FB580000}"/>
    <cellStyle name="Hyperlink 27" xfId="56982" hidden="1" xr:uid="{00000000-0005-0000-0000-0000FC580000}"/>
    <cellStyle name="Hyperlink 27" xfId="57061" hidden="1" xr:uid="{00000000-0005-0000-0000-0000FD580000}"/>
    <cellStyle name="Hyperlink 27" xfId="57185" hidden="1" xr:uid="{00000000-0005-0000-0000-0000FE580000}"/>
    <cellStyle name="Hyperlink 27" xfId="57250" hidden="1" xr:uid="{00000000-0005-0000-0000-0000FF580000}"/>
    <cellStyle name="Hyperlink 27" xfId="57299" hidden="1" xr:uid="{00000000-0005-0000-0000-000000590000}"/>
    <cellStyle name="Hyperlink 27" xfId="57349" hidden="1" xr:uid="{00000000-0005-0000-0000-000001590000}"/>
    <cellStyle name="Hyperlink 27" xfId="57443" hidden="1" xr:uid="{00000000-0005-0000-0000-000002590000}"/>
    <cellStyle name="Hyperlink 27" xfId="57616" hidden="1" xr:uid="{00000000-0005-0000-0000-000003590000}"/>
    <cellStyle name="Hyperlink 27" xfId="57681" hidden="1" xr:uid="{00000000-0005-0000-0000-000004590000}"/>
    <cellStyle name="Hyperlink 27" xfId="57730" hidden="1" xr:uid="{00000000-0005-0000-0000-000005590000}"/>
    <cellStyle name="Hyperlink 27" xfId="57780" hidden="1" xr:uid="{00000000-0005-0000-0000-000006590000}"/>
    <cellStyle name="Hyperlink 27" xfId="57546" hidden="1" xr:uid="{00000000-0005-0000-0000-000007590000}"/>
    <cellStyle name="Hyperlink 27" xfId="57848" hidden="1" xr:uid="{00000000-0005-0000-0000-000008590000}"/>
    <cellStyle name="Hyperlink 27" xfId="57913" hidden="1" xr:uid="{00000000-0005-0000-0000-000009590000}"/>
    <cellStyle name="Hyperlink 27" xfId="57962" hidden="1" xr:uid="{00000000-0005-0000-0000-00000A590000}"/>
    <cellStyle name="Hyperlink 27" xfId="58012" hidden="1" xr:uid="{00000000-0005-0000-0000-00000B590000}"/>
    <cellStyle name="Hyperlink 27" xfId="57391" hidden="1" xr:uid="{00000000-0005-0000-0000-00000C590000}"/>
    <cellStyle name="Hyperlink 27" xfId="58052" hidden="1" xr:uid="{00000000-0005-0000-0000-00000D590000}"/>
    <cellStyle name="Hyperlink 27" xfId="58117" hidden="1" xr:uid="{00000000-0005-0000-0000-00000E590000}"/>
    <cellStyle name="Hyperlink 27" xfId="58166" hidden="1" xr:uid="{00000000-0005-0000-0000-00000F590000}"/>
    <cellStyle name="Hyperlink 27" xfId="58216" hidden="1" xr:uid="{00000000-0005-0000-0000-000010590000}"/>
    <cellStyle name="Hyperlink 27" xfId="57559" hidden="1" xr:uid="{00000000-0005-0000-0000-000011590000}"/>
    <cellStyle name="Hyperlink 27" xfId="58256" hidden="1" xr:uid="{00000000-0005-0000-0000-000012590000}"/>
    <cellStyle name="Hyperlink 27" xfId="58321" hidden="1" xr:uid="{00000000-0005-0000-0000-000013590000}"/>
    <cellStyle name="Hyperlink 27" xfId="58370" hidden="1" xr:uid="{00000000-0005-0000-0000-000014590000}"/>
    <cellStyle name="Hyperlink 27" xfId="58420" hidden="1" xr:uid="{00000000-0005-0000-0000-000015590000}"/>
    <cellStyle name="Hyperlink 27" xfId="57378" hidden="1" xr:uid="{00000000-0005-0000-0000-000016590000}"/>
    <cellStyle name="Hyperlink 27" xfId="58460" hidden="1" xr:uid="{00000000-0005-0000-0000-000017590000}"/>
    <cellStyle name="Hyperlink 27" xfId="58525" hidden="1" xr:uid="{00000000-0005-0000-0000-000018590000}"/>
    <cellStyle name="Hyperlink 27" xfId="58574" hidden="1" xr:uid="{00000000-0005-0000-0000-000019590000}"/>
    <cellStyle name="Hyperlink 27" xfId="58624" hidden="1" xr:uid="{00000000-0005-0000-0000-00001A590000}"/>
    <cellStyle name="Hyperlink 27" xfId="57165" hidden="1" xr:uid="{00000000-0005-0000-0000-00001B590000}"/>
    <cellStyle name="Hyperlink 27" xfId="58664" hidden="1" xr:uid="{00000000-0005-0000-0000-00001C590000}"/>
    <cellStyle name="Hyperlink 27" xfId="58729" hidden="1" xr:uid="{00000000-0005-0000-0000-00001D590000}"/>
    <cellStyle name="Hyperlink 27" xfId="58778" hidden="1" xr:uid="{00000000-0005-0000-0000-00001E590000}"/>
    <cellStyle name="Hyperlink 27" xfId="58828" hidden="1" xr:uid="{00000000-0005-0000-0000-00001F590000}"/>
    <cellStyle name="Hyperlink 27" xfId="58922" hidden="1" xr:uid="{00000000-0005-0000-0000-000020590000}"/>
    <cellStyle name="Hyperlink 27" xfId="59095" hidden="1" xr:uid="{00000000-0005-0000-0000-000021590000}"/>
    <cellStyle name="Hyperlink 27" xfId="59160" hidden="1" xr:uid="{00000000-0005-0000-0000-000022590000}"/>
    <cellStyle name="Hyperlink 27" xfId="59209" hidden="1" xr:uid="{00000000-0005-0000-0000-000023590000}"/>
    <cellStyle name="Hyperlink 27" xfId="59259" hidden="1" xr:uid="{00000000-0005-0000-0000-000024590000}"/>
    <cellStyle name="Hyperlink 27" xfId="59025" hidden="1" xr:uid="{00000000-0005-0000-0000-000025590000}"/>
    <cellStyle name="Hyperlink 27" xfId="59327" hidden="1" xr:uid="{00000000-0005-0000-0000-000026590000}"/>
    <cellStyle name="Hyperlink 27" xfId="59392" hidden="1" xr:uid="{00000000-0005-0000-0000-000027590000}"/>
    <cellStyle name="Hyperlink 27" xfId="59441" hidden="1" xr:uid="{00000000-0005-0000-0000-000028590000}"/>
    <cellStyle name="Hyperlink 27" xfId="59491" hidden="1" xr:uid="{00000000-0005-0000-0000-000029590000}"/>
    <cellStyle name="Hyperlink 27" xfId="58870" hidden="1" xr:uid="{00000000-0005-0000-0000-00002A590000}"/>
    <cellStyle name="Hyperlink 27" xfId="59531" hidden="1" xr:uid="{00000000-0005-0000-0000-00002B590000}"/>
    <cellStyle name="Hyperlink 27" xfId="59596" hidden="1" xr:uid="{00000000-0005-0000-0000-00002C590000}"/>
    <cellStyle name="Hyperlink 27" xfId="59645" hidden="1" xr:uid="{00000000-0005-0000-0000-00002D590000}"/>
    <cellStyle name="Hyperlink 27" xfId="59695" hidden="1" xr:uid="{00000000-0005-0000-0000-00002E590000}"/>
    <cellStyle name="Hyperlink 27" xfId="59038" hidden="1" xr:uid="{00000000-0005-0000-0000-00002F590000}"/>
    <cellStyle name="Hyperlink 27" xfId="59735" hidden="1" xr:uid="{00000000-0005-0000-0000-000030590000}"/>
    <cellStyle name="Hyperlink 27" xfId="59800" hidden="1" xr:uid="{00000000-0005-0000-0000-000031590000}"/>
    <cellStyle name="Hyperlink 27" xfId="59849" hidden="1" xr:uid="{00000000-0005-0000-0000-000032590000}"/>
    <cellStyle name="Hyperlink 27" xfId="59899" hidden="1" xr:uid="{00000000-0005-0000-0000-000033590000}"/>
    <cellStyle name="Hyperlink 27" xfId="58857" hidden="1" xr:uid="{00000000-0005-0000-0000-000034590000}"/>
    <cellStyle name="Hyperlink 27" xfId="59939" hidden="1" xr:uid="{00000000-0005-0000-0000-000035590000}"/>
    <cellStyle name="Hyperlink 27" xfId="60004" hidden="1" xr:uid="{00000000-0005-0000-0000-000036590000}"/>
    <cellStyle name="Hyperlink 27" xfId="60053" hidden="1" xr:uid="{00000000-0005-0000-0000-000037590000}"/>
    <cellStyle name="Hyperlink 27" xfId="60103" hidden="1" xr:uid="{00000000-0005-0000-0000-000038590000}"/>
    <cellStyle name="Hyperlink 27" xfId="57007" hidden="1" xr:uid="{00000000-0005-0000-0000-000039590000}"/>
    <cellStyle name="Hyperlink 27" xfId="60143" hidden="1" xr:uid="{00000000-0005-0000-0000-00003A590000}"/>
    <cellStyle name="Hyperlink 27" xfId="60208" hidden="1" xr:uid="{00000000-0005-0000-0000-00003B590000}"/>
    <cellStyle name="Hyperlink 27" xfId="60257" hidden="1" xr:uid="{00000000-0005-0000-0000-00003C590000}"/>
    <cellStyle name="Hyperlink 27" xfId="60307" hidden="1" xr:uid="{00000000-0005-0000-0000-00003D590000}"/>
    <cellStyle name="Hyperlink 27" xfId="60401" hidden="1" xr:uid="{00000000-0005-0000-0000-00003E590000}"/>
    <cellStyle name="Hyperlink 27" xfId="60574" hidden="1" xr:uid="{00000000-0005-0000-0000-00003F590000}"/>
    <cellStyle name="Hyperlink 27" xfId="60639" hidden="1" xr:uid="{00000000-0005-0000-0000-000040590000}"/>
    <cellStyle name="Hyperlink 27" xfId="60688" hidden="1" xr:uid="{00000000-0005-0000-0000-000041590000}"/>
    <cellStyle name="Hyperlink 27" xfId="60738" hidden="1" xr:uid="{00000000-0005-0000-0000-000042590000}"/>
    <cellStyle name="Hyperlink 27" xfId="60504" hidden="1" xr:uid="{00000000-0005-0000-0000-000043590000}"/>
    <cellStyle name="Hyperlink 27" xfId="60806" hidden="1" xr:uid="{00000000-0005-0000-0000-000044590000}"/>
    <cellStyle name="Hyperlink 27" xfId="60871" hidden="1" xr:uid="{00000000-0005-0000-0000-000045590000}"/>
    <cellStyle name="Hyperlink 27" xfId="60920" hidden="1" xr:uid="{00000000-0005-0000-0000-000046590000}"/>
    <cellStyle name="Hyperlink 27" xfId="60970" hidden="1" xr:uid="{00000000-0005-0000-0000-000047590000}"/>
    <cellStyle name="Hyperlink 27" xfId="60349" hidden="1" xr:uid="{00000000-0005-0000-0000-000048590000}"/>
    <cellStyle name="Hyperlink 27" xfId="61010" hidden="1" xr:uid="{00000000-0005-0000-0000-000049590000}"/>
    <cellStyle name="Hyperlink 27" xfId="61075" hidden="1" xr:uid="{00000000-0005-0000-0000-00004A590000}"/>
    <cellStyle name="Hyperlink 27" xfId="61124" hidden="1" xr:uid="{00000000-0005-0000-0000-00004B590000}"/>
    <cellStyle name="Hyperlink 27" xfId="61174" hidden="1" xr:uid="{00000000-0005-0000-0000-00004C590000}"/>
    <cellStyle name="Hyperlink 27" xfId="60517" hidden="1" xr:uid="{00000000-0005-0000-0000-00004D590000}"/>
    <cellStyle name="Hyperlink 27" xfId="61214" hidden="1" xr:uid="{00000000-0005-0000-0000-00004E590000}"/>
    <cellStyle name="Hyperlink 27" xfId="61279" hidden="1" xr:uid="{00000000-0005-0000-0000-00004F590000}"/>
    <cellStyle name="Hyperlink 27" xfId="61328" hidden="1" xr:uid="{00000000-0005-0000-0000-000050590000}"/>
    <cellStyle name="Hyperlink 27" xfId="61378" hidden="1" xr:uid="{00000000-0005-0000-0000-000051590000}"/>
    <cellStyle name="Hyperlink 27" xfId="60336" hidden="1" xr:uid="{00000000-0005-0000-0000-000052590000}"/>
    <cellStyle name="Hyperlink 27" xfId="61418" hidden="1" xr:uid="{00000000-0005-0000-0000-000053590000}"/>
    <cellStyle name="Hyperlink 27" xfId="61483" hidden="1" xr:uid="{00000000-0005-0000-0000-000054590000}"/>
    <cellStyle name="Hyperlink 27" xfId="61532" hidden="1" xr:uid="{00000000-0005-0000-0000-000055590000}"/>
    <cellStyle name="Hyperlink 27" xfId="61582" xr:uid="{00000000-0005-0000-0000-000056590000}"/>
    <cellStyle name="Hyperlink 28" xfId="191" hidden="1" xr:uid="{00000000-0005-0000-0000-000057590000}"/>
    <cellStyle name="Hyperlink 28" xfId="226" hidden="1" xr:uid="{00000000-0005-0000-0000-000058590000}"/>
    <cellStyle name="Hyperlink 28" xfId="456" hidden="1" xr:uid="{00000000-0005-0000-0000-000059590000}"/>
    <cellStyle name="Hyperlink 28" xfId="481" hidden="1" xr:uid="{00000000-0005-0000-0000-00005A590000}"/>
    <cellStyle name="Hyperlink 28" xfId="532" hidden="1" xr:uid="{00000000-0005-0000-0000-00005B590000}"/>
    <cellStyle name="Hyperlink 28" xfId="557" hidden="1" xr:uid="{00000000-0005-0000-0000-00005C590000}"/>
    <cellStyle name="Hyperlink 28" xfId="644" hidden="1" xr:uid="{00000000-0005-0000-0000-00005D590000}"/>
    <cellStyle name="Hyperlink 28" xfId="713" hidden="1" xr:uid="{00000000-0005-0000-0000-00005E590000}"/>
    <cellStyle name="Hyperlink 28" xfId="738" hidden="1" xr:uid="{00000000-0005-0000-0000-00005F590000}"/>
    <cellStyle name="Hyperlink 28" xfId="787" hidden="1" xr:uid="{00000000-0005-0000-0000-000060590000}"/>
    <cellStyle name="Hyperlink 28" xfId="812" hidden="1" xr:uid="{00000000-0005-0000-0000-000061590000}"/>
    <cellStyle name="Hyperlink 28" xfId="958" hidden="1" xr:uid="{00000000-0005-0000-0000-000062590000}"/>
    <cellStyle name="Hyperlink 28" xfId="1083" hidden="1" xr:uid="{00000000-0005-0000-0000-000063590000}"/>
    <cellStyle name="Hyperlink 28" xfId="1108" hidden="1" xr:uid="{00000000-0005-0000-0000-000064590000}"/>
    <cellStyle name="Hyperlink 28" xfId="1157" hidden="1" xr:uid="{00000000-0005-0000-0000-000065590000}"/>
    <cellStyle name="Hyperlink 28" xfId="1182" hidden="1" xr:uid="{00000000-0005-0000-0000-000066590000}"/>
    <cellStyle name="Hyperlink 28" xfId="1341" hidden="1" xr:uid="{00000000-0005-0000-0000-000067590000}"/>
    <cellStyle name="Hyperlink 28" xfId="1514" hidden="1" xr:uid="{00000000-0005-0000-0000-000068590000}"/>
    <cellStyle name="Hyperlink 28" xfId="1539" hidden="1" xr:uid="{00000000-0005-0000-0000-000069590000}"/>
    <cellStyle name="Hyperlink 28" xfId="1588" hidden="1" xr:uid="{00000000-0005-0000-0000-00006A590000}"/>
    <cellStyle name="Hyperlink 28" xfId="1613" hidden="1" xr:uid="{00000000-0005-0000-0000-00006B590000}"/>
    <cellStyle name="Hyperlink 28" xfId="1392" hidden="1" xr:uid="{00000000-0005-0000-0000-00006C590000}"/>
    <cellStyle name="Hyperlink 28" xfId="1746" hidden="1" xr:uid="{00000000-0005-0000-0000-00006D590000}"/>
    <cellStyle name="Hyperlink 28" xfId="1771" hidden="1" xr:uid="{00000000-0005-0000-0000-00006E590000}"/>
    <cellStyle name="Hyperlink 28" xfId="1820" hidden="1" xr:uid="{00000000-0005-0000-0000-00006F590000}"/>
    <cellStyle name="Hyperlink 28" xfId="1845" hidden="1" xr:uid="{00000000-0005-0000-0000-000070590000}"/>
    <cellStyle name="Hyperlink 28" xfId="1313" hidden="1" xr:uid="{00000000-0005-0000-0000-000071590000}"/>
    <cellStyle name="Hyperlink 28" xfId="1950" hidden="1" xr:uid="{00000000-0005-0000-0000-000072590000}"/>
    <cellStyle name="Hyperlink 28" xfId="1975" hidden="1" xr:uid="{00000000-0005-0000-0000-000073590000}"/>
    <cellStyle name="Hyperlink 28" xfId="2024" hidden="1" xr:uid="{00000000-0005-0000-0000-000074590000}"/>
    <cellStyle name="Hyperlink 28" xfId="2049" hidden="1" xr:uid="{00000000-0005-0000-0000-000075590000}"/>
    <cellStyle name="Hyperlink 28" xfId="1452" hidden="1" xr:uid="{00000000-0005-0000-0000-000076590000}"/>
    <cellStyle name="Hyperlink 28" xfId="2154" hidden="1" xr:uid="{00000000-0005-0000-0000-000077590000}"/>
    <cellStyle name="Hyperlink 28" xfId="2179" hidden="1" xr:uid="{00000000-0005-0000-0000-000078590000}"/>
    <cellStyle name="Hyperlink 28" xfId="2228" hidden="1" xr:uid="{00000000-0005-0000-0000-000079590000}"/>
    <cellStyle name="Hyperlink 28" xfId="2253" hidden="1" xr:uid="{00000000-0005-0000-0000-00007A590000}"/>
    <cellStyle name="Hyperlink 28" xfId="1687" hidden="1" xr:uid="{00000000-0005-0000-0000-00007B590000}"/>
    <cellStyle name="Hyperlink 28" xfId="2358" hidden="1" xr:uid="{00000000-0005-0000-0000-00007C590000}"/>
    <cellStyle name="Hyperlink 28" xfId="2383" hidden="1" xr:uid="{00000000-0005-0000-0000-00007D590000}"/>
    <cellStyle name="Hyperlink 28" xfId="2432" hidden="1" xr:uid="{00000000-0005-0000-0000-00007E590000}"/>
    <cellStyle name="Hyperlink 28" xfId="2457" hidden="1" xr:uid="{00000000-0005-0000-0000-00007F590000}"/>
    <cellStyle name="Hyperlink 28" xfId="1010" hidden="1" xr:uid="{00000000-0005-0000-0000-000080590000}"/>
    <cellStyle name="Hyperlink 28" xfId="2562" hidden="1" xr:uid="{00000000-0005-0000-0000-000081590000}"/>
    <cellStyle name="Hyperlink 28" xfId="2587" hidden="1" xr:uid="{00000000-0005-0000-0000-000082590000}"/>
    <cellStyle name="Hyperlink 28" xfId="2636" hidden="1" xr:uid="{00000000-0005-0000-0000-000083590000}"/>
    <cellStyle name="Hyperlink 28" xfId="2661" hidden="1" xr:uid="{00000000-0005-0000-0000-000084590000}"/>
    <cellStyle name="Hyperlink 28" xfId="2820" hidden="1" xr:uid="{00000000-0005-0000-0000-000085590000}"/>
    <cellStyle name="Hyperlink 28" xfId="2993" hidden="1" xr:uid="{00000000-0005-0000-0000-000086590000}"/>
    <cellStyle name="Hyperlink 28" xfId="3018" hidden="1" xr:uid="{00000000-0005-0000-0000-000087590000}"/>
    <cellStyle name="Hyperlink 28" xfId="3067" hidden="1" xr:uid="{00000000-0005-0000-0000-000088590000}"/>
    <cellStyle name="Hyperlink 28" xfId="3092" hidden="1" xr:uid="{00000000-0005-0000-0000-000089590000}"/>
    <cellStyle name="Hyperlink 28" xfId="2871" hidden="1" xr:uid="{00000000-0005-0000-0000-00008A590000}"/>
    <cellStyle name="Hyperlink 28" xfId="3225" hidden="1" xr:uid="{00000000-0005-0000-0000-00008B590000}"/>
    <cellStyle name="Hyperlink 28" xfId="3250" hidden="1" xr:uid="{00000000-0005-0000-0000-00008C590000}"/>
    <cellStyle name="Hyperlink 28" xfId="3299" hidden="1" xr:uid="{00000000-0005-0000-0000-00008D590000}"/>
    <cellStyle name="Hyperlink 28" xfId="3324" hidden="1" xr:uid="{00000000-0005-0000-0000-00008E590000}"/>
    <cellStyle name="Hyperlink 28" xfId="2792" hidden="1" xr:uid="{00000000-0005-0000-0000-00008F590000}"/>
    <cellStyle name="Hyperlink 28" xfId="3429" hidden="1" xr:uid="{00000000-0005-0000-0000-000090590000}"/>
    <cellStyle name="Hyperlink 28" xfId="3454" hidden="1" xr:uid="{00000000-0005-0000-0000-000091590000}"/>
    <cellStyle name="Hyperlink 28" xfId="3503" hidden="1" xr:uid="{00000000-0005-0000-0000-000092590000}"/>
    <cellStyle name="Hyperlink 28" xfId="3528" hidden="1" xr:uid="{00000000-0005-0000-0000-000093590000}"/>
    <cellStyle name="Hyperlink 28" xfId="2931" hidden="1" xr:uid="{00000000-0005-0000-0000-000094590000}"/>
    <cellStyle name="Hyperlink 28" xfId="3633" hidden="1" xr:uid="{00000000-0005-0000-0000-000095590000}"/>
    <cellStyle name="Hyperlink 28" xfId="3658" hidden="1" xr:uid="{00000000-0005-0000-0000-000096590000}"/>
    <cellStyle name="Hyperlink 28" xfId="3707" hidden="1" xr:uid="{00000000-0005-0000-0000-000097590000}"/>
    <cellStyle name="Hyperlink 28" xfId="3732" hidden="1" xr:uid="{00000000-0005-0000-0000-000098590000}"/>
    <cellStyle name="Hyperlink 28" xfId="3166" hidden="1" xr:uid="{00000000-0005-0000-0000-000099590000}"/>
    <cellStyle name="Hyperlink 28" xfId="3837" hidden="1" xr:uid="{00000000-0005-0000-0000-00009A590000}"/>
    <cellStyle name="Hyperlink 28" xfId="3862" hidden="1" xr:uid="{00000000-0005-0000-0000-00009B590000}"/>
    <cellStyle name="Hyperlink 28" xfId="3911" hidden="1" xr:uid="{00000000-0005-0000-0000-00009C590000}"/>
    <cellStyle name="Hyperlink 28" xfId="3936" hidden="1" xr:uid="{00000000-0005-0000-0000-00009D590000}"/>
    <cellStyle name="Hyperlink 28" xfId="885" hidden="1" xr:uid="{00000000-0005-0000-0000-00009E590000}"/>
    <cellStyle name="Hyperlink 28" xfId="4041" hidden="1" xr:uid="{00000000-0005-0000-0000-00009F590000}"/>
    <cellStyle name="Hyperlink 28" xfId="4066" hidden="1" xr:uid="{00000000-0005-0000-0000-0000A0590000}"/>
    <cellStyle name="Hyperlink 28" xfId="4115" hidden="1" xr:uid="{00000000-0005-0000-0000-0000A1590000}"/>
    <cellStyle name="Hyperlink 28" xfId="4140" hidden="1" xr:uid="{00000000-0005-0000-0000-0000A2590000}"/>
    <cellStyle name="Hyperlink 28" xfId="4299" hidden="1" xr:uid="{00000000-0005-0000-0000-0000A3590000}"/>
    <cellStyle name="Hyperlink 28" xfId="4472" hidden="1" xr:uid="{00000000-0005-0000-0000-0000A4590000}"/>
    <cellStyle name="Hyperlink 28" xfId="4497" hidden="1" xr:uid="{00000000-0005-0000-0000-0000A5590000}"/>
    <cellStyle name="Hyperlink 28" xfId="4546" hidden="1" xr:uid="{00000000-0005-0000-0000-0000A6590000}"/>
    <cellStyle name="Hyperlink 28" xfId="4571" hidden="1" xr:uid="{00000000-0005-0000-0000-0000A7590000}"/>
    <cellStyle name="Hyperlink 28" xfId="4350" hidden="1" xr:uid="{00000000-0005-0000-0000-0000A8590000}"/>
    <cellStyle name="Hyperlink 28" xfId="4704" hidden="1" xr:uid="{00000000-0005-0000-0000-0000A9590000}"/>
    <cellStyle name="Hyperlink 28" xfId="4729" hidden="1" xr:uid="{00000000-0005-0000-0000-0000AA590000}"/>
    <cellStyle name="Hyperlink 28" xfId="4778" hidden="1" xr:uid="{00000000-0005-0000-0000-0000AB590000}"/>
    <cellStyle name="Hyperlink 28" xfId="4803" hidden="1" xr:uid="{00000000-0005-0000-0000-0000AC590000}"/>
    <cellStyle name="Hyperlink 28" xfId="4271" hidden="1" xr:uid="{00000000-0005-0000-0000-0000AD590000}"/>
    <cellStyle name="Hyperlink 28" xfId="4908" hidden="1" xr:uid="{00000000-0005-0000-0000-0000AE590000}"/>
    <cellStyle name="Hyperlink 28" xfId="4933" hidden="1" xr:uid="{00000000-0005-0000-0000-0000AF590000}"/>
    <cellStyle name="Hyperlink 28" xfId="4982" hidden="1" xr:uid="{00000000-0005-0000-0000-0000B0590000}"/>
    <cellStyle name="Hyperlink 28" xfId="5007" hidden="1" xr:uid="{00000000-0005-0000-0000-0000B1590000}"/>
    <cellStyle name="Hyperlink 28" xfId="4410" hidden="1" xr:uid="{00000000-0005-0000-0000-0000B2590000}"/>
    <cellStyle name="Hyperlink 28" xfId="5112" hidden="1" xr:uid="{00000000-0005-0000-0000-0000B3590000}"/>
    <cellStyle name="Hyperlink 28" xfId="5137" hidden="1" xr:uid="{00000000-0005-0000-0000-0000B4590000}"/>
    <cellStyle name="Hyperlink 28" xfId="5186" hidden="1" xr:uid="{00000000-0005-0000-0000-0000B5590000}"/>
    <cellStyle name="Hyperlink 28" xfId="5211" hidden="1" xr:uid="{00000000-0005-0000-0000-0000B6590000}"/>
    <cellStyle name="Hyperlink 28" xfId="4645" hidden="1" xr:uid="{00000000-0005-0000-0000-0000B7590000}"/>
    <cellStyle name="Hyperlink 28" xfId="5316" hidden="1" xr:uid="{00000000-0005-0000-0000-0000B8590000}"/>
    <cellStyle name="Hyperlink 28" xfId="5341" hidden="1" xr:uid="{00000000-0005-0000-0000-0000B9590000}"/>
    <cellStyle name="Hyperlink 28" xfId="5390" hidden="1" xr:uid="{00000000-0005-0000-0000-0000BA590000}"/>
    <cellStyle name="Hyperlink 28" xfId="5415" hidden="1" xr:uid="{00000000-0005-0000-0000-0000BB590000}"/>
    <cellStyle name="Hyperlink 28" xfId="5652" hidden="1" xr:uid="{00000000-0005-0000-0000-0000BC590000}"/>
    <cellStyle name="Hyperlink 28" xfId="5852" hidden="1" xr:uid="{00000000-0005-0000-0000-0000BD590000}"/>
    <cellStyle name="Hyperlink 28" xfId="5877" hidden="1" xr:uid="{00000000-0005-0000-0000-0000BE590000}"/>
    <cellStyle name="Hyperlink 28" xfId="5926" hidden="1" xr:uid="{00000000-0005-0000-0000-0000BF590000}"/>
    <cellStyle name="Hyperlink 28" xfId="5951" hidden="1" xr:uid="{00000000-0005-0000-0000-0000C0590000}"/>
    <cellStyle name="Hyperlink 28" xfId="6038" hidden="1" xr:uid="{00000000-0005-0000-0000-0000C1590000}"/>
    <cellStyle name="Hyperlink 28" xfId="6107" hidden="1" xr:uid="{00000000-0005-0000-0000-0000C2590000}"/>
    <cellStyle name="Hyperlink 28" xfId="6132" hidden="1" xr:uid="{00000000-0005-0000-0000-0000C3590000}"/>
    <cellStyle name="Hyperlink 28" xfId="6181" hidden="1" xr:uid="{00000000-0005-0000-0000-0000C4590000}"/>
    <cellStyle name="Hyperlink 28" xfId="6206" hidden="1" xr:uid="{00000000-0005-0000-0000-0000C5590000}"/>
    <cellStyle name="Hyperlink 28" xfId="6349" hidden="1" xr:uid="{00000000-0005-0000-0000-0000C6590000}"/>
    <cellStyle name="Hyperlink 28" xfId="6473" hidden="1" xr:uid="{00000000-0005-0000-0000-0000C7590000}"/>
    <cellStyle name="Hyperlink 28" xfId="6498" hidden="1" xr:uid="{00000000-0005-0000-0000-0000C8590000}"/>
    <cellStyle name="Hyperlink 28" xfId="6547" hidden="1" xr:uid="{00000000-0005-0000-0000-0000C9590000}"/>
    <cellStyle name="Hyperlink 28" xfId="6572" hidden="1" xr:uid="{00000000-0005-0000-0000-0000CA590000}"/>
    <cellStyle name="Hyperlink 28" xfId="6731" hidden="1" xr:uid="{00000000-0005-0000-0000-0000CB590000}"/>
    <cellStyle name="Hyperlink 28" xfId="6904" hidden="1" xr:uid="{00000000-0005-0000-0000-0000CC590000}"/>
    <cellStyle name="Hyperlink 28" xfId="6929" hidden="1" xr:uid="{00000000-0005-0000-0000-0000CD590000}"/>
    <cellStyle name="Hyperlink 28" xfId="6978" hidden="1" xr:uid="{00000000-0005-0000-0000-0000CE590000}"/>
    <cellStyle name="Hyperlink 28" xfId="7003" hidden="1" xr:uid="{00000000-0005-0000-0000-0000CF590000}"/>
    <cellStyle name="Hyperlink 28" xfId="6782" hidden="1" xr:uid="{00000000-0005-0000-0000-0000D0590000}"/>
    <cellStyle name="Hyperlink 28" xfId="7136" hidden="1" xr:uid="{00000000-0005-0000-0000-0000D1590000}"/>
    <cellStyle name="Hyperlink 28" xfId="7161" hidden="1" xr:uid="{00000000-0005-0000-0000-0000D2590000}"/>
    <cellStyle name="Hyperlink 28" xfId="7210" hidden="1" xr:uid="{00000000-0005-0000-0000-0000D3590000}"/>
    <cellStyle name="Hyperlink 28" xfId="7235" hidden="1" xr:uid="{00000000-0005-0000-0000-0000D4590000}"/>
    <cellStyle name="Hyperlink 28" xfId="6703" hidden="1" xr:uid="{00000000-0005-0000-0000-0000D5590000}"/>
    <cellStyle name="Hyperlink 28" xfId="7340" hidden="1" xr:uid="{00000000-0005-0000-0000-0000D6590000}"/>
    <cellStyle name="Hyperlink 28" xfId="7365" hidden="1" xr:uid="{00000000-0005-0000-0000-0000D7590000}"/>
    <cellStyle name="Hyperlink 28" xfId="7414" hidden="1" xr:uid="{00000000-0005-0000-0000-0000D8590000}"/>
    <cellStyle name="Hyperlink 28" xfId="7439" hidden="1" xr:uid="{00000000-0005-0000-0000-0000D9590000}"/>
    <cellStyle name="Hyperlink 28" xfId="6842" hidden="1" xr:uid="{00000000-0005-0000-0000-0000DA590000}"/>
    <cellStyle name="Hyperlink 28" xfId="7544" hidden="1" xr:uid="{00000000-0005-0000-0000-0000DB590000}"/>
    <cellStyle name="Hyperlink 28" xfId="7569" hidden="1" xr:uid="{00000000-0005-0000-0000-0000DC590000}"/>
    <cellStyle name="Hyperlink 28" xfId="7618" hidden="1" xr:uid="{00000000-0005-0000-0000-0000DD590000}"/>
    <cellStyle name="Hyperlink 28" xfId="7643" hidden="1" xr:uid="{00000000-0005-0000-0000-0000DE590000}"/>
    <cellStyle name="Hyperlink 28" xfId="7077" hidden="1" xr:uid="{00000000-0005-0000-0000-0000DF590000}"/>
    <cellStyle name="Hyperlink 28" xfId="7748" hidden="1" xr:uid="{00000000-0005-0000-0000-0000E0590000}"/>
    <cellStyle name="Hyperlink 28" xfId="7773" hidden="1" xr:uid="{00000000-0005-0000-0000-0000E1590000}"/>
    <cellStyle name="Hyperlink 28" xfId="7822" hidden="1" xr:uid="{00000000-0005-0000-0000-0000E2590000}"/>
    <cellStyle name="Hyperlink 28" xfId="7847" hidden="1" xr:uid="{00000000-0005-0000-0000-0000E3590000}"/>
    <cellStyle name="Hyperlink 28" xfId="6401" hidden="1" xr:uid="{00000000-0005-0000-0000-0000E4590000}"/>
    <cellStyle name="Hyperlink 28" xfId="7952" hidden="1" xr:uid="{00000000-0005-0000-0000-0000E5590000}"/>
    <cellStyle name="Hyperlink 28" xfId="7977" hidden="1" xr:uid="{00000000-0005-0000-0000-0000E6590000}"/>
    <cellStyle name="Hyperlink 28" xfId="8026" hidden="1" xr:uid="{00000000-0005-0000-0000-0000E7590000}"/>
    <cellStyle name="Hyperlink 28" xfId="8051" hidden="1" xr:uid="{00000000-0005-0000-0000-0000E8590000}"/>
    <cellStyle name="Hyperlink 28" xfId="8210" hidden="1" xr:uid="{00000000-0005-0000-0000-0000E9590000}"/>
    <cellStyle name="Hyperlink 28" xfId="8383" hidden="1" xr:uid="{00000000-0005-0000-0000-0000EA590000}"/>
    <cellStyle name="Hyperlink 28" xfId="8408" hidden="1" xr:uid="{00000000-0005-0000-0000-0000EB590000}"/>
    <cellStyle name="Hyperlink 28" xfId="8457" hidden="1" xr:uid="{00000000-0005-0000-0000-0000EC590000}"/>
    <cellStyle name="Hyperlink 28" xfId="8482" hidden="1" xr:uid="{00000000-0005-0000-0000-0000ED590000}"/>
    <cellStyle name="Hyperlink 28" xfId="8261" hidden="1" xr:uid="{00000000-0005-0000-0000-0000EE590000}"/>
    <cellStyle name="Hyperlink 28" xfId="8615" hidden="1" xr:uid="{00000000-0005-0000-0000-0000EF590000}"/>
    <cellStyle name="Hyperlink 28" xfId="8640" hidden="1" xr:uid="{00000000-0005-0000-0000-0000F0590000}"/>
    <cellStyle name="Hyperlink 28" xfId="8689" hidden="1" xr:uid="{00000000-0005-0000-0000-0000F1590000}"/>
    <cellStyle name="Hyperlink 28" xfId="8714" hidden="1" xr:uid="{00000000-0005-0000-0000-0000F2590000}"/>
    <cellStyle name="Hyperlink 28" xfId="8182" hidden="1" xr:uid="{00000000-0005-0000-0000-0000F3590000}"/>
    <cellStyle name="Hyperlink 28" xfId="8819" hidden="1" xr:uid="{00000000-0005-0000-0000-0000F4590000}"/>
    <cellStyle name="Hyperlink 28" xfId="8844" hidden="1" xr:uid="{00000000-0005-0000-0000-0000F5590000}"/>
    <cellStyle name="Hyperlink 28" xfId="8893" hidden="1" xr:uid="{00000000-0005-0000-0000-0000F6590000}"/>
    <cellStyle name="Hyperlink 28" xfId="8918" hidden="1" xr:uid="{00000000-0005-0000-0000-0000F7590000}"/>
    <cellStyle name="Hyperlink 28" xfId="8321" hidden="1" xr:uid="{00000000-0005-0000-0000-0000F8590000}"/>
    <cellStyle name="Hyperlink 28" xfId="9023" hidden="1" xr:uid="{00000000-0005-0000-0000-0000F9590000}"/>
    <cellStyle name="Hyperlink 28" xfId="9048" hidden="1" xr:uid="{00000000-0005-0000-0000-0000FA590000}"/>
    <cellStyle name="Hyperlink 28" xfId="9097" hidden="1" xr:uid="{00000000-0005-0000-0000-0000FB590000}"/>
    <cellStyle name="Hyperlink 28" xfId="9122" hidden="1" xr:uid="{00000000-0005-0000-0000-0000FC590000}"/>
    <cellStyle name="Hyperlink 28" xfId="8556" hidden="1" xr:uid="{00000000-0005-0000-0000-0000FD590000}"/>
    <cellStyle name="Hyperlink 28" xfId="9227" hidden="1" xr:uid="{00000000-0005-0000-0000-0000FE590000}"/>
    <cellStyle name="Hyperlink 28" xfId="9252" hidden="1" xr:uid="{00000000-0005-0000-0000-0000FF590000}"/>
    <cellStyle name="Hyperlink 28" xfId="9301" hidden="1" xr:uid="{00000000-0005-0000-0000-0000005A0000}"/>
    <cellStyle name="Hyperlink 28" xfId="9326" hidden="1" xr:uid="{00000000-0005-0000-0000-0000015A0000}"/>
    <cellStyle name="Hyperlink 28" xfId="6277" hidden="1" xr:uid="{00000000-0005-0000-0000-0000025A0000}"/>
    <cellStyle name="Hyperlink 28" xfId="9431" hidden="1" xr:uid="{00000000-0005-0000-0000-0000035A0000}"/>
    <cellStyle name="Hyperlink 28" xfId="9456" hidden="1" xr:uid="{00000000-0005-0000-0000-0000045A0000}"/>
    <cellStyle name="Hyperlink 28" xfId="9505" hidden="1" xr:uid="{00000000-0005-0000-0000-0000055A0000}"/>
    <cellStyle name="Hyperlink 28" xfId="9530" hidden="1" xr:uid="{00000000-0005-0000-0000-0000065A0000}"/>
    <cellStyle name="Hyperlink 28" xfId="9689" hidden="1" xr:uid="{00000000-0005-0000-0000-0000075A0000}"/>
    <cellStyle name="Hyperlink 28" xfId="9862" hidden="1" xr:uid="{00000000-0005-0000-0000-0000085A0000}"/>
    <cellStyle name="Hyperlink 28" xfId="9887" hidden="1" xr:uid="{00000000-0005-0000-0000-0000095A0000}"/>
    <cellStyle name="Hyperlink 28" xfId="9936" hidden="1" xr:uid="{00000000-0005-0000-0000-00000A5A0000}"/>
    <cellStyle name="Hyperlink 28" xfId="9961" hidden="1" xr:uid="{00000000-0005-0000-0000-00000B5A0000}"/>
    <cellStyle name="Hyperlink 28" xfId="9740" hidden="1" xr:uid="{00000000-0005-0000-0000-00000C5A0000}"/>
    <cellStyle name="Hyperlink 28" xfId="10094" hidden="1" xr:uid="{00000000-0005-0000-0000-00000D5A0000}"/>
    <cellStyle name="Hyperlink 28" xfId="10119" hidden="1" xr:uid="{00000000-0005-0000-0000-00000E5A0000}"/>
    <cellStyle name="Hyperlink 28" xfId="10168" hidden="1" xr:uid="{00000000-0005-0000-0000-00000F5A0000}"/>
    <cellStyle name="Hyperlink 28" xfId="10193" hidden="1" xr:uid="{00000000-0005-0000-0000-0000105A0000}"/>
    <cellStyle name="Hyperlink 28" xfId="9661" hidden="1" xr:uid="{00000000-0005-0000-0000-0000115A0000}"/>
    <cellStyle name="Hyperlink 28" xfId="10298" hidden="1" xr:uid="{00000000-0005-0000-0000-0000125A0000}"/>
    <cellStyle name="Hyperlink 28" xfId="10323" hidden="1" xr:uid="{00000000-0005-0000-0000-0000135A0000}"/>
    <cellStyle name="Hyperlink 28" xfId="10372" hidden="1" xr:uid="{00000000-0005-0000-0000-0000145A0000}"/>
    <cellStyle name="Hyperlink 28" xfId="10397" hidden="1" xr:uid="{00000000-0005-0000-0000-0000155A0000}"/>
    <cellStyle name="Hyperlink 28" xfId="9800" hidden="1" xr:uid="{00000000-0005-0000-0000-0000165A0000}"/>
    <cellStyle name="Hyperlink 28" xfId="10502" hidden="1" xr:uid="{00000000-0005-0000-0000-0000175A0000}"/>
    <cellStyle name="Hyperlink 28" xfId="10527" hidden="1" xr:uid="{00000000-0005-0000-0000-0000185A0000}"/>
    <cellStyle name="Hyperlink 28" xfId="10576" hidden="1" xr:uid="{00000000-0005-0000-0000-0000195A0000}"/>
    <cellStyle name="Hyperlink 28" xfId="10601" hidden="1" xr:uid="{00000000-0005-0000-0000-00001A5A0000}"/>
    <cellStyle name="Hyperlink 28" xfId="10035" hidden="1" xr:uid="{00000000-0005-0000-0000-00001B5A0000}"/>
    <cellStyle name="Hyperlink 28" xfId="10706" hidden="1" xr:uid="{00000000-0005-0000-0000-00001C5A0000}"/>
    <cellStyle name="Hyperlink 28" xfId="10731" hidden="1" xr:uid="{00000000-0005-0000-0000-00001D5A0000}"/>
    <cellStyle name="Hyperlink 28" xfId="10780" hidden="1" xr:uid="{00000000-0005-0000-0000-00001E5A0000}"/>
    <cellStyle name="Hyperlink 28" xfId="10805" hidden="1" xr:uid="{00000000-0005-0000-0000-00001F5A0000}"/>
    <cellStyle name="Hyperlink 28" xfId="5710" hidden="1" xr:uid="{00000000-0005-0000-0000-0000205A0000}"/>
    <cellStyle name="Hyperlink 28" xfId="10939" hidden="1" xr:uid="{00000000-0005-0000-0000-0000215A0000}"/>
    <cellStyle name="Hyperlink 28" xfId="10964" hidden="1" xr:uid="{00000000-0005-0000-0000-0000225A0000}"/>
    <cellStyle name="Hyperlink 28" xfId="11013" hidden="1" xr:uid="{00000000-0005-0000-0000-0000235A0000}"/>
    <cellStyle name="Hyperlink 28" xfId="11038" hidden="1" xr:uid="{00000000-0005-0000-0000-0000245A0000}"/>
    <cellStyle name="Hyperlink 28" xfId="11125" hidden="1" xr:uid="{00000000-0005-0000-0000-0000255A0000}"/>
    <cellStyle name="Hyperlink 28" xfId="11194" hidden="1" xr:uid="{00000000-0005-0000-0000-0000265A0000}"/>
    <cellStyle name="Hyperlink 28" xfId="11219" hidden="1" xr:uid="{00000000-0005-0000-0000-0000275A0000}"/>
    <cellStyle name="Hyperlink 28" xfId="11268" hidden="1" xr:uid="{00000000-0005-0000-0000-0000285A0000}"/>
    <cellStyle name="Hyperlink 28" xfId="11293" hidden="1" xr:uid="{00000000-0005-0000-0000-0000295A0000}"/>
    <cellStyle name="Hyperlink 28" xfId="11437" hidden="1" xr:uid="{00000000-0005-0000-0000-00002A5A0000}"/>
    <cellStyle name="Hyperlink 28" xfId="11561" hidden="1" xr:uid="{00000000-0005-0000-0000-00002B5A0000}"/>
    <cellStyle name="Hyperlink 28" xfId="11586" hidden="1" xr:uid="{00000000-0005-0000-0000-00002C5A0000}"/>
    <cellStyle name="Hyperlink 28" xfId="11635" hidden="1" xr:uid="{00000000-0005-0000-0000-00002D5A0000}"/>
    <cellStyle name="Hyperlink 28" xfId="11660" hidden="1" xr:uid="{00000000-0005-0000-0000-00002E5A0000}"/>
    <cellStyle name="Hyperlink 28" xfId="11819" hidden="1" xr:uid="{00000000-0005-0000-0000-00002F5A0000}"/>
    <cellStyle name="Hyperlink 28" xfId="11992" hidden="1" xr:uid="{00000000-0005-0000-0000-0000305A0000}"/>
    <cellStyle name="Hyperlink 28" xfId="12017" hidden="1" xr:uid="{00000000-0005-0000-0000-0000315A0000}"/>
    <cellStyle name="Hyperlink 28" xfId="12066" hidden="1" xr:uid="{00000000-0005-0000-0000-0000325A0000}"/>
    <cellStyle name="Hyperlink 28" xfId="12091" hidden="1" xr:uid="{00000000-0005-0000-0000-0000335A0000}"/>
    <cellStyle name="Hyperlink 28" xfId="11870" hidden="1" xr:uid="{00000000-0005-0000-0000-0000345A0000}"/>
    <cellStyle name="Hyperlink 28" xfId="12224" hidden="1" xr:uid="{00000000-0005-0000-0000-0000355A0000}"/>
    <cellStyle name="Hyperlink 28" xfId="12249" hidden="1" xr:uid="{00000000-0005-0000-0000-0000365A0000}"/>
    <cellStyle name="Hyperlink 28" xfId="12298" hidden="1" xr:uid="{00000000-0005-0000-0000-0000375A0000}"/>
    <cellStyle name="Hyperlink 28" xfId="12323" hidden="1" xr:uid="{00000000-0005-0000-0000-0000385A0000}"/>
    <cellStyle name="Hyperlink 28" xfId="11791" hidden="1" xr:uid="{00000000-0005-0000-0000-0000395A0000}"/>
    <cellStyle name="Hyperlink 28" xfId="12428" hidden="1" xr:uid="{00000000-0005-0000-0000-00003A5A0000}"/>
    <cellStyle name="Hyperlink 28" xfId="12453" hidden="1" xr:uid="{00000000-0005-0000-0000-00003B5A0000}"/>
    <cellStyle name="Hyperlink 28" xfId="12502" hidden="1" xr:uid="{00000000-0005-0000-0000-00003C5A0000}"/>
    <cellStyle name="Hyperlink 28" xfId="12527" hidden="1" xr:uid="{00000000-0005-0000-0000-00003D5A0000}"/>
    <cellStyle name="Hyperlink 28" xfId="11930" hidden="1" xr:uid="{00000000-0005-0000-0000-00003E5A0000}"/>
    <cellStyle name="Hyperlink 28" xfId="12632" hidden="1" xr:uid="{00000000-0005-0000-0000-00003F5A0000}"/>
    <cellStyle name="Hyperlink 28" xfId="12657" hidden="1" xr:uid="{00000000-0005-0000-0000-0000405A0000}"/>
    <cellStyle name="Hyperlink 28" xfId="12706" hidden="1" xr:uid="{00000000-0005-0000-0000-0000415A0000}"/>
    <cellStyle name="Hyperlink 28" xfId="12731" hidden="1" xr:uid="{00000000-0005-0000-0000-0000425A0000}"/>
    <cellStyle name="Hyperlink 28" xfId="12165" hidden="1" xr:uid="{00000000-0005-0000-0000-0000435A0000}"/>
    <cellStyle name="Hyperlink 28" xfId="12836" hidden="1" xr:uid="{00000000-0005-0000-0000-0000445A0000}"/>
    <cellStyle name="Hyperlink 28" xfId="12861" hidden="1" xr:uid="{00000000-0005-0000-0000-0000455A0000}"/>
    <cellStyle name="Hyperlink 28" xfId="12910" hidden="1" xr:uid="{00000000-0005-0000-0000-0000465A0000}"/>
    <cellStyle name="Hyperlink 28" xfId="12935" hidden="1" xr:uid="{00000000-0005-0000-0000-0000475A0000}"/>
    <cellStyle name="Hyperlink 28" xfId="11489" hidden="1" xr:uid="{00000000-0005-0000-0000-0000485A0000}"/>
    <cellStyle name="Hyperlink 28" xfId="13040" hidden="1" xr:uid="{00000000-0005-0000-0000-0000495A0000}"/>
    <cellStyle name="Hyperlink 28" xfId="13065" hidden="1" xr:uid="{00000000-0005-0000-0000-00004A5A0000}"/>
    <cellStyle name="Hyperlink 28" xfId="13114" hidden="1" xr:uid="{00000000-0005-0000-0000-00004B5A0000}"/>
    <cellStyle name="Hyperlink 28" xfId="13139" hidden="1" xr:uid="{00000000-0005-0000-0000-00004C5A0000}"/>
    <cellStyle name="Hyperlink 28" xfId="13298" hidden="1" xr:uid="{00000000-0005-0000-0000-00004D5A0000}"/>
    <cellStyle name="Hyperlink 28" xfId="13471" hidden="1" xr:uid="{00000000-0005-0000-0000-00004E5A0000}"/>
    <cellStyle name="Hyperlink 28" xfId="13496" hidden="1" xr:uid="{00000000-0005-0000-0000-00004F5A0000}"/>
    <cellStyle name="Hyperlink 28" xfId="13545" hidden="1" xr:uid="{00000000-0005-0000-0000-0000505A0000}"/>
    <cellStyle name="Hyperlink 28" xfId="13570" hidden="1" xr:uid="{00000000-0005-0000-0000-0000515A0000}"/>
    <cellStyle name="Hyperlink 28" xfId="13349" hidden="1" xr:uid="{00000000-0005-0000-0000-0000525A0000}"/>
    <cellStyle name="Hyperlink 28" xfId="13703" hidden="1" xr:uid="{00000000-0005-0000-0000-0000535A0000}"/>
    <cellStyle name="Hyperlink 28" xfId="13728" hidden="1" xr:uid="{00000000-0005-0000-0000-0000545A0000}"/>
    <cellStyle name="Hyperlink 28" xfId="13777" hidden="1" xr:uid="{00000000-0005-0000-0000-0000555A0000}"/>
    <cellStyle name="Hyperlink 28" xfId="13802" hidden="1" xr:uid="{00000000-0005-0000-0000-0000565A0000}"/>
    <cellStyle name="Hyperlink 28" xfId="13270" hidden="1" xr:uid="{00000000-0005-0000-0000-0000575A0000}"/>
    <cellStyle name="Hyperlink 28" xfId="13907" hidden="1" xr:uid="{00000000-0005-0000-0000-0000585A0000}"/>
    <cellStyle name="Hyperlink 28" xfId="13932" hidden="1" xr:uid="{00000000-0005-0000-0000-0000595A0000}"/>
    <cellStyle name="Hyperlink 28" xfId="13981" hidden="1" xr:uid="{00000000-0005-0000-0000-00005A5A0000}"/>
    <cellStyle name="Hyperlink 28" xfId="14006" hidden="1" xr:uid="{00000000-0005-0000-0000-00005B5A0000}"/>
    <cellStyle name="Hyperlink 28" xfId="13409" hidden="1" xr:uid="{00000000-0005-0000-0000-00005C5A0000}"/>
    <cellStyle name="Hyperlink 28" xfId="14111" hidden="1" xr:uid="{00000000-0005-0000-0000-00005D5A0000}"/>
    <cellStyle name="Hyperlink 28" xfId="14136" hidden="1" xr:uid="{00000000-0005-0000-0000-00005E5A0000}"/>
    <cellStyle name="Hyperlink 28" xfId="14185" hidden="1" xr:uid="{00000000-0005-0000-0000-00005F5A0000}"/>
    <cellStyle name="Hyperlink 28" xfId="14210" hidden="1" xr:uid="{00000000-0005-0000-0000-0000605A0000}"/>
    <cellStyle name="Hyperlink 28" xfId="13644" hidden="1" xr:uid="{00000000-0005-0000-0000-0000615A0000}"/>
    <cellStyle name="Hyperlink 28" xfId="14315" hidden="1" xr:uid="{00000000-0005-0000-0000-0000625A0000}"/>
    <cellStyle name="Hyperlink 28" xfId="14340" hidden="1" xr:uid="{00000000-0005-0000-0000-0000635A0000}"/>
    <cellStyle name="Hyperlink 28" xfId="14389" hidden="1" xr:uid="{00000000-0005-0000-0000-0000645A0000}"/>
    <cellStyle name="Hyperlink 28" xfId="14414" hidden="1" xr:uid="{00000000-0005-0000-0000-0000655A0000}"/>
    <cellStyle name="Hyperlink 28" xfId="11365" hidden="1" xr:uid="{00000000-0005-0000-0000-0000665A0000}"/>
    <cellStyle name="Hyperlink 28" xfId="14519" hidden="1" xr:uid="{00000000-0005-0000-0000-0000675A0000}"/>
    <cellStyle name="Hyperlink 28" xfId="14544" hidden="1" xr:uid="{00000000-0005-0000-0000-0000685A0000}"/>
    <cellStyle name="Hyperlink 28" xfId="14593" hidden="1" xr:uid="{00000000-0005-0000-0000-0000695A0000}"/>
    <cellStyle name="Hyperlink 28" xfId="14618" hidden="1" xr:uid="{00000000-0005-0000-0000-00006A5A0000}"/>
    <cellStyle name="Hyperlink 28" xfId="14777" hidden="1" xr:uid="{00000000-0005-0000-0000-00006B5A0000}"/>
    <cellStyle name="Hyperlink 28" xfId="14950" hidden="1" xr:uid="{00000000-0005-0000-0000-00006C5A0000}"/>
    <cellStyle name="Hyperlink 28" xfId="14975" hidden="1" xr:uid="{00000000-0005-0000-0000-00006D5A0000}"/>
    <cellStyle name="Hyperlink 28" xfId="15024" hidden="1" xr:uid="{00000000-0005-0000-0000-00006E5A0000}"/>
    <cellStyle name="Hyperlink 28" xfId="15049" hidden="1" xr:uid="{00000000-0005-0000-0000-00006F5A0000}"/>
    <cellStyle name="Hyperlink 28" xfId="14828" hidden="1" xr:uid="{00000000-0005-0000-0000-0000705A0000}"/>
    <cellStyle name="Hyperlink 28" xfId="15182" hidden="1" xr:uid="{00000000-0005-0000-0000-0000715A0000}"/>
    <cellStyle name="Hyperlink 28" xfId="15207" hidden="1" xr:uid="{00000000-0005-0000-0000-0000725A0000}"/>
    <cellStyle name="Hyperlink 28" xfId="15256" hidden="1" xr:uid="{00000000-0005-0000-0000-0000735A0000}"/>
    <cellStyle name="Hyperlink 28" xfId="15281" hidden="1" xr:uid="{00000000-0005-0000-0000-0000745A0000}"/>
    <cellStyle name="Hyperlink 28" xfId="14749" hidden="1" xr:uid="{00000000-0005-0000-0000-0000755A0000}"/>
    <cellStyle name="Hyperlink 28" xfId="15386" hidden="1" xr:uid="{00000000-0005-0000-0000-0000765A0000}"/>
    <cellStyle name="Hyperlink 28" xfId="15411" hidden="1" xr:uid="{00000000-0005-0000-0000-0000775A0000}"/>
    <cellStyle name="Hyperlink 28" xfId="15460" hidden="1" xr:uid="{00000000-0005-0000-0000-0000785A0000}"/>
    <cellStyle name="Hyperlink 28" xfId="15485" hidden="1" xr:uid="{00000000-0005-0000-0000-0000795A0000}"/>
    <cellStyle name="Hyperlink 28" xfId="14888" hidden="1" xr:uid="{00000000-0005-0000-0000-00007A5A0000}"/>
    <cellStyle name="Hyperlink 28" xfId="15590" hidden="1" xr:uid="{00000000-0005-0000-0000-00007B5A0000}"/>
    <cellStyle name="Hyperlink 28" xfId="15615" hidden="1" xr:uid="{00000000-0005-0000-0000-00007C5A0000}"/>
    <cellStyle name="Hyperlink 28" xfId="15664" hidden="1" xr:uid="{00000000-0005-0000-0000-00007D5A0000}"/>
    <cellStyle name="Hyperlink 28" xfId="15689" hidden="1" xr:uid="{00000000-0005-0000-0000-00007E5A0000}"/>
    <cellStyle name="Hyperlink 28" xfId="15123" hidden="1" xr:uid="{00000000-0005-0000-0000-00007F5A0000}"/>
    <cellStyle name="Hyperlink 28" xfId="15794" hidden="1" xr:uid="{00000000-0005-0000-0000-0000805A0000}"/>
    <cellStyle name="Hyperlink 28" xfId="15819" hidden="1" xr:uid="{00000000-0005-0000-0000-0000815A0000}"/>
    <cellStyle name="Hyperlink 28" xfId="15868" hidden="1" xr:uid="{00000000-0005-0000-0000-0000825A0000}"/>
    <cellStyle name="Hyperlink 28" xfId="15893" hidden="1" xr:uid="{00000000-0005-0000-0000-0000835A0000}"/>
    <cellStyle name="Hyperlink 28" xfId="5614" hidden="1" xr:uid="{00000000-0005-0000-0000-0000845A0000}"/>
    <cellStyle name="Hyperlink 28" xfId="16023" hidden="1" xr:uid="{00000000-0005-0000-0000-0000855A0000}"/>
    <cellStyle name="Hyperlink 28" xfId="16048" hidden="1" xr:uid="{00000000-0005-0000-0000-0000865A0000}"/>
    <cellStyle name="Hyperlink 28" xfId="16097" hidden="1" xr:uid="{00000000-0005-0000-0000-0000875A0000}"/>
    <cellStyle name="Hyperlink 28" xfId="16122" hidden="1" xr:uid="{00000000-0005-0000-0000-0000885A0000}"/>
    <cellStyle name="Hyperlink 28" xfId="16209" hidden="1" xr:uid="{00000000-0005-0000-0000-0000895A0000}"/>
    <cellStyle name="Hyperlink 28" xfId="16278" hidden="1" xr:uid="{00000000-0005-0000-0000-00008A5A0000}"/>
    <cellStyle name="Hyperlink 28" xfId="16303" hidden="1" xr:uid="{00000000-0005-0000-0000-00008B5A0000}"/>
    <cellStyle name="Hyperlink 28" xfId="16352" hidden="1" xr:uid="{00000000-0005-0000-0000-00008C5A0000}"/>
    <cellStyle name="Hyperlink 28" xfId="16377" hidden="1" xr:uid="{00000000-0005-0000-0000-00008D5A0000}"/>
    <cellStyle name="Hyperlink 28" xfId="16518" hidden="1" xr:uid="{00000000-0005-0000-0000-00008E5A0000}"/>
    <cellStyle name="Hyperlink 28" xfId="16641" hidden="1" xr:uid="{00000000-0005-0000-0000-00008F5A0000}"/>
    <cellStyle name="Hyperlink 28" xfId="16666" hidden="1" xr:uid="{00000000-0005-0000-0000-0000905A0000}"/>
    <cellStyle name="Hyperlink 28" xfId="16715" hidden="1" xr:uid="{00000000-0005-0000-0000-0000915A0000}"/>
    <cellStyle name="Hyperlink 28" xfId="16740" hidden="1" xr:uid="{00000000-0005-0000-0000-0000925A0000}"/>
    <cellStyle name="Hyperlink 28" xfId="16899" hidden="1" xr:uid="{00000000-0005-0000-0000-0000935A0000}"/>
    <cellStyle name="Hyperlink 28" xfId="17072" hidden="1" xr:uid="{00000000-0005-0000-0000-0000945A0000}"/>
    <cellStyle name="Hyperlink 28" xfId="17097" hidden="1" xr:uid="{00000000-0005-0000-0000-0000955A0000}"/>
    <cellStyle name="Hyperlink 28" xfId="17146" hidden="1" xr:uid="{00000000-0005-0000-0000-0000965A0000}"/>
    <cellStyle name="Hyperlink 28" xfId="17171" hidden="1" xr:uid="{00000000-0005-0000-0000-0000975A0000}"/>
    <cellStyle name="Hyperlink 28" xfId="16950" hidden="1" xr:uid="{00000000-0005-0000-0000-0000985A0000}"/>
    <cellStyle name="Hyperlink 28" xfId="17304" hidden="1" xr:uid="{00000000-0005-0000-0000-0000995A0000}"/>
    <cellStyle name="Hyperlink 28" xfId="17329" hidden="1" xr:uid="{00000000-0005-0000-0000-00009A5A0000}"/>
    <cellStyle name="Hyperlink 28" xfId="17378" hidden="1" xr:uid="{00000000-0005-0000-0000-00009B5A0000}"/>
    <cellStyle name="Hyperlink 28" xfId="17403" hidden="1" xr:uid="{00000000-0005-0000-0000-00009C5A0000}"/>
    <cellStyle name="Hyperlink 28" xfId="16871" hidden="1" xr:uid="{00000000-0005-0000-0000-00009D5A0000}"/>
    <cellStyle name="Hyperlink 28" xfId="17508" hidden="1" xr:uid="{00000000-0005-0000-0000-00009E5A0000}"/>
    <cellStyle name="Hyperlink 28" xfId="17533" hidden="1" xr:uid="{00000000-0005-0000-0000-00009F5A0000}"/>
    <cellStyle name="Hyperlink 28" xfId="17582" hidden="1" xr:uid="{00000000-0005-0000-0000-0000A05A0000}"/>
    <cellStyle name="Hyperlink 28" xfId="17607" hidden="1" xr:uid="{00000000-0005-0000-0000-0000A15A0000}"/>
    <cellStyle name="Hyperlink 28" xfId="17010" hidden="1" xr:uid="{00000000-0005-0000-0000-0000A25A0000}"/>
    <cellStyle name="Hyperlink 28" xfId="17712" hidden="1" xr:uid="{00000000-0005-0000-0000-0000A35A0000}"/>
    <cellStyle name="Hyperlink 28" xfId="17737" hidden="1" xr:uid="{00000000-0005-0000-0000-0000A45A0000}"/>
    <cellStyle name="Hyperlink 28" xfId="17786" hidden="1" xr:uid="{00000000-0005-0000-0000-0000A55A0000}"/>
    <cellStyle name="Hyperlink 28" xfId="17811" hidden="1" xr:uid="{00000000-0005-0000-0000-0000A65A0000}"/>
    <cellStyle name="Hyperlink 28" xfId="17245" hidden="1" xr:uid="{00000000-0005-0000-0000-0000A75A0000}"/>
    <cellStyle name="Hyperlink 28" xfId="17916" hidden="1" xr:uid="{00000000-0005-0000-0000-0000A85A0000}"/>
    <cellStyle name="Hyperlink 28" xfId="17941" hidden="1" xr:uid="{00000000-0005-0000-0000-0000A95A0000}"/>
    <cellStyle name="Hyperlink 28" xfId="17990" hidden="1" xr:uid="{00000000-0005-0000-0000-0000AA5A0000}"/>
    <cellStyle name="Hyperlink 28" xfId="18015" hidden="1" xr:uid="{00000000-0005-0000-0000-0000AB5A0000}"/>
    <cellStyle name="Hyperlink 28" xfId="16570" hidden="1" xr:uid="{00000000-0005-0000-0000-0000AC5A0000}"/>
    <cellStyle name="Hyperlink 28" xfId="18120" hidden="1" xr:uid="{00000000-0005-0000-0000-0000AD5A0000}"/>
    <cellStyle name="Hyperlink 28" xfId="18145" hidden="1" xr:uid="{00000000-0005-0000-0000-0000AE5A0000}"/>
    <cellStyle name="Hyperlink 28" xfId="18194" hidden="1" xr:uid="{00000000-0005-0000-0000-0000AF5A0000}"/>
    <cellStyle name="Hyperlink 28" xfId="18219" hidden="1" xr:uid="{00000000-0005-0000-0000-0000B05A0000}"/>
    <cellStyle name="Hyperlink 28" xfId="18378" hidden="1" xr:uid="{00000000-0005-0000-0000-0000B15A0000}"/>
    <cellStyle name="Hyperlink 28" xfId="18551" hidden="1" xr:uid="{00000000-0005-0000-0000-0000B25A0000}"/>
    <cellStyle name="Hyperlink 28" xfId="18576" hidden="1" xr:uid="{00000000-0005-0000-0000-0000B35A0000}"/>
    <cellStyle name="Hyperlink 28" xfId="18625" hidden="1" xr:uid="{00000000-0005-0000-0000-0000B45A0000}"/>
    <cellStyle name="Hyperlink 28" xfId="18650" hidden="1" xr:uid="{00000000-0005-0000-0000-0000B55A0000}"/>
    <cellStyle name="Hyperlink 28" xfId="18429" hidden="1" xr:uid="{00000000-0005-0000-0000-0000B65A0000}"/>
    <cellStyle name="Hyperlink 28" xfId="18783" hidden="1" xr:uid="{00000000-0005-0000-0000-0000B75A0000}"/>
    <cellStyle name="Hyperlink 28" xfId="18808" hidden="1" xr:uid="{00000000-0005-0000-0000-0000B85A0000}"/>
    <cellStyle name="Hyperlink 28" xfId="18857" hidden="1" xr:uid="{00000000-0005-0000-0000-0000B95A0000}"/>
    <cellStyle name="Hyperlink 28" xfId="18882" hidden="1" xr:uid="{00000000-0005-0000-0000-0000BA5A0000}"/>
    <cellStyle name="Hyperlink 28" xfId="18350" hidden="1" xr:uid="{00000000-0005-0000-0000-0000BB5A0000}"/>
    <cellStyle name="Hyperlink 28" xfId="18987" hidden="1" xr:uid="{00000000-0005-0000-0000-0000BC5A0000}"/>
    <cellStyle name="Hyperlink 28" xfId="19012" hidden="1" xr:uid="{00000000-0005-0000-0000-0000BD5A0000}"/>
    <cellStyle name="Hyperlink 28" xfId="19061" hidden="1" xr:uid="{00000000-0005-0000-0000-0000BE5A0000}"/>
    <cellStyle name="Hyperlink 28" xfId="19086" hidden="1" xr:uid="{00000000-0005-0000-0000-0000BF5A0000}"/>
    <cellStyle name="Hyperlink 28" xfId="18489" hidden="1" xr:uid="{00000000-0005-0000-0000-0000C05A0000}"/>
    <cellStyle name="Hyperlink 28" xfId="19191" hidden="1" xr:uid="{00000000-0005-0000-0000-0000C15A0000}"/>
    <cellStyle name="Hyperlink 28" xfId="19216" hidden="1" xr:uid="{00000000-0005-0000-0000-0000C25A0000}"/>
    <cellStyle name="Hyperlink 28" xfId="19265" hidden="1" xr:uid="{00000000-0005-0000-0000-0000C35A0000}"/>
    <cellStyle name="Hyperlink 28" xfId="19290" hidden="1" xr:uid="{00000000-0005-0000-0000-0000C45A0000}"/>
    <cellStyle name="Hyperlink 28" xfId="18724" hidden="1" xr:uid="{00000000-0005-0000-0000-0000C55A0000}"/>
    <cellStyle name="Hyperlink 28" xfId="19395" hidden="1" xr:uid="{00000000-0005-0000-0000-0000C65A0000}"/>
    <cellStyle name="Hyperlink 28" xfId="19420" hidden="1" xr:uid="{00000000-0005-0000-0000-0000C75A0000}"/>
    <cellStyle name="Hyperlink 28" xfId="19469" hidden="1" xr:uid="{00000000-0005-0000-0000-0000C85A0000}"/>
    <cellStyle name="Hyperlink 28" xfId="19494" hidden="1" xr:uid="{00000000-0005-0000-0000-0000C95A0000}"/>
    <cellStyle name="Hyperlink 28" xfId="16447" hidden="1" xr:uid="{00000000-0005-0000-0000-0000CA5A0000}"/>
    <cellStyle name="Hyperlink 28" xfId="19599" hidden="1" xr:uid="{00000000-0005-0000-0000-0000CB5A0000}"/>
    <cellStyle name="Hyperlink 28" xfId="19624" hidden="1" xr:uid="{00000000-0005-0000-0000-0000CC5A0000}"/>
    <cellStyle name="Hyperlink 28" xfId="19673" hidden="1" xr:uid="{00000000-0005-0000-0000-0000CD5A0000}"/>
    <cellStyle name="Hyperlink 28" xfId="19698" hidden="1" xr:uid="{00000000-0005-0000-0000-0000CE5A0000}"/>
    <cellStyle name="Hyperlink 28" xfId="19857" hidden="1" xr:uid="{00000000-0005-0000-0000-0000CF5A0000}"/>
    <cellStyle name="Hyperlink 28" xfId="20030" hidden="1" xr:uid="{00000000-0005-0000-0000-0000D05A0000}"/>
    <cellStyle name="Hyperlink 28" xfId="20055" hidden="1" xr:uid="{00000000-0005-0000-0000-0000D15A0000}"/>
    <cellStyle name="Hyperlink 28" xfId="20104" hidden="1" xr:uid="{00000000-0005-0000-0000-0000D25A0000}"/>
    <cellStyle name="Hyperlink 28" xfId="20129" hidden="1" xr:uid="{00000000-0005-0000-0000-0000D35A0000}"/>
    <cellStyle name="Hyperlink 28" xfId="19908" hidden="1" xr:uid="{00000000-0005-0000-0000-0000D45A0000}"/>
    <cellStyle name="Hyperlink 28" xfId="20262" hidden="1" xr:uid="{00000000-0005-0000-0000-0000D55A0000}"/>
    <cellStyle name="Hyperlink 28" xfId="20287" hidden="1" xr:uid="{00000000-0005-0000-0000-0000D65A0000}"/>
    <cellStyle name="Hyperlink 28" xfId="20336" hidden="1" xr:uid="{00000000-0005-0000-0000-0000D75A0000}"/>
    <cellStyle name="Hyperlink 28" xfId="20361" hidden="1" xr:uid="{00000000-0005-0000-0000-0000D85A0000}"/>
    <cellStyle name="Hyperlink 28" xfId="19829" hidden="1" xr:uid="{00000000-0005-0000-0000-0000D95A0000}"/>
    <cellStyle name="Hyperlink 28" xfId="20466" hidden="1" xr:uid="{00000000-0005-0000-0000-0000DA5A0000}"/>
    <cellStyle name="Hyperlink 28" xfId="20491" hidden="1" xr:uid="{00000000-0005-0000-0000-0000DB5A0000}"/>
    <cellStyle name="Hyperlink 28" xfId="20540" hidden="1" xr:uid="{00000000-0005-0000-0000-0000DC5A0000}"/>
    <cellStyle name="Hyperlink 28" xfId="20565" hidden="1" xr:uid="{00000000-0005-0000-0000-0000DD5A0000}"/>
    <cellStyle name="Hyperlink 28" xfId="19968" hidden="1" xr:uid="{00000000-0005-0000-0000-0000DE5A0000}"/>
    <cellStyle name="Hyperlink 28" xfId="20670" hidden="1" xr:uid="{00000000-0005-0000-0000-0000DF5A0000}"/>
    <cellStyle name="Hyperlink 28" xfId="20695" hidden="1" xr:uid="{00000000-0005-0000-0000-0000E05A0000}"/>
    <cellStyle name="Hyperlink 28" xfId="20744" hidden="1" xr:uid="{00000000-0005-0000-0000-0000E15A0000}"/>
    <cellStyle name="Hyperlink 28" xfId="20769" hidden="1" xr:uid="{00000000-0005-0000-0000-0000E25A0000}"/>
    <cellStyle name="Hyperlink 28" xfId="20203" hidden="1" xr:uid="{00000000-0005-0000-0000-0000E35A0000}"/>
    <cellStyle name="Hyperlink 28" xfId="20874" hidden="1" xr:uid="{00000000-0005-0000-0000-0000E45A0000}"/>
    <cellStyle name="Hyperlink 28" xfId="20899" hidden="1" xr:uid="{00000000-0005-0000-0000-0000E55A0000}"/>
    <cellStyle name="Hyperlink 28" xfId="20948" hidden="1" xr:uid="{00000000-0005-0000-0000-0000E65A0000}"/>
    <cellStyle name="Hyperlink 28" xfId="20973" hidden="1" xr:uid="{00000000-0005-0000-0000-0000E75A0000}"/>
    <cellStyle name="Hyperlink 28" xfId="5748" hidden="1" xr:uid="{00000000-0005-0000-0000-0000E85A0000}"/>
    <cellStyle name="Hyperlink 28" xfId="21107" hidden="1" xr:uid="{00000000-0005-0000-0000-0000E95A0000}"/>
    <cellStyle name="Hyperlink 28" xfId="21132" hidden="1" xr:uid="{00000000-0005-0000-0000-0000EA5A0000}"/>
    <cellStyle name="Hyperlink 28" xfId="21181" hidden="1" xr:uid="{00000000-0005-0000-0000-0000EB5A0000}"/>
    <cellStyle name="Hyperlink 28" xfId="21206" hidden="1" xr:uid="{00000000-0005-0000-0000-0000EC5A0000}"/>
    <cellStyle name="Hyperlink 28" xfId="21293" hidden="1" xr:uid="{00000000-0005-0000-0000-0000ED5A0000}"/>
    <cellStyle name="Hyperlink 28" xfId="21362" hidden="1" xr:uid="{00000000-0005-0000-0000-0000EE5A0000}"/>
    <cellStyle name="Hyperlink 28" xfId="21387" hidden="1" xr:uid="{00000000-0005-0000-0000-0000EF5A0000}"/>
    <cellStyle name="Hyperlink 28" xfId="21436" hidden="1" xr:uid="{00000000-0005-0000-0000-0000F05A0000}"/>
    <cellStyle name="Hyperlink 28" xfId="21461" hidden="1" xr:uid="{00000000-0005-0000-0000-0000F15A0000}"/>
    <cellStyle name="Hyperlink 28" xfId="21603" hidden="1" xr:uid="{00000000-0005-0000-0000-0000F25A0000}"/>
    <cellStyle name="Hyperlink 28" xfId="21726" hidden="1" xr:uid="{00000000-0005-0000-0000-0000F35A0000}"/>
    <cellStyle name="Hyperlink 28" xfId="21751" hidden="1" xr:uid="{00000000-0005-0000-0000-0000F45A0000}"/>
    <cellStyle name="Hyperlink 28" xfId="21800" hidden="1" xr:uid="{00000000-0005-0000-0000-0000F55A0000}"/>
    <cellStyle name="Hyperlink 28" xfId="21825" hidden="1" xr:uid="{00000000-0005-0000-0000-0000F65A0000}"/>
    <cellStyle name="Hyperlink 28" xfId="21984" hidden="1" xr:uid="{00000000-0005-0000-0000-0000F75A0000}"/>
    <cellStyle name="Hyperlink 28" xfId="22157" hidden="1" xr:uid="{00000000-0005-0000-0000-0000F85A0000}"/>
    <cellStyle name="Hyperlink 28" xfId="22182" hidden="1" xr:uid="{00000000-0005-0000-0000-0000F95A0000}"/>
    <cellStyle name="Hyperlink 28" xfId="22231" hidden="1" xr:uid="{00000000-0005-0000-0000-0000FA5A0000}"/>
    <cellStyle name="Hyperlink 28" xfId="22256" hidden="1" xr:uid="{00000000-0005-0000-0000-0000FB5A0000}"/>
    <cellStyle name="Hyperlink 28" xfId="22035" hidden="1" xr:uid="{00000000-0005-0000-0000-0000FC5A0000}"/>
    <cellStyle name="Hyperlink 28" xfId="22389" hidden="1" xr:uid="{00000000-0005-0000-0000-0000FD5A0000}"/>
    <cellStyle name="Hyperlink 28" xfId="22414" hidden="1" xr:uid="{00000000-0005-0000-0000-0000FE5A0000}"/>
    <cellStyle name="Hyperlink 28" xfId="22463" hidden="1" xr:uid="{00000000-0005-0000-0000-0000FF5A0000}"/>
    <cellStyle name="Hyperlink 28" xfId="22488" hidden="1" xr:uid="{00000000-0005-0000-0000-0000005B0000}"/>
    <cellStyle name="Hyperlink 28" xfId="21956" hidden="1" xr:uid="{00000000-0005-0000-0000-0000015B0000}"/>
    <cellStyle name="Hyperlink 28" xfId="22593" hidden="1" xr:uid="{00000000-0005-0000-0000-0000025B0000}"/>
    <cellStyle name="Hyperlink 28" xfId="22618" hidden="1" xr:uid="{00000000-0005-0000-0000-0000035B0000}"/>
    <cellStyle name="Hyperlink 28" xfId="22667" hidden="1" xr:uid="{00000000-0005-0000-0000-0000045B0000}"/>
    <cellStyle name="Hyperlink 28" xfId="22692" hidden="1" xr:uid="{00000000-0005-0000-0000-0000055B0000}"/>
    <cellStyle name="Hyperlink 28" xfId="22095" hidden="1" xr:uid="{00000000-0005-0000-0000-0000065B0000}"/>
    <cellStyle name="Hyperlink 28" xfId="22797" hidden="1" xr:uid="{00000000-0005-0000-0000-0000075B0000}"/>
    <cellStyle name="Hyperlink 28" xfId="22822" hidden="1" xr:uid="{00000000-0005-0000-0000-0000085B0000}"/>
    <cellStyle name="Hyperlink 28" xfId="22871" hidden="1" xr:uid="{00000000-0005-0000-0000-0000095B0000}"/>
    <cellStyle name="Hyperlink 28" xfId="22896" hidden="1" xr:uid="{00000000-0005-0000-0000-00000A5B0000}"/>
    <cellStyle name="Hyperlink 28" xfId="22330" hidden="1" xr:uid="{00000000-0005-0000-0000-00000B5B0000}"/>
    <cellStyle name="Hyperlink 28" xfId="23001" hidden="1" xr:uid="{00000000-0005-0000-0000-00000C5B0000}"/>
    <cellStyle name="Hyperlink 28" xfId="23026" hidden="1" xr:uid="{00000000-0005-0000-0000-00000D5B0000}"/>
    <cellStyle name="Hyperlink 28" xfId="23075" hidden="1" xr:uid="{00000000-0005-0000-0000-00000E5B0000}"/>
    <cellStyle name="Hyperlink 28" xfId="23100" hidden="1" xr:uid="{00000000-0005-0000-0000-00000F5B0000}"/>
    <cellStyle name="Hyperlink 28" xfId="21655" hidden="1" xr:uid="{00000000-0005-0000-0000-0000105B0000}"/>
    <cellStyle name="Hyperlink 28" xfId="23205" hidden="1" xr:uid="{00000000-0005-0000-0000-0000115B0000}"/>
    <cellStyle name="Hyperlink 28" xfId="23230" hidden="1" xr:uid="{00000000-0005-0000-0000-0000125B0000}"/>
    <cellStyle name="Hyperlink 28" xfId="23279" hidden="1" xr:uid="{00000000-0005-0000-0000-0000135B0000}"/>
    <cellStyle name="Hyperlink 28" xfId="23304" hidden="1" xr:uid="{00000000-0005-0000-0000-0000145B0000}"/>
    <cellStyle name="Hyperlink 28" xfId="23463" hidden="1" xr:uid="{00000000-0005-0000-0000-0000155B0000}"/>
    <cellStyle name="Hyperlink 28" xfId="23636" hidden="1" xr:uid="{00000000-0005-0000-0000-0000165B0000}"/>
    <cellStyle name="Hyperlink 28" xfId="23661" hidden="1" xr:uid="{00000000-0005-0000-0000-0000175B0000}"/>
    <cellStyle name="Hyperlink 28" xfId="23710" hidden="1" xr:uid="{00000000-0005-0000-0000-0000185B0000}"/>
    <cellStyle name="Hyperlink 28" xfId="23735" hidden="1" xr:uid="{00000000-0005-0000-0000-0000195B0000}"/>
    <cellStyle name="Hyperlink 28" xfId="23514" hidden="1" xr:uid="{00000000-0005-0000-0000-00001A5B0000}"/>
    <cellStyle name="Hyperlink 28" xfId="23868" hidden="1" xr:uid="{00000000-0005-0000-0000-00001B5B0000}"/>
    <cellStyle name="Hyperlink 28" xfId="23893" hidden="1" xr:uid="{00000000-0005-0000-0000-00001C5B0000}"/>
    <cellStyle name="Hyperlink 28" xfId="23942" hidden="1" xr:uid="{00000000-0005-0000-0000-00001D5B0000}"/>
    <cellStyle name="Hyperlink 28" xfId="23967" hidden="1" xr:uid="{00000000-0005-0000-0000-00001E5B0000}"/>
    <cellStyle name="Hyperlink 28" xfId="23435" hidden="1" xr:uid="{00000000-0005-0000-0000-00001F5B0000}"/>
    <cellStyle name="Hyperlink 28" xfId="24072" hidden="1" xr:uid="{00000000-0005-0000-0000-0000205B0000}"/>
    <cellStyle name="Hyperlink 28" xfId="24097" hidden="1" xr:uid="{00000000-0005-0000-0000-0000215B0000}"/>
    <cellStyle name="Hyperlink 28" xfId="24146" hidden="1" xr:uid="{00000000-0005-0000-0000-0000225B0000}"/>
    <cellStyle name="Hyperlink 28" xfId="24171" hidden="1" xr:uid="{00000000-0005-0000-0000-0000235B0000}"/>
    <cellStyle name="Hyperlink 28" xfId="23574" hidden="1" xr:uid="{00000000-0005-0000-0000-0000245B0000}"/>
    <cellStyle name="Hyperlink 28" xfId="24276" hidden="1" xr:uid="{00000000-0005-0000-0000-0000255B0000}"/>
    <cellStyle name="Hyperlink 28" xfId="24301" hidden="1" xr:uid="{00000000-0005-0000-0000-0000265B0000}"/>
    <cellStyle name="Hyperlink 28" xfId="24350" hidden="1" xr:uid="{00000000-0005-0000-0000-0000275B0000}"/>
    <cellStyle name="Hyperlink 28" xfId="24375" hidden="1" xr:uid="{00000000-0005-0000-0000-0000285B0000}"/>
    <cellStyle name="Hyperlink 28" xfId="23809" hidden="1" xr:uid="{00000000-0005-0000-0000-0000295B0000}"/>
    <cellStyle name="Hyperlink 28" xfId="24480" hidden="1" xr:uid="{00000000-0005-0000-0000-00002A5B0000}"/>
    <cellStyle name="Hyperlink 28" xfId="24505" hidden="1" xr:uid="{00000000-0005-0000-0000-00002B5B0000}"/>
    <cellStyle name="Hyperlink 28" xfId="24554" hidden="1" xr:uid="{00000000-0005-0000-0000-00002C5B0000}"/>
    <cellStyle name="Hyperlink 28" xfId="24579" hidden="1" xr:uid="{00000000-0005-0000-0000-00002D5B0000}"/>
    <cellStyle name="Hyperlink 28" xfId="21532" hidden="1" xr:uid="{00000000-0005-0000-0000-00002E5B0000}"/>
    <cellStyle name="Hyperlink 28" xfId="24684" hidden="1" xr:uid="{00000000-0005-0000-0000-00002F5B0000}"/>
    <cellStyle name="Hyperlink 28" xfId="24709" hidden="1" xr:uid="{00000000-0005-0000-0000-0000305B0000}"/>
    <cellStyle name="Hyperlink 28" xfId="24758" hidden="1" xr:uid="{00000000-0005-0000-0000-0000315B0000}"/>
    <cellStyle name="Hyperlink 28" xfId="24783" hidden="1" xr:uid="{00000000-0005-0000-0000-0000325B0000}"/>
    <cellStyle name="Hyperlink 28" xfId="24942" hidden="1" xr:uid="{00000000-0005-0000-0000-0000335B0000}"/>
    <cellStyle name="Hyperlink 28" xfId="25115" hidden="1" xr:uid="{00000000-0005-0000-0000-0000345B0000}"/>
    <cellStyle name="Hyperlink 28" xfId="25140" hidden="1" xr:uid="{00000000-0005-0000-0000-0000355B0000}"/>
    <cellStyle name="Hyperlink 28" xfId="25189" hidden="1" xr:uid="{00000000-0005-0000-0000-0000365B0000}"/>
    <cellStyle name="Hyperlink 28" xfId="25214" hidden="1" xr:uid="{00000000-0005-0000-0000-0000375B0000}"/>
    <cellStyle name="Hyperlink 28" xfId="24993" hidden="1" xr:uid="{00000000-0005-0000-0000-0000385B0000}"/>
    <cellStyle name="Hyperlink 28" xfId="25347" hidden="1" xr:uid="{00000000-0005-0000-0000-0000395B0000}"/>
    <cellStyle name="Hyperlink 28" xfId="25372" hidden="1" xr:uid="{00000000-0005-0000-0000-00003A5B0000}"/>
    <cellStyle name="Hyperlink 28" xfId="25421" hidden="1" xr:uid="{00000000-0005-0000-0000-00003B5B0000}"/>
    <cellStyle name="Hyperlink 28" xfId="25446" hidden="1" xr:uid="{00000000-0005-0000-0000-00003C5B0000}"/>
    <cellStyle name="Hyperlink 28" xfId="24914" hidden="1" xr:uid="{00000000-0005-0000-0000-00003D5B0000}"/>
    <cellStyle name="Hyperlink 28" xfId="25551" hidden="1" xr:uid="{00000000-0005-0000-0000-00003E5B0000}"/>
    <cellStyle name="Hyperlink 28" xfId="25576" hidden="1" xr:uid="{00000000-0005-0000-0000-00003F5B0000}"/>
    <cellStyle name="Hyperlink 28" xfId="25625" hidden="1" xr:uid="{00000000-0005-0000-0000-0000405B0000}"/>
    <cellStyle name="Hyperlink 28" xfId="25650" hidden="1" xr:uid="{00000000-0005-0000-0000-0000415B0000}"/>
    <cellStyle name="Hyperlink 28" xfId="25053" hidden="1" xr:uid="{00000000-0005-0000-0000-0000425B0000}"/>
    <cellStyle name="Hyperlink 28" xfId="25755" hidden="1" xr:uid="{00000000-0005-0000-0000-0000435B0000}"/>
    <cellStyle name="Hyperlink 28" xfId="25780" hidden="1" xr:uid="{00000000-0005-0000-0000-0000445B0000}"/>
    <cellStyle name="Hyperlink 28" xfId="25829" hidden="1" xr:uid="{00000000-0005-0000-0000-0000455B0000}"/>
    <cellStyle name="Hyperlink 28" xfId="25854" hidden="1" xr:uid="{00000000-0005-0000-0000-0000465B0000}"/>
    <cellStyle name="Hyperlink 28" xfId="25288" hidden="1" xr:uid="{00000000-0005-0000-0000-0000475B0000}"/>
    <cellStyle name="Hyperlink 28" xfId="25959" hidden="1" xr:uid="{00000000-0005-0000-0000-0000485B0000}"/>
    <cellStyle name="Hyperlink 28" xfId="25984" hidden="1" xr:uid="{00000000-0005-0000-0000-0000495B0000}"/>
    <cellStyle name="Hyperlink 28" xfId="26033" hidden="1" xr:uid="{00000000-0005-0000-0000-00004A5B0000}"/>
    <cellStyle name="Hyperlink 28" xfId="26058" hidden="1" xr:uid="{00000000-0005-0000-0000-00004B5B0000}"/>
    <cellStyle name="Hyperlink 28" xfId="5504" hidden="1" xr:uid="{00000000-0005-0000-0000-00004C5B0000}"/>
    <cellStyle name="Hyperlink 28" xfId="26188" hidden="1" xr:uid="{00000000-0005-0000-0000-00004D5B0000}"/>
    <cellStyle name="Hyperlink 28" xfId="26213" hidden="1" xr:uid="{00000000-0005-0000-0000-00004E5B0000}"/>
    <cellStyle name="Hyperlink 28" xfId="26262" hidden="1" xr:uid="{00000000-0005-0000-0000-00004F5B0000}"/>
    <cellStyle name="Hyperlink 28" xfId="26287" hidden="1" xr:uid="{00000000-0005-0000-0000-0000505B0000}"/>
    <cellStyle name="Hyperlink 28" xfId="26374" hidden="1" xr:uid="{00000000-0005-0000-0000-0000515B0000}"/>
    <cellStyle name="Hyperlink 28" xfId="26443" hidden="1" xr:uid="{00000000-0005-0000-0000-0000525B0000}"/>
    <cellStyle name="Hyperlink 28" xfId="26468" hidden="1" xr:uid="{00000000-0005-0000-0000-0000535B0000}"/>
    <cellStyle name="Hyperlink 28" xfId="26517" hidden="1" xr:uid="{00000000-0005-0000-0000-0000545B0000}"/>
    <cellStyle name="Hyperlink 28" xfId="26542" hidden="1" xr:uid="{00000000-0005-0000-0000-0000555B0000}"/>
    <cellStyle name="Hyperlink 28" xfId="26681" hidden="1" xr:uid="{00000000-0005-0000-0000-0000565B0000}"/>
    <cellStyle name="Hyperlink 28" xfId="26804" hidden="1" xr:uid="{00000000-0005-0000-0000-0000575B0000}"/>
    <cellStyle name="Hyperlink 28" xfId="26829" hidden="1" xr:uid="{00000000-0005-0000-0000-0000585B0000}"/>
    <cellStyle name="Hyperlink 28" xfId="26878" hidden="1" xr:uid="{00000000-0005-0000-0000-0000595B0000}"/>
    <cellStyle name="Hyperlink 28" xfId="26903" hidden="1" xr:uid="{00000000-0005-0000-0000-00005A5B0000}"/>
    <cellStyle name="Hyperlink 28" xfId="27062" hidden="1" xr:uid="{00000000-0005-0000-0000-00005B5B0000}"/>
    <cellStyle name="Hyperlink 28" xfId="27235" hidden="1" xr:uid="{00000000-0005-0000-0000-00005C5B0000}"/>
    <cellStyle name="Hyperlink 28" xfId="27260" hidden="1" xr:uid="{00000000-0005-0000-0000-00005D5B0000}"/>
    <cellStyle name="Hyperlink 28" xfId="27309" hidden="1" xr:uid="{00000000-0005-0000-0000-00005E5B0000}"/>
    <cellStyle name="Hyperlink 28" xfId="27334" hidden="1" xr:uid="{00000000-0005-0000-0000-00005F5B0000}"/>
    <cellStyle name="Hyperlink 28" xfId="27113" hidden="1" xr:uid="{00000000-0005-0000-0000-0000605B0000}"/>
    <cellStyle name="Hyperlink 28" xfId="27467" hidden="1" xr:uid="{00000000-0005-0000-0000-0000615B0000}"/>
    <cellStyle name="Hyperlink 28" xfId="27492" hidden="1" xr:uid="{00000000-0005-0000-0000-0000625B0000}"/>
    <cellStyle name="Hyperlink 28" xfId="27541" hidden="1" xr:uid="{00000000-0005-0000-0000-0000635B0000}"/>
    <cellStyle name="Hyperlink 28" xfId="27566" hidden="1" xr:uid="{00000000-0005-0000-0000-0000645B0000}"/>
    <cellStyle name="Hyperlink 28" xfId="27034" hidden="1" xr:uid="{00000000-0005-0000-0000-0000655B0000}"/>
    <cellStyle name="Hyperlink 28" xfId="27671" hidden="1" xr:uid="{00000000-0005-0000-0000-0000665B0000}"/>
    <cellStyle name="Hyperlink 28" xfId="27696" hidden="1" xr:uid="{00000000-0005-0000-0000-0000675B0000}"/>
    <cellStyle name="Hyperlink 28" xfId="27745" hidden="1" xr:uid="{00000000-0005-0000-0000-0000685B0000}"/>
    <cellStyle name="Hyperlink 28" xfId="27770" hidden="1" xr:uid="{00000000-0005-0000-0000-0000695B0000}"/>
    <cellStyle name="Hyperlink 28" xfId="27173" hidden="1" xr:uid="{00000000-0005-0000-0000-00006A5B0000}"/>
    <cellStyle name="Hyperlink 28" xfId="27875" hidden="1" xr:uid="{00000000-0005-0000-0000-00006B5B0000}"/>
    <cellStyle name="Hyperlink 28" xfId="27900" hidden="1" xr:uid="{00000000-0005-0000-0000-00006C5B0000}"/>
    <cellStyle name="Hyperlink 28" xfId="27949" hidden="1" xr:uid="{00000000-0005-0000-0000-00006D5B0000}"/>
    <cellStyle name="Hyperlink 28" xfId="27974" hidden="1" xr:uid="{00000000-0005-0000-0000-00006E5B0000}"/>
    <cellStyle name="Hyperlink 28" xfId="27408" hidden="1" xr:uid="{00000000-0005-0000-0000-00006F5B0000}"/>
    <cellStyle name="Hyperlink 28" xfId="28079" hidden="1" xr:uid="{00000000-0005-0000-0000-0000705B0000}"/>
    <cellStyle name="Hyperlink 28" xfId="28104" hidden="1" xr:uid="{00000000-0005-0000-0000-0000715B0000}"/>
    <cellStyle name="Hyperlink 28" xfId="28153" hidden="1" xr:uid="{00000000-0005-0000-0000-0000725B0000}"/>
    <cellStyle name="Hyperlink 28" xfId="28178" hidden="1" xr:uid="{00000000-0005-0000-0000-0000735B0000}"/>
    <cellStyle name="Hyperlink 28" xfId="26733" hidden="1" xr:uid="{00000000-0005-0000-0000-0000745B0000}"/>
    <cellStyle name="Hyperlink 28" xfId="28283" hidden="1" xr:uid="{00000000-0005-0000-0000-0000755B0000}"/>
    <cellStyle name="Hyperlink 28" xfId="28308" hidden="1" xr:uid="{00000000-0005-0000-0000-0000765B0000}"/>
    <cellStyle name="Hyperlink 28" xfId="28357" hidden="1" xr:uid="{00000000-0005-0000-0000-0000775B0000}"/>
    <cellStyle name="Hyperlink 28" xfId="28382" hidden="1" xr:uid="{00000000-0005-0000-0000-0000785B0000}"/>
    <cellStyle name="Hyperlink 28" xfId="28541" hidden="1" xr:uid="{00000000-0005-0000-0000-0000795B0000}"/>
    <cellStyle name="Hyperlink 28" xfId="28714" hidden="1" xr:uid="{00000000-0005-0000-0000-00007A5B0000}"/>
    <cellStyle name="Hyperlink 28" xfId="28739" hidden="1" xr:uid="{00000000-0005-0000-0000-00007B5B0000}"/>
    <cellStyle name="Hyperlink 28" xfId="28788" hidden="1" xr:uid="{00000000-0005-0000-0000-00007C5B0000}"/>
    <cellStyle name="Hyperlink 28" xfId="28813" hidden="1" xr:uid="{00000000-0005-0000-0000-00007D5B0000}"/>
    <cellStyle name="Hyperlink 28" xfId="28592" hidden="1" xr:uid="{00000000-0005-0000-0000-00007E5B0000}"/>
    <cellStyle name="Hyperlink 28" xfId="28946" hidden="1" xr:uid="{00000000-0005-0000-0000-00007F5B0000}"/>
    <cellStyle name="Hyperlink 28" xfId="28971" hidden="1" xr:uid="{00000000-0005-0000-0000-0000805B0000}"/>
    <cellStyle name="Hyperlink 28" xfId="29020" hidden="1" xr:uid="{00000000-0005-0000-0000-0000815B0000}"/>
    <cellStyle name="Hyperlink 28" xfId="29045" hidden="1" xr:uid="{00000000-0005-0000-0000-0000825B0000}"/>
    <cellStyle name="Hyperlink 28" xfId="28513" hidden="1" xr:uid="{00000000-0005-0000-0000-0000835B0000}"/>
    <cellStyle name="Hyperlink 28" xfId="29150" hidden="1" xr:uid="{00000000-0005-0000-0000-0000845B0000}"/>
    <cellStyle name="Hyperlink 28" xfId="29175" hidden="1" xr:uid="{00000000-0005-0000-0000-0000855B0000}"/>
    <cellStyle name="Hyperlink 28" xfId="29224" hidden="1" xr:uid="{00000000-0005-0000-0000-0000865B0000}"/>
    <cellStyle name="Hyperlink 28" xfId="29249" hidden="1" xr:uid="{00000000-0005-0000-0000-0000875B0000}"/>
    <cellStyle name="Hyperlink 28" xfId="28652" hidden="1" xr:uid="{00000000-0005-0000-0000-0000885B0000}"/>
    <cellStyle name="Hyperlink 28" xfId="29354" hidden="1" xr:uid="{00000000-0005-0000-0000-0000895B0000}"/>
    <cellStyle name="Hyperlink 28" xfId="29379" hidden="1" xr:uid="{00000000-0005-0000-0000-00008A5B0000}"/>
    <cellStyle name="Hyperlink 28" xfId="29428" hidden="1" xr:uid="{00000000-0005-0000-0000-00008B5B0000}"/>
    <cellStyle name="Hyperlink 28" xfId="29453" hidden="1" xr:uid="{00000000-0005-0000-0000-00008C5B0000}"/>
    <cellStyle name="Hyperlink 28" xfId="28887" hidden="1" xr:uid="{00000000-0005-0000-0000-00008D5B0000}"/>
    <cellStyle name="Hyperlink 28" xfId="29558" hidden="1" xr:uid="{00000000-0005-0000-0000-00008E5B0000}"/>
    <cellStyle name="Hyperlink 28" xfId="29583" hidden="1" xr:uid="{00000000-0005-0000-0000-00008F5B0000}"/>
    <cellStyle name="Hyperlink 28" xfId="29632" hidden="1" xr:uid="{00000000-0005-0000-0000-0000905B0000}"/>
    <cellStyle name="Hyperlink 28" xfId="29657" hidden="1" xr:uid="{00000000-0005-0000-0000-0000915B0000}"/>
    <cellStyle name="Hyperlink 28" xfId="26610" hidden="1" xr:uid="{00000000-0005-0000-0000-0000925B0000}"/>
    <cellStyle name="Hyperlink 28" xfId="29762" hidden="1" xr:uid="{00000000-0005-0000-0000-0000935B0000}"/>
    <cellStyle name="Hyperlink 28" xfId="29787" hidden="1" xr:uid="{00000000-0005-0000-0000-0000945B0000}"/>
    <cellStyle name="Hyperlink 28" xfId="29836" hidden="1" xr:uid="{00000000-0005-0000-0000-0000955B0000}"/>
    <cellStyle name="Hyperlink 28" xfId="29861" hidden="1" xr:uid="{00000000-0005-0000-0000-0000965B0000}"/>
    <cellStyle name="Hyperlink 28" xfId="30020" hidden="1" xr:uid="{00000000-0005-0000-0000-0000975B0000}"/>
    <cellStyle name="Hyperlink 28" xfId="30193" hidden="1" xr:uid="{00000000-0005-0000-0000-0000985B0000}"/>
    <cellStyle name="Hyperlink 28" xfId="30218" hidden="1" xr:uid="{00000000-0005-0000-0000-0000995B0000}"/>
    <cellStyle name="Hyperlink 28" xfId="30267" hidden="1" xr:uid="{00000000-0005-0000-0000-00009A5B0000}"/>
    <cellStyle name="Hyperlink 28" xfId="30292" hidden="1" xr:uid="{00000000-0005-0000-0000-00009B5B0000}"/>
    <cellStyle name="Hyperlink 28" xfId="30071" hidden="1" xr:uid="{00000000-0005-0000-0000-00009C5B0000}"/>
    <cellStyle name="Hyperlink 28" xfId="30425" hidden="1" xr:uid="{00000000-0005-0000-0000-00009D5B0000}"/>
    <cellStyle name="Hyperlink 28" xfId="30450" hidden="1" xr:uid="{00000000-0005-0000-0000-00009E5B0000}"/>
    <cellStyle name="Hyperlink 28" xfId="30499" hidden="1" xr:uid="{00000000-0005-0000-0000-00009F5B0000}"/>
    <cellStyle name="Hyperlink 28" xfId="30524" hidden="1" xr:uid="{00000000-0005-0000-0000-0000A05B0000}"/>
    <cellStyle name="Hyperlink 28" xfId="29992" hidden="1" xr:uid="{00000000-0005-0000-0000-0000A15B0000}"/>
    <cellStyle name="Hyperlink 28" xfId="30629" hidden="1" xr:uid="{00000000-0005-0000-0000-0000A25B0000}"/>
    <cellStyle name="Hyperlink 28" xfId="30654" hidden="1" xr:uid="{00000000-0005-0000-0000-0000A35B0000}"/>
    <cellStyle name="Hyperlink 28" xfId="30703" hidden="1" xr:uid="{00000000-0005-0000-0000-0000A45B0000}"/>
    <cellStyle name="Hyperlink 28" xfId="30728" hidden="1" xr:uid="{00000000-0005-0000-0000-0000A55B0000}"/>
    <cellStyle name="Hyperlink 28" xfId="30131" hidden="1" xr:uid="{00000000-0005-0000-0000-0000A65B0000}"/>
    <cellStyle name="Hyperlink 28" xfId="30833" hidden="1" xr:uid="{00000000-0005-0000-0000-0000A75B0000}"/>
    <cellStyle name="Hyperlink 28" xfId="30858" hidden="1" xr:uid="{00000000-0005-0000-0000-0000A85B0000}"/>
    <cellStyle name="Hyperlink 28" xfId="30907" hidden="1" xr:uid="{00000000-0005-0000-0000-0000A95B0000}"/>
    <cellStyle name="Hyperlink 28" xfId="30932" hidden="1" xr:uid="{00000000-0005-0000-0000-0000AA5B0000}"/>
    <cellStyle name="Hyperlink 28" xfId="30366" hidden="1" xr:uid="{00000000-0005-0000-0000-0000AB5B0000}"/>
    <cellStyle name="Hyperlink 28" xfId="31037" hidden="1" xr:uid="{00000000-0005-0000-0000-0000AC5B0000}"/>
    <cellStyle name="Hyperlink 28" xfId="31062" hidden="1" xr:uid="{00000000-0005-0000-0000-0000AD5B0000}"/>
    <cellStyle name="Hyperlink 28" xfId="31111" hidden="1" xr:uid="{00000000-0005-0000-0000-0000AE5B0000}"/>
    <cellStyle name="Hyperlink 28" xfId="31136" hidden="1" xr:uid="{00000000-0005-0000-0000-0000AF5B0000}"/>
    <cellStyle name="Hyperlink 28" xfId="5560" hidden="1" xr:uid="{00000000-0005-0000-0000-0000B05B0000}"/>
    <cellStyle name="Hyperlink 28" xfId="31260" hidden="1" xr:uid="{00000000-0005-0000-0000-0000B15B0000}"/>
    <cellStyle name="Hyperlink 28" xfId="31285" hidden="1" xr:uid="{00000000-0005-0000-0000-0000B25B0000}"/>
    <cellStyle name="Hyperlink 28" xfId="31334" hidden="1" xr:uid="{00000000-0005-0000-0000-0000B35B0000}"/>
    <cellStyle name="Hyperlink 28" xfId="31359" hidden="1" xr:uid="{00000000-0005-0000-0000-0000B45B0000}"/>
    <cellStyle name="Hyperlink 28" xfId="31446" hidden="1" xr:uid="{00000000-0005-0000-0000-0000B55B0000}"/>
    <cellStyle name="Hyperlink 28" xfId="31515" hidden="1" xr:uid="{00000000-0005-0000-0000-0000B65B0000}"/>
    <cellStyle name="Hyperlink 28" xfId="31540" hidden="1" xr:uid="{00000000-0005-0000-0000-0000B75B0000}"/>
    <cellStyle name="Hyperlink 28" xfId="31589" hidden="1" xr:uid="{00000000-0005-0000-0000-0000B85B0000}"/>
    <cellStyle name="Hyperlink 28" xfId="31614" hidden="1" xr:uid="{00000000-0005-0000-0000-0000B95B0000}"/>
    <cellStyle name="Hyperlink 28" xfId="31750" hidden="1" xr:uid="{00000000-0005-0000-0000-0000BA5B0000}"/>
    <cellStyle name="Hyperlink 28" xfId="31872" hidden="1" xr:uid="{00000000-0005-0000-0000-0000BB5B0000}"/>
    <cellStyle name="Hyperlink 28" xfId="31897" hidden="1" xr:uid="{00000000-0005-0000-0000-0000BC5B0000}"/>
    <cellStyle name="Hyperlink 28" xfId="31946" hidden="1" xr:uid="{00000000-0005-0000-0000-0000BD5B0000}"/>
    <cellStyle name="Hyperlink 28" xfId="31971" hidden="1" xr:uid="{00000000-0005-0000-0000-0000BE5B0000}"/>
    <cellStyle name="Hyperlink 28" xfId="32130" hidden="1" xr:uid="{00000000-0005-0000-0000-0000BF5B0000}"/>
    <cellStyle name="Hyperlink 28" xfId="32303" hidden="1" xr:uid="{00000000-0005-0000-0000-0000C05B0000}"/>
    <cellStyle name="Hyperlink 28" xfId="32328" hidden="1" xr:uid="{00000000-0005-0000-0000-0000C15B0000}"/>
    <cellStyle name="Hyperlink 28" xfId="32377" hidden="1" xr:uid="{00000000-0005-0000-0000-0000C25B0000}"/>
    <cellStyle name="Hyperlink 28" xfId="32402" hidden="1" xr:uid="{00000000-0005-0000-0000-0000C35B0000}"/>
    <cellStyle name="Hyperlink 28" xfId="32181" hidden="1" xr:uid="{00000000-0005-0000-0000-0000C45B0000}"/>
    <cellStyle name="Hyperlink 28" xfId="32535" hidden="1" xr:uid="{00000000-0005-0000-0000-0000C55B0000}"/>
    <cellStyle name="Hyperlink 28" xfId="32560" hidden="1" xr:uid="{00000000-0005-0000-0000-0000C65B0000}"/>
    <cellStyle name="Hyperlink 28" xfId="32609" hidden="1" xr:uid="{00000000-0005-0000-0000-0000C75B0000}"/>
    <cellStyle name="Hyperlink 28" xfId="32634" hidden="1" xr:uid="{00000000-0005-0000-0000-0000C85B0000}"/>
    <cellStyle name="Hyperlink 28" xfId="32102" hidden="1" xr:uid="{00000000-0005-0000-0000-0000C95B0000}"/>
    <cellStyle name="Hyperlink 28" xfId="32739" hidden="1" xr:uid="{00000000-0005-0000-0000-0000CA5B0000}"/>
    <cellStyle name="Hyperlink 28" xfId="32764" hidden="1" xr:uid="{00000000-0005-0000-0000-0000CB5B0000}"/>
    <cellStyle name="Hyperlink 28" xfId="32813" hidden="1" xr:uid="{00000000-0005-0000-0000-0000CC5B0000}"/>
    <cellStyle name="Hyperlink 28" xfId="32838" hidden="1" xr:uid="{00000000-0005-0000-0000-0000CD5B0000}"/>
    <cellStyle name="Hyperlink 28" xfId="32241" hidden="1" xr:uid="{00000000-0005-0000-0000-0000CE5B0000}"/>
    <cellStyle name="Hyperlink 28" xfId="32943" hidden="1" xr:uid="{00000000-0005-0000-0000-0000CF5B0000}"/>
    <cellStyle name="Hyperlink 28" xfId="32968" hidden="1" xr:uid="{00000000-0005-0000-0000-0000D05B0000}"/>
    <cellStyle name="Hyperlink 28" xfId="33017" hidden="1" xr:uid="{00000000-0005-0000-0000-0000D15B0000}"/>
    <cellStyle name="Hyperlink 28" xfId="33042" hidden="1" xr:uid="{00000000-0005-0000-0000-0000D25B0000}"/>
    <cellStyle name="Hyperlink 28" xfId="32476" hidden="1" xr:uid="{00000000-0005-0000-0000-0000D35B0000}"/>
    <cellStyle name="Hyperlink 28" xfId="33147" hidden="1" xr:uid="{00000000-0005-0000-0000-0000D45B0000}"/>
    <cellStyle name="Hyperlink 28" xfId="33172" hidden="1" xr:uid="{00000000-0005-0000-0000-0000D55B0000}"/>
    <cellStyle name="Hyperlink 28" xfId="33221" hidden="1" xr:uid="{00000000-0005-0000-0000-0000D65B0000}"/>
    <cellStyle name="Hyperlink 28" xfId="33246" hidden="1" xr:uid="{00000000-0005-0000-0000-0000D75B0000}"/>
    <cellStyle name="Hyperlink 28" xfId="31801" hidden="1" xr:uid="{00000000-0005-0000-0000-0000D85B0000}"/>
    <cellStyle name="Hyperlink 28" xfId="33351" hidden="1" xr:uid="{00000000-0005-0000-0000-0000D95B0000}"/>
    <cellStyle name="Hyperlink 28" xfId="33376" hidden="1" xr:uid="{00000000-0005-0000-0000-0000DA5B0000}"/>
    <cellStyle name="Hyperlink 28" xfId="33425" hidden="1" xr:uid="{00000000-0005-0000-0000-0000DB5B0000}"/>
    <cellStyle name="Hyperlink 28" xfId="33450" hidden="1" xr:uid="{00000000-0005-0000-0000-0000DC5B0000}"/>
    <cellStyle name="Hyperlink 28" xfId="33609" hidden="1" xr:uid="{00000000-0005-0000-0000-0000DD5B0000}"/>
    <cellStyle name="Hyperlink 28" xfId="33782" hidden="1" xr:uid="{00000000-0005-0000-0000-0000DE5B0000}"/>
    <cellStyle name="Hyperlink 28" xfId="33807" hidden="1" xr:uid="{00000000-0005-0000-0000-0000DF5B0000}"/>
    <cellStyle name="Hyperlink 28" xfId="33856" hidden="1" xr:uid="{00000000-0005-0000-0000-0000E05B0000}"/>
    <cellStyle name="Hyperlink 28" xfId="33881" hidden="1" xr:uid="{00000000-0005-0000-0000-0000E15B0000}"/>
    <cellStyle name="Hyperlink 28" xfId="33660" hidden="1" xr:uid="{00000000-0005-0000-0000-0000E25B0000}"/>
    <cellStyle name="Hyperlink 28" xfId="34014" hidden="1" xr:uid="{00000000-0005-0000-0000-0000E35B0000}"/>
    <cellStyle name="Hyperlink 28" xfId="34039" hidden="1" xr:uid="{00000000-0005-0000-0000-0000E45B0000}"/>
    <cellStyle name="Hyperlink 28" xfId="34088" hidden="1" xr:uid="{00000000-0005-0000-0000-0000E55B0000}"/>
    <cellStyle name="Hyperlink 28" xfId="34113" hidden="1" xr:uid="{00000000-0005-0000-0000-0000E65B0000}"/>
    <cellStyle name="Hyperlink 28" xfId="33581" hidden="1" xr:uid="{00000000-0005-0000-0000-0000E75B0000}"/>
    <cellStyle name="Hyperlink 28" xfId="34218" hidden="1" xr:uid="{00000000-0005-0000-0000-0000E85B0000}"/>
    <cellStyle name="Hyperlink 28" xfId="34243" hidden="1" xr:uid="{00000000-0005-0000-0000-0000E95B0000}"/>
    <cellStyle name="Hyperlink 28" xfId="34292" hidden="1" xr:uid="{00000000-0005-0000-0000-0000EA5B0000}"/>
    <cellStyle name="Hyperlink 28" xfId="34317" hidden="1" xr:uid="{00000000-0005-0000-0000-0000EB5B0000}"/>
    <cellStyle name="Hyperlink 28" xfId="33720" hidden="1" xr:uid="{00000000-0005-0000-0000-0000EC5B0000}"/>
    <cellStyle name="Hyperlink 28" xfId="34422" hidden="1" xr:uid="{00000000-0005-0000-0000-0000ED5B0000}"/>
    <cellStyle name="Hyperlink 28" xfId="34447" hidden="1" xr:uid="{00000000-0005-0000-0000-0000EE5B0000}"/>
    <cellStyle name="Hyperlink 28" xfId="34496" hidden="1" xr:uid="{00000000-0005-0000-0000-0000EF5B0000}"/>
    <cellStyle name="Hyperlink 28" xfId="34521" hidden="1" xr:uid="{00000000-0005-0000-0000-0000F05B0000}"/>
    <cellStyle name="Hyperlink 28" xfId="33955" hidden="1" xr:uid="{00000000-0005-0000-0000-0000F15B0000}"/>
    <cellStyle name="Hyperlink 28" xfId="34626" hidden="1" xr:uid="{00000000-0005-0000-0000-0000F25B0000}"/>
    <cellStyle name="Hyperlink 28" xfId="34651" hidden="1" xr:uid="{00000000-0005-0000-0000-0000F35B0000}"/>
    <cellStyle name="Hyperlink 28" xfId="34700" hidden="1" xr:uid="{00000000-0005-0000-0000-0000F45B0000}"/>
    <cellStyle name="Hyperlink 28" xfId="34725" hidden="1" xr:uid="{00000000-0005-0000-0000-0000F55B0000}"/>
    <cellStyle name="Hyperlink 28" xfId="31681" hidden="1" xr:uid="{00000000-0005-0000-0000-0000F65B0000}"/>
    <cellStyle name="Hyperlink 28" xfId="34830" hidden="1" xr:uid="{00000000-0005-0000-0000-0000F75B0000}"/>
    <cellStyle name="Hyperlink 28" xfId="34855" hidden="1" xr:uid="{00000000-0005-0000-0000-0000F85B0000}"/>
    <cellStyle name="Hyperlink 28" xfId="34904" hidden="1" xr:uid="{00000000-0005-0000-0000-0000F95B0000}"/>
    <cellStyle name="Hyperlink 28" xfId="34929" hidden="1" xr:uid="{00000000-0005-0000-0000-0000FA5B0000}"/>
    <cellStyle name="Hyperlink 28" xfId="35088" hidden="1" xr:uid="{00000000-0005-0000-0000-0000FB5B0000}"/>
    <cellStyle name="Hyperlink 28" xfId="35261" hidden="1" xr:uid="{00000000-0005-0000-0000-0000FC5B0000}"/>
    <cellStyle name="Hyperlink 28" xfId="35286" hidden="1" xr:uid="{00000000-0005-0000-0000-0000FD5B0000}"/>
    <cellStyle name="Hyperlink 28" xfId="35335" hidden="1" xr:uid="{00000000-0005-0000-0000-0000FE5B0000}"/>
    <cellStyle name="Hyperlink 28" xfId="35360" hidden="1" xr:uid="{00000000-0005-0000-0000-0000FF5B0000}"/>
    <cellStyle name="Hyperlink 28" xfId="35139" hidden="1" xr:uid="{00000000-0005-0000-0000-0000005C0000}"/>
    <cellStyle name="Hyperlink 28" xfId="35493" hidden="1" xr:uid="{00000000-0005-0000-0000-0000015C0000}"/>
    <cellStyle name="Hyperlink 28" xfId="35518" hidden="1" xr:uid="{00000000-0005-0000-0000-0000025C0000}"/>
    <cellStyle name="Hyperlink 28" xfId="35567" hidden="1" xr:uid="{00000000-0005-0000-0000-0000035C0000}"/>
    <cellStyle name="Hyperlink 28" xfId="35592" hidden="1" xr:uid="{00000000-0005-0000-0000-0000045C0000}"/>
    <cellStyle name="Hyperlink 28" xfId="35060" hidden="1" xr:uid="{00000000-0005-0000-0000-0000055C0000}"/>
    <cellStyle name="Hyperlink 28" xfId="35697" hidden="1" xr:uid="{00000000-0005-0000-0000-0000065C0000}"/>
    <cellStyle name="Hyperlink 28" xfId="35722" hidden="1" xr:uid="{00000000-0005-0000-0000-0000075C0000}"/>
    <cellStyle name="Hyperlink 28" xfId="35771" hidden="1" xr:uid="{00000000-0005-0000-0000-0000085C0000}"/>
    <cellStyle name="Hyperlink 28" xfId="35796" hidden="1" xr:uid="{00000000-0005-0000-0000-0000095C0000}"/>
    <cellStyle name="Hyperlink 28" xfId="35199" hidden="1" xr:uid="{00000000-0005-0000-0000-00000A5C0000}"/>
    <cellStyle name="Hyperlink 28" xfId="35901" hidden="1" xr:uid="{00000000-0005-0000-0000-00000B5C0000}"/>
    <cellStyle name="Hyperlink 28" xfId="35926" hidden="1" xr:uid="{00000000-0005-0000-0000-00000C5C0000}"/>
    <cellStyle name="Hyperlink 28" xfId="35975" hidden="1" xr:uid="{00000000-0005-0000-0000-00000D5C0000}"/>
    <cellStyle name="Hyperlink 28" xfId="36000" hidden="1" xr:uid="{00000000-0005-0000-0000-00000E5C0000}"/>
    <cellStyle name="Hyperlink 28" xfId="35434" hidden="1" xr:uid="{00000000-0005-0000-0000-00000F5C0000}"/>
    <cellStyle name="Hyperlink 28" xfId="36105" hidden="1" xr:uid="{00000000-0005-0000-0000-0000105C0000}"/>
    <cellStyle name="Hyperlink 28" xfId="36130" hidden="1" xr:uid="{00000000-0005-0000-0000-0000115C0000}"/>
    <cellStyle name="Hyperlink 28" xfId="36179" hidden="1" xr:uid="{00000000-0005-0000-0000-0000125C0000}"/>
    <cellStyle name="Hyperlink 28" xfId="36204" hidden="1" xr:uid="{00000000-0005-0000-0000-0000135C0000}"/>
    <cellStyle name="Hyperlink 28" xfId="21040" hidden="1" xr:uid="{00000000-0005-0000-0000-0000145C0000}"/>
    <cellStyle name="Hyperlink 28" xfId="36329" hidden="1" xr:uid="{00000000-0005-0000-0000-0000155C0000}"/>
    <cellStyle name="Hyperlink 28" xfId="36354" hidden="1" xr:uid="{00000000-0005-0000-0000-0000165C0000}"/>
    <cellStyle name="Hyperlink 28" xfId="36403" hidden="1" xr:uid="{00000000-0005-0000-0000-0000175C0000}"/>
    <cellStyle name="Hyperlink 28" xfId="36428" hidden="1" xr:uid="{00000000-0005-0000-0000-0000185C0000}"/>
    <cellStyle name="Hyperlink 28" xfId="36515" hidden="1" xr:uid="{00000000-0005-0000-0000-0000195C0000}"/>
    <cellStyle name="Hyperlink 28" xfId="36584" hidden="1" xr:uid="{00000000-0005-0000-0000-00001A5C0000}"/>
    <cellStyle name="Hyperlink 28" xfId="36609" hidden="1" xr:uid="{00000000-0005-0000-0000-00001B5C0000}"/>
    <cellStyle name="Hyperlink 28" xfId="36658" hidden="1" xr:uid="{00000000-0005-0000-0000-00001C5C0000}"/>
    <cellStyle name="Hyperlink 28" xfId="36683" hidden="1" xr:uid="{00000000-0005-0000-0000-00001D5C0000}"/>
    <cellStyle name="Hyperlink 28" xfId="36819" hidden="1" xr:uid="{00000000-0005-0000-0000-00001E5C0000}"/>
    <cellStyle name="Hyperlink 28" xfId="36941" hidden="1" xr:uid="{00000000-0005-0000-0000-00001F5C0000}"/>
    <cellStyle name="Hyperlink 28" xfId="36966" hidden="1" xr:uid="{00000000-0005-0000-0000-0000205C0000}"/>
    <cellStyle name="Hyperlink 28" xfId="37015" hidden="1" xr:uid="{00000000-0005-0000-0000-0000215C0000}"/>
    <cellStyle name="Hyperlink 28" xfId="37040" hidden="1" xr:uid="{00000000-0005-0000-0000-0000225C0000}"/>
    <cellStyle name="Hyperlink 28" xfId="37199" hidden="1" xr:uid="{00000000-0005-0000-0000-0000235C0000}"/>
    <cellStyle name="Hyperlink 28" xfId="37372" hidden="1" xr:uid="{00000000-0005-0000-0000-0000245C0000}"/>
    <cellStyle name="Hyperlink 28" xfId="37397" hidden="1" xr:uid="{00000000-0005-0000-0000-0000255C0000}"/>
    <cellStyle name="Hyperlink 28" xfId="37446" hidden="1" xr:uid="{00000000-0005-0000-0000-0000265C0000}"/>
    <cellStyle name="Hyperlink 28" xfId="37471" hidden="1" xr:uid="{00000000-0005-0000-0000-0000275C0000}"/>
    <cellStyle name="Hyperlink 28" xfId="37250" hidden="1" xr:uid="{00000000-0005-0000-0000-0000285C0000}"/>
    <cellStyle name="Hyperlink 28" xfId="37604" hidden="1" xr:uid="{00000000-0005-0000-0000-0000295C0000}"/>
    <cellStyle name="Hyperlink 28" xfId="37629" hidden="1" xr:uid="{00000000-0005-0000-0000-00002A5C0000}"/>
    <cellStyle name="Hyperlink 28" xfId="37678" hidden="1" xr:uid="{00000000-0005-0000-0000-00002B5C0000}"/>
    <cellStyle name="Hyperlink 28" xfId="37703" hidden="1" xr:uid="{00000000-0005-0000-0000-00002C5C0000}"/>
    <cellStyle name="Hyperlink 28" xfId="37171" hidden="1" xr:uid="{00000000-0005-0000-0000-00002D5C0000}"/>
    <cellStyle name="Hyperlink 28" xfId="37808" hidden="1" xr:uid="{00000000-0005-0000-0000-00002E5C0000}"/>
    <cellStyle name="Hyperlink 28" xfId="37833" hidden="1" xr:uid="{00000000-0005-0000-0000-00002F5C0000}"/>
    <cellStyle name="Hyperlink 28" xfId="37882" hidden="1" xr:uid="{00000000-0005-0000-0000-0000305C0000}"/>
    <cellStyle name="Hyperlink 28" xfId="37907" hidden="1" xr:uid="{00000000-0005-0000-0000-0000315C0000}"/>
    <cellStyle name="Hyperlink 28" xfId="37310" hidden="1" xr:uid="{00000000-0005-0000-0000-0000325C0000}"/>
    <cellStyle name="Hyperlink 28" xfId="38012" hidden="1" xr:uid="{00000000-0005-0000-0000-0000335C0000}"/>
    <cellStyle name="Hyperlink 28" xfId="38037" hidden="1" xr:uid="{00000000-0005-0000-0000-0000345C0000}"/>
    <cellStyle name="Hyperlink 28" xfId="38086" hidden="1" xr:uid="{00000000-0005-0000-0000-0000355C0000}"/>
    <cellStyle name="Hyperlink 28" xfId="38111" hidden="1" xr:uid="{00000000-0005-0000-0000-0000365C0000}"/>
    <cellStyle name="Hyperlink 28" xfId="37545" hidden="1" xr:uid="{00000000-0005-0000-0000-0000375C0000}"/>
    <cellStyle name="Hyperlink 28" xfId="38216" hidden="1" xr:uid="{00000000-0005-0000-0000-0000385C0000}"/>
    <cellStyle name="Hyperlink 28" xfId="38241" hidden="1" xr:uid="{00000000-0005-0000-0000-0000395C0000}"/>
    <cellStyle name="Hyperlink 28" xfId="38290" hidden="1" xr:uid="{00000000-0005-0000-0000-00003A5C0000}"/>
    <cellStyle name="Hyperlink 28" xfId="38315" hidden="1" xr:uid="{00000000-0005-0000-0000-00003B5C0000}"/>
    <cellStyle name="Hyperlink 28" xfId="36870" hidden="1" xr:uid="{00000000-0005-0000-0000-00003C5C0000}"/>
    <cellStyle name="Hyperlink 28" xfId="38420" hidden="1" xr:uid="{00000000-0005-0000-0000-00003D5C0000}"/>
    <cellStyle name="Hyperlink 28" xfId="38445" hidden="1" xr:uid="{00000000-0005-0000-0000-00003E5C0000}"/>
    <cellStyle name="Hyperlink 28" xfId="38494" hidden="1" xr:uid="{00000000-0005-0000-0000-00003F5C0000}"/>
    <cellStyle name="Hyperlink 28" xfId="38519" hidden="1" xr:uid="{00000000-0005-0000-0000-0000405C0000}"/>
    <cellStyle name="Hyperlink 28" xfId="38678" hidden="1" xr:uid="{00000000-0005-0000-0000-0000415C0000}"/>
    <cellStyle name="Hyperlink 28" xfId="38851" hidden="1" xr:uid="{00000000-0005-0000-0000-0000425C0000}"/>
    <cellStyle name="Hyperlink 28" xfId="38876" hidden="1" xr:uid="{00000000-0005-0000-0000-0000435C0000}"/>
    <cellStyle name="Hyperlink 28" xfId="38925" hidden="1" xr:uid="{00000000-0005-0000-0000-0000445C0000}"/>
    <cellStyle name="Hyperlink 28" xfId="38950" hidden="1" xr:uid="{00000000-0005-0000-0000-0000455C0000}"/>
    <cellStyle name="Hyperlink 28" xfId="38729" hidden="1" xr:uid="{00000000-0005-0000-0000-0000465C0000}"/>
    <cellStyle name="Hyperlink 28" xfId="39083" hidden="1" xr:uid="{00000000-0005-0000-0000-0000475C0000}"/>
    <cellStyle name="Hyperlink 28" xfId="39108" hidden="1" xr:uid="{00000000-0005-0000-0000-0000485C0000}"/>
    <cellStyle name="Hyperlink 28" xfId="39157" hidden="1" xr:uid="{00000000-0005-0000-0000-0000495C0000}"/>
    <cellStyle name="Hyperlink 28" xfId="39182" hidden="1" xr:uid="{00000000-0005-0000-0000-00004A5C0000}"/>
    <cellStyle name="Hyperlink 28" xfId="38650" hidden="1" xr:uid="{00000000-0005-0000-0000-00004B5C0000}"/>
    <cellStyle name="Hyperlink 28" xfId="39287" hidden="1" xr:uid="{00000000-0005-0000-0000-00004C5C0000}"/>
    <cellStyle name="Hyperlink 28" xfId="39312" hidden="1" xr:uid="{00000000-0005-0000-0000-00004D5C0000}"/>
    <cellStyle name="Hyperlink 28" xfId="39361" hidden="1" xr:uid="{00000000-0005-0000-0000-00004E5C0000}"/>
    <cellStyle name="Hyperlink 28" xfId="39386" hidden="1" xr:uid="{00000000-0005-0000-0000-00004F5C0000}"/>
    <cellStyle name="Hyperlink 28" xfId="38789" hidden="1" xr:uid="{00000000-0005-0000-0000-0000505C0000}"/>
    <cellStyle name="Hyperlink 28" xfId="39491" hidden="1" xr:uid="{00000000-0005-0000-0000-0000515C0000}"/>
    <cellStyle name="Hyperlink 28" xfId="39516" hidden="1" xr:uid="{00000000-0005-0000-0000-0000525C0000}"/>
    <cellStyle name="Hyperlink 28" xfId="39565" hidden="1" xr:uid="{00000000-0005-0000-0000-0000535C0000}"/>
    <cellStyle name="Hyperlink 28" xfId="39590" hidden="1" xr:uid="{00000000-0005-0000-0000-0000545C0000}"/>
    <cellStyle name="Hyperlink 28" xfId="39024" hidden="1" xr:uid="{00000000-0005-0000-0000-0000555C0000}"/>
    <cellStyle name="Hyperlink 28" xfId="39695" hidden="1" xr:uid="{00000000-0005-0000-0000-0000565C0000}"/>
    <cellStyle name="Hyperlink 28" xfId="39720" hidden="1" xr:uid="{00000000-0005-0000-0000-0000575C0000}"/>
    <cellStyle name="Hyperlink 28" xfId="39769" hidden="1" xr:uid="{00000000-0005-0000-0000-0000585C0000}"/>
    <cellStyle name="Hyperlink 28" xfId="39794" hidden="1" xr:uid="{00000000-0005-0000-0000-0000595C0000}"/>
    <cellStyle name="Hyperlink 28" xfId="36750" hidden="1" xr:uid="{00000000-0005-0000-0000-00005A5C0000}"/>
    <cellStyle name="Hyperlink 28" xfId="39899" hidden="1" xr:uid="{00000000-0005-0000-0000-00005B5C0000}"/>
    <cellStyle name="Hyperlink 28" xfId="39924" hidden="1" xr:uid="{00000000-0005-0000-0000-00005C5C0000}"/>
    <cellStyle name="Hyperlink 28" xfId="39973" hidden="1" xr:uid="{00000000-0005-0000-0000-00005D5C0000}"/>
    <cellStyle name="Hyperlink 28" xfId="39998" hidden="1" xr:uid="{00000000-0005-0000-0000-00005E5C0000}"/>
    <cellStyle name="Hyperlink 28" xfId="40157" hidden="1" xr:uid="{00000000-0005-0000-0000-00005F5C0000}"/>
    <cellStyle name="Hyperlink 28" xfId="40330" hidden="1" xr:uid="{00000000-0005-0000-0000-0000605C0000}"/>
    <cellStyle name="Hyperlink 28" xfId="40355" hidden="1" xr:uid="{00000000-0005-0000-0000-0000615C0000}"/>
    <cellStyle name="Hyperlink 28" xfId="40404" hidden="1" xr:uid="{00000000-0005-0000-0000-0000625C0000}"/>
    <cellStyle name="Hyperlink 28" xfId="40429" hidden="1" xr:uid="{00000000-0005-0000-0000-0000635C0000}"/>
    <cellStyle name="Hyperlink 28" xfId="40208" hidden="1" xr:uid="{00000000-0005-0000-0000-0000645C0000}"/>
    <cellStyle name="Hyperlink 28" xfId="40562" hidden="1" xr:uid="{00000000-0005-0000-0000-0000655C0000}"/>
    <cellStyle name="Hyperlink 28" xfId="40587" hidden="1" xr:uid="{00000000-0005-0000-0000-0000665C0000}"/>
    <cellStyle name="Hyperlink 28" xfId="40636" hidden="1" xr:uid="{00000000-0005-0000-0000-0000675C0000}"/>
    <cellStyle name="Hyperlink 28" xfId="40661" hidden="1" xr:uid="{00000000-0005-0000-0000-0000685C0000}"/>
    <cellStyle name="Hyperlink 28" xfId="40129" hidden="1" xr:uid="{00000000-0005-0000-0000-0000695C0000}"/>
    <cellStyle name="Hyperlink 28" xfId="40766" hidden="1" xr:uid="{00000000-0005-0000-0000-00006A5C0000}"/>
    <cellStyle name="Hyperlink 28" xfId="40791" hidden="1" xr:uid="{00000000-0005-0000-0000-00006B5C0000}"/>
    <cellStyle name="Hyperlink 28" xfId="40840" hidden="1" xr:uid="{00000000-0005-0000-0000-00006C5C0000}"/>
    <cellStyle name="Hyperlink 28" xfId="40865" hidden="1" xr:uid="{00000000-0005-0000-0000-00006D5C0000}"/>
    <cellStyle name="Hyperlink 28" xfId="40268" hidden="1" xr:uid="{00000000-0005-0000-0000-00006E5C0000}"/>
    <cellStyle name="Hyperlink 28" xfId="40970" hidden="1" xr:uid="{00000000-0005-0000-0000-00006F5C0000}"/>
    <cellStyle name="Hyperlink 28" xfId="40995" hidden="1" xr:uid="{00000000-0005-0000-0000-0000705C0000}"/>
    <cellStyle name="Hyperlink 28" xfId="41044" hidden="1" xr:uid="{00000000-0005-0000-0000-0000715C0000}"/>
    <cellStyle name="Hyperlink 28" xfId="41069" hidden="1" xr:uid="{00000000-0005-0000-0000-0000725C0000}"/>
    <cellStyle name="Hyperlink 28" xfId="40503" hidden="1" xr:uid="{00000000-0005-0000-0000-0000735C0000}"/>
    <cellStyle name="Hyperlink 28" xfId="41174" hidden="1" xr:uid="{00000000-0005-0000-0000-0000745C0000}"/>
    <cellStyle name="Hyperlink 28" xfId="41199" hidden="1" xr:uid="{00000000-0005-0000-0000-0000755C0000}"/>
    <cellStyle name="Hyperlink 28" xfId="41248" hidden="1" xr:uid="{00000000-0005-0000-0000-0000765C0000}"/>
    <cellStyle name="Hyperlink 28" xfId="41273" hidden="1" xr:uid="{00000000-0005-0000-0000-0000775C0000}"/>
    <cellStyle name="Hyperlink 28" xfId="26124" hidden="1" xr:uid="{00000000-0005-0000-0000-0000785C0000}"/>
    <cellStyle name="Hyperlink 28" xfId="41378" hidden="1" xr:uid="{00000000-0005-0000-0000-0000795C0000}"/>
    <cellStyle name="Hyperlink 28" xfId="41403" hidden="1" xr:uid="{00000000-0005-0000-0000-00007A5C0000}"/>
    <cellStyle name="Hyperlink 28" xfId="41452" hidden="1" xr:uid="{00000000-0005-0000-0000-00007B5C0000}"/>
    <cellStyle name="Hyperlink 28" xfId="41477" hidden="1" xr:uid="{00000000-0005-0000-0000-00007C5C0000}"/>
    <cellStyle name="Hyperlink 28" xfId="41564" hidden="1" xr:uid="{00000000-0005-0000-0000-00007D5C0000}"/>
    <cellStyle name="Hyperlink 28" xfId="41633" hidden="1" xr:uid="{00000000-0005-0000-0000-00007E5C0000}"/>
    <cellStyle name="Hyperlink 28" xfId="41658" hidden="1" xr:uid="{00000000-0005-0000-0000-00007F5C0000}"/>
    <cellStyle name="Hyperlink 28" xfId="41707" hidden="1" xr:uid="{00000000-0005-0000-0000-0000805C0000}"/>
    <cellStyle name="Hyperlink 28" xfId="41732" hidden="1" xr:uid="{00000000-0005-0000-0000-0000815C0000}"/>
    <cellStyle name="Hyperlink 28" xfId="41868" hidden="1" xr:uid="{00000000-0005-0000-0000-0000825C0000}"/>
    <cellStyle name="Hyperlink 28" xfId="41990" hidden="1" xr:uid="{00000000-0005-0000-0000-0000835C0000}"/>
    <cellStyle name="Hyperlink 28" xfId="42015" hidden="1" xr:uid="{00000000-0005-0000-0000-0000845C0000}"/>
    <cellStyle name="Hyperlink 28" xfId="42064" hidden="1" xr:uid="{00000000-0005-0000-0000-0000855C0000}"/>
    <cellStyle name="Hyperlink 28" xfId="42089" hidden="1" xr:uid="{00000000-0005-0000-0000-0000865C0000}"/>
    <cellStyle name="Hyperlink 28" xfId="42248" hidden="1" xr:uid="{00000000-0005-0000-0000-0000875C0000}"/>
    <cellStyle name="Hyperlink 28" xfId="42421" hidden="1" xr:uid="{00000000-0005-0000-0000-0000885C0000}"/>
    <cellStyle name="Hyperlink 28" xfId="42446" hidden="1" xr:uid="{00000000-0005-0000-0000-0000895C0000}"/>
    <cellStyle name="Hyperlink 28" xfId="42495" hidden="1" xr:uid="{00000000-0005-0000-0000-00008A5C0000}"/>
    <cellStyle name="Hyperlink 28" xfId="42520" hidden="1" xr:uid="{00000000-0005-0000-0000-00008B5C0000}"/>
    <cellStyle name="Hyperlink 28" xfId="42299" hidden="1" xr:uid="{00000000-0005-0000-0000-00008C5C0000}"/>
    <cellStyle name="Hyperlink 28" xfId="42653" hidden="1" xr:uid="{00000000-0005-0000-0000-00008D5C0000}"/>
    <cellStyle name="Hyperlink 28" xfId="42678" hidden="1" xr:uid="{00000000-0005-0000-0000-00008E5C0000}"/>
    <cellStyle name="Hyperlink 28" xfId="42727" hidden="1" xr:uid="{00000000-0005-0000-0000-00008F5C0000}"/>
    <cellStyle name="Hyperlink 28" xfId="42752" hidden="1" xr:uid="{00000000-0005-0000-0000-0000905C0000}"/>
    <cellStyle name="Hyperlink 28" xfId="42220" hidden="1" xr:uid="{00000000-0005-0000-0000-0000915C0000}"/>
    <cellStyle name="Hyperlink 28" xfId="42857" hidden="1" xr:uid="{00000000-0005-0000-0000-0000925C0000}"/>
    <cellStyle name="Hyperlink 28" xfId="42882" hidden="1" xr:uid="{00000000-0005-0000-0000-0000935C0000}"/>
    <cellStyle name="Hyperlink 28" xfId="42931" hidden="1" xr:uid="{00000000-0005-0000-0000-0000945C0000}"/>
    <cellStyle name="Hyperlink 28" xfId="42956" hidden="1" xr:uid="{00000000-0005-0000-0000-0000955C0000}"/>
    <cellStyle name="Hyperlink 28" xfId="42359" hidden="1" xr:uid="{00000000-0005-0000-0000-0000965C0000}"/>
    <cellStyle name="Hyperlink 28" xfId="43061" hidden="1" xr:uid="{00000000-0005-0000-0000-0000975C0000}"/>
    <cellStyle name="Hyperlink 28" xfId="43086" hidden="1" xr:uid="{00000000-0005-0000-0000-0000985C0000}"/>
    <cellStyle name="Hyperlink 28" xfId="43135" hidden="1" xr:uid="{00000000-0005-0000-0000-0000995C0000}"/>
    <cellStyle name="Hyperlink 28" xfId="43160" hidden="1" xr:uid="{00000000-0005-0000-0000-00009A5C0000}"/>
    <cellStyle name="Hyperlink 28" xfId="42594" hidden="1" xr:uid="{00000000-0005-0000-0000-00009B5C0000}"/>
    <cellStyle name="Hyperlink 28" xfId="43265" hidden="1" xr:uid="{00000000-0005-0000-0000-00009C5C0000}"/>
    <cellStyle name="Hyperlink 28" xfId="43290" hidden="1" xr:uid="{00000000-0005-0000-0000-00009D5C0000}"/>
    <cellStyle name="Hyperlink 28" xfId="43339" hidden="1" xr:uid="{00000000-0005-0000-0000-00009E5C0000}"/>
    <cellStyle name="Hyperlink 28" xfId="43364" hidden="1" xr:uid="{00000000-0005-0000-0000-00009F5C0000}"/>
    <cellStyle name="Hyperlink 28" xfId="41919" hidden="1" xr:uid="{00000000-0005-0000-0000-0000A05C0000}"/>
    <cellStyle name="Hyperlink 28" xfId="43469" hidden="1" xr:uid="{00000000-0005-0000-0000-0000A15C0000}"/>
    <cellStyle name="Hyperlink 28" xfId="43494" hidden="1" xr:uid="{00000000-0005-0000-0000-0000A25C0000}"/>
    <cellStyle name="Hyperlink 28" xfId="43543" hidden="1" xr:uid="{00000000-0005-0000-0000-0000A35C0000}"/>
    <cellStyle name="Hyperlink 28" xfId="43568" hidden="1" xr:uid="{00000000-0005-0000-0000-0000A45C0000}"/>
    <cellStyle name="Hyperlink 28" xfId="43727" hidden="1" xr:uid="{00000000-0005-0000-0000-0000A55C0000}"/>
    <cellStyle name="Hyperlink 28" xfId="43900" hidden="1" xr:uid="{00000000-0005-0000-0000-0000A65C0000}"/>
    <cellStyle name="Hyperlink 28" xfId="43925" hidden="1" xr:uid="{00000000-0005-0000-0000-0000A75C0000}"/>
    <cellStyle name="Hyperlink 28" xfId="43974" hidden="1" xr:uid="{00000000-0005-0000-0000-0000A85C0000}"/>
    <cellStyle name="Hyperlink 28" xfId="43999" hidden="1" xr:uid="{00000000-0005-0000-0000-0000A95C0000}"/>
    <cellStyle name="Hyperlink 28" xfId="43778" hidden="1" xr:uid="{00000000-0005-0000-0000-0000AA5C0000}"/>
    <cellStyle name="Hyperlink 28" xfId="44132" hidden="1" xr:uid="{00000000-0005-0000-0000-0000AB5C0000}"/>
    <cellStyle name="Hyperlink 28" xfId="44157" hidden="1" xr:uid="{00000000-0005-0000-0000-0000AC5C0000}"/>
    <cellStyle name="Hyperlink 28" xfId="44206" hidden="1" xr:uid="{00000000-0005-0000-0000-0000AD5C0000}"/>
    <cellStyle name="Hyperlink 28" xfId="44231" hidden="1" xr:uid="{00000000-0005-0000-0000-0000AE5C0000}"/>
    <cellStyle name="Hyperlink 28" xfId="43699" hidden="1" xr:uid="{00000000-0005-0000-0000-0000AF5C0000}"/>
    <cellStyle name="Hyperlink 28" xfId="44336" hidden="1" xr:uid="{00000000-0005-0000-0000-0000B05C0000}"/>
    <cellStyle name="Hyperlink 28" xfId="44361" hidden="1" xr:uid="{00000000-0005-0000-0000-0000B15C0000}"/>
    <cellStyle name="Hyperlink 28" xfId="44410" hidden="1" xr:uid="{00000000-0005-0000-0000-0000B25C0000}"/>
    <cellStyle name="Hyperlink 28" xfId="44435" hidden="1" xr:uid="{00000000-0005-0000-0000-0000B35C0000}"/>
    <cellStyle name="Hyperlink 28" xfId="43838" hidden="1" xr:uid="{00000000-0005-0000-0000-0000B45C0000}"/>
    <cellStyle name="Hyperlink 28" xfId="44540" hidden="1" xr:uid="{00000000-0005-0000-0000-0000B55C0000}"/>
    <cellStyle name="Hyperlink 28" xfId="44565" hidden="1" xr:uid="{00000000-0005-0000-0000-0000B65C0000}"/>
    <cellStyle name="Hyperlink 28" xfId="44614" hidden="1" xr:uid="{00000000-0005-0000-0000-0000B75C0000}"/>
    <cellStyle name="Hyperlink 28" xfId="44639" hidden="1" xr:uid="{00000000-0005-0000-0000-0000B85C0000}"/>
    <cellStyle name="Hyperlink 28" xfId="44073" hidden="1" xr:uid="{00000000-0005-0000-0000-0000B95C0000}"/>
    <cellStyle name="Hyperlink 28" xfId="44744" hidden="1" xr:uid="{00000000-0005-0000-0000-0000BA5C0000}"/>
    <cellStyle name="Hyperlink 28" xfId="44769" hidden="1" xr:uid="{00000000-0005-0000-0000-0000BB5C0000}"/>
    <cellStyle name="Hyperlink 28" xfId="44818" hidden="1" xr:uid="{00000000-0005-0000-0000-0000BC5C0000}"/>
    <cellStyle name="Hyperlink 28" xfId="44843" hidden="1" xr:uid="{00000000-0005-0000-0000-0000BD5C0000}"/>
    <cellStyle name="Hyperlink 28" xfId="41799" hidden="1" xr:uid="{00000000-0005-0000-0000-0000BE5C0000}"/>
    <cellStyle name="Hyperlink 28" xfId="44948" hidden="1" xr:uid="{00000000-0005-0000-0000-0000BF5C0000}"/>
    <cellStyle name="Hyperlink 28" xfId="44973" hidden="1" xr:uid="{00000000-0005-0000-0000-0000C05C0000}"/>
    <cellStyle name="Hyperlink 28" xfId="45022" hidden="1" xr:uid="{00000000-0005-0000-0000-0000C15C0000}"/>
    <cellStyle name="Hyperlink 28" xfId="45047" hidden="1" xr:uid="{00000000-0005-0000-0000-0000C25C0000}"/>
    <cellStyle name="Hyperlink 28" xfId="45206" hidden="1" xr:uid="{00000000-0005-0000-0000-0000C35C0000}"/>
    <cellStyle name="Hyperlink 28" xfId="45379" hidden="1" xr:uid="{00000000-0005-0000-0000-0000C45C0000}"/>
    <cellStyle name="Hyperlink 28" xfId="45404" hidden="1" xr:uid="{00000000-0005-0000-0000-0000C55C0000}"/>
    <cellStyle name="Hyperlink 28" xfId="45453" hidden="1" xr:uid="{00000000-0005-0000-0000-0000C65C0000}"/>
    <cellStyle name="Hyperlink 28" xfId="45478" hidden="1" xr:uid="{00000000-0005-0000-0000-0000C75C0000}"/>
    <cellStyle name="Hyperlink 28" xfId="45257" hidden="1" xr:uid="{00000000-0005-0000-0000-0000C85C0000}"/>
    <cellStyle name="Hyperlink 28" xfId="45611" hidden="1" xr:uid="{00000000-0005-0000-0000-0000C95C0000}"/>
    <cellStyle name="Hyperlink 28" xfId="45636" hidden="1" xr:uid="{00000000-0005-0000-0000-0000CA5C0000}"/>
    <cellStyle name="Hyperlink 28" xfId="45685" hidden="1" xr:uid="{00000000-0005-0000-0000-0000CB5C0000}"/>
    <cellStyle name="Hyperlink 28" xfId="45710" hidden="1" xr:uid="{00000000-0005-0000-0000-0000CC5C0000}"/>
    <cellStyle name="Hyperlink 28" xfId="45178" hidden="1" xr:uid="{00000000-0005-0000-0000-0000CD5C0000}"/>
    <cellStyle name="Hyperlink 28" xfId="45815" hidden="1" xr:uid="{00000000-0005-0000-0000-0000CE5C0000}"/>
    <cellStyle name="Hyperlink 28" xfId="45840" hidden="1" xr:uid="{00000000-0005-0000-0000-0000CF5C0000}"/>
    <cellStyle name="Hyperlink 28" xfId="45889" hidden="1" xr:uid="{00000000-0005-0000-0000-0000D05C0000}"/>
    <cellStyle name="Hyperlink 28" xfId="45914" hidden="1" xr:uid="{00000000-0005-0000-0000-0000D15C0000}"/>
    <cellStyle name="Hyperlink 28" xfId="45317" hidden="1" xr:uid="{00000000-0005-0000-0000-0000D25C0000}"/>
    <cellStyle name="Hyperlink 28" xfId="46019" hidden="1" xr:uid="{00000000-0005-0000-0000-0000D35C0000}"/>
    <cellStyle name="Hyperlink 28" xfId="46044" hidden="1" xr:uid="{00000000-0005-0000-0000-0000D45C0000}"/>
    <cellStyle name="Hyperlink 28" xfId="46093" hidden="1" xr:uid="{00000000-0005-0000-0000-0000D55C0000}"/>
    <cellStyle name="Hyperlink 28" xfId="46118" hidden="1" xr:uid="{00000000-0005-0000-0000-0000D65C0000}"/>
    <cellStyle name="Hyperlink 28" xfId="45552" hidden="1" xr:uid="{00000000-0005-0000-0000-0000D75C0000}"/>
    <cellStyle name="Hyperlink 28" xfId="46223" hidden="1" xr:uid="{00000000-0005-0000-0000-0000D85C0000}"/>
    <cellStyle name="Hyperlink 28" xfId="46248" hidden="1" xr:uid="{00000000-0005-0000-0000-0000D95C0000}"/>
    <cellStyle name="Hyperlink 28" xfId="46297" hidden="1" xr:uid="{00000000-0005-0000-0000-0000DA5C0000}"/>
    <cellStyle name="Hyperlink 28" xfId="46322" hidden="1" xr:uid="{00000000-0005-0000-0000-0000DB5C0000}"/>
    <cellStyle name="Hyperlink 28" xfId="21525" hidden="1" xr:uid="{00000000-0005-0000-0000-0000DC5C0000}"/>
    <cellStyle name="Hyperlink 28" xfId="46427" hidden="1" xr:uid="{00000000-0005-0000-0000-0000DD5C0000}"/>
    <cellStyle name="Hyperlink 28" xfId="46452" hidden="1" xr:uid="{00000000-0005-0000-0000-0000DE5C0000}"/>
    <cellStyle name="Hyperlink 28" xfId="46501" hidden="1" xr:uid="{00000000-0005-0000-0000-0000DF5C0000}"/>
    <cellStyle name="Hyperlink 28" xfId="46526" hidden="1" xr:uid="{00000000-0005-0000-0000-0000E05C0000}"/>
    <cellStyle name="Hyperlink 28" xfId="46613" hidden="1" xr:uid="{00000000-0005-0000-0000-0000E15C0000}"/>
    <cellStyle name="Hyperlink 28" xfId="46682" hidden="1" xr:uid="{00000000-0005-0000-0000-0000E25C0000}"/>
    <cellStyle name="Hyperlink 28" xfId="46707" hidden="1" xr:uid="{00000000-0005-0000-0000-0000E35C0000}"/>
    <cellStyle name="Hyperlink 28" xfId="46756" hidden="1" xr:uid="{00000000-0005-0000-0000-0000E45C0000}"/>
    <cellStyle name="Hyperlink 28" xfId="46781" hidden="1" xr:uid="{00000000-0005-0000-0000-0000E55C0000}"/>
    <cellStyle name="Hyperlink 28" xfId="46917" hidden="1" xr:uid="{00000000-0005-0000-0000-0000E65C0000}"/>
    <cellStyle name="Hyperlink 28" xfId="47039" hidden="1" xr:uid="{00000000-0005-0000-0000-0000E75C0000}"/>
    <cellStyle name="Hyperlink 28" xfId="47064" hidden="1" xr:uid="{00000000-0005-0000-0000-0000E85C0000}"/>
    <cellStyle name="Hyperlink 28" xfId="47113" hidden="1" xr:uid="{00000000-0005-0000-0000-0000E95C0000}"/>
    <cellStyle name="Hyperlink 28" xfId="47138" hidden="1" xr:uid="{00000000-0005-0000-0000-0000EA5C0000}"/>
    <cellStyle name="Hyperlink 28" xfId="47297" hidden="1" xr:uid="{00000000-0005-0000-0000-0000EB5C0000}"/>
    <cellStyle name="Hyperlink 28" xfId="47470" hidden="1" xr:uid="{00000000-0005-0000-0000-0000EC5C0000}"/>
    <cellStyle name="Hyperlink 28" xfId="47495" hidden="1" xr:uid="{00000000-0005-0000-0000-0000ED5C0000}"/>
    <cellStyle name="Hyperlink 28" xfId="47544" hidden="1" xr:uid="{00000000-0005-0000-0000-0000EE5C0000}"/>
    <cellStyle name="Hyperlink 28" xfId="47569" hidden="1" xr:uid="{00000000-0005-0000-0000-0000EF5C0000}"/>
    <cellStyle name="Hyperlink 28" xfId="47348" hidden="1" xr:uid="{00000000-0005-0000-0000-0000F05C0000}"/>
    <cellStyle name="Hyperlink 28" xfId="47702" hidden="1" xr:uid="{00000000-0005-0000-0000-0000F15C0000}"/>
    <cellStyle name="Hyperlink 28" xfId="47727" hidden="1" xr:uid="{00000000-0005-0000-0000-0000F25C0000}"/>
    <cellStyle name="Hyperlink 28" xfId="47776" hidden="1" xr:uid="{00000000-0005-0000-0000-0000F35C0000}"/>
    <cellStyle name="Hyperlink 28" xfId="47801" hidden="1" xr:uid="{00000000-0005-0000-0000-0000F45C0000}"/>
    <cellStyle name="Hyperlink 28" xfId="47269" hidden="1" xr:uid="{00000000-0005-0000-0000-0000F55C0000}"/>
    <cellStyle name="Hyperlink 28" xfId="47906" hidden="1" xr:uid="{00000000-0005-0000-0000-0000F65C0000}"/>
    <cellStyle name="Hyperlink 28" xfId="47931" hidden="1" xr:uid="{00000000-0005-0000-0000-0000F75C0000}"/>
    <cellStyle name="Hyperlink 28" xfId="47980" hidden="1" xr:uid="{00000000-0005-0000-0000-0000F85C0000}"/>
    <cellStyle name="Hyperlink 28" xfId="48005" hidden="1" xr:uid="{00000000-0005-0000-0000-0000F95C0000}"/>
    <cellStyle name="Hyperlink 28" xfId="47408" hidden="1" xr:uid="{00000000-0005-0000-0000-0000FA5C0000}"/>
    <cellStyle name="Hyperlink 28" xfId="48110" hidden="1" xr:uid="{00000000-0005-0000-0000-0000FB5C0000}"/>
    <cellStyle name="Hyperlink 28" xfId="48135" hidden="1" xr:uid="{00000000-0005-0000-0000-0000FC5C0000}"/>
    <cellStyle name="Hyperlink 28" xfId="48184" hidden="1" xr:uid="{00000000-0005-0000-0000-0000FD5C0000}"/>
    <cellStyle name="Hyperlink 28" xfId="48209" hidden="1" xr:uid="{00000000-0005-0000-0000-0000FE5C0000}"/>
    <cellStyle name="Hyperlink 28" xfId="47643" hidden="1" xr:uid="{00000000-0005-0000-0000-0000FF5C0000}"/>
    <cellStyle name="Hyperlink 28" xfId="48314" hidden="1" xr:uid="{00000000-0005-0000-0000-0000005D0000}"/>
    <cellStyle name="Hyperlink 28" xfId="48339" hidden="1" xr:uid="{00000000-0005-0000-0000-0000015D0000}"/>
    <cellStyle name="Hyperlink 28" xfId="48388" hidden="1" xr:uid="{00000000-0005-0000-0000-0000025D0000}"/>
    <cellStyle name="Hyperlink 28" xfId="48413" hidden="1" xr:uid="{00000000-0005-0000-0000-0000035D0000}"/>
    <cellStyle name="Hyperlink 28" xfId="46968" hidden="1" xr:uid="{00000000-0005-0000-0000-0000045D0000}"/>
    <cellStyle name="Hyperlink 28" xfId="48518" hidden="1" xr:uid="{00000000-0005-0000-0000-0000055D0000}"/>
    <cellStyle name="Hyperlink 28" xfId="48543" hidden="1" xr:uid="{00000000-0005-0000-0000-0000065D0000}"/>
    <cellStyle name="Hyperlink 28" xfId="48592" hidden="1" xr:uid="{00000000-0005-0000-0000-0000075D0000}"/>
    <cellStyle name="Hyperlink 28" xfId="48617" hidden="1" xr:uid="{00000000-0005-0000-0000-0000085D0000}"/>
    <cellStyle name="Hyperlink 28" xfId="48776" hidden="1" xr:uid="{00000000-0005-0000-0000-0000095D0000}"/>
    <cellStyle name="Hyperlink 28" xfId="48949" hidden="1" xr:uid="{00000000-0005-0000-0000-00000A5D0000}"/>
    <cellStyle name="Hyperlink 28" xfId="48974" hidden="1" xr:uid="{00000000-0005-0000-0000-00000B5D0000}"/>
    <cellStyle name="Hyperlink 28" xfId="49023" hidden="1" xr:uid="{00000000-0005-0000-0000-00000C5D0000}"/>
    <cellStyle name="Hyperlink 28" xfId="49048" hidden="1" xr:uid="{00000000-0005-0000-0000-00000D5D0000}"/>
    <cellStyle name="Hyperlink 28" xfId="48827" hidden="1" xr:uid="{00000000-0005-0000-0000-00000E5D0000}"/>
    <cellStyle name="Hyperlink 28" xfId="49181" hidden="1" xr:uid="{00000000-0005-0000-0000-00000F5D0000}"/>
    <cellStyle name="Hyperlink 28" xfId="49206" hidden="1" xr:uid="{00000000-0005-0000-0000-0000105D0000}"/>
    <cellStyle name="Hyperlink 28" xfId="49255" hidden="1" xr:uid="{00000000-0005-0000-0000-0000115D0000}"/>
    <cellStyle name="Hyperlink 28" xfId="49280" hidden="1" xr:uid="{00000000-0005-0000-0000-0000125D0000}"/>
    <cellStyle name="Hyperlink 28" xfId="48748" hidden="1" xr:uid="{00000000-0005-0000-0000-0000135D0000}"/>
    <cellStyle name="Hyperlink 28" xfId="49385" hidden="1" xr:uid="{00000000-0005-0000-0000-0000145D0000}"/>
    <cellStyle name="Hyperlink 28" xfId="49410" hidden="1" xr:uid="{00000000-0005-0000-0000-0000155D0000}"/>
    <cellStyle name="Hyperlink 28" xfId="49459" hidden="1" xr:uid="{00000000-0005-0000-0000-0000165D0000}"/>
    <cellStyle name="Hyperlink 28" xfId="49484" hidden="1" xr:uid="{00000000-0005-0000-0000-0000175D0000}"/>
    <cellStyle name="Hyperlink 28" xfId="48887" hidden="1" xr:uid="{00000000-0005-0000-0000-0000185D0000}"/>
    <cellStyle name="Hyperlink 28" xfId="49589" hidden="1" xr:uid="{00000000-0005-0000-0000-0000195D0000}"/>
    <cellStyle name="Hyperlink 28" xfId="49614" hidden="1" xr:uid="{00000000-0005-0000-0000-00001A5D0000}"/>
    <cellStyle name="Hyperlink 28" xfId="49663" hidden="1" xr:uid="{00000000-0005-0000-0000-00001B5D0000}"/>
    <cellStyle name="Hyperlink 28" xfId="49688" hidden="1" xr:uid="{00000000-0005-0000-0000-00001C5D0000}"/>
    <cellStyle name="Hyperlink 28" xfId="49122" hidden="1" xr:uid="{00000000-0005-0000-0000-00001D5D0000}"/>
    <cellStyle name="Hyperlink 28" xfId="49793" hidden="1" xr:uid="{00000000-0005-0000-0000-00001E5D0000}"/>
    <cellStyle name="Hyperlink 28" xfId="49818" hidden="1" xr:uid="{00000000-0005-0000-0000-00001F5D0000}"/>
    <cellStyle name="Hyperlink 28" xfId="49867" hidden="1" xr:uid="{00000000-0005-0000-0000-0000205D0000}"/>
    <cellStyle name="Hyperlink 28" xfId="49892" hidden="1" xr:uid="{00000000-0005-0000-0000-0000215D0000}"/>
    <cellStyle name="Hyperlink 28" xfId="46848" hidden="1" xr:uid="{00000000-0005-0000-0000-0000225D0000}"/>
    <cellStyle name="Hyperlink 28" xfId="49997" hidden="1" xr:uid="{00000000-0005-0000-0000-0000235D0000}"/>
    <cellStyle name="Hyperlink 28" xfId="50022" hidden="1" xr:uid="{00000000-0005-0000-0000-0000245D0000}"/>
    <cellStyle name="Hyperlink 28" xfId="50071" hidden="1" xr:uid="{00000000-0005-0000-0000-0000255D0000}"/>
    <cellStyle name="Hyperlink 28" xfId="50096" hidden="1" xr:uid="{00000000-0005-0000-0000-0000265D0000}"/>
    <cellStyle name="Hyperlink 28" xfId="50255" hidden="1" xr:uid="{00000000-0005-0000-0000-0000275D0000}"/>
    <cellStyle name="Hyperlink 28" xfId="50428" hidden="1" xr:uid="{00000000-0005-0000-0000-0000285D0000}"/>
    <cellStyle name="Hyperlink 28" xfId="50453" hidden="1" xr:uid="{00000000-0005-0000-0000-0000295D0000}"/>
    <cellStyle name="Hyperlink 28" xfId="50502" hidden="1" xr:uid="{00000000-0005-0000-0000-00002A5D0000}"/>
    <cellStyle name="Hyperlink 28" xfId="50527" hidden="1" xr:uid="{00000000-0005-0000-0000-00002B5D0000}"/>
    <cellStyle name="Hyperlink 28" xfId="50306" hidden="1" xr:uid="{00000000-0005-0000-0000-00002C5D0000}"/>
    <cellStyle name="Hyperlink 28" xfId="50660" hidden="1" xr:uid="{00000000-0005-0000-0000-00002D5D0000}"/>
    <cellStyle name="Hyperlink 28" xfId="50685" hidden="1" xr:uid="{00000000-0005-0000-0000-00002E5D0000}"/>
    <cellStyle name="Hyperlink 28" xfId="50734" hidden="1" xr:uid="{00000000-0005-0000-0000-00002F5D0000}"/>
    <cellStyle name="Hyperlink 28" xfId="50759" hidden="1" xr:uid="{00000000-0005-0000-0000-0000305D0000}"/>
    <cellStyle name="Hyperlink 28" xfId="50227" hidden="1" xr:uid="{00000000-0005-0000-0000-0000315D0000}"/>
    <cellStyle name="Hyperlink 28" xfId="50864" hidden="1" xr:uid="{00000000-0005-0000-0000-0000325D0000}"/>
    <cellStyle name="Hyperlink 28" xfId="50889" hidden="1" xr:uid="{00000000-0005-0000-0000-0000335D0000}"/>
    <cellStyle name="Hyperlink 28" xfId="50938" hidden="1" xr:uid="{00000000-0005-0000-0000-0000345D0000}"/>
    <cellStyle name="Hyperlink 28" xfId="50963" hidden="1" xr:uid="{00000000-0005-0000-0000-0000355D0000}"/>
    <cellStyle name="Hyperlink 28" xfId="50366" hidden="1" xr:uid="{00000000-0005-0000-0000-0000365D0000}"/>
    <cellStyle name="Hyperlink 28" xfId="51068" hidden="1" xr:uid="{00000000-0005-0000-0000-0000375D0000}"/>
    <cellStyle name="Hyperlink 28" xfId="51093" hidden="1" xr:uid="{00000000-0005-0000-0000-0000385D0000}"/>
    <cellStyle name="Hyperlink 28" xfId="51142" hidden="1" xr:uid="{00000000-0005-0000-0000-0000395D0000}"/>
    <cellStyle name="Hyperlink 28" xfId="51167" hidden="1" xr:uid="{00000000-0005-0000-0000-00003A5D0000}"/>
    <cellStyle name="Hyperlink 28" xfId="50601" hidden="1" xr:uid="{00000000-0005-0000-0000-00003B5D0000}"/>
    <cellStyle name="Hyperlink 28" xfId="51272" hidden="1" xr:uid="{00000000-0005-0000-0000-00003C5D0000}"/>
    <cellStyle name="Hyperlink 28" xfId="51297" hidden="1" xr:uid="{00000000-0005-0000-0000-00003D5D0000}"/>
    <cellStyle name="Hyperlink 28" xfId="51346" hidden="1" xr:uid="{00000000-0005-0000-0000-00003E5D0000}"/>
    <cellStyle name="Hyperlink 28" xfId="51371" hidden="1" xr:uid="{00000000-0005-0000-0000-00003F5D0000}"/>
    <cellStyle name="Hyperlink 28" xfId="36269" hidden="1" xr:uid="{00000000-0005-0000-0000-0000405D0000}"/>
    <cellStyle name="Hyperlink 28" xfId="51476" hidden="1" xr:uid="{00000000-0005-0000-0000-0000415D0000}"/>
    <cellStyle name="Hyperlink 28" xfId="51501" hidden="1" xr:uid="{00000000-0005-0000-0000-0000425D0000}"/>
    <cellStyle name="Hyperlink 28" xfId="51550" hidden="1" xr:uid="{00000000-0005-0000-0000-0000435D0000}"/>
    <cellStyle name="Hyperlink 28" xfId="51575" hidden="1" xr:uid="{00000000-0005-0000-0000-0000445D0000}"/>
    <cellStyle name="Hyperlink 28" xfId="51662" hidden="1" xr:uid="{00000000-0005-0000-0000-0000455D0000}"/>
    <cellStyle name="Hyperlink 28" xfId="51731" hidden="1" xr:uid="{00000000-0005-0000-0000-0000465D0000}"/>
    <cellStyle name="Hyperlink 28" xfId="51756" hidden="1" xr:uid="{00000000-0005-0000-0000-0000475D0000}"/>
    <cellStyle name="Hyperlink 28" xfId="51805" hidden="1" xr:uid="{00000000-0005-0000-0000-0000485D0000}"/>
    <cellStyle name="Hyperlink 28" xfId="51830" hidden="1" xr:uid="{00000000-0005-0000-0000-0000495D0000}"/>
    <cellStyle name="Hyperlink 28" xfId="51966" hidden="1" xr:uid="{00000000-0005-0000-0000-00004A5D0000}"/>
    <cellStyle name="Hyperlink 28" xfId="52088" hidden="1" xr:uid="{00000000-0005-0000-0000-00004B5D0000}"/>
    <cellStyle name="Hyperlink 28" xfId="52113" hidden="1" xr:uid="{00000000-0005-0000-0000-00004C5D0000}"/>
    <cellStyle name="Hyperlink 28" xfId="52162" hidden="1" xr:uid="{00000000-0005-0000-0000-00004D5D0000}"/>
    <cellStyle name="Hyperlink 28" xfId="52187" hidden="1" xr:uid="{00000000-0005-0000-0000-00004E5D0000}"/>
    <cellStyle name="Hyperlink 28" xfId="52346" hidden="1" xr:uid="{00000000-0005-0000-0000-00004F5D0000}"/>
    <cellStyle name="Hyperlink 28" xfId="52519" hidden="1" xr:uid="{00000000-0005-0000-0000-0000505D0000}"/>
    <cellStyle name="Hyperlink 28" xfId="52544" hidden="1" xr:uid="{00000000-0005-0000-0000-0000515D0000}"/>
    <cellStyle name="Hyperlink 28" xfId="52593" hidden="1" xr:uid="{00000000-0005-0000-0000-0000525D0000}"/>
    <cellStyle name="Hyperlink 28" xfId="52618" hidden="1" xr:uid="{00000000-0005-0000-0000-0000535D0000}"/>
    <cellStyle name="Hyperlink 28" xfId="52397" hidden="1" xr:uid="{00000000-0005-0000-0000-0000545D0000}"/>
    <cellStyle name="Hyperlink 28" xfId="52751" hidden="1" xr:uid="{00000000-0005-0000-0000-0000555D0000}"/>
    <cellStyle name="Hyperlink 28" xfId="52776" hidden="1" xr:uid="{00000000-0005-0000-0000-0000565D0000}"/>
    <cellStyle name="Hyperlink 28" xfId="52825" hidden="1" xr:uid="{00000000-0005-0000-0000-0000575D0000}"/>
    <cellStyle name="Hyperlink 28" xfId="52850" hidden="1" xr:uid="{00000000-0005-0000-0000-0000585D0000}"/>
    <cellStyle name="Hyperlink 28" xfId="52318" hidden="1" xr:uid="{00000000-0005-0000-0000-0000595D0000}"/>
    <cellStyle name="Hyperlink 28" xfId="52955" hidden="1" xr:uid="{00000000-0005-0000-0000-00005A5D0000}"/>
    <cellStyle name="Hyperlink 28" xfId="52980" hidden="1" xr:uid="{00000000-0005-0000-0000-00005B5D0000}"/>
    <cellStyle name="Hyperlink 28" xfId="53029" hidden="1" xr:uid="{00000000-0005-0000-0000-00005C5D0000}"/>
    <cellStyle name="Hyperlink 28" xfId="53054" hidden="1" xr:uid="{00000000-0005-0000-0000-00005D5D0000}"/>
    <cellStyle name="Hyperlink 28" xfId="52457" hidden="1" xr:uid="{00000000-0005-0000-0000-00005E5D0000}"/>
    <cellStyle name="Hyperlink 28" xfId="53159" hidden="1" xr:uid="{00000000-0005-0000-0000-00005F5D0000}"/>
    <cellStyle name="Hyperlink 28" xfId="53184" hidden="1" xr:uid="{00000000-0005-0000-0000-0000605D0000}"/>
    <cellStyle name="Hyperlink 28" xfId="53233" hidden="1" xr:uid="{00000000-0005-0000-0000-0000615D0000}"/>
    <cellStyle name="Hyperlink 28" xfId="53258" hidden="1" xr:uid="{00000000-0005-0000-0000-0000625D0000}"/>
    <cellStyle name="Hyperlink 28" xfId="52692" hidden="1" xr:uid="{00000000-0005-0000-0000-0000635D0000}"/>
    <cellStyle name="Hyperlink 28" xfId="53363" hidden="1" xr:uid="{00000000-0005-0000-0000-0000645D0000}"/>
    <cellStyle name="Hyperlink 28" xfId="53388" hidden="1" xr:uid="{00000000-0005-0000-0000-0000655D0000}"/>
    <cellStyle name="Hyperlink 28" xfId="53437" hidden="1" xr:uid="{00000000-0005-0000-0000-0000665D0000}"/>
    <cellStyle name="Hyperlink 28" xfId="53462" hidden="1" xr:uid="{00000000-0005-0000-0000-0000675D0000}"/>
    <cellStyle name="Hyperlink 28" xfId="52017" hidden="1" xr:uid="{00000000-0005-0000-0000-0000685D0000}"/>
    <cellStyle name="Hyperlink 28" xfId="53567" hidden="1" xr:uid="{00000000-0005-0000-0000-0000695D0000}"/>
    <cellStyle name="Hyperlink 28" xfId="53592" hidden="1" xr:uid="{00000000-0005-0000-0000-00006A5D0000}"/>
    <cellStyle name="Hyperlink 28" xfId="53641" hidden="1" xr:uid="{00000000-0005-0000-0000-00006B5D0000}"/>
    <cellStyle name="Hyperlink 28" xfId="53666" hidden="1" xr:uid="{00000000-0005-0000-0000-00006C5D0000}"/>
    <cellStyle name="Hyperlink 28" xfId="53825" hidden="1" xr:uid="{00000000-0005-0000-0000-00006D5D0000}"/>
    <cellStyle name="Hyperlink 28" xfId="53998" hidden="1" xr:uid="{00000000-0005-0000-0000-00006E5D0000}"/>
    <cellStyle name="Hyperlink 28" xfId="54023" hidden="1" xr:uid="{00000000-0005-0000-0000-00006F5D0000}"/>
    <cellStyle name="Hyperlink 28" xfId="54072" hidden="1" xr:uid="{00000000-0005-0000-0000-0000705D0000}"/>
    <cellStyle name="Hyperlink 28" xfId="54097" hidden="1" xr:uid="{00000000-0005-0000-0000-0000715D0000}"/>
    <cellStyle name="Hyperlink 28" xfId="53876" hidden="1" xr:uid="{00000000-0005-0000-0000-0000725D0000}"/>
    <cellStyle name="Hyperlink 28" xfId="54230" hidden="1" xr:uid="{00000000-0005-0000-0000-0000735D0000}"/>
    <cellStyle name="Hyperlink 28" xfId="54255" hidden="1" xr:uid="{00000000-0005-0000-0000-0000745D0000}"/>
    <cellStyle name="Hyperlink 28" xfId="54304" hidden="1" xr:uid="{00000000-0005-0000-0000-0000755D0000}"/>
    <cellStyle name="Hyperlink 28" xfId="54329" hidden="1" xr:uid="{00000000-0005-0000-0000-0000765D0000}"/>
    <cellStyle name="Hyperlink 28" xfId="53797" hidden="1" xr:uid="{00000000-0005-0000-0000-0000775D0000}"/>
    <cellStyle name="Hyperlink 28" xfId="54434" hidden="1" xr:uid="{00000000-0005-0000-0000-0000785D0000}"/>
    <cellStyle name="Hyperlink 28" xfId="54459" hidden="1" xr:uid="{00000000-0005-0000-0000-0000795D0000}"/>
    <cellStyle name="Hyperlink 28" xfId="54508" hidden="1" xr:uid="{00000000-0005-0000-0000-00007A5D0000}"/>
    <cellStyle name="Hyperlink 28" xfId="54533" hidden="1" xr:uid="{00000000-0005-0000-0000-00007B5D0000}"/>
    <cellStyle name="Hyperlink 28" xfId="53936" hidden="1" xr:uid="{00000000-0005-0000-0000-00007C5D0000}"/>
    <cellStyle name="Hyperlink 28" xfId="54638" hidden="1" xr:uid="{00000000-0005-0000-0000-00007D5D0000}"/>
    <cellStyle name="Hyperlink 28" xfId="54663" hidden="1" xr:uid="{00000000-0005-0000-0000-00007E5D0000}"/>
    <cellStyle name="Hyperlink 28" xfId="54712" hidden="1" xr:uid="{00000000-0005-0000-0000-00007F5D0000}"/>
    <cellStyle name="Hyperlink 28" xfId="54737" hidden="1" xr:uid="{00000000-0005-0000-0000-0000805D0000}"/>
    <cellStyle name="Hyperlink 28" xfId="54171" hidden="1" xr:uid="{00000000-0005-0000-0000-0000815D0000}"/>
    <cellStyle name="Hyperlink 28" xfId="54842" hidden="1" xr:uid="{00000000-0005-0000-0000-0000825D0000}"/>
    <cellStyle name="Hyperlink 28" xfId="54867" hidden="1" xr:uid="{00000000-0005-0000-0000-0000835D0000}"/>
    <cellStyle name="Hyperlink 28" xfId="54916" hidden="1" xr:uid="{00000000-0005-0000-0000-0000845D0000}"/>
    <cellStyle name="Hyperlink 28" xfId="54941" hidden="1" xr:uid="{00000000-0005-0000-0000-0000855D0000}"/>
    <cellStyle name="Hyperlink 28" xfId="51897" hidden="1" xr:uid="{00000000-0005-0000-0000-0000865D0000}"/>
    <cellStyle name="Hyperlink 28" xfId="55046" hidden="1" xr:uid="{00000000-0005-0000-0000-0000875D0000}"/>
    <cellStyle name="Hyperlink 28" xfId="55071" hidden="1" xr:uid="{00000000-0005-0000-0000-0000885D0000}"/>
    <cellStyle name="Hyperlink 28" xfId="55120" hidden="1" xr:uid="{00000000-0005-0000-0000-0000895D0000}"/>
    <cellStyle name="Hyperlink 28" xfId="55145" hidden="1" xr:uid="{00000000-0005-0000-0000-00008A5D0000}"/>
    <cellStyle name="Hyperlink 28" xfId="55304" hidden="1" xr:uid="{00000000-0005-0000-0000-00008B5D0000}"/>
    <cellStyle name="Hyperlink 28" xfId="55477" hidden="1" xr:uid="{00000000-0005-0000-0000-00008C5D0000}"/>
    <cellStyle name="Hyperlink 28" xfId="55502" hidden="1" xr:uid="{00000000-0005-0000-0000-00008D5D0000}"/>
    <cellStyle name="Hyperlink 28" xfId="55551" hidden="1" xr:uid="{00000000-0005-0000-0000-00008E5D0000}"/>
    <cellStyle name="Hyperlink 28" xfId="55576" hidden="1" xr:uid="{00000000-0005-0000-0000-00008F5D0000}"/>
    <cellStyle name="Hyperlink 28" xfId="55355" hidden="1" xr:uid="{00000000-0005-0000-0000-0000905D0000}"/>
    <cellStyle name="Hyperlink 28" xfId="55709" hidden="1" xr:uid="{00000000-0005-0000-0000-0000915D0000}"/>
    <cellStyle name="Hyperlink 28" xfId="55734" hidden="1" xr:uid="{00000000-0005-0000-0000-0000925D0000}"/>
    <cellStyle name="Hyperlink 28" xfId="55783" hidden="1" xr:uid="{00000000-0005-0000-0000-0000935D0000}"/>
    <cellStyle name="Hyperlink 28" xfId="55808" hidden="1" xr:uid="{00000000-0005-0000-0000-0000945D0000}"/>
    <cellStyle name="Hyperlink 28" xfId="55276" hidden="1" xr:uid="{00000000-0005-0000-0000-0000955D0000}"/>
    <cellStyle name="Hyperlink 28" xfId="55913" hidden="1" xr:uid="{00000000-0005-0000-0000-0000965D0000}"/>
    <cellStyle name="Hyperlink 28" xfId="55938" hidden="1" xr:uid="{00000000-0005-0000-0000-0000975D0000}"/>
    <cellStyle name="Hyperlink 28" xfId="55987" hidden="1" xr:uid="{00000000-0005-0000-0000-0000985D0000}"/>
    <cellStyle name="Hyperlink 28" xfId="56012" hidden="1" xr:uid="{00000000-0005-0000-0000-0000995D0000}"/>
    <cellStyle name="Hyperlink 28" xfId="55415" hidden="1" xr:uid="{00000000-0005-0000-0000-00009A5D0000}"/>
    <cellStyle name="Hyperlink 28" xfId="56117" hidden="1" xr:uid="{00000000-0005-0000-0000-00009B5D0000}"/>
    <cellStyle name="Hyperlink 28" xfId="56142" hidden="1" xr:uid="{00000000-0005-0000-0000-00009C5D0000}"/>
    <cellStyle name="Hyperlink 28" xfId="56191" hidden="1" xr:uid="{00000000-0005-0000-0000-00009D5D0000}"/>
    <cellStyle name="Hyperlink 28" xfId="56216" hidden="1" xr:uid="{00000000-0005-0000-0000-00009E5D0000}"/>
    <cellStyle name="Hyperlink 28" xfId="55650" hidden="1" xr:uid="{00000000-0005-0000-0000-00009F5D0000}"/>
    <cellStyle name="Hyperlink 28" xfId="56321" hidden="1" xr:uid="{00000000-0005-0000-0000-0000A05D0000}"/>
    <cellStyle name="Hyperlink 28" xfId="56346" hidden="1" xr:uid="{00000000-0005-0000-0000-0000A15D0000}"/>
    <cellStyle name="Hyperlink 28" xfId="56395" hidden="1" xr:uid="{00000000-0005-0000-0000-0000A25D0000}"/>
    <cellStyle name="Hyperlink 28" xfId="56420" hidden="1" xr:uid="{00000000-0005-0000-0000-0000A35D0000}"/>
    <cellStyle name="Hyperlink 28" xfId="56518" hidden="1" xr:uid="{00000000-0005-0000-0000-0000A45D0000}"/>
    <cellStyle name="Hyperlink 28" xfId="56589" hidden="1" xr:uid="{00000000-0005-0000-0000-0000A55D0000}"/>
    <cellStyle name="Hyperlink 28" xfId="56614" hidden="1" xr:uid="{00000000-0005-0000-0000-0000A65D0000}"/>
    <cellStyle name="Hyperlink 28" xfId="56663" hidden="1" xr:uid="{00000000-0005-0000-0000-0000A75D0000}"/>
    <cellStyle name="Hyperlink 28" xfId="56688" hidden="1" xr:uid="{00000000-0005-0000-0000-0000A85D0000}"/>
    <cellStyle name="Hyperlink 28" xfId="56775" hidden="1" xr:uid="{00000000-0005-0000-0000-0000A95D0000}"/>
    <cellStyle name="Hyperlink 28" xfId="56844" hidden="1" xr:uid="{00000000-0005-0000-0000-0000AA5D0000}"/>
    <cellStyle name="Hyperlink 28" xfId="56869" hidden="1" xr:uid="{00000000-0005-0000-0000-0000AB5D0000}"/>
    <cellStyle name="Hyperlink 28" xfId="56918" hidden="1" xr:uid="{00000000-0005-0000-0000-0000AC5D0000}"/>
    <cellStyle name="Hyperlink 28" xfId="56943" hidden="1" xr:uid="{00000000-0005-0000-0000-0000AD5D0000}"/>
    <cellStyle name="Hyperlink 28" xfId="57087" hidden="1" xr:uid="{00000000-0005-0000-0000-0000AE5D0000}"/>
    <cellStyle name="Hyperlink 28" xfId="57211" hidden="1" xr:uid="{00000000-0005-0000-0000-0000AF5D0000}"/>
    <cellStyle name="Hyperlink 28" xfId="57236" hidden="1" xr:uid="{00000000-0005-0000-0000-0000B05D0000}"/>
    <cellStyle name="Hyperlink 28" xfId="57285" hidden="1" xr:uid="{00000000-0005-0000-0000-0000B15D0000}"/>
    <cellStyle name="Hyperlink 28" xfId="57310" hidden="1" xr:uid="{00000000-0005-0000-0000-0000B25D0000}"/>
    <cellStyle name="Hyperlink 28" xfId="57469" hidden="1" xr:uid="{00000000-0005-0000-0000-0000B35D0000}"/>
    <cellStyle name="Hyperlink 28" xfId="57642" hidden="1" xr:uid="{00000000-0005-0000-0000-0000B45D0000}"/>
    <cellStyle name="Hyperlink 28" xfId="57667" hidden="1" xr:uid="{00000000-0005-0000-0000-0000B55D0000}"/>
    <cellStyle name="Hyperlink 28" xfId="57716" hidden="1" xr:uid="{00000000-0005-0000-0000-0000B65D0000}"/>
    <cellStyle name="Hyperlink 28" xfId="57741" hidden="1" xr:uid="{00000000-0005-0000-0000-0000B75D0000}"/>
    <cellStyle name="Hyperlink 28" xfId="57520" hidden="1" xr:uid="{00000000-0005-0000-0000-0000B85D0000}"/>
    <cellStyle name="Hyperlink 28" xfId="57874" hidden="1" xr:uid="{00000000-0005-0000-0000-0000B95D0000}"/>
    <cellStyle name="Hyperlink 28" xfId="57899" hidden="1" xr:uid="{00000000-0005-0000-0000-0000BA5D0000}"/>
    <cellStyle name="Hyperlink 28" xfId="57948" hidden="1" xr:uid="{00000000-0005-0000-0000-0000BB5D0000}"/>
    <cellStyle name="Hyperlink 28" xfId="57973" hidden="1" xr:uid="{00000000-0005-0000-0000-0000BC5D0000}"/>
    <cellStyle name="Hyperlink 28" xfId="57441" hidden="1" xr:uid="{00000000-0005-0000-0000-0000BD5D0000}"/>
    <cellStyle name="Hyperlink 28" xfId="58078" hidden="1" xr:uid="{00000000-0005-0000-0000-0000BE5D0000}"/>
    <cellStyle name="Hyperlink 28" xfId="58103" hidden="1" xr:uid="{00000000-0005-0000-0000-0000BF5D0000}"/>
    <cellStyle name="Hyperlink 28" xfId="58152" hidden="1" xr:uid="{00000000-0005-0000-0000-0000C05D0000}"/>
    <cellStyle name="Hyperlink 28" xfId="58177" hidden="1" xr:uid="{00000000-0005-0000-0000-0000C15D0000}"/>
    <cellStyle name="Hyperlink 28" xfId="57580" hidden="1" xr:uid="{00000000-0005-0000-0000-0000C25D0000}"/>
    <cellStyle name="Hyperlink 28" xfId="58282" hidden="1" xr:uid="{00000000-0005-0000-0000-0000C35D0000}"/>
    <cellStyle name="Hyperlink 28" xfId="58307" hidden="1" xr:uid="{00000000-0005-0000-0000-0000C45D0000}"/>
    <cellStyle name="Hyperlink 28" xfId="58356" hidden="1" xr:uid="{00000000-0005-0000-0000-0000C55D0000}"/>
    <cellStyle name="Hyperlink 28" xfId="58381" hidden="1" xr:uid="{00000000-0005-0000-0000-0000C65D0000}"/>
    <cellStyle name="Hyperlink 28" xfId="57815" hidden="1" xr:uid="{00000000-0005-0000-0000-0000C75D0000}"/>
    <cellStyle name="Hyperlink 28" xfId="58486" hidden="1" xr:uid="{00000000-0005-0000-0000-0000C85D0000}"/>
    <cellStyle name="Hyperlink 28" xfId="58511" hidden="1" xr:uid="{00000000-0005-0000-0000-0000C95D0000}"/>
    <cellStyle name="Hyperlink 28" xfId="58560" hidden="1" xr:uid="{00000000-0005-0000-0000-0000CA5D0000}"/>
    <cellStyle name="Hyperlink 28" xfId="58585" hidden="1" xr:uid="{00000000-0005-0000-0000-0000CB5D0000}"/>
    <cellStyle name="Hyperlink 28" xfId="57139" hidden="1" xr:uid="{00000000-0005-0000-0000-0000CC5D0000}"/>
    <cellStyle name="Hyperlink 28" xfId="58690" hidden="1" xr:uid="{00000000-0005-0000-0000-0000CD5D0000}"/>
    <cellStyle name="Hyperlink 28" xfId="58715" hidden="1" xr:uid="{00000000-0005-0000-0000-0000CE5D0000}"/>
    <cellStyle name="Hyperlink 28" xfId="58764" hidden="1" xr:uid="{00000000-0005-0000-0000-0000CF5D0000}"/>
    <cellStyle name="Hyperlink 28" xfId="58789" hidden="1" xr:uid="{00000000-0005-0000-0000-0000D05D0000}"/>
    <cellStyle name="Hyperlink 28" xfId="58948" hidden="1" xr:uid="{00000000-0005-0000-0000-0000D15D0000}"/>
    <cellStyle name="Hyperlink 28" xfId="59121" hidden="1" xr:uid="{00000000-0005-0000-0000-0000D25D0000}"/>
    <cellStyle name="Hyperlink 28" xfId="59146" hidden="1" xr:uid="{00000000-0005-0000-0000-0000D35D0000}"/>
    <cellStyle name="Hyperlink 28" xfId="59195" hidden="1" xr:uid="{00000000-0005-0000-0000-0000D45D0000}"/>
    <cellStyle name="Hyperlink 28" xfId="59220" hidden="1" xr:uid="{00000000-0005-0000-0000-0000D55D0000}"/>
    <cellStyle name="Hyperlink 28" xfId="58999" hidden="1" xr:uid="{00000000-0005-0000-0000-0000D65D0000}"/>
    <cellStyle name="Hyperlink 28" xfId="59353" hidden="1" xr:uid="{00000000-0005-0000-0000-0000D75D0000}"/>
    <cellStyle name="Hyperlink 28" xfId="59378" hidden="1" xr:uid="{00000000-0005-0000-0000-0000D85D0000}"/>
    <cellStyle name="Hyperlink 28" xfId="59427" hidden="1" xr:uid="{00000000-0005-0000-0000-0000D95D0000}"/>
    <cellStyle name="Hyperlink 28" xfId="59452" hidden="1" xr:uid="{00000000-0005-0000-0000-0000DA5D0000}"/>
    <cellStyle name="Hyperlink 28" xfId="58920" hidden="1" xr:uid="{00000000-0005-0000-0000-0000DB5D0000}"/>
    <cellStyle name="Hyperlink 28" xfId="59557" hidden="1" xr:uid="{00000000-0005-0000-0000-0000DC5D0000}"/>
    <cellStyle name="Hyperlink 28" xfId="59582" hidden="1" xr:uid="{00000000-0005-0000-0000-0000DD5D0000}"/>
    <cellStyle name="Hyperlink 28" xfId="59631" hidden="1" xr:uid="{00000000-0005-0000-0000-0000DE5D0000}"/>
    <cellStyle name="Hyperlink 28" xfId="59656" hidden="1" xr:uid="{00000000-0005-0000-0000-0000DF5D0000}"/>
    <cellStyle name="Hyperlink 28" xfId="59059" hidden="1" xr:uid="{00000000-0005-0000-0000-0000E05D0000}"/>
    <cellStyle name="Hyperlink 28" xfId="59761" hidden="1" xr:uid="{00000000-0005-0000-0000-0000E15D0000}"/>
    <cellStyle name="Hyperlink 28" xfId="59786" hidden="1" xr:uid="{00000000-0005-0000-0000-0000E25D0000}"/>
    <cellStyle name="Hyperlink 28" xfId="59835" hidden="1" xr:uid="{00000000-0005-0000-0000-0000E35D0000}"/>
    <cellStyle name="Hyperlink 28" xfId="59860" hidden="1" xr:uid="{00000000-0005-0000-0000-0000E45D0000}"/>
    <cellStyle name="Hyperlink 28" xfId="59294" hidden="1" xr:uid="{00000000-0005-0000-0000-0000E55D0000}"/>
    <cellStyle name="Hyperlink 28" xfId="59965" hidden="1" xr:uid="{00000000-0005-0000-0000-0000E65D0000}"/>
    <cellStyle name="Hyperlink 28" xfId="59990" hidden="1" xr:uid="{00000000-0005-0000-0000-0000E75D0000}"/>
    <cellStyle name="Hyperlink 28" xfId="60039" hidden="1" xr:uid="{00000000-0005-0000-0000-0000E85D0000}"/>
    <cellStyle name="Hyperlink 28" xfId="60064" hidden="1" xr:uid="{00000000-0005-0000-0000-0000E95D0000}"/>
    <cellStyle name="Hyperlink 28" xfId="57014" hidden="1" xr:uid="{00000000-0005-0000-0000-0000EA5D0000}"/>
    <cellStyle name="Hyperlink 28" xfId="60169" hidden="1" xr:uid="{00000000-0005-0000-0000-0000EB5D0000}"/>
    <cellStyle name="Hyperlink 28" xfId="60194" hidden="1" xr:uid="{00000000-0005-0000-0000-0000EC5D0000}"/>
    <cellStyle name="Hyperlink 28" xfId="60243" hidden="1" xr:uid="{00000000-0005-0000-0000-0000ED5D0000}"/>
    <cellStyle name="Hyperlink 28" xfId="60268" hidden="1" xr:uid="{00000000-0005-0000-0000-0000EE5D0000}"/>
    <cellStyle name="Hyperlink 28" xfId="60427" hidden="1" xr:uid="{00000000-0005-0000-0000-0000EF5D0000}"/>
    <cellStyle name="Hyperlink 28" xfId="60600" hidden="1" xr:uid="{00000000-0005-0000-0000-0000F05D0000}"/>
    <cellStyle name="Hyperlink 28" xfId="60625" hidden="1" xr:uid="{00000000-0005-0000-0000-0000F15D0000}"/>
    <cellStyle name="Hyperlink 28" xfId="60674" hidden="1" xr:uid="{00000000-0005-0000-0000-0000F25D0000}"/>
    <cellStyle name="Hyperlink 28" xfId="60699" hidden="1" xr:uid="{00000000-0005-0000-0000-0000F35D0000}"/>
    <cellStyle name="Hyperlink 28" xfId="60478" hidden="1" xr:uid="{00000000-0005-0000-0000-0000F45D0000}"/>
    <cellStyle name="Hyperlink 28" xfId="60832" hidden="1" xr:uid="{00000000-0005-0000-0000-0000F55D0000}"/>
    <cellStyle name="Hyperlink 28" xfId="60857" hidden="1" xr:uid="{00000000-0005-0000-0000-0000F65D0000}"/>
    <cellStyle name="Hyperlink 28" xfId="60906" hidden="1" xr:uid="{00000000-0005-0000-0000-0000F75D0000}"/>
    <cellStyle name="Hyperlink 28" xfId="60931" hidden="1" xr:uid="{00000000-0005-0000-0000-0000F85D0000}"/>
    <cellStyle name="Hyperlink 28" xfId="60399" hidden="1" xr:uid="{00000000-0005-0000-0000-0000F95D0000}"/>
    <cellStyle name="Hyperlink 28" xfId="61036" hidden="1" xr:uid="{00000000-0005-0000-0000-0000FA5D0000}"/>
    <cellStyle name="Hyperlink 28" xfId="61061" hidden="1" xr:uid="{00000000-0005-0000-0000-0000FB5D0000}"/>
    <cellStyle name="Hyperlink 28" xfId="61110" hidden="1" xr:uid="{00000000-0005-0000-0000-0000FC5D0000}"/>
    <cellStyle name="Hyperlink 28" xfId="61135" hidden="1" xr:uid="{00000000-0005-0000-0000-0000FD5D0000}"/>
    <cellStyle name="Hyperlink 28" xfId="60538" hidden="1" xr:uid="{00000000-0005-0000-0000-0000FE5D0000}"/>
    <cellStyle name="Hyperlink 28" xfId="61240" hidden="1" xr:uid="{00000000-0005-0000-0000-0000FF5D0000}"/>
    <cellStyle name="Hyperlink 28" xfId="61265" hidden="1" xr:uid="{00000000-0005-0000-0000-0000005E0000}"/>
    <cellStyle name="Hyperlink 28" xfId="61314" hidden="1" xr:uid="{00000000-0005-0000-0000-0000015E0000}"/>
    <cellStyle name="Hyperlink 28" xfId="61339" hidden="1" xr:uid="{00000000-0005-0000-0000-0000025E0000}"/>
    <cellStyle name="Hyperlink 28" xfId="60773" hidden="1" xr:uid="{00000000-0005-0000-0000-0000035E0000}"/>
    <cellStyle name="Hyperlink 28" xfId="61444" hidden="1" xr:uid="{00000000-0005-0000-0000-0000045E0000}"/>
    <cellStyle name="Hyperlink 28" xfId="61469" hidden="1" xr:uid="{00000000-0005-0000-0000-0000055E0000}"/>
    <cellStyle name="Hyperlink 28" xfId="61518" hidden="1" xr:uid="{00000000-0005-0000-0000-0000065E0000}"/>
    <cellStyle name="Hyperlink 28" xfId="61543" xr:uid="{00000000-0005-0000-0000-0000075E0000}"/>
    <cellStyle name="Hyperlink 29" xfId="158" hidden="1" xr:uid="{00000000-0005-0000-0000-0000085E0000}"/>
    <cellStyle name="Hyperlink 29" xfId="227" hidden="1" xr:uid="{00000000-0005-0000-0000-0000095E0000}"/>
    <cellStyle name="Hyperlink 29" xfId="457" hidden="1" xr:uid="{00000000-0005-0000-0000-00000A5E0000}"/>
    <cellStyle name="Hyperlink 29" xfId="416" hidden="1" xr:uid="{00000000-0005-0000-0000-00000B5E0000}"/>
    <cellStyle name="Hyperlink 29" xfId="415" hidden="1" xr:uid="{00000000-0005-0000-0000-00000C5E0000}"/>
    <cellStyle name="Hyperlink 29" xfId="582" hidden="1" xr:uid="{00000000-0005-0000-0000-00000D5E0000}"/>
    <cellStyle name="Hyperlink 29" xfId="645" hidden="1" xr:uid="{00000000-0005-0000-0000-00000E5E0000}"/>
    <cellStyle name="Hyperlink 29" xfId="714" hidden="1" xr:uid="{00000000-0005-0000-0000-00000F5E0000}"/>
    <cellStyle name="Hyperlink 29" xfId="673" hidden="1" xr:uid="{00000000-0005-0000-0000-0000105E0000}"/>
    <cellStyle name="Hyperlink 29" xfId="672" hidden="1" xr:uid="{00000000-0005-0000-0000-0000115E0000}"/>
    <cellStyle name="Hyperlink 29" xfId="837" hidden="1" xr:uid="{00000000-0005-0000-0000-0000125E0000}"/>
    <cellStyle name="Hyperlink 29" xfId="959" hidden="1" xr:uid="{00000000-0005-0000-0000-0000135E0000}"/>
    <cellStyle name="Hyperlink 29" xfId="1084" hidden="1" xr:uid="{00000000-0005-0000-0000-0000145E0000}"/>
    <cellStyle name="Hyperlink 29" xfId="1043" hidden="1" xr:uid="{00000000-0005-0000-0000-0000155E0000}"/>
    <cellStyle name="Hyperlink 29" xfId="1042" hidden="1" xr:uid="{00000000-0005-0000-0000-0000165E0000}"/>
    <cellStyle name="Hyperlink 29" xfId="1207" hidden="1" xr:uid="{00000000-0005-0000-0000-0000175E0000}"/>
    <cellStyle name="Hyperlink 29" xfId="1342" hidden="1" xr:uid="{00000000-0005-0000-0000-0000185E0000}"/>
    <cellStyle name="Hyperlink 29" xfId="1515" hidden="1" xr:uid="{00000000-0005-0000-0000-0000195E0000}"/>
    <cellStyle name="Hyperlink 29" xfId="1474" hidden="1" xr:uid="{00000000-0005-0000-0000-00001A5E0000}"/>
    <cellStyle name="Hyperlink 29" xfId="1473" hidden="1" xr:uid="{00000000-0005-0000-0000-00001B5E0000}"/>
    <cellStyle name="Hyperlink 29" xfId="1638" hidden="1" xr:uid="{00000000-0005-0000-0000-00001C5E0000}"/>
    <cellStyle name="Hyperlink 29" xfId="1391" hidden="1" xr:uid="{00000000-0005-0000-0000-00001D5E0000}"/>
    <cellStyle name="Hyperlink 29" xfId="1747" hidden="1" xr:uid="{00000000-0005-0000-0000-00001E5E0000}"/>
    <cellStyle name="Hyperlink 29" xfId="1706" hidden="1" xr:uid="{00000000-0005-0000-0000-00001F5E0000}"/>
    <cellStyle name="Hyperlink 29" xfId="1705" hidden="1" xr:uid="{00000000-0005-0000-0000-0000205E0000}"/>
    <cellStyle name="Hyperlink 29" xfId="1870" hidden="1" xr:uid="{00000000-0005-0000-0000-0000215E0000}"/>
    <cellStyle name="Hyperlink 29" xfId="1288" hidden="1" xr:uid="{00000000-0005-0000-0000-0000225E0000}"/>
    <cellStyle name="Hyperlink 29" xfId="1951" hidden="1" xr:uid="{00000000-0005-0000-0000-0000235E0000}"/>
    <cellStyle name="Hyperlink 29" xfId="1910" hidden="1" xr:uid="{00000000-0005-0000-0000-0000245E0000}"/>
    <cellStyle name="Hyperlink 29" xfId="1909" hidden="1" xr:uid="{00000000-0005-0000-0000-0000255E0000}"/>
    <cellStyle name="Hyperlink 29" xfId="2074" hidden="1" xr:uid="{00000000-0005-0000-0000-0000265E0000}"/>
    <cellStyle name="Hyperlink 29" xfId="1453" hidden="1" xr:uid="{00000000-0005-0000-0000-0000275E0000}"/>
    <cellStyle name="Hyperlink 29" xfId="2155" hidden="1" xr:uid="{00000000-0005-0000-0000-0000285E0000}"/>
    <cellStyle name="Hyperlink 29" xfId="2114" hidden="1" xr:uid="{00000000-0005-0000-0000-0000295E0000}"/>
    <cellStyle name="Hyperlink 29" xfId="2113" hidden="1" xr:uid="{00000000-0005-0000-0000-00002A5E0000}"/>
    <cellStyle name="Hyperlink 29" xfId="2278" hidden="1" xr:uid="{00000000-0005-0000-0000-00002B5E0000}"/>
    <cellStyle name="Hyperlink 29" xfId="1688" hidden="1" xr:uid="{00000000-0005-0000-0000-00002C5E0000}"/>
    <cellStyle name="Hyperlink 29" xfId="2359" hidden="1" xr:uid="{00000000-0005-0000-0000-00002D5E0000}"/>
    <cellStyle name="Hyperlink 29" xfId="2318" hidden="1" xr:uid="{00000000-0005-0000-0000-00002E5E0000}"/>
    <cellStyle name="Hyperlink 29" xfId="2317" hidden="1" xr:uid="{00000000-0005-0000-0000-00002F5E0000}"/>
    <cellStyle name="Hyperlink 29" xfId="2482" hidden="1" xr:uid="{00000000-0005-0000-0000-0000305E0000}"/>
    <cellStyle name="Hyperlink 29" xfId="1009" hidden="1" xr:uid="{00000000-0005-0000-0000-0000315E0000}"/>
    <cellStyle name="Hyperlink 29" xfId="2563" hidden="1" xr:uid="{00000000-0005-0000-0000-0000325E0000}"/>
    <cellStyle name="Hyperlink 29" xfId="2522" hidden="1" xr:uid="{00000000-0005-0000-0000-0000335E0000}"/>
    <cellStyle name="Hyperlink 29" xfId="2521" hidden="1" xr:uid="{00000000-0005-0000-0000-0000345E0000}"/>
    <cellStyle name="Hyperlink 29" xfId="2686" hidden="1" xr:uid="{00000000-0005-0000-0000-0000355E0000}"/>
    <cellStyle name="Hyperlink 29" xfId="2821" hidden="1" xr:uid="{00000000-0005-0000-0000-0000365E0000}"/>
    <cellStyle name="Hyperlink 29" xfId="2994" hidden="1" xr:uid="{00000000-0005-0000-0000-0000375E0000}"/>
    <cellStyle name="Hyperlink 29" xfId="2953" hidden="1" xr:uid="{00000000-0005-0000-0000-0000385E0000}"/>
    <cellStyle name="Hyperlink 29" xfId="2952" hidden="1" xr:uid="{00000000-0005-0000-0000-0000395E0000}"/>
    <cellStyle name="Hyperlink 29" xfId="3117" hidden="1" xr:uid="{00000000-0005-0000-0000-00003A5E0000}"/>
    <cellStyle name="Hyperlink 29" xfId="2870" hidden="1" xr:uid="{00000000-0005-0000-0000-00003B5E0000}"/>
    <cellStyle name="Hyperlink 29" xfId="3226" hidden="1" xr:uid="{00000000-0005-0000-0000-00003C5E0000}"/>
    <cellStyle name="Hyperlink 29" xfId="3185" hidden="1" xr:uid="{00000000-0005-0000-0000-00003D5E0000}"/>
    <cellStyle name="Hyperlink 29" xfId="3184" hidden="1" xr:uid="{00000000-0005-0000-0000-00003E5E0000}"/>
    <cellStyle name="Hyperlink 29" xfId="3349" hidden="1" xr:uid="{00000000-0005-0000-0000-00003F5E0000}"/>
    <cellStyle name="Hyperlink 29" xfId="2767" hidden="1" xr:uid="{00000000-0005-0000-0000-0000405E0000}"/>
    <cellStyle name="Hyperlink 29" xfId="3430" hidden="1" xr:uid="{00000000-0005-0000-0000-0000415E0000}"/>
    <cellStyle name="Hyperlink 29" xfId="3389" hidden="1" xr:uid="{00000000-0005-0000-0000-0000425E0000}"/>
    <cellStyle name="Hyperlink 29" xfId="3388" hidden="1" xr:uid="{00000000-0005-0000-0000-0000435E0000}"/>
    <cellStyle name="Hyperlink 29" xfId="3553" hidden="1" xr:uid="{00000000-0005-0000-0000-0000445E0000}"/>
    <cellStyle name="Hyperlink 29" xfId="2932" hidden="1" xr:uid="{00000000-0005-0000-0000-0000455E0000}"/>
    <cellStyle name="Hyperlink 29" xfId="3634" hidden="1" xr:uid="{00000000-0005-0000-0000-0000465E0000}"/>
    <cellStyle name="Hyperlink 29" xfId="3593" hidden="1" xr:uid="{00000000-0005-0000-0000-0000475E0000}"/>
    <cellStyle name="Hyperlink 29" xfId="3592" hidden="1" xr:uid="{00000000-0005-0000-0000-0000485E0000}"/>
    <cellStyle name="Hyperlink 29" xfId="3757" hidden="1" xr:uid="{00000000-0005-0000-0000-0000495E0000}"/>
    <cellStyle name="Hyperlink 29" xfId="3167" hidden="1" xr:uid="{00000000-0005-0000-0000-00004A5E0000}"/>
    <cellStyle name="Hyperlink 29" xfId="3838" hidden="1" xr:uid="{00000000-0005-0000-0000-00004B5E0000}"/>
    <cellStyle name="Hyperlink 29" xfId="3797" hidden="1" xr:uid="{00000000-0005-0000-0000-00004C5E0000}"/>
    <cellStyle name="Hyperlink 29" xfId="3796" hidden="1" xr:uid="{00000000-0005-0000-0000-00004D5E0000}"/>
    <cellStyle name="Hyperlink 29" xfId="3961" hidden="1" xr:uid="{00000000-0005-0000-0000-00004E5E0000}"/>
    <cellStyle name="Hyperlink 29" xfId="928" hidden="1" xr:uid="{00000000-0005-0000-0000-00004F5E0000}"/>
    <cellStyle name="Hyperlink 29" xfId="4042" hidden="1" xr:uid="{00000000-0005-0000-0000-0000505E0000}"/>
    <cellStyle name="Hyperlink 29" xfId="4001" hidden="1" xr:uid="{00000000-0005-0000-0000-0000515E0000}"/>
    <cellStyle name="Hyperlink 29" xfId="4000" hidden="1" xr:uid="{00000000-0005-0000-0000-0000525E0000}"/>
    <cellStyle name="Hyperlink 29" xfId="4165" hidden="1" xr:uid="{00000000-0005-0000-0000-0000535E0000}"/>
    <cellStyle name="Hyperlink 29" xfId="4300" hidden="1" xr:uid="{00000000-0005-0000-0000-0000545E0000}"/>
    <cellStyle name="Hyperlink 29" xfId="4473" hidden="1" xr:uid="{00000000-0005-0000-0000-0000555E0000}"/>
    <cellStyle name="Hyperlink 29" xfId="4432" hidden="1" xr:uid="{00000000-0005-0000-0000-0000565E0000}"/>
    <cellStyle name="Hyperlink 29" xfId="4431" hidden="1" xr:uid="{00000000-0005-0000-0000-0000575E0000}"/>
    <cellStyle name="Hyperlink 29" xfId="4596" hidden="1" xr:uid="{00000000-0005-0000-0000-0000585E0000}"/>
    <cellStyle name="Hyperlink 29" xfId="4349" hidden="1" xr:uid="{00000000-0005-0000-0000-0000595E0000}"/>
    <cellStyle name="Hyperlink 29" xfId="4705" hidden="1" xr:uid="{00000000-0005-0000-0000-00005A5E0000}"/>
    <cellStyle name="Hyperlink 29" xfId="4664" hidden="1" xr:uid="{00000000-0005-0000-0000-00005B5E0000}"/>
    <cellStyle name="Hyperlink 29" xfId="4663" hidden="1" xr:uid="{00000000-0005-0000-0000-00005C5E0000}"/>
    <cellStyle name="Hyperlink 29" xfId="4828" hidden="1" xr:uid="{00000000-0005-0000-0000-00005D5E0000}"/>
    <cellStyle name="Hyperlink 29" xfId="4246" hidden="1" xr:uid="{00000000-0005-0000-0000-00005E5E0000}"/>
    <cellStyle name="Hyperlink 29" xfId="4909" hidden="1" xr:uid="{00000000-0005-0000-0000-00005F5E0000}"/>
    <cellStyle name="Hyperlink 29" xfId="4868" hidden="1" xr:uid="{00000000-0005-0000-0000-0000605E0000}"/>
    <cellStyle name="Hyperlink 29" xfId="4867" hidden="1" xr:uid="{00000000-0005-0000-0000-0000615E0000}"/>
    <cellStyle name="Hyperlink 29" xfId="5032" hidden="1" xr:uid="{00000000-0005-0000-0000-0000625E0000}"/>
    <cellStyle name="Hyperlink 29" xfId="4411" hidden="1" xr:uid="{00000000-0005-0000-0000-0000635E0000}"/>
    <cellStyle name="Hyperlink 29" xfId="5113" hidden="1" xr:uid="{00000000-0005-0000-0000-0000645E0000}"/>
    <cellStyle name="Hyperlink 29" xfId="5072" hidden="1" xr:uid="{00000000-0005-0000-0000-0000655E0000}"/>
    <cellStyle name="Hyperlink 29" xfId="5071" hidden="1" xr:uid="{00000000-0005-0000-0000-0000665E0000}"/>
    <cellStyle name="Hyperlink 29" xfId="5236" hidden="1" xr:uid="{00000000-0005-0000-0000-0000675E0000}"/>
    <cellStyle name="Hyperlink 29" xfId="4646" hidden="1" xr:uid="{00000000-0005-0000-0000-0000685E0000}"/>
    <cellStyle name="Hyperlink 29" xfId="5317" hidden="1" xr:uid="{00000000-0005-0000-0000-0000695E0000}"/>
    <cellStyle name="Hyperlink 29" xfId="5276" hidden="1" xr:uid="{00000000-0005-0000-0000-00006A5E0000}"/>
    <cellStyle name="Hyperlink 29" xfId="5275" hidden="1" xr:uid="{00000000-0005-0000-0000-00006B5E0000}"/>
    <cellStyle name="Hyperlink 29" xfId="5440" hidden="1" xr:uid="{00000000-0005-0000-0000-00006C5E0000}"/>
    <cellStyle name="Hyperlink 29" xfId="5653" hidden="1" xr:uid="{00000000-0005-0000-0000-00006D5E0000}"/>
    <cellStyle name="Hyperlink 29" xfId="5853" hidden="1" xr:uid="{00000000-0005-0000-0000-00006E5E0000}"/>
    <cellStyle name="Hyperlink 29" xfId="5812" hidden="1" xr:uid="{00000000-0005-0000-0000-00006F5E0000}"/>
    <cellStyle name="Hyperlink 29" xfId="5811" hidden="1" xr:uid="{00000000-0005-0000-0000-0000705E0000}"/>
    <cellStyle name="Hyperlink 29" xfId="5976" hidden="1" xr:uid="{00000000-0005-0000-0000-0000715E0000}"/>
    <cellStyle name="Hyperlink 29" xfId="6039" hidden="1" xr:uid="{00000000-0005-0000-0000-0000725E0000}"/>
    <cellStyle name="Hyperlink 29" xfId="6108" hidden="1" xr:uid="{00000000-0005-0000-0000-0000735E0000}"/>
    <cellStyle name="Hyperlink 29" xfId="6067" hidden="1" xr:uid="{00000000-0005-0000-0000-0000745E0000}"/>
    <cellStyle name="Hyperlink 29" xfId="6066" hidden="1" xr:uid="{00000000-0005-0000-0000-0000755E0000}"/>
    <cellStyle name="Hyperlink 29" xfId="6231" hidden="1" xr:uid="{00000000-0005-0000-0000-0000765E0000}"/>
    <cellStyle name="Hyperlink 29" xfId="6350" hidden="1" xr:uid="{00000000-0005-0000-0000-0000775E0000}"/>
    <cellStyle name="Hyperlink 29" xfId="6474" hidden="1" xr:uid="{00000000-0005-0000-0000-0000785E0000}"/>
    <cellStyle name="Hyperlink 29" xfId="6433" hidden="1" xr:uid="{00000000-0005-0000-0000-0000795E0000}"/>
    <cellStyle name="Hyperlink 29" xfId="6432" hidden="1" xr:uid="{00000000-0005-0000-0000-00007A5E0000}"/>
    <cellStyle name="Hyperlink 29" xfId="6597" hidden="1" xr:uid="{00000000-0005-0000-0000-00007B5E0000}"/>
    <cellStyle name="Hyperlink 29" xfId="6732" hidden="1" xr:uid="{00000000-0005-0000-0000-00007C5E0000}"/>
    <cellStyle name="Hyperlink 29" xfId="6905" hidden="1" xr:uid="{00000000-0005-0000-0000-00007D5E0000}"/>
    <cellStyle name="Hyperlink 29" xfId="6864" hidden="1" xr:uid="{00000000-0005-0000-0000-00007E5E0000}"/>
    <cellStyle name="Hyperlink 29" xfId="6863" hidden="1" xr:uid="{00000000-0005-0000-0000-00007F5E0000}"/>
    <cellStyle name="Hyperlink 29" xfId="7028" hidden="1" xr:uid="{00000000-0005-0000-0000-0000805E0000}"/>
    <cellStyle name="Hyperlink 29" xfId="6781" hidden="1" xr:uid="{00000000-0005-0000-0000-0000815E0000}"/>
    <cellStyle name="Hyperlink 29" xfId="7137" hidden="1" xr:uid="{00000000-0005-0000-0000-0000825E0000}"/>
    <cellStyle name="Hyperlink 29" xfId="7096" hidden="1" xr:uid="{00000000-0005-0000-0000-0000835E0000}"/>
    <cellStyle name="Hyperlink 29" xfId="7095" hidden="1" xr:uid="{00000000-0005-0000-0000-0000845E0000}"/>
    <cellStyle name="Hyperlink 29" xfId="7260" hidden="1" xr:uid="{00000000-0005-0000-0000-0000855E0000}"/>
    <cellStyle name="Hyperlink 29" xfId="6678" hidden="1" xr:uid="{00000000-0005-0000-0000-0000865E0000}"/>
    <cellStyle name="Hyperlink 29" xfId="7341" hidden="1" xr:uid="{00000000-0005-0000-0000-0000875E0000}"/>
    <cellStyle name="Hyperlink 29" xfId="7300" hidden="1" xr:uid="{00000000-0005-0000-0000-0000885E0000}"/>
    <cellStyle name="Hyperlink 29" xfId="7299" hidden="1" xr:uid="{00000000-0005-0000-0000-0000895E0000}"/>
    <cellStyle name="Hyperlink 29" xfId="7464" hidden="1" xr:uid="{00000000-0005-0000-0000-00008A5E0000}"/>
    <cellStyle name="Hyperlink 29" xfId="6843" hidden="1" xr:uid="{00000000-0005-0000-0000-00008B5E0000}"/>
    <cellStyle name="Hyperlink 29" xfId="7545" hidden="1" xr:uid="{00000000-0005-0000-0000-00008C5E0000}"/>
    <cellStyle name="Hyperlink 29" xfId="7504" hidden="1" xr:uid="{00000000-0005-0000-0000-00008D5E0000}"/>
    <cellStyle name="Hyperlink 29" xfId="7503" hidden="1" xr:uid="{00000000-0005-0000-0000-00008E5E0000}"/>
    <cellStyle name="Hyperlink 29" xfId="7668" hidden="1" xr:uid="{00000000-0005-0000-0000-00008F5E0000}"/>
    <cellStyle name="Hyperlink 29" xfId="7078" hidden="1" xr:uid="{00000000-0005-0000-0000-0000905E0000}"/>
    <cellStyle name="Hyperlink 29" xfId="7749" hidden="1" xr:uid="{00000000-0005-0000-0000-0000915E0000}"/>
    <cellStyle name="Hyperlink 29" xfId="7708" hidden="1" xr:uid="{00000000-0005-0000-0000-0000925E0000}"/>
    <cellStyle name="Hyperlink 29" xfId="7707" hidden="1" xr:uid="{00000000-0005-0000-0000-0000935E0000}"/>
    <cellStyle name="Hyperlink 29" xfId="7872" hidden="1" xr:uid="{00000000-0005-0000-0000-0000945E0000}"/>
    <cellStyle name="Hyperlink 29" xfId="6400" hidden="1" xr:uid="{00000000-0005-0000-0000-0000955E0000}"/>
    <cellStyle name="Hyperlink 29" xfId="7953" hidden="1" xr:uid="{00000000-0005-0000-0000-0000965E0000}"/>
    <cellStyle name="Hyperlink 29" xfId="7912" hidden="1" xr:uid="{00000000-0005-0000-0000-0000975E0000}"/>
    <cellStyle name="Hyperlink 29" xfId="7911" hidden="1" xr:uid="{00000000-0005-0000-0000-0000985E0000}"/>
    <cellStyle name="Hyperlink 29" xfId="8076" hidden="1" xr:uid="{00000000-0005-0000-0000-0000995E0000}"/>
    <cellStyle name="Hyperlink 29" xfId="8211" hidden="1" xr:uid="{00000000-0005-0000-0000-00009A5E0000}"/>
    <cellStyle name="Hyperlink 29" xfId="8384" hidden="1" xr:uid="{00000000-0005-0000-0000-00009B5E0000}"/>
    <cellStyle name="Hyperlink 29" xfId="8343" hidden="1" xr:uid="{00000000-0005-0000-0000-00009C5E0000}"/>
    <cellStyle name="Hyperlink 29" xfId="8342" hidden="1" xr:uid="{00000000-0005-0000-0000-00009D5E0000}"/>
    <cellStyle name="Hyperlink 29" xfId="8507" hidden="1" xr:uid="{00000000-0005-0000-0000-00009E5E0000}"/>
    <cellStyle name="Hyperlink 29" xfId="8260" hidden="1" xr:uid="{00000000-0005-0000-0000-00009F5E0000}"/>
    <cellStyle name="Hyperlink 29" xfId="8616" hidden="1" xr:uid="{00000000-0005-0000-0000-0000A05E0000}"/>
    <cellStyle name="Hyperlink 29" xfId="8575" hidden="1" xr:uid="{00000000-0005-0000-0000-0000A15E0000}"/>
    <cellStyle name="Hyperlink 29" xfId="8574" hidden="1" xr:uid="{00000000-0005-0000-0000-0000A25E0000}"/>
    <cellStyle name="Hyperlink 29" xfId="8739" hidden="1" xr:uid="{00000000-0005-0000-0000-0000A35E0000}"/>
    <cellStyle name="Hyperlink 29" xfId="8157" hidden="1" xr:uid="{00000000-0005-0000-0000-0000A45E0000}"/>
    <cellStyle name="Hyperlink 29" xfId="8820" hidden="1" xr:uid="{00000000-0005-0000-0000-0000A55E0000}"/>
    <cellStyle name="Hyperlink 29" xfId="8779" hidden="1" xr:uid="{00000000-0005-0000-0000-0000A65E0000}"/>
    <cellStyle name="Hyperlink 29" xfId="8778" hidden="1" xr:uid="{00000000-0005-0000-0000-0000A75E0000}"/>
    <cellStyle name="Hyperlink 29" xfId="8943" hidden="1" xr:uid="{00000000-0005-0000-0000-0000A85E0000}"/>
    <cellStyle name="Hyperlink 29" xfId="8322" hidden="1" xr:uid="{00000000-0005-0000-0000-0000A95E0000}"/>
    <cellStyle name="Hyperlink 29" xfId="9024" hidden="1" xr:uid="{00000000-0005-0000-0000-0000AA5E0000}"/>
    <cellStyle name="Hyperlink 29" xfId="8983" hidden="1" xr:uid="{00000000-0005-0000-0000-0000AB5E0000}"/>
    <cellStyle name="Hyperlink 29" xfId="8982" hidden="1" xr:uid="{00000000-0005-0000-0000-0000AC5E0000}"/>
    <cellStyle name="Hyperlink 29" xfId="9147" hidden="1" xr:uid="{00000000-0005-0000-0000-0000AD5E0000}"/>
    <cellStyle name="Hyperlink 29" xfId="8557" hidden="1" xr:uid="{00000000-0005-0000-0000-0000AE5E0000}"/>
    <cellStyle name="Hyperlink 29" xfId="9228" hidden="1" xr:uid="{00000000-0005-0000-0000-0000AF5E0000}"/>
    <cellStyle name="Hyperlink 29" xfId="9187" hidden="1" xr:uid="{00000000-0005-0000-0000-0000B05E0000}"/>
    <cellStyle name="Hyperlink 29" xfId="9186" hidden="1" xr:uid="{00000000-0005-0000-0000-0000B15E0000}"/>
    <cellStyle name="Hyperlink 29" xfId="9351" hidden="1" xr:uid="{00000000-0005-0000-0000-0000B25E0000}"/>
    <cellStyle name="Hyperlink 29" xfId="6320" hidden="1" xr:uid="{00000000-0005-0000-0000-0000B35E0000}"/>
    <cellStyle name="Hyperlink 29" xfId="9432" hidden="1" xr:uid="{00000000-0005-0000-0000-0000B45E0000}"/>
    <cellStyle name="Hyperlink 29" xfId="9391" hidden="1" xr:uid="{00000000-0005-0000-0000-0000B55E0000}"/>
    <cellStyle name="Hyperlink 29" xfId="9390" hidden="1" xr:uid="{00000000-0005-0000-0000-0000B65E0000}"/>
    <cellStyle name="Hyperlink 29" xfId="9555" hidden="1" xr:uid="{00000000-0005-0000-0000-0000B75E0000}"/>
    <cellStyle name="Hyperlink 29" xfId="9690" hidden="1" xr:uid="{00000000-0005-0000-0000-0000B85E0000}"/>
    <cellStyle name="Hyperlink 29" xfId="9863" hidden="1" xr:uid="{00000000-0005-0000-0000-0000B95E0000}"/>
    <cellStyle name="Hyperlink 29" xfId="9822" hidden="1" xr:uid="{00000000-0005-0000-0000-0000BA5E0000}"/>
    <cellStyle name="Hyperlink 29" xfId="9821" hidden="1" xr:uid="{00000000-0005-0000-0000-0000BB5E0000}"/>
    <cellStyle name="Hyperlink 29" xfId="9986" hidden="1" xr:uid="{00000000-0005-0000-0000-0000BC5E0000}"/>
    <cellStyle name="Hyperlink 29" xfId="9739" hidden="1" xr:uid="{00000000-0005-0000-0000-0000BD5E0000}"/>
    <cellStyle name="Hyperlink 29" xfId="10095" hidden="1" xr:uid="{00000000-0005-0000-0000-0000BE5E0000}"/>
    <cellStyle name="Hyperlink 29" xfId="10054" hidden="1" xr:uid="{00000000-0005-0000-0000-0000BF5E0000}"/>
    <cellStyle name="Hyperlink 29" xfId="10053" hidden="1" xr:uid="{00000000-0005-0000-0000-0000C05E0000}"/>
    <cellStyle name="Hyperlink 29" xfId="10218" hidden="1" xr:uid="{00000000-0005-0000-0000-0000C15E0000}"/>
    <cellStyle name="Hyperlink 29" xfId="9636" hidden="1" xr:uid="{00000000-0005-0000-0000-0000C25E0000}"/>
    <cellStyle name="Hyperlink 29" xfId="10299" hidden="1" xr:uid="{00000000-0005-0000-0000-0000C35E0000}"/>
    <cellStyle name="Hyperlink 29" xfId="10258" hidden="1" xr:uid="{00000000-0005-0000-0000-0000C45E0000}"/>
    <cellStyle name="Hyperlink 29" xfId="10257" hidden="1" xr:uid="{00000000-0005-0000-0000-0000C55E0000}"/>
    <cellStyle name="Hyperlink 29" xfId="10422" hidden="1" xr:uid="{00000000-0005-0000-0000-0000C65E0000}"/>
    <cellStyle name="Hyperlink 29" xfId="9801" hidden="1" xr:uid="{00000000-0005-0000-0000-0000C75E0000}"/>
    <cellStyle name="Hyperlink 29" xfId="10503" hidden="1" xr:uid="{00000000-0005-0000-0000-0000C85E0000}"/>
    <cellStyle name="Hyperlink 29" xfId="10462" hidden="1" xr:uid="{00000000-0005-0000-0000-0000C95E0000}"/>
    <cellStyle name="Hyperlink 29" xfId="10461" hidden="1" xr:uid="{00000000-0005-0000-0000-0000CA5E0000}"/>
    <cellStyle name="Hyperlink 29" xfId="10626" hidden="1" xr:uid="{00000000-0005-0000-0000-0000CB5E0000}"/>
    <cellStyle name="Hyperlink 29" xfId="10036" hidden="1" xr:uid="{00000000-0005-0000-0000-0000CC5E0000}"/>
    <cellStyle name="Hyperlink 29" xfId="10707" hidden="1" xr:uid="{00000000-0005-0000-0000-0000CD5E0000}"/>
    <cellStyle name="Hyperlink 29" xfId="10666" hidden="1" xr:uid="{00000000-0005-0000-0000-0000CE5E0000}"/>
    <cellStyle name="Hyperlink 29" xfId="10665" hidden="1" xr:uid="{00000000-0005-0000-0000-0000CF5E0000}"/>
    <cellStyle name="Hyperlink 29" xfId="10830" hidden="1" xr:uid="{00000000-0005-0000-0000-0000D05E0000}"/>
    <cellStyle name="Hyperlink 29" xfId="5709" hidden="1" xr:uid="{00000000-0005-0000-0000-0000D15E0000}"/>
    <cellStyle name="Hyperlink 29" xfId="10940" hidden="1" xr:uid="{00000000-0005-0000-0000-0000D25E0000}"/>
    <cellStyle name="Hyperlink 29" xfId="10899" hidden="1" xr:uid="{00000000-0005-0000-0000-0000D35E0000}"/>
    <cellStyle name="Hyperlink 29" xfId="10898" hidden="1" xr:uid="{00000000-0005-0000-0000-0000D45E0000}"/>
    <cellStyle name="Hyperlink 29" xfId="11063" hidden="1" xr:uid="{00000000-0005-0000-0000-0000D55E0000}"/>
    <cellStyle name="Hyperlink 29" xfId="11126" hidden="1" xr:uid="{00000000-0005-0000-0000-0000D65E0000}"/>
    <cellStyle name="Hyperlink 29" xfId="11195" hidden="1" xr:uid="{00000000-0005-0000-0000-0000D75E0000}"/>
    <cellStyle name="Hyperlink 29" xfId="11154" hidden="1" xr:uid="{00000000-0005-0000-0000-0000D85E0000}"/>
    <cellStyle name="Hyperlink 29" xfId="11153" hidden="1" xr:uid="{00000000-0005-0000-0000-0000D95E0000}"/>
    <cellStyle name="Hyperlink 29" xfId="11318" hidden="1" xr:uid="{00000000-0005-0000-0000-0000DA5E0000}"/>
    <cellStyle name="Hyperlink 29" xfId="11438" hidden="1" xr:uid="{00000000-0005-0000-0000-0000DB5E0000}"/>
    <cellStyle name="Hyperlink 29" xfId="11562" hidden="1" xr:uid="{00000000-0005-0000-0000-0000DC5E0000}"/>
    <cellStyle name="Hyperlink 29" xfId="11521" hidden="1" xr:uid="{00000000-0005-0000-0000-0000DD5E0000}"/>
    <cellStyle name="Hyperlink 29" xfId="11520" hidden="1" xr:uid="{00000000-0005-0000-0000-0000DE5E0000}"/>
    <cellStyle name="Hyperlink 29" xfId="11685" hidden="1" xr:uid="{00000000-0005-0000-0000-0000DF5E0000}"/>
    <cellStyle name="Hyperlink 29" xfId="11820" hidden="1" xr:uid="{00000000-0005-0000-0000-0000E05E0000}"/>
    <cellStyle name="Hyperlink 29" xfId="11993" hidden="1" xr:uid="{00000000-0005-0000-0000-0000E15E0000}"/>
    <cellStyle name="Hyperlink 29" xfId="11952" hidden="1" xr:uid="{00000000-0005-0000-0000-0000E25E0000}"/>
    <cellStyle name="Hyperlink 29" xfId="11951" hidden="1" xr:uid="{00000000-0005-0000-0000-0000E35E0000}"/>
    <cellStyle name="Hyperlink 29" xfId="12116" hidden="1" xr:uid="{00000000-0005-0000-0000-0000E45E0000}"/>
    <cellStyle name="Hyperlink 29" xfId="11869" hidden="1" xr:uid="{00000000-0005-0000-0000-0000E55E0000}"/>
    <cellStyle name="Hyperlink 29" xfId="12225" hidden="1" xr:uid="{00000000-0005-0000-0000-0000E65E0000}"/>
    <cellStyle name="Hyperlink 29" xfId="12184" hidden="1" xr:uid="{00000000-0005-0000-0000-0000E75E0000}"/>
    <cellStyle name="Hyperlink 29" xfId="12183" hidden="1" xr:uid="{00000000-0005-0000-0000-0000E85E0000}"/>
    <cellStyle name="Hyperlink 29" xfId="12348" hidden="1" xr:uid="{00000000-0005-0000-0000-0000E95E0000}"/>
    <cellStyle name="Hyperlink 29" xfId="11766" hidden="1" xr:uid="{00000000-0005-0000-0000-0000EA5E0000}"/>
    <cellStyle name="Hyperlink 29" xfId="12429" hidden="1" xr:uid="{00000000-0005-0000-0000-0000EB5E0000}"/>
    <cellStyle name="Hyperlink 29" xfId="12388" hidden="1" xr:uid="{00000000-0005-0000-0000-0000EC5E0000}"/>
    <cellStyle name="Hyperlink 29" xfId="12387" hidden="1" xr:uid="{00000000-0005-0000-0000-0000ED5E0000}"/>
    <cellStyle name="Hyperlink 29" xfId="12552" hidden="1" xr:uid="{00000000-0005-0000-0000-0000EE5E0000}"/>
    <cellStyle name="Hyperlink 29" xfId="11931" hidden="1" xr:uid="{00000000-0005-0000-0000-0000EF5E0000}"/>
    <cellStyle name="Hyperlink 29" xfId="12633" hidden="1" xr:uid="{00000000-0005-0000-0000-0000F05E0000}"/>
    <cellStyle name="Hyperlink 29" xfId="12592" hidden="1" xr:uid="{00000000-0005-0000-0000-0000F15E0000}"/>
    <cellStyle name="Hyperlink 29" xfId="12591" hidden="1" xr:uid="{00000000-0005-0000-0000-0000F25E0000}"/>
    <cellStyle name="Hyperlink 29" xfId="12756" hidden="1" xr:uid="{00000000-0005-0000-0000-0000F35E0000}"/>
    <cellStyle name="Hyperlink 29" xfId="12166" hidden="1" xr:uid="{00000000-0005-0000-0000-0000F45E0000}"/>
    <cellStyle name="Hyperlink 29" xfId="12837" hidden="1" xr:uid="{00000000-0005-0000-0000-0000F55E0000}"/>
    <cellStyle name="Hyperlink 29" xfId="12796" hidden="1" xr:uid="{00000000-0005-0000-0000-0000F65E0000}"/>
    <cellStyle name="Hyperlink 29" xfId="12795" hidden="1" xr:uid="{00000000-0005-0000-0000-0000F75E0000}"/>
    <cellStyle name="Hyperlink 29" xfId="12960" hidden="1" xr:uid="{00000000-0005-0000-0000-0000F85E0000}"/>
    <cellStyle name="Hyperlink 29" xfId="11488" hidden="1" xr:uid="{00000000-0005-0000-0000-0000F95E0000}"/>
    <cellStyle name="Hyperlink 29" xfId="13041" hidden="1" xr:uid="{00000000-0005-0000-0000-0000FA5E0000}"/>
    <cellStyle name="Hyperlink 29" xfId="13000" hidden="1" xr:uid="{00000000-0005-0000-0000-0000FB5E0000}"/>
    <cellStyle name="Hyperlink 29" xfId="12999" hidden="1" xr:uid="{00000000-0005-0000-0000-0000FC5E0000}"/>
    <cellStyle name="Hyperlink 29" xfId="13164" hidden="1" xr:uid="{00000000-0005-0000-0000-0000FD5E0000}"/>
    <cellStyle name="Hyperlink 29" xfId="13299" hidden="1" xr:uid="{00000000-0005-0000-0000-0000FE5E0000}"/>
    <cellStyle name="Hyperlink 29" xfId="13472" hidden="1" xr:uid="{00000000-0005-0000-0000-0000FF5E0000}"/>
    <cellStyle name="Hyperlink 29" xfId="13431" hidden="1" xr:uid="{00000000-0005-0000-0000-0000005F0000}"/>
    <cellStyle name="Hyperlink 29" xfId="13430" hidden="1" xr:uid="{00000000-0005-0000-0000-0000015F0000}"/>
    <cellStyle name="Hyperlink 29" xfId="13595" hidden="1" xr:uid="{00000000-0005-0000-0000-0000025F0000}"/>
    <cellStyle name="Hyperlink 29" xfId="13348" hidden="1" xr:uid="{00000000-0005-0000-0000-0000035F0000}"/>
    <cellStyle name="Hyperlink 29" xfId="13704" hidden="1" xr:uid="{00000000-0005-0000-0000-0000045F0000}"/>
    <cellStyle name="Hyperlink 29" xfId="13663" hidden="1" xr:uid="{00000000-0005-0000-0000-0000055F0000}"/>
    <cellStyle name="Hyperlink 29" xfId="13662" hidden="1" xr:uid="{00000000-0005-0000-0000-0000065F0000}"/>
    <cellStyle name="Hyperlink 29" xfId="13827" hidden="1" xr:uid="{00000000-0005-0000-0000-0000075F0000}"/>
    <cellStyle name="Hyperlink 29" xfId="13245" hidden="1" xr:uid="{00000000-0005-0000-0000-0000085F0000}"/>
    <cellStyle name="Hyperlink 29" xfId="13908" hidden="1" xr:uid="{00000000-0005-0000-0000-0000095F0000}"/>
    <cellStyle name="Hyperlink 29" xfId="13867" hidden="1" xr:uid="{00000000-0005-0000-0000-00000A5F0000}"/>
    <cellStyle name="Hyperlink 29" xfId="13866" hidden="1" xr:uid="{00000000-0005-0000-0000-00000B5F0000}"/>
    <cellStyle name="Hyperlink 29" xfId="14031" hidden="1" xr:uid="{00000000-0005-0000-0000-00000C5F0000}"/>
    <cellStyle name="Hyperlink 29" xfId="13410" hidden="1" xr:uid="{00000000-0005-0000-0000-00000D5F0000}"/>
    <cellStyle name="Hyperlink 29" xfId="14112" hidden="1" xr:uid="{00000000-0005-0000-0000-00000E5F0000}"/>
    <cellStyle name="Hyperlink 29" xfId="14071" hidden="1" xr:uid="{00000000-0005-0000-0000-00000F5F0000}"/>
    <cellStyle name="Hyperlink 29" xfId="14070" hidden="1" xr:uid="{00000000-0005-0000-0000-0000105F0000}"/>
    <cellStyle name="Hyperlink 29" xfId="14235" hidden="1" xr:uid="{00000000-0005-0000-0000-0000115F0000}"/>
    <cellStyle name="Hyperlink 29" xfId="13645" hidden="1" xr:uid="{00000000-0005-0000-0000-0000125F0000}"/>
    <cellStyle name="Hyperlink 29" xfId="14316" hidden="1" xr:uid="{00000000-0005-0000-0000-0000135F0000}"/>
    <cellStyle name="Hyperlink 29" xfId="14275" hidden="1" xr:uid="{00000000-0005-0000-0000-0000145F0000}"/>
    <cellStyle name="Hyperlink 29" xfId="14274" hidden="1" xr:uid="{00000000-0005-0000-0000-0000155F0000}"/>
    <cellStyle name="Hyperlink 29" xfId="14439" hidden="1" xr:uid="{00000000-0005-0000-0000-0000165F0000}"/>
    <cellStyle name="Hyperlink 29" xfId="11408" hidden="1" xr:uid="{00000000-0005-0000-0000-0000175F0000}"/>
    <cellStyle name="Hyperlink 29" xfId="14520" hidden="1" xr:uid="{00000000-0005-0000-0000-0000185F0000}"/>
    <cellStyle name="Hyperlink 29" xfId="14479" hidden="1" xr:uid="{00000000-0005-0000-0000-0000195F0000}"/>
    <cellStyle name="Hyperlink 29" xfId="14478" hidden="1" xr:uid="{00000000-0005-0000-0000-00001A5F0000}"/>
    <cellStyle name="Hyperlink 29" xfId="14643" hidden="1" xr:uid="{00000000-0005-0000-0000-00001B5F0000}"/>
    <cellStyle name="Hyperlink 29" xfId="14778" hidden="1" xr:uid="{00000000-0005-0000-0000-00001C5F0000}"/>
    <cellStyle name="Hyperlink 29" xfId="14951" hidden="1" xr:uid="{00000000-0005-0000-0000-00001D5F0000}"/>
    <cellStyle name="Hyperlink 29" xfId="14910" hidden="1" xr:uid="{00000000-0005-0000-0000-00001E5F0000}"/>
    <cellStyle name="Hyperlink 29" xfId="14909" hidden="1" xr:uid="{00000000-0005-0000-0000-00001F5F0000}"/>
    <cellStyle name="Hyperlink 29" xfId="15074" hidden="1" xr:uid="{00000000-0005-0000-0000-0000205F0000}"/>
    <cellStyle name="Hyperlink 29" xfId="14827" hidden="1" xr:uid="{00000000-0005-0000-0000-0000215F0000}"/>
    <cellStyle name="Hyperlink 29" xfId="15183" hidden="1" xr:uid="{00000000-0005-0000-0000-0000225F0000}"/>
    <cellStyle name="Hyperlink 29" xfId="15142" hidden="1" xr:uid="{00000000-0005-0000-0000-0000235F0000}"/>
    <cellStyle name="Hyperlink 29" xfId="15141" hidden="1" xr:uid="{00000000-0005-0000-0000-0000245F0000}"/>
    <cellStyle name="Hyperlink 29" xfId="15306" hidden="1" xr:uid="{00000000-0005-0000-0000-0000255F0000}"/>
    <cellStyle name="Hyperlink 29" xfId="14724" hidden="1" xr:uid="{00000000-0005-0000-0000-0000265F0000}"/>
    <cellStyle name="Hyperlink 29" xfId="15387" hidden="1" xr:uid="{00000000-0005-0000-0000-0000275F0000}"/>
    <cellStyle name="Hyperlink 29" xfId="15346" hidden="1" xr:uid="{00000000-0005-0000-0000-0000285F0000}"/>
    <cellStyle name="Hyperlink 29" xfId="15345" hidden="1" xr:uid="{00000000-0005-0000-0000-0000295F0000}"/>
    <cellStyle name="Hyperlink 29" xfId="15510" hidden="1" xr:uid="{00000000-0005-0000-0000-00002A5F0000}"/>
    <cellStyle name="Hyperlink 29" xfId="14889" hidden="1" xr:uid="{00000000-0005-0000-0000-00002B5F0000}"/>
    <cellStyle name="Hyperlink 29" xfId="15591" hidden="1" xr:uid="{00000000-0005-0000-0000-00002C5F0000}"/>
    <cellStyle name="Hyperlink 29" xfId="15550" hidden="1" xr:uid="{00000000-0005-0000-0000-00002D5F0000}"/>
    <cellStyle name="Hyperlink 29" xfId="15549" hidden="1" xr:uid="{00000000-0005-0000-0000-00002E5F0000}"/>
    <cellStyle name="Hyperlink 29" xfId="15714" hidden="1" xr:uid="{00000000-0005-0000-0000-00002F5F0000}"/>
    <cellStyle name="Hyperlink 29" xfId="15124" hidden="1" xr:uid="{00000000-0005-0000-0000-0000305F0000}"/>
    <cellStyle name="Hyperlink 29" xfId="15795" hidden="1" xr:uid="{00000000-0005-0000-0000-0000315F0000}"/>
    <cellStyle name="Hyperlink 29" xfId="15754" hidden="1" xr:uid="{00000000-0005-0000-0000-0000325F0000}"/>
    <cellStyle name="Hyperlink 29" xfId="15753" hidden="1" xr:uid="{00000000-0005-0000-0000-0000335F0000}"/>
    <cellStyle name="Hyperlink 29" xfId="15918" hidden="1" xr:uid="{00000000-0005-0000-0000-0000345F0000}"/>
    <cellStyle name="Hyperlink 29" xfId="5580" hidden="1" xr:uid="{00000000-0005-0000-0000-0000355F0000}"/>
    <cellStyle name="Hyperlink 29" xfId="16024" hidden="1" xr:uid="{00000000-0005-0000-0000-0000365F0000}"/>
    <cellStyle name="Hyperlink 29" xfId="15983" hidden="1" xr:uid="{00000000-0005-0000-0000-0000375F0000}"/>
    <cellStyle name="Hyperlink 29" xfId="15982" hidden="1" xr:uid="{00000000-0005-0000-0000-0000385F0000}"/>
    <cellStyle name="Hyperlink 29" xfId="16147" hidden="1" xr:uid="{00000000-0005-0000-0000-0000395F0000}"/>
    <cellStyle name="Hyperlink 29" xfId="16210" hidden="1" xr:uid="{00000000-0005-0000-0000-00003A5F0000}"/>
    <cellStyle name="Hyperlink 29" xfId="16279" hidden="1" xr:uid="{00000000-0005-0000-0000-00003B5F0000}"/>
    <cellStyle name="Hyperlink 29" xfId="16238" hidden="1" xr:uid="{00000000-0005-0000-0000-00003C5F0000}"/>
    <cellStyle name="Hyperlink 29" xfId="16237" hidden="1" xr:uid="{00000000-0005-0000-0000-00003D5F0000}"/>
    <cellStyle name="Hyperlink 29" xfId="16402" hidden="1" xr:uid="{00000000-0005-0000-0000-00003E5F0000}"/>
    <cellStyle name="Hyperlink 29" xfId="16519" hidden="1" xr:uid="{00000000-0005-0000-0000-00003F5F0000}"/>
    <cellStyle name="Hyperlink 29" xfId="16642" hidden="1" xr:uid="{00000000-0005-0000-0000-0000405F0000}"/>
    <cellStyle name="Hyperlink 29" xfId="16601" hidden="1" xr:uid="{00000000-0005-0000-0000-0000415F0000}"/>
    <cellStyle name="Hyperlink 29" xfId="16600" hidden="1" xr:uid="{00000000-0005-0000-0000-0000425F0000}"/>
    <cellStyle name="Hyperlink 29" xfId="16765" hidden="1" xr:uid="{00000000-0005-0000-0000-0000435F0000}"/>
    <cellStyle name="Hyperlink 29" xfId="16900" hidden="1" xr:uid="{00000000-0005-0000-0000-0000445F0000}"/>
    <cellStyle name="Hyperlink 29" xfId="17073" hidden="1" xr:uid="{00000000-0005-0000-0000-0000455F0000}"/>
    <cellStyle name="Hyperlink 29" xfId="17032" hidden="1" xr:uid="{00000000-0005-0000-0000-0000465F0000}"/>
    <cellStyle name="Hyperlink 29" xfId="17031" hidden="1" xr:uid="{00000000-0005-0000-0000-0000475F0000}"/>
    <cellStyle name="Hyperlink 29" xfId="17196" hidden="1" xr:uid="{00000000-0005-0000-0000-0000485F0000}"/>
    <cellStyle name="Hyperlink 29" xfId="16949" hidden="1" xr:uid="{00000000-0005-0000-0000-0000495F0000}"/>
    <cellStyle name="Hyperlink 29" xfId="17305" hidden="1" xr:uid="{00000000-0005-0000-0000-00004A5F0000}"/>
    <cellStyle name="Hyperlink 29" xfId="17264" hidden="1" xr:uid="{00000000-0005-0000-0000-00004B5F0000}"/>
    <cellStyle name="Hyperlink 29" xfId="17263" hidden="1" xr:uid="{00000000-0005-0000-0000-00004C5F0000}"/>
    <cellStyle name="Hyperlink 29" xfId="17428" hidden="1" xr:uid="{00000000-0005-0000-0000-00004D5F0000}"/>
    <cellStyle name="Hyperlink 29" xfId="16846" hidden="1" xr:uid="{00000000-0005-0000-0000-00004E5F0000}"/>
    <cellStyle name="Hyperlink 29" xfId="17509" hidden="1" xr:uid="{00000000-0005-0000-0000-00004F5F0000}"/>
    <cellStyle name="Hyperlink 29" xfId="17468" hidden="1" xr:uid="{00000000-0005-0000-0000-0000505F0000}"/>
    <cellStyle name="Hyperlink 29" xfId="17467" hidden="1" xr:uid="{00000000-0005-0000-0000-0000515F0000}"/>
    <cellStyle name="Hyperlink 29" xfId="17632" hidden="1" xr:uid="{00000000-0005-0000-0000-0000525F0000}"/>
    <cellStyle name="Hyperlink 29" xfId="17011" hidden="1" xr:uid="{00000000-0005-0000-0000-0000535F0000}"/>
    <cellStyle name="Hyperlink 29" xfId="17713" hidden="1" xr:uid="{00000000-0005-0000-0000-0000545F0000}"/>
    <cellStyle name="Hyperlink 29" xfId="17672" hidden="1" xr:uid="{00000000-0005-0000-0000-0000555F0000}"/>
    <cellStyle name="Hyperlink 29" xfId="17671" hidden="1" xr:uid="{00000000-0005-0000-0000-0000565F0000}"/>
    <cellStyle name="Hyperlink 29" xfId="17836" hidden="1" xr:uid="{00000000-0005-0000-0000-0000575F0000}"/>
    <cellStyle name="Hyperlink 29" xfId="17246" hidden="1" xr:uid="{00000000-0005-0000-0000-0000585F0000}"/>
    <cellStyle name="Hyperlink 29" xfId="17917" hidden="1" xr:uid="{00000000-0005-0000-0000-0000595F0000}"/>
    <cellStyle name="Hyperlink 29" xfId="17876" hidden="1" xr:uid="{00000000-0005-0000-0000-00005A5F0000}"/>
    <cellStyle name="Hyperlink 29" xfId="17875" hidden="1" xr:uid="{00000000-0005-0000-0000-00005B5F0000}"/>
    <cellStyle name="Hyperlink 29" xfId="18040" hidden="1" xr:uid="{00000000-0005-0000-0000-00005C5F0000}"/>
    <cellStyle name="Hyperlink 29" xfId="16569" hidden="1" xr:uid="{00000000-0005-0000-0000-00005D5F0000}"/>
    <cellStyle name="Hyperlink 29" xfId="18121" hidden="1" xr:uid="{00000000-0005-0000-0000-00005E5F0000}"/>
    <cellStyle name="Hyperlink 29" xfId="18080" hidden="1" xr:uid="{00000000-0005-0000-0000-00005F5F0000}"/>
    <cellStyle name="Hyperlink 29" xfId="18079" hidden="1" xr:uid="{00000000-0005-0000-0000-0000605F0000}"/>
    <cellStyle name="Hyperlink 29" xfId="18244" hidden="1" xr:uid="{00000000-0005-0000-0000-0000615F0000}"/>
    <cellStyle name="Hyperlink 29" xfId="18379" hidden="1" xr:uid="{00000000-0005-0000-0000-0000625F0000}"/>
    <cellStyle name="Hyperlink 29" xfId="18552" hidden="1" xr:uid="{00000000-0005-0000-0000-0000635F0000}"/>
    <cellStyle name="Hyperlink 29" xfId="18511" hidden="1" xr:uid="{00000000-0005-0000-0000-0000645F0000}"/>
    <cellStyle name="Hyperlink 29" xfId="18510" hidden="1" xr:uid="{00000000-0005-0000-0000-0000655F0000}"/>
    <cellStyle name="Hyperlink 29" xfId="18675" hidden="1" xr:uid="{00000000-0005-0000-0000-0000665F0000}"/>
    <cellStyle name="Hyperlink 29" xfId="18428" hidden="1" xr:uid="{00000000-0005-0000-0000-0000675F0000}"/>
    <cellStyle name="Hyperlink 29" xfId="18784" hidden="1" xr:uid="{00000000-0005-0000-0000-0000685F0000}"/>
    <cellStyle name="Hyperlink 29" xfId="18743" hidden="1" xr:uid="{00000000-0005-0000-0000-0000695F0000}"/>
    <cellStyle name="Hyperlink 29" xfId="18742" hidden="1" xr:uid="{00000000-0005-0000-0000-00006A5F0000}"/>
    <cellStyle name="Hyperlink 29" xfId="18907" hidden="1" xr:uid="{00000000-0005-0000-0000-00006B5F0000}"/>
    <cellStyle name="Hyperlink 29" xfId="18325" hidden="1" xr:uid="{00000000-0005-0000-0000-00006C5F0000}"/>
    <cellStyle name="Hyperlink 29" xfId="18988" hidden="1" xr:uid="{00000000-0005-0000-0000-00006D5F0000}"/>
    <cellStyle name="Hyperlink 29" xfId="18947" hidden="1" xr:uid="{00000000-0005-0000-0000-00006E5F0000}"/>
    <cellStyle name="Hyperlink 29" xfId="18946" hidden="1" xr:uid="{00000000-0005-0000-0000-00006F5F0000}"/>
    <cellStyle name="Hyperlink 29" xfId="19111" hidden="1" xr:uid="{00000000-0005-0000-0000-0000705F0000}"/>
    <cellStyle name="Hyperlink 29" xfId="18490" hidden="1" xr:uid="{00000000-0005-0000-0000-0000715F0000}"/>
    <cellStyle name="Hyperlink 29" xfId="19192" hidden="1" xr:uid="{00000000-0005-0000-0000-0000725F0000}"/>
    <cellStyle name="Hyperlink 29" xfId="19151" hidden="1" xr:uid="{00000000-0005-0000-0000-0000735F0000}"/>
    <cellStyle name="Hyperlink 29" xfId="19150" hidden="1" xr:uid="{00000000-0005-0000-0000-0000745F0000}"/>
    <cellStyle name="Hyperlink 29" xfId="19315" hidden="1" xr:uid="{00000000-0005-0000-0000-0000755F0000}"/>
    <cellStyle name="Hyperlink 29" xfId="18725" hidden="1" xr:uid="{00000000-0005-0000-0000-0000765F0000}"/>
    <cellStyle name="Hyperlink 29" xfId="19396" hidden="1" xr:uid="{00000000-0005-0000-0000-0000775F0000}"/>
    <cellStyle name="Hyperlink 29" xfId="19355" hidden="1" xr:uid="{00000000-0005-0000-0000-0000785F0000}"/>
    <cellStyle name="Hyperlink 29" xfId="19354" hidden="1" xr:uid="{00000000-0005-0000-0000-0000795F0000}"/>
    <cellStyle name="Hyperlink 29" xfId="19519" hidden="1" xr:uid="{00000000-0005-0000-0000-00007A5F0000}"/>
    <cellStyle name="Hyperlink 29" xfId="16490" hidden="1" xr:uid="{00000000-0005-0000-0000-00007B5F0000}"/>
    <cellStyle name="Hyperlink 29" xfId="19600" hidden="1" xr:uid="{00000000-0005-0000-0000-00007C5F0000}"/>
    <cellStyle name="Hyperlink 29" xfId="19559" hidden="1" xr:uid="{00000000-0005-0000-0000-00007D5F0000}"/>
    <cellStyle name="Hyperlink 29" xfId="19558" hidden="1" xr:uid="{00000000-0005-0000-0000-00007E5F0000}"/>
    <cellStyle name="Hyperlink 29" xfId="19723" hidden="1" xr:uid="{00000000-0005-0000-0000-00007F5F0000}"/>
    <cellStyle name="Hyperlink 29" xfId="19858" hidden="1" xr:uid="{00000000-0005-0000-0000-0000805F0000}"/>
    <cellStyle name="Hyperlink 29" xfId="20031" hidden="1" xr:uid="{00000000-0005-0000-0000-0000815F0000}"/>
    <cellStyle name="Hyperlink 29" xfId="19990" hidden="1" xr:uid="{00000000-0005-0000-0000-0000825F0000}"/>
    <cellStyle name="Hyperlink 29" xfId="19989" hidden="1" xr:uid="{00000000-0005-0000-0000-0000835F0000}"/>
    <cellStyle name="Hyperlink 29" xfId="20154" hidden="1" xr:uid="{00000000-0005-0000-0000-0000845F0000}"/>
    <cellStyle name="Hyperlink 29" xfId="19907" hidden="1" xr:uid="{00000000-0005-0000-0000-0000855F0000}"/>
    <cellStyle name="Hyperlink 29" xfId="20263" hidden="1" xr:uid="{00000000-0005-0000-0000-0000865F0000}"/>
    <cellStyle name="Hyperlink 29" xfId="20222" hidden="1" xr:uid="{00000000-0005-0000-0000-0000875F0000}"/>
    <cellStyle name="Hyperlink 29" xfId="20221" hidden="1" xr:uid="{00000000-0005-0000-0000-0000885F0000}"/>
    <cellStyle name="Hyperlink 29" xfId="20386" hidden="1" xr:uid="{00000000-0005-0000-0000-0000895F0000}"/>
    <cellStyle name="Hyperlink 29" xfId="19804" hidden="1" xr:uid="{00000000-0005-0000-0000-00008A5F0000}"/>
    <cellStyle name="Hyperlink 29" xfId="20467" hidden="1" xr:uid="{00000000-0005-0000-0000-00008B5F0000}"/>
    <cellStyle name="Hyperlink 29" xfId="20426" hidden="1" xr:uid="{00000000-0005-0000-0000-00008C5F0000}"/>
    <cellStyle name="Hyperlink 29" xfId="20425" hidden="1" xr:uid="{00000000-0005-0000-0000-00008D5F0000}"/>
    <cellStyle name="Hyperlink 29" xfId="20590" hidden="1" xr:uid="{00000000-0005-0000-0000-00008E5F0000}"/>
    <cellStyle name="Hyperlink 29" xfId="19969" hidden="1" xr:uid="{00000000-0005-0000-0000-00008F5F0000}"/>
    <cellStyle name="Hyperlink 29" xfId="20671" hidden="1" xr:uid="{00000000-0005-0000-0000-0000905F0000}"/>
    <cellStyle name="Hyperlink 29" xfId="20630" hidden="1" xr:uid="{00000000-0005-0000-0000-0000915F0000}"/>
    <cellStyle name="Hyperlink 29" xfId="20629" hidden="1" xr:uid="{00000000-0005-0000-0000-0000925F0000}"/>
    <cellStyle name="Hyperlink 29" xfId="20794" hidden="1" xr:uid="{00000000-0005-0000-0000-0000935F0000}"/>
    <cellStyle name="Hyperlink 29" xfId="20204" hidden="1" xr:uid="{00000000-0005-0000-0000-0000945F0000}"/>
    <cellStyle name="Hyperlink 29" xfId="20875" hidden="1" xr:uid="{00000000-0005-0000-0000-0000955F0000}"/>
    <cellStyle name="Hyperlink 29" xfId="20834" hidden="1" xr:uid="{00000000-0005-0000-0000-0000965F0000}"/>
    <cellStyle name="Hyperlink 29" xfId="20833" hidden="1" xr:uid="{00000000-0005-0000-0000-0000975F0000}"/>
    <cellStyle name="Hyperlink 29" xfId="20998" hidden="1" xr:uid="{00000000-0005-0000-0000-0000985F0000}"/>
    <cellStyle name="Hyperlink 29" xfId="5781" hidden="1" xr:uid="{00000000-0005-0000-0000-0000995F0000}"/>
    <cellStyle name="Hyperlink 29" xfId="21108" hidden="1" xr:uid="{00000000-0005-0000-0000-00009A5F0000}"/>
    <cellStyle name="Hyperlink 29" xfId="21067" hidden="1" xr:uid="{00000000-0005-0000-0000-00009B5F0000}"/>
    <cellStyle name="Hyperlink 29" xfId="21066" hidden="1" xr:uid="{00000000-0005-0000-0000-00009C5F0000}"/>
    <cellStyle name="Hyperlink 29" xfId="21231" hidden="1" xr:uid="{00000000-0005-0000-0000-00009D5F0000}"/>
    <cellStyle name="Hyperlink 29" xfId="21294" hidden="1" xr:uid="{00000000-0005-0000-0000-00009E5F0000}"/>
    <cellStyle name="Hyperlink 29" xfId="21363" hidden="1" xr:uid="{00000000-0005-0000-0000-00009F5F0000}"/>
    <cellStyle name="Hyperlink 29" xfId="21322" hidden="1" xr:uid="{00000000-0005-0000-0000-0000A05F0000}"/>
    <cellStyle name="Hyperlink 29" xfId="21321" hidden="1" xr:uid="{00000000-0005-0000-0000-0000A15F0000}"/>
    <cellStyle name="Hyperlink 29" xfId="21486" hidden="1" xr:uid="{00000000-0005-0000-0000-0000A25F0000}"/>
    <cellStyle name="Hyperlink 29" xfId="21604" hidden="1" xr:uid="{00000000-0005-0000-0000-0000A35F0000}"/>
    <cellStyle name="Hyperlink 29" xfId="21727" hidden="1" xr:uid="{00000000-0005-0000-0000-0000A45F0000}"/>
    <cellStyle name="Hyperlink 29" xfId="21686" hidden="1" xr:uid="{00000000-0005-0000-0000-0000A55F0000}"/>
    <cellStyle name="Hyperlink 29" xfId="21685" hidden="1" xr:uid="{00000000-0005-0000-0000-0000A65F0000}"/>
    <cellStyle name="Hyperlink 29" xfId="21850" hidden="1" xr:uid="{00000000-0005-0000-0000-0000A75F0000}"/>
    <cellStyle name="Hyperlink 29" xfId="21985" hidden="1" xr:uid="{00000000-0005-0000-0000-0000A85F0000}"/>
    <cellStyle name="Hyperlink 29" xfId="22158" hidden="1" xr:uid="{00000000-0005-0000-0000-0000A95F0000}"/>
    <cellStyle name="Hyperlink 29" xfId="22117" hidden="1" xr:uid="{00000000-0005-0000-0000-0000AA5F0000}"/>
    <cellStyle name="Hyperlink 29" xfId="22116" hidden="1" xr:uid="{00000000-0005-0000-0000-0000AB5F0000}"/>
    <cellStyle name="Hyperlink 29" xfId="22281" hidden="1" xr:uid="{00000000-0005-0000-0000-0000AC5F0000}"/>
    <cellStyle name="Hyperlink 29" xfId="22034" hidden="1" xr:uid="{00000000-0005-0000-0000-0000AD5F0000}"/>
    <cellStyle name="Hyperlink 29" xfId="22390" hidden="1" xr:uid="{00000000-0005-0000-0000-0000AE5F0000}"/>
    <cellStyle name="Hyperlink 29" xfId="22349" hidden="1" xr:uid="{00000000-0005-0000-0000-0000AF5F0000}"/>
    <cellStyle name="Hyperlink 29" xfId="22348" hidden="1" xr:uid="{00000000-0005-0000-0000-0000B05F0000}"/>
    <cellStyle name="Hyperlink 29" xfId="22513" hidden="1" xr:uid="{00000000-0005-0000-0000-0000B15F0000}"/>
    <cellStyle name="Hyperlink 29" xfId="21931" hidden="1" xr:uid="{00000000-0005-0000-0000-0000B25F0000}"/>
    <cellStyle name="Hyperlink 29" xfId="22594" hidden="1" xr:uid="{00000000-0005-0000-0000-0000B35F0000}"/>
    <cellStyle name="Hyperlink 29" xfId="22553" hidden="1" xr:uid="{00000000-0005-0000-0000-0000B45F0000}"/>
    <cellStyle name="Hyperlink 29" xfId="22552" hidden="1" xr:uid="{00000000-0005-0000-0000-0000B55F0000}"/>
    <cellStyle name="Hyperlink 29" xfId="22717" hidden="1" xr:uid="{00000000-0005-0000-0000-0000B65F0000}"/>
    <cellStyle name="Hyperlink 29" xfId="22096" hidden="1" xr:uid="{00000000-0005-0000-0000-0000B75F0000}"/>
    <cellStyle name="Hyperlink 29" xfId="22798" hidden="1" xr:uid="{00000000-0005-0000-0000-0000B85F0000}"/>
    <cellStyle name="Hyperlink 29" xfId="22757" hidden="1" xr:uid="{00000000-0005-0000-0000-0000B95F0000}"/>
    <cellStyle name="Hyperlink 29" xfId="22756" hidden="1" xr:uid="{00000000-0005-0000-0000-0000BA5F0000}"/>
    <cellStyle name="Hyperlink 29" xfId="22921" hidden="1" xr:uid="{00000000-0005-0000-0000-0000BB5F0000}"/>
    <cellStyle name="Hyperlink 29" xfId="22331" hidden="1" xr:uid="{00000000-0005-0000-0000-0000BC5F0000}"/>
    <cellStyle name="Hyperlink 29" xfId="23002" hidden="1" xr:uid="{00000000-0005-0000-0000-0000BD5F0000}"/>
    <cellStyle name="Hyperlink 29" xfId="22961" hidden="1" xr:uid="{00000000-0005-0000-0000-0000BE5F0000}"/>
    <cellStyle name="Hyperlink 29" xfId="22960" hidden="1" xr:uid="{00000000-0005-0000-0000-0000BF5F0000}"/>
    <cellStyle name="Hyperlink 29" xfId="23125" hidden="1" xr:uid="{00000000-0005-0000-0000-0000C05F0000}"/>
    <cellStyle name="Hyperlink 29" xfId="21654" hidden="1" xr:uid="{00000000-0005-0000-0000-0000C15F0000}"/>
    <cellStyle name="Hyperlink 29" xfId="23206" hidden="1" xr:uid="{00000000-0005-0000-0000-0000C25F0000}"/>
    <cellStyle name="Hyperlink 29" xfId="23165" hidden="1" xr:uid="{00000000-0005-0000-0000-0000C35F0000}"/>
    <cellStyle name="Hyperlink 29" xfId="23164" hidden="1" xr:uid="{00000000-0005-0000-0000-0000C45F0000}"/>
    <cellStyle name="Hyperlink 29" xfId="23329" hidden="1" xr:uid="{00000000-0005-0000-0000-0000C55F0000}"/>
    <cellStyle name="Hyperlink 29" xfId="23464" hidden="1" xr:uid="{00000000-0005-0000-0000-0000C65F0000}"/>
    <cellStyle name="Hyperlink 29" xfId="23637" hidden="1" xr:uid="{00000000-0005-0000-0000-0000C75F0000}"/>
    <cellStyle name="Hyperlink 29" xfId="23596" hidden="1" xr:uid="{00000000-0005-0000-0000-0000C85F0000}"/>
    <cellStyle name="Hyperlink 29" xfId="23595" hidden="1" xr:uid="{00000000-0005-0000-0000-0000C95F0000}"/>
    <cellStyle name="Hyperlink 29" xfId="23760" hidden="1" xr:uid="{00000000-0005-0000-0000-0000CA5F0000}"/>
    <cellStyle name="Hyperlink 29" xfId="23513" hidden="1" xr:uid="{00000000-0005-0000-0000-0000CB5F0000}"/>
    <cellStyle name="Hyperlink 29" xfId="23869" hidden="1" xr:uid="{00000000-0005-0000-0000-0000CC5F0000}"/>
    <cellStyle name="Hyperlink 29" xfId="23828" hidden="1" xr:uid="{00000000-0005-0000-0000-0000CD5F0000}"/>
    <cellStyle name="Hyperlink 29" xfId="23827" hidden="1" xr:uid="{00000000-0005-0000-0000-0000CE5F0000}"/>
    <cellStyle name="Hyperlink 29" xfId="23992" hidden="1" xr:uid="{00000000-0005-0000-0000-0000CF5F0000}"/>
    <cellStyle name="Hyperlink 29" xfId="23410" hidden="1" xr:uid="{00000000-0005-0000-0000-0000D05F0000}"/>
    <cellStyle name="Hyperlink 29" xfId="24073" hidden="1" xr:uid="{00000000-0005-0000-0000-0000D15F0000}"/>
    <cellStyle name="Hyperlink 29" xfId="24032" hidden="1" xr:uid="{00000000-0005-0000-0000-0000D25F0000}"/>
    <cellStyle name="Hyperlink 29" xfId="24031" hidden="1" xr:uid="{00000000-0005-0000-0000-0000D35F0000}"/>
    <cellStyle name="Hyperlink 29" xfId="24196" hidden="1" xr:uid="{00000000-0005-0000-0000-0000D45F0000}"/>
    <cellStyle name="Hyperlink 29" xfId="23575" hidden="1" xr:uid="{00000000-0005-0000-0000-0000D55F0000}"/>
    <cellStyle name="Hyperlink 29" xfId="24277" hidden="1" xr:uid="{00000000-0005-0000-0000-0000D65F0000}"/>
    <cellStyle name="Hyperlink 29" xfId="24236" hidden="1" xr:uid="{00000000-0005-0000-0000-0000D75F0000}"/>
    <cellStyle name="Hyperlink 29" xfId="24235" hidden="1" xr:uid="{00000000-0005-0000-0000-0000D85F0000}"/>
    <cellStyle name="Hyperlink 29" xfId="24400" hidden="1" xr:uid="{00000000-0005-0000-0000-0000D95F0000}"/>
    <cellStyle name="Hyperlink 29" xfId="23810" hidden="1" xr:uid="{00000000-0005-0000-0000-0000DA5F0000}"/>
    <cellStyle name="Hyperlink 29" xfId="24481" hidden="1" xr:uid="{00000000-0005-0000-0000-0000DB5F0000}"/>
    <cellStyle name="Hyperlink 29" xfId="24440" hidden="1" xr:uid="{00000000-0005-0000-0000-0000DC5F0000}"/>
    <cellStyle name="Hyperlink 29" xfId="24439" hidden="1" xr:uid="{00000000-0005-0000-0000-0000DD5F0000}"/>
    <cellStyle name="Hyperlink 29" xfId="24604" hidden="1" xr:uid="{00000000-0005-0000-0000-0000DE5F0000}"/>
    <cellStyle name="Hyperlink 29" xfId="21575" hidden="1" xr:uid="{00000000-0005-0000-0000-0000DF5F0000}"/>
    <cellStyle name="Hyperlink 29" xfId="24685" hidden="1" xr:uid="{00000000-0005-0000-0000-0000E05F0000}"/>
    <cellStyle name="Hyperlink 29" xfId="24644" hidden="1" xr:uid="{00000000-0005-0000-0000-0000E15F0000}"/>
    <cellStyle name="Hyperlink 29" xfId="24643" hidden="1" xr:uid="{00000000-0005-0000-0000-0000E25F0000}"/>
    <cellStyle name="Hyperlink 29" xfId="24808" hidden="1" xr:uid="{00000000-0005-0000-0000-0000E35F0000}"/>
    <cellStyle name="Hyperlink 29" xfId="24943" hidden="1" xr:uid="{00000000-0005-0000-0000-0000E45F0000}"/>
    <cellStyle name="Hyperlink 29" xfId="25116" hidden="1" xr:uid="{00000000-0005-0000-0000-0000E55F0000}"/>
    <cellStyle name="Hyperlink 29" xfId="25075" hidden="1" xr:uid="{00000000-0005-0000-0000-0000E65F0000}"/>
    <cellStyle name="Hyperlink 29" xfId="25074" hidden="1" xr:uid="{00000000-0005-0000-0000-0000E75F0000}"/>
    <cellStyle name="Hyperlink 29" xfId="25239" hidden="1" xr:uid="{00000000-0005-0000-0000-0000E85F0000}"/>
    <cellStyle name="Hyperlink 29" xfId="24992" hidden="1" xr:uid="{00000000-0005-0000-0000-0000E95F0000}"/>
    <cellStyle name="Hyperlink 29" xfId="25348" hidden="1" xr:uid="{00000000-0005-0000-0000-0000EA5F0000}"/>
    <cellStyle name="Hyperlink 29" xfId="25307" hidden="1" xr:uid="{00000000-0005-0000-0000-0000EB5F0000}"/>
    <cellStyle name="Hyperlink 29" xfId="25306" hidden="1" xr:uid="{00000000-0005-0000-0000-0000EC5F0000}"/>
    <cellStyle name="Hyperlink 29" xfId="25471" hidden="1" xr:uid="{00000000-0005-0000-0000-0000ED5F0000}"/>
    <cellStyle name="Hyperlink 29" xfId="24889" hidden="1" xr:uid="{00000000-0005-0000-0000-0000EE5F0000}"/>
    <cellStyle name="Hyperlink 29" xfId="25552" hidden="1" xr:uid="{00000000-0005-0000-0000-0000EF5F0000}"/>
    <cellStyle name="Hyperlink 29" xfId="25511" hidden="1" xr:uid="{00000000-0005-0000-0000-0000F05F0000}"/>
    <cellStyle name="Hyperlink 29" xfId="25510" hidden="1" xr:uid="{00000000-0005-0000-0000-0000F15F0000}"/>
    <cellStyle name="Hyperlink 29" xfId="25675" hidden="1" xr:uid="{00000000-0005-0000-0000-0000F25F0000}"/>
    <cellStyle name="Hyperlink 29" xfId="25054" hidden="1" xr:uid="{00000000-0005-0000-0000-0000F35F0000}"/>
    <cellStyle name="Hyperlink 29" xfId="25756" hidden="1" xr:uid="{00000000-0005-0000-0000-0000F45F0000}"/>
    <cellStyle name="Hyperlink 29" xfId="25715" hidden="1" xr:uid="{00000000-0005-0000-0000-0000F55F0000}"/>
    <cellStyle name="Hyperlink 29" xfId="25714" hidden="1" xr:uid="{00000000-0005-0000-0000-0000F65F0000}"/>
    <cellStyle name="Hyperlink 29" xfId="25879" hidden="1" xr:uid="{00000000-0005-0000-0000-0000F75F0000}"/>
    <cellStyle name="Hyperlink 29" xfId="25289" hidden="1" xr:uid="{00000000-0005-0000-0000-0000F85F0000}"/>
    <cellStyle name="Hyperlink 29" xfId="25960" hidden="1" xr:uid="{00000000-0005-0000-0000-0000F95F0000}"/>
    <cellStyle name="Hyperlink 29" xfId="25919" hidden="1" xr:uid="{00000000-0005-0000-0000-0000FA5F0000}"/>
    <cellStyle name="Hyperlink 29" xfId="25918" hidden="1" xr:uid="{00000000-0005-0000-0000-0000FB5F0000}"/>
    <cellStyle name="Hyperlink 29" xfId="26083" hidden="1" xr:uid="{00000000-0005-0000-0000-0000FC5F0000}"/>
    <cellStyle name="Hyperlink 29" xfId="10872" hidden="1" xr:uid="{00000000-0005-0000-0000-0000FD5F0000}"/>
    <cellStyle name="Hyperlink 29" xfId="26189" hidden="1" xr:uid="{00000000-0005-0000-0000-0000FE5F0000}"/>
    <cellStyle name="Hyperlink 29" xfId="26148" hidden="1" xr:uid="{00000000-0005-0000-0000-0000FF5F0000}"/>
    <cellStyle name="Hyperlink 29" xfId="26147" hidden="1" xr:uid="{00000000-0005-0000-0000-000000600000}"/>
    <cellStyle name="Hyperlink 29" xfId="26312" hidden="1" xr:uid="{00000000-0005-0000-0000-000001600000}"/>
    <cellStyle name="Hyperlink 29" xfId="26375" hidden="1" xr:uid="{00000000-0005-0000-0000-000002600000}"/>
    <cellStyle name="Hyperlink 29" xfId="26444" hidden="1" xr:uid="{00000000-0005-0000-0000-000003600000}"/>
    <cellStyle name="Hyperlink 29" xfId="26403" hidden="1" xr:uid="{00000000-0005-0000-0000-000004600000}"/>
    <cellStyle name="Hyperlink 29" xfId="26402" hidden="1" xr:uid="{00000000-0005-0000-0000-000005600000}"/>
    <cellStyle name="Hyperlink 29" xfId="26567" hidden="1" xr:uid="{00000000-0005-0000-0000-000006600000}"/>
    <cellStyle name="Hyperlink 29" xfId="26682" hidden="1" xr:uid="{00000000-0005-0000-0000-000007600000}"/>
    <cellStyle name="Hyperlink 29" xfId="26805" hidden="1" xr:uid="{00000000-0005-0000-0000-000008600000}"/>
    <cellStyle name="Hyperlink 29" xfId="26764" hidden="1" xr:uid="{00000000-0005-0000-0000-000009600000}"/>
    <cellStyle name="Hyperlink 29" xfId="26763" hidden="1" xr:uid="{00000000-0005-0000-0000-00000A600000}"/>
    <cellStyle name="Hyperlink 29" xfId="26928" hidden="1" xr:uid="{00000000-0005-0000-0000-00000B600000}"/>
    <cellStyle name="Hyperlink 29" xfId="27063" hidden="1" xr:uid="{00000000-0005-0000-0000-00000C600000}"/>
    <cellStyle name="Hyperlink 29" xfId="27236" hidden="1" xr:uid="{00000000-0005-0000-0000-00000D600000}"/>
    <cellStyle name="Hyperlink 29" xfId="27195" hidden="1" xr:uid="{00000000-0005-0000-0000-00000E600000}"/>
    <cellStyle name="Hyperlink 29" xfId="27194" hidden="1" xr:uid="{00000000-0005-0000-0000-00000F600000}"/>
    <cellStyle name="Hyperlink 29" xfId="27359" hidden="1" xr:uid="{00000000-0005-0000-0000-000010600000}"/>
    <cellStyle name="Hyperlink 29" xfId="27112" hidden="1" xr:uid="{00000000-0005-0000-0000-000011600000}"/>
    <cellStyle name="Hyperlink 29" xfId="27468" hidden="1" xr:uid="{00000000-0005-0000-0000-000012600000}"/>
    <cellStyle name="Hyperlink 29" xfId="27427" hidden="1" xr:uid="{00000000-0005-0000-0000-000013600000}"/>
    <cellStyle name="Hyperlink 29" xfId="27426" hidden="1" xr:uid="{00000000-0005-0000-0000-000014600000}"/>
    <cellStyle name="Hyperlink 29" xfId="27591" hidden="1" xr:uid="{00000000-0005-0000-0000-000015600000}"/>
    <cellStyle name="Hyperlink 29" xfId="27009" hidden="1" xr:uid="{00000000-0005-0000-0000-000016600000}"/>
    <cellStyle name="Hyperlink 29" xfId="27672" hidden="1" xr:uid="{00000000-0005-0000-0000-000017600000}"/>
    <cellStyle name="Hyperlink 29" xfId="27631" hidden="1" xr:uid="{00000000-0005-0000-0000-000018600000}"/>
    <cellStyle name="Hyperlink 29" xfId="27630" hidden="1" xr:uid="{00000000-0005-0000-0000-000019600000}"/>
    <cellStyle name="Hyperlink 29" xfId="27795" hidden="1" xr:uid="{00000000-0005-0000-0000-00001A600000}"/>
    <cellStyle name="Hyperlink 29" xfId="27174" hidden="1" xr:uid="{00000000-0005-0000-0000-00001B600000}"/>
    <cellStyle name="Hyperlink 29" xfId="27876" hidden="1" xr:uid="{00000000-0005-0000-0000-00001C600000}"/>
    <cellStyle name="Hyperlink 29" xfId="27835" hidden="1" xr:uid="{00000000-0005-0000-0000-00001D600000}"/>
    <cellStyle name="Hyperlink 29" xfId="27834" hidden="1" xr:uid="{00000000-0005-0000-0000-00001E600000}"/>
    <cellStyle name="Hyperlink 29" xfId="27999" hidden="1" xr:uid="{00000000-0005-0000-0000-00001F600000}"/>
    <cellStyle name="Hyperlink 29" xfId="27409" hidden="1" xr:uid="{00000000-0005-0000-0000-000020600000}"/>
    <cellStyle name="Hyperlink 29" xfId="28080" hidden="1" xr:uid="{00000000-0005-0000-0000-000021600000}"/>
    <cellStyle name="Hyperlink 29" xfId="28039" hidden="1" xr:uid="{00000000-0005-0000-0000-000022600000}"/>
    <cellStyle name="Hyperlink 29" xfId="28038" hidden="1" xr:uid="{00000000-0005-0000-0000-000023600000}"/>
    <cellStyle name="Hyperlink 29" xfId="28203" hidden="1" xr:uid="{00000000-0005-0000-0000-000024600000}"/>
    <cellStyle name="Hyperlink 29" xfId="26732" hidden="1" xr:uid="{00000000-0005-0000-0000-000025600000}"/>
    <cellStyle name="Hyperlink 29" xfId="28284" hidden="1" xr:uid="{00000000-0005-0000-0000-000026600000}"/>
    <cellStyle name="Hyperlink 29" xfId="28243" hidden="1" xr:uid="{00000000-0005-0000-0000-000027600000}"/>
    <cellStyle name="Hyperlink 29" xfId="28242" hidden="1" xr:uid="{00000000-0005-0000-0000-000028600000}"/>
    <cellStyle name="Hyperlink 29" xfId="28407" hidden="1" xr:uid="{00000000-0005-0000-0000-000029600000}"/>
    <cellStyle name="Hyperlink 29" xfId="28542" hidden="1" xr:uid="{00000000-0005-0000-0000-00002A600000}"/>
    <cellStyle name="Hyperlink 29" xfId="28715" hidden="1" xr:uid="{00000000-0005-0000-0000-00002B600000}"/>
    <cellStyle name="Hyperlink 29" xfId="28674" hidden="1" xr:uid="{00000000-0005-0000-0000-00002C600000}"/>
    <cellStyle name="Hyperlink 29" xfId="28673" hidden="1" xr:uid="{00000000-0005-0000-0000-00002D600000}"/>
    <cellStyle name="Hyperlink 29" xfId="28838" hidden="1" xr:uid="{00000000-0005-0000-0000-00002E600000}"/>
    <cellStyle name="Hyperlink 29" xfId="28591" hidden="1" xr:uid="{00000000-0005-0000-0000-00002F600000}"/>
    <cellStyle name="Hyperlink 29" xfId="28947" hidden="1" xr:uid="{00000000-0005-0000-0000-000030600000}"/>
    <cellStyle name="Hyperlink 29" xfId="28906" hidden="1" xr:uid="{00000000-0005-0000-0000-000031600000}"/>
    <cellStyle name="Hyperlink 29" xfId="28905" hidden="1" xr:uid="{00000000-0005-0000-0000-000032600000}"/>
    <cellStyle name="Hyperlink 29" xfId="29070" hidden="1" xr:uid="{00000000-0005-0000-0000-000033600000}"/>
    <cellStyle name="Hyperlink 29" xfId="28488" hidden="1" xr:uid="{00000000-0005-0000-0000-000034600000}"/>
    <cellStyle name="Hyperlink 29" xfId="29151" hidden="1" xr:uid="{00000000-0005-0000-0000-000035600000}"/>
    <cellStyle name="Hyperlink 29" xfId="29110" hidden="1" xr:uid="{00000000-0005-0000-0000-000036600000}"/>
    <cellStyle name="Hyperlink 29" xfId="29109" hidden="1" xr:uid="{00000000-0005-0000-0000-000037600000}"/>
    <cellStyle name="Hyperlink 29" xfId="29274" hidden="1" xr:uid="{00000000-0005-0000-0000-000038600000}"/>
    <cellStyle name="Hyperlink 29" xfId="28653" hidden="1" xr:uid="{00000000-0005-0000-0000-000039600000}"/>
    <cellStyle name="Hyperlink 29" xfId="29355" hidden="1" xr:uid="{00000000-0005-0000-0000-00003A600000}"/>
    <cellStyle name="Hyperlink 29" xfId="29314" hidden="1" xr:uid="{00000000-0005-0000-0000-00003B600000}"/>
    <cellStyle name="Hyperlink 29" xfId="29313" hidden="1" xr:uid="{00000000-0005-0000-0000-00003C600000}"/>
    <cellStyle name="Hyperlink 29" xfId="29478" hidden="1" xr:uid="{00000000-0005-0000-0000-00003D600000}"/>
    <cellStyle name="Hyperlink 29" xfId="28888" hidden="1" xr:uid="{00000000-0005-0000-0000-00003E600000}"/>
    <cellStyle name="Hyperlink 29" xfId="29559" hidden="1" xr:uid="{00000000-0005-0000-0000-00003F600000}"/>
    <cellStyle name="Hyperlink 29" xfId="29518" hidden="1" xr:uid="{00000000-0005-0000-0000-000040600000}"/>
    <cellStyle name="Hyperlink 29" xfId="29517" hidden="1" xr:uid="{00000000-0005-0000-0000-000041600000}"/>
    <cellStyle name="Hyperlink 29" xfId="29682" hidden="1" xr:uid="{00000000-0005-0000-0000-000042600000}"/>
    <cellStyle name="Hyperlink 29" xfId="26653" hidden="1" xr:uid="{00000000-0005-0000-0000-000043600000}"/>
    <cellStyle name="Hyperlink 29" xfId="29763" hidden="1" xr:uid="{00000000-0005-0000-0000-000044600000}"/>
    <cellStyle name="Hyperlink 29" xfId="29722" hidden="1" xr:uid="{00000000-0005-0000-0000-000045600000}"/>
    <cellStyle name="Hyperlink 29" xfId="29721" hidden="1" xr:uid="{00000000-0005-0000-0000-000046600000}"/>
    <cellStyle name="Hyperlink 29" xfId="29886" hidden="1" xr:uid="{00000000-0005-0000-0000-000047600000}"/>
    <cellStyle name="Hyperlink 29" xfId="30021" hidden="1" xr:uid="{00000000-0005-0000-0000-000048600000}"/>
    <cellStyle name="Hyperlink 29" xfId="30194" hidden="1" xr:uid="{00000000-0005-0000-0000-000049600000}"/>
    <cellStyle name="Hyperlink 29" xfId="30153" hidden="1" xr:uid="{00000000-0005-0000-0000-00004A600000}"/>
    <cellStyle name="Hyperlink 29" xfId="30152" hidden="1" xr:uid="{00000000-0005-0000-0000-00004B600000}"/>
    <cellStyle name="Hyperlink 29" xfId="30317" hidden="1" xr:uid="{00000000-0005-0000-0000-00004C600000}"/>
    <cellStyle name="Hyperlink 29" xfId="30070" hidden="1" xr:uid="{00000000-0005-0000-0000-00004D600000}"/>
    <cellStyle name="Hyperlink 29" xfId="30426" hidden="1" xr:uid="{00000000-0005-0000-0000-00004E600000}"/>
    <cellStyle name="Hyperlink 29" xfId="30385" hidden="1" xr:uid="{00000000-0005-0000-0000-00004F600000}"/>
    <cellStyle name="Hyperlink 29" xfId="30384" hidden="1" xr:uid="{00000000-0005-0000-0000-000050600000}"/>
    <cellStyle name="Hyperlink 29" xfId="30549" hidden="1" xr:uid="{00000000-0005-0000-0000-000051600000}"/>
    <cellStyle name="Hyperlink 29" xfId="29967" hidden="1" xr:uid="{00000000-0005-0000-0000-000052600000}"/>
    <cellStyle name="Hyperlink 29" xfId="30630" hidden="1" xr:uid="{00000000-0005-0000-0000-000053600000}"/>
    <cellStyle name="Hyperlink 29" xfId="30589" hidden="1" xr:uid="{00000000-0005-0000-0000-000054600000}"/>
    <cellStyle name="Hyperlink 29" xfId="30588" hidden="1" xr:uid="{00000000-0005-0000-0000-000055600000}"/>
    <cellStyle name="Hyperlink 29" xfId="30753" hidden="1" xr:uid="{00000000-0005-0000-0000-000056600000}"/>
    <cellStyle name="Hyperlink 29" xfId="30132" hidden="1" xr:uid="{00000000-0005-0000-0000-000057600000}"/>
    <cellStyle name="Hyperlink 29" xfId="30834" hidden="1" xr:uid="{00000000-0005-0000-0000-000058600000}"/>
    <cellStyle name="Hyperlink 29" xfId="30793" hidden="1" xr:uid="{00000000-0005-0000-0000-000059600000}"/>
    <cellStyle name="Hyperlink 29" xfId="30792" hidden="1" xr:uid="{00000000-0005-0000-0000-00005A600000}"/>
    <cellStyle name="Hyperlink 29" xfId="30957" hidden="1" xr:uid="{00000000-0005-0000-0000-00005B600000}"/>
    <cellStyle name="Hyperlink 29" xfId="30367" hidden="1" xr:uid="{00000000-0005-0000-0000-00005C600000}"/>
    <cellStyle name="Hyperlink 29" xfId="31038" hidden="1" xr:uid="{00000000-0005-0000-0000-00005D600000}"/>
    <cellStyle name="Hyperlink 29" xfId="30997" hidden="1" xr:uid="{00000000-0005-0000-0000-00005E600000}"/>
    <cellStyle name="Hyperlink 29" xfId="30996" hidden="1" xr:uid="{00000000-0005-0000-0000-00005F600000}"/>
    <cellStyle name="Hyperlink 29" xfId="31161" hidden="1" xr:uid="{00000000-0005-0000-0000-000060600000}"/>
    <cellStyle name="Hyperlink 29" xfId="15960" hidden="1" xr:uid="{00000000-0005-0000-0000-000061600000}"/>
    <cellStyle name="Hyperlink 29" xfId="31261" hidden="1" xr:uid="{00000000-0005-0000-0000-000062600000}"/>
    <cellStyle name="Hyperlink 29" xfId="31220" hidden="1" xr:uid="{00000000-0005-0000-0000-000063600000}"/>
    <cellStyle name="Hyperlink 29" xfId="31219" hidden="1" xr:uid="{00000000-0005-0000-0000-000064600000}"/>
    <cellStyle name="Hyperlink 29" xfId="31384" hidden="1" xr:uid="{00000000-0005-0000-0000-000065600000}"/>
    <cellStyle name="Hyperlink 29" xfId="31447" hidden="1" xr:uid="{00000000-0005-0000-0000-000066600000}"/>
    <cellStyle name="Hyperlink 29" xfId="31516" hidden="1" xr:uid="{00000000-0005-0000-0000-000067600000}"/>
    <cellStyle name="Hyperlink 29" xfId="31475" hidden="1" xr:uid="{00000000-0005-0000-0000-000068600000}"/>
    <cellStyle name="Hyperlink 29" xfId="31474" hidden="1" xr:uid="{00000000-0005-0000-0000-000069600000}"/>
    <cellStyle name="Hyperlink 29" xfId="31639" hidden="1" xr:uid="{00000000-0005-0000-0000-00006A600000}"/>
    <cellStyle name="Hyperlink 29" xfId="31751" hidden="1" xr:uid="{00000000-0005-0000-0000-00006B600000}"/>
    <cellStyle name="Hyperlink 29" xfId="31873" hidden="1" xr:uid="{00000000-0005-0000-0000-00006C600000}"/>
    <cellStyle name="Hyperlink 29" xfId="31832" hidden="1" xr:uid="{00000000-0005-0000-0000-00006D600000}"/>
    <cellStyle name="Hyperlink 29" xfId="31831" hidden="1" xr:uid="{00000000-0005-0000-0000-00006E600000}"/>
    <cellStyle name="Hyperlink 29" xfId="31996" hidden="1" xr:uid="{00000000-0005-0000-0000-00006F600000}"/>
    <cellStyle name="Hyperlink 29" xfId="32131" hidden="1" xr:uid="{00000000-0005-0000-0000-000070600000}"/>
    <cellStyle name="Hyperlink 29" xfId="32304" hidden="1" xr:uid="{00000000-0005-0000-0000-000071600000}"/>
    <cellStyle name="Hyperlink 29" xfId="32263" hidden="1" xr:uid="{00000000-0005-0000-0000-000072600000}"/>
    <cellStyle name="Hyperlink 29" xfId="32262" hidden="1" xr:uid="{00000000-0005-0000-0000-000073600000}"/>
    <cellStyle name="Hyperlink 29" xfId="32427" hidden="1" xr:uid="{00000000-0005-0000-0000-000074600000}"/>
    <cellStyle name="Hyperlink 29" xfId="32180" hidden="1" xr:uid="{00000000-0005-0000-0000-000075600000}"/>
    <cellStyle name="Hyperlink 29" xfId="32536" hidden="1" xr:uid="{00000000-0005-0000-0000-000076600000}"/>
    <cellStyle name="Hyperlink 29" xfId="32495" hidden="1" xr:uid="{00000000-0005-0000-0000-000077600000}"/>
    <cellStyle name="Hyperlink 29" xfId="32494" hidden="1" xr:uid="{00000000-0005-0000-0000-000078600000}"/>
    <cellStyle name="Hyperlink 29" xfId="32659" hidden="1" xr:uid="{00000000-0005-0000-0000-000079600000}"/>
    <cellStyle name="Hyperlink 29" xfId="32077" hidden="1" xr:uid="{00000000-0005-0000-0000-00007A600000}"/>
    <cellStyle name="Hyperlink 29" xfId="32740" hidden="1" xr:uid="{00000000-0005-0000-0000-00007B600000}"/>
    <cellStyle name="Hyperlink 29" xfId="32699" hidden="1" xr:uid="{00000000-0005-0000-0000-00007C600000}"/>
    <cellStyle name="Hyperlink 29" xfId="32698" hidden="1" xr:uid="{00000000-0005-0000-0000-00007D600000}"/>
    <cellStyle name="Hyperlink 29" xfId="32863" hidden="1" xr:uid="{00000000-0005-0000-0000-00007E600000}"/>
    <cellStyle name="Hyperlink 29" xfId="32242" hidden="1" xr:uid="{00000000-0005-0000-0000-00007F600000}"/>
    <cellStyle name="Hyperlink 29" xfId="32944" hidden="1" xr:uid="{00000000-0005-0000-0000-000080600000}"/>
    <cellStyle name="Hyperlink 29" xfId="32903" hidden="1" xr:uid="{00000000-0005-0000-0000-000081600000}"/>
    <cellStyle name="Hyperlink 29" xfId="32902" hidden="1" xr:uid="{00000000-0005-0000-0000-000082600000}"/>
    <cellStyle name="Hyperlink 29" xfId="33067" hidden="1" xr:uid="{00000000-0005-0000-0000-000083600000}"/>
    <cellStyle name="Hyperlink 29" xfId="32477" hidden="1" xr:uid="{00000000-0005-0000-0000-000084600000}"/>
    <cellStyle name="Hyperlink 29" xfId="33148" hidden="1" xr:uid="{00000000-0005-0000-0000-000085600000}"/>
    <cellStyle name="Hyperlink 29" xfId="33107" hidden="1" xr:uid="{00000000-0005-0000-0000-000086600000}"/>
    <cellStyle name="Hyperlink 29" xfId="33106" hidden="1" xr:uid="{00000000-0005-0000-0000-000087600000}"/>
    <cellStyle name="Hyperlink 29" xfId="33271" hidden="1" xr:uid="{00000000-0005-0000-0000-000088600000}"/>
    <cellStyle name="Hyperlink 29" xfId="31800" hidden="1" xr:uid="{00000000-0005-0000-0000-000089600000}"/>
    <cellStyle name="Hyperlink 29" xfId="33352" hidden="1" xr:uid="{00000000-0005-0000-0000-00008A600000}"/>
    <cellStyle name="Hyperlink 29" xfId="33311" hidden="1" xr:uid="{00000000-0005-0000-0000-00008B600000}"/>
    <cellStyle name="Hyperlink 29" xfId="33310" hidden="1" xr:uid="{00000000-0005-0000-0000-00008C600000}"/>
    <cellStyle name="Hyperlink 29" xfId="33475" hidden="1" xr:uid="{00000000-0005-0000-0000-00008D600000}"/>
    <cellStyle name="Hyperlink 29" xfId="33610" hidden="1" xr:uid="{00000000-0005-0000-0000-00008E600000}"/>
    <cellStyle name="Hyperlink 29" xfId="33783" hidden="1" xr:uid="{00000000-0005-0000-0000-00008F600000}"/>
    <cellStyle name="Hyperlink 29" xfId="33742" hidden="1" xr:uid="{00000000-0005-0000-0000-000090600000}"/>
    <cellStyle name="Hyperlink 29" xfId="33741" hidden="1" xr:uid="{00000000-0005-0000-0000-000091600000}"/>
    <cellStyle name="Hyperlink 29" xfId="33906" hidden="1" xr:uid="{00000000-0005-0000-0000-000092600000}"/>
    <cellStyle name="Hyperlink 29" xfId="33659" hidden="1" xr:uid="{00000000-0005-0000-0000-000093600000}"/>
    <cellStyle name="Hyperlink 29" xfId="34015" hidden="1" xr:uid="{00000000-0005-0000-0000-000094600000}"/>
    <cellStyle name="Hyperlink 29" xfId="33974" hidden="1" xr:uid="{00000000-0005-0000-0000-000095600000}"/>
    <cellStyle name="Hyperlink 29" xfId="33973" hidden="1" xr:uid="{00000000-0005-0000-0000-000096600000}"/>
    <cellStyle name="Hyperlink 29" xfId="34138" hidden="1" xr:uid="{00000000-0005-0000-0000-000097600000}"/>
    <cellStyle name="Hyperlink 29" xfId="33556" hidden="1" xr:uid="{00000000-0005-0000-0000-000098600000}"/>
    <cellStyle name="Hyperlink 29" xfId="34219" hidden="1" xr:uid="{00000000-0005-0000-0000-000099600000}"/>
    <cellStyle name="Hyperlink 29" xfId="34178" hidden="1" xr:uid="{00000000-0005-0000-0000-00009A600000}"/>
    <cellStyle name="Hyperlink 29" xfId="34177" hidden="1" xr:uid="{00000000-0005-0000-0000-00009B600000}"/>
    <cellStyle name="Hyperlink 29" xfId="34342" hidden="1" xr:uid="{00000000-0005-0000-0000-00009C600000}"/>
    <cellStyle name="Hyperlink 29" xfId="33721" hidden="1" xr:uid="{00000000-0005-0000-0000-00009D600000}"/>
    <cellStyle name="Hyperlink 29" xfId="34423" hidden="1" xr:uid="{00000000-0005-0000-0000-00009E600000}"/>
    <cellStyle name="Hyperlink 29" xfId="34382" hidden="1" xr:uid="{00000000-0005-0000-0000-00009F600000}"/>
    <cellStyle name="Hyperlink 29" xfId="34381" hidden="1" xr:uid="{00000000-0005-0000-0000-0000A0600000}"/>
    <cellStyle name="Hyperlink 29" xfId="34546" hidden="1" xr:uid="{00000000-0005-0000-0000-0000A1600000}"/>
    <cellStyle name="Hyperlink 29" xfId="33956" hidden="1" xr:uid="{00000000-0005-0000-0000-0000A2600000}"/>
    <cellStyle name="Hyperlink 29" xfId="34627" hidden="1" xr:uid="{00000000-0005-0000-0000-0000A3600000}"/>
    <cellStyle name="Hyperlink 29" xfId="34586" hidden="1" xr:uid="{00000000-0005-0000-0000-0000A4600000}"/>
    <cellStyle name="Hyperlink 29" xfId="34585" hidden="1" xr:uid="{00000000-0005-0000-0000-0000A5600000}"/>
    <cellStyle name="Hyperlink 29" xfId="34750" hidden="1" xr:uid="{00000000-0005-0000-0000-0000A6600000}"/>
    <cellStyle name="Hyperlink 29" xfId="31723" hidden="1" xr:uid="{00000000-0005-0000-0000-0000A7600000}"/>
    <cellStyle name="Hyperlink 29" xfId="34831" hidden="1" xr:uid="{00000000-0005-0000-0000-0000A8600000}"/>
    <cellStyle name="Hyperlink 29" xfId="34790" hidden="1" xr:uid="{00000000-0005-0000-0000-0000A9600000}"/>
    <cellStyle name="Hyperlink 29" xfId="34789" hidden="1" xr:uid="{00000000-0005-0000-0000-0000AA600000}"/>
    <cellStyle name="Hyperlink 29" xfId="34954" hidden="1" xr:uid="{00000000-0005-0000-0000-0000AB600000}"/>
    <cellStyle name="Hyperlink 29" xfId="35089" hidden="1" xr:uid="{00000000-0005-0000-0000-0000AC600000}"/>
    <cellStyle name="Hyperlink 29" xfId="35262" hidden="1" xr:uid="{00000000-0005-0000-0000-0000AD600000}"/>
    <cellStyle name="Hyperlink 29" xfId="35221" hidden="1" xr:uid="{00000000-0005-0000-0000-0000AE600000}"/>
    <cellStyle name="Hyperlink 29" xfId="35220" hidden="1" xr:uid="{00000000-0005-0000-0000-0000AF600000}"/>
    <cellStyle name="Hyperlink 29" xfId="35385" hidden="1" xr:uid="{00000000-0005-0000-0000-0000B0600000}"/>
    <cellStyle name="Hyperlink 29" xfId="35138" hidden="1" xr:uid="{00000000-0005-0000-0000-0000B1600000}"/>
    <cellStyle name="Hyperlink 29" xfId="35494" hidden="1" xr:uid="{00000000-0005-0000-0000-0000B2600000}"/>
    <cellStyle name="Hyperlink 29" xfId="35453" hidden="1" xr:uid="{00000000-0005-0000-0000-0000B3600000}"/>
    <cellStyle name="Hyperlink 29" xfId="35452" hidden="1" xr:uid="{00000000-0005-0000-0000-0000B4600000}"/>
    <cellStyle name="Hyperlink 29" xfId="35617" hidden="1" xr:uid="{00000000-0005-0000-0000-0000B5600000}"/>
    <cellStyle name="Hyperlink 29" xfId="35035" hidden="1" xr:uid="{00000000-0005-0000-0000-0000B6600000}"/>
    <cellStyle name="Hyperlink 29" xfId="35698" hidden="1" xr:uid="{00000000-0005-0000-0000-0000B7600000}"/>
    <cellStyle name="Hyperlink 29" xfId="35657" hidden="1" xr:uid="{00000000-0005-0000-0000-0000B8600000}"/>
    <cellStyle name="Hyperlink 29" xfId="35656" hidden="1" xr:uid="{00000000-0005-0000-0000-0000B9600000}"/>
    <cellStyle name="Hyperlink 29" xfId="35821" hidden="1" xr:uid="{00000000-0005-0000-0000-0000BA600000}"/>
    <cellStyle name="Hyperlink 29" xfId="35200" hidden="1" xr:uid="{00000000-0005-0000-0000-0000BB600000}"/>
    <cellStyle name="Hyperlink 29" xfId="35902" hidden="1" xr:uid="{00000000-0005-0000-0000-0000BC600000}"/>
    <cellStyle name="Hyperlink 29" xfId="35861" hidden="1" xr:uid="{00000000-0005-0000-0000-0000BD600000}"/>
    <cellStyle name="Hyperlink 29" xfId="35860" hidden="1" xr:uid="{00000000-0005-0000-0000-0000BE600000}"/>
    <cellStyle name="Hyperlink 29" xfId="36025" hidden="1" xr:uid="{00000000-0005-0000-0000-0000BF600000}"/>
    <cellStyle name="Hyperlink 29" xfId="35435" hidden="1" xr:uid="{00000000-0005-0000-0000-0000C0600000}"/>
    <cellStyle name="Hyperlink 29" xfId="36106" hidden="1" xr:uid="{00000000-0005-0000-0000-0000C1600000}"/>
    <cellStyle name="Hyperlink 29" xfId="36065" hidden="1" xr:uid="{00000000-0005-0000-0000-0000C2600000}"/>
    <cellStyle name="Hyperlink 29" xfId="36064" hidden="1" xr:uid="{00000000-0005-0000-0000-0000C3600000}"/>
    <cellStyle name="Hyperlink 29" xfId="36229" hidden="1" xr:uid="{00000000-0005-0000-0000-0000C4600000}"/>
    <cellStyle name="Hyperlink 29" xfId="21041" hidden="1" xr:uid="{00000000-0005-0000-0000-0000C5600000}"/>
    <cellStyle name="Hyperlink 29" xfId="36330" hidden="1" xr:uid="{00000000-0005-0000-0000-0000C6600000}"/>
    <cellStyle name="Hyperlink 29" xfId="36289" hidden="1" xr:uid="{00000000-0005-0000-0000-0000C7600000}"/>
    <cellStyle name="Hyperlink 29" xfId="36288" hidden="1" xr:uid="{00000000-0005-0000-0000-0000C8600000}"/>
    <cellStyle name="Hyperlink 29" xfId="36453" hidden="1" xr:uid="{00000000-0005-0000-0000-0000C9600000}"/>
    <cellStyle name="Hyperlink 29" xfId="36516" hidden="1" xr:uid="{00000000-0005-0000-0000-0000CA600000}"/>
    <cellStyle name="Hyperlink 29" xfId="36585" hidden="1" xr:uid="{00000000-0005-0000-0000-0000CB600000}"/>
    <cellStyle name="Hyperlink 29" xfId="36544" hidden="1" xr:uid="{00000000-0005-0000-0000-0000CC600000}"/>
    <cellStyle name="Hyperlink 29" xfId="36543" hidden="1" xr:uid="{00000000-0005-0000-0000-0000CD600000}"/>
    <cellStyle name="Hyperlink 29" xfId="36708" hidden="1" xr:uid="{00000000-0005-0000-0000-0000CE600000}"/>
    <cellStyle name="Hyperlink 29" xfId="36820" hidden="1" xr:uid="{00000000-0005-0000-0000-0000CF600000}"/>
    <cellStyle name="Hyperlink 29" xfId="36942" hidden="1" xr:uid="{00000000-0005-0000-0000-0000D0600000}"/>
    <cellStyle name="Hyperlink 29" xfId="36901" hidden="1" xr:uid="{00000000-0005-0000-0000-0000D1600000}"/>
    <cellStyle name="Hyperlink 29" xfId="36900" hidden="1" xr:uid="{00000000-0005-0000-0000-0000D2600000}"/>
    <cellStyle name="Hyperlink 29" xfId="37065" hidden="1" xr:uid="{00000000-0005-0000-0000-0000D3600000}"/>
    <cellStyle name="Hyperlink 29" xfId="37200" hidden="1" xr:uid="{00000000-0005-0000-0000-0000D4600000}"/>
    <cellStyle name="Hyperlink 29" xfId="37373" hidden="1" xr:uid="{00000000-0005-0000-0000-0000D5600000}"/>
    <cellStyle name="Hyperlink 29" xfId="37332" hidden="1" xr:uid="{00000000-0005-0000-0000-0000D6600000}"/>
    <cellStyle name="Hyperlink 29" xfId="37331" hidden="1" xr:uid="{00000000-0005-0000-0000-0000D7600000}"/>
    <cellStyle name="Hyperlink 29" xfId="37496" hidden="1" xr:uid="{00000000-0005-0000-0000-0000D8600000}"/>
    <cellStyle name="Hyperlink 29" xfId="37249" hidden="1" xr:uid="{00000000-0005-0000-0000-0000D9600000}"/>
    <cellStyle name="Hyperlink 29" xfId="37605" hidden="1" xr:uid="{00000000-0005-0000-0000-0000DA600000}"/>
    <cellStyle name="Hyperlink 29" xfId="37564" hidden="1" xr:uid="{00000000-0005-0000-0000-0000DB600000}"/>
    <cellStyle name="Hyperlink 29" xfId="37563" hidden="1" xr:uid="{00000000-0005-0000-0000-0000DC600000}"/>
    <cellStyle name="Hyperlink 29" xfId="37728" hidden="1" xr:uid="{00000000-0005-0000-0000-0000DD600000}"/>
    <cellStyle name="Hyperlink 29" xfId="37146" hidden="1" xr:uid="{00000000-0005-0000-0000-0000DE600000}"/>
    <cellStyle name="Hyperlink 29" xfId="37809" hidden="1" xr:uid="{00000000-0005-0000-0000-0000DF600000}"/>
    <cellStyle name="Hyperlink 29" xfId="37768" hidden="1" xr:uid="{00000000-0005-0000-0000-0000E0600000}"/>
    <cellStyle name="Hyperlink 29" xfId="37767" hidden="1" xr:uid="{00000000-0005-0000-0000-0000E1600000}"/>
    <cellStyle name="Hyperlink 29" xfId="37932" hidden="1" xr:uid="{00000000-0005-0000-0000-0000E2600000}"/>
    <cellStyle name="Hyperlink 29" xfId="37311" hidden="1" xr:uid="{00000000-0005-0000-0000-0000E3600000}"/>
    <cellStyle name="Hyperlink 29" xfId="38013" hidden="1" xr:uid="{00000000-0005-0000-0000-0000E4600000}"/>
    <cellStyle name="Hyperlink 29" xfId="37972" hidden="1" xr:uid="{00000000-0005-0000-0000-0000E5600000}"/>
    <cellStyle name="Hyperlink 29" xfId="37971" hidden="1" xr:uid="{00000000-0005-0000-0000-0000E6600000}"/>
    <cellStyle name="Hyperlink 29" xfId="38136" hidden="1" xr:uid="{00000000-0005-0000-0000-0000E7600000}"/>
    <cellStyle name="Hyperlink 29" xfId="37546" hidden="1" xr:uid="{00000000-0005-0000-0000-0000E8600000}"/>
    <cellStyle name="Hyperlink 29" xfId="38217" hidden="1" xr:uid="{00000000-0005-0000-0000-0000E9600000}"/>
    <cellStyle name="Hyperlink 29" xfId="38176" hidden="1" xr:uid="{00000000-0005-0000-0000-0000EA600000}"/>
    <cellStyle name="Hyperlink 29" xfId="38175" hidden="1" xr:uid="{00000000-0005-0000-0000-0000EB600000}"/>
    <cellStyle name="Hyperlink 29" xfId="38340" hidden="1" xr:uid="{00000000-0005-0000-0000-0000EC600000}"/>
    <cellStyle name="Hyperlink 29" xfId="36869" hidden="1" xr:uid="{00000000-0005-0000-0000-0000ED600000}"/>
    <cellStyle name="Hyperlink 29" xfId="38421" hidden="1" xr:uid="{00000000-0005-0000-0000-0000EE600000}"/>
    <cellStyle name="Hyperlink 29" xfId="38380" hidden="1" xr:uid="{00000000-0005-0000-0000-0000EF600000}"/>
    <cellStyle name="Hyperlink 29" xfId="38379" hidden="1" xr:uid="{00000000-0005-0000-0000-0000F0600000}"/>
    <cellStyle name="Hyperlink 29" xfId="38544" hidden="1" xr:uid="{00000000-0005-0000-0000-0000F1600000}"/>
    <cellStyle name="Hyperlink 29" xfId="38679" hidden="1" xr:uid="{00000000-0005-0000-0000-0000F2600000}"/>
    <cellStyle name="Hyperlink 29" xfId="38852" hidden="1" xr:uid="{00000000-0005-0000-0000-0000F3600000}"/>
    <cellStyle name="Hyperlink 29" xfId="38811" hidden="1" xr:uid="{00000000-0005-0000-0000-0000F4600000}"/>
    <cellStyle name="Hyperlink 29" xfId="38810" hidden="1" xr:uid="{00000000-0005-0000-0000-0000F5600000}"/>
    <cellStyle name="Hyperlink 29" xfId="38975" hidden="1" xr:uid="{00000000-0005-0000-0000-0000F6600000}"/>
    <cellStyle name="Hyperlink 29" xfId="38728" hidden="1" xr:uid="{00000000-0005-0000-0000-0000F7600000}"/>
    <cellStyle name="Hyperlink 29" xfId="39084" hidden="1" xr:uid="{00000000-0005-0000-0000-0000F8600000}"/>
    <cellStyle name="Hyperlink 29" xfId="39043" hidden="1" xr:uid="{00000000-0005-0000-0000-0000F9600000}"/>
    <cellStyle name="Hyperlink 29" xfId="39042" hidden="1" xr:uid="{00000000-0005-0000-0000-0000FA600000}"/>
    <cellStyle name="Hyperlink 29" xfId="39207" hidden="1" xr:uid="{00000000-0005-0000-0000-0000FB600000}"/>
    <cellStyle name="Hyperlink 29" xfId="38625" hidden="1" xr:uid="{00000000-0005-0000-0000-0000FC600000}"/>
    <cellStyle name="Hyperlink 29" xfId="39288" hidden="1" xr:uid="{00000000-0005-0000-0000-0000FD600000}"/>
    <cellStyle name="Hyperlink 29" xfId="39247" hidden="1" xr:uid="{00000000-0005-0000-0000-0000FE600000}"/>
    <cellStyle name="Hyperlink 29" xfId="39246" hidden="1" xr:uid="{00000000-0005-0000-0000-0000FF600000}"/>
    <cellStyle name="Hyperlink 29" xfId="39411" hidden="1" xr:uid="{00000000-0005-0000-0000-000000610000}"/>
    <cellStyle name="Hyperlink 29" xfId="38790" hidden="1" xr:uid="{00000000-0005-0000-0000-000001610000}"/>
    <cellStyle name="Hyperlink 29" xfId="39492" hidden="1" xr:uid="{00000000-0005-0000-0000-000002610000}"/>
    <cellStyle name="Hyperlink 29" xfId="39451" hidden="1" xr:uid="{00000000-0005-0000-0000-000003610000}"/>
    <cellStyle name="Hyperlink 29" xfId="39450" hidden="1" xr:uid="{00000000-0005-0000-0000-000004610000}"/>
    <cellStyle name="Hyperlink 29" xfId="39615" hidden="1" xr:uid="{00000000-0005-0000-0000-000005610000}"/>
    <cellStyle name="Hyperlink 29" xfId="39025" hidden="1" xr:uid="{00000000-0005-0000-0000-000006610000}"/>
    <cellStyle name="Hyperlink 29" xfId="39696" hidden="1" xr:uid="{00000000-0005-0000-0000-000007610000}"/>
    <cellStyle name="Hyperlink 29" xfId="39655" hidden="1" xr:uid="{00000000-0005-0000-0000-000008610000}"/>
    <cellStyle name="Hyperlink 29" xfId="39654" hidden="1" xr:uid="{00000000-0005-0000-0000-000009610000}"/>
    <cellStyle name="Hyperlink 29" xfId="39819" hidden="1" xr:uid="{00000000-0005-0000-0000-00000A610000}"/>
    <cellStyle name="Hyperlink 29" xfId="36792" hidden="1" xr:uid="{00000000-0005-0000-0000-00000B610000}"/>
    <cellStyle name="Hyperlink 29" xfId="39900" hidden="1" xr:uid="{00000000-0005-0000-0000-00000C610000}"/>
    <cellStyle name="Hyperlink 29" xfId="39859" hidden="1" xr:uid="{00000000-0005-0000-0000-00000D610000}"/>
    <cellStyle name="Hyperlink 29" xfId="39858" hidden="1" xr:uid="{00000000-0005-0000-0000-00000E610000}"/>
    <cellStyle name="Hyperlink 29" xfId="40023" hidden="1" xr:uid="{00000000-0005-0000-0000-00000F610000}"/>
    <cellStyle name="Hyperlink 29" xfId="40158" hidden="1" xr:uid="{00000000-0005-0000-0000-000010610000}"/>
    <cellStyle name="Hyperlink 29" xfId="40331" hidden="1" xr:uid="{00000000-0005-0000-0000-000011610000}"/>
    <cellStyle name="Hyperlink 29" xfId="40290" hidden="1" xr:uid="{00000000-0005-0000-0000-000012610000}"/>
    <cellStyle name="Hyperlink 29" xfId="40289" hidden="1" xr:uid="{00000000-0005-0000-0000-000013610000}"/>
    <cellStyle name="Hyperlink 29" xfId="40454" hidden="1" xr:uid="{00000000-0005-0000-0000-000014610000}"/>
    <cellStyle name="Hyperlink 29" xfId="40207" hidden="1" xr:uid="{00000000-0005-0000-0000-000015610000}"/>
    <cellStyle name="Hyperlink 29" xfId="40563" hidden="1" xr:uid="{00000000-0005-0000-0000-000016610000}"/>
    <cellStyle name="Hyperlink 29" xfId="40522" hidden="1" xr:uid="{00000000-0005-0000-0000-000017610000}"/>
    <cellStyle name="Hyperlink 29" xfId="40521" hidden="1" xr:uid="{00000000-0005-0000-0000-000018610000}"/>
    <cellStyle name="Hyperlink 29" xfId="40686" hidden="1" xr:uid="{00000000-0005-0000-0000-000019610000}"/>
    <cellStyle name="Hyperlink 29" xfId="40104" hidden="1" xr:uid="{00000000-0005-0000-0000-00001A610000}"/>
    <cellStyle name="Hyperlink 29" xfId="40767" hidden="1" xr:uid="{00000000-0005-0000-0000-00001B610000}"/>
    <cellStyle name="Hyperlink 29" xfId="40726" hidden="1" xr:uid="{00000000-0005-0000-0000-00001C610000}"/>
    <cellStyle name="Hyperlink 29" xfId="40725" hidden="1" xr:uid="{00000000-0005-0000-0000-00001D610000}"/>
    <cellStyle name="Hyperlink 29" xfId="40890" hidden="1" xr:uid="{00000000-0005-0000-0000-00001E610000}"/>
    <cellStyle name="Hyperlink 29" xfId="40269" hidden="1" xr:uid="{00000000-0005-0000-0000-00001F610000}"/>
    <cellStyle name="Hyperlink 29" xfId="40971" hidden="1" xr:uid="{00000000-0005-0000-0000-000020610000}"/>
    <cellStyle name="Hyperlink 29" xfId="40930" hidden="1" xr:uid="{00000000-0005-0000-0000-000021610000}"/>
    <cellStyle name="Hyperlink 29" xfId="40929" hidden="1" xr:uid="{00000000-0005-0000-0000-000022610000}"/>
    <cellStyle name="Hyperlink 29" xfId="41094" hidden="1" xr:uid="{00000000-0005-0000-0000-000023610000}"/>
    <cellStyle name="Hyperlink 29" xfId="40504" hidden="1" xr:uid="{00000000-0005-0000-0000-000024610000}"/>
    <cellStyle name="Hyperlink 29" xfId="41175" hidden="1" xr:uid="{00000000-0005-0000-0000-000025610000}"/>
    <cellStyle name="Hyperlink 29" xfId="41134" hidden="1" xr:uid="{00000000-0005-0000-0000-000026610000}"/>
    <cellStyle name="Hyperlink 29" xfId="41133" hidden="1" xr:uid="{00000000-0005-0000-0000-000027610000}"/>
    <cellStyle name="Hyperlink 29" xfId="41298" hidden="1" xr:uid="{00000000-0005-0000-0000-000028610000}"/>
    <cellStyle name="Hyperlink 29" xfId="10891" hidden="1" xr:uid="{00000000-0005-0000-0000-000029610000}"/>
    <cellStyle name="Hyperlink 29" xfId="41379" hidden="1" xr:uid="{00000000-0005-0000-0000-00002A610000}"/>
    <cellStyle name="Hyperlink 29" xfId="41338" hidden="1" xr:uid="{00000000-0005-0000-0000-00002B610000}"/>
    <cellStyle name="Hyperlink 29" xfId="41337" hidden="1" xr:uid="{00000000-0005-0000-0000-00002C610000}"/>
    <cellStyle name="Hyperlink 29" xfId="41502" hidden="1" xr:uid="{00000000-0005-0000-0000-00002D610000}"/>
    <cellStyle name="Hyperlink 29" xfId="41565" hidden="1" xr:uid="{00000000-0005-0000-0000-00002E610000}"/>
    <cellStyle name="Hyperlink 29" xfId="41634" hidden="1" xr:uid="{00000000-0005-0000-0000-00002F610000}"/>
    <cellStyle name="Hyperlink 29" xfId="41593" hidden="1" xr:uid="{00000000-0005-0000-0000-000030610000}"/>
    <cellStyle name="Hyperlink 29" xfId="41592" hidden="1" xr:uid="{00000000-0005-0000-0000-000031610000}"/>
    <cellStyle name="Hyperlink 29" xfId="41757" hidden="1" xr:uid="{00000000-0005-0000-0000-000032610000}"/>
    <cellStyle name="Hyperlink 29" xfId="41869" hidden="1" xr:uid="{00000000-0005-0000-0000-000033610000}"/>
    <cellStyle name="Hyperlink 29" xfId="41991" hidden="1" xr:uid="{00000000-0005-0000-0000-000034610000}"/>
    <cellStyle name="Hyperlink 29" xfId="41950" hidden="1" xr:uid="{00000000-0005-0000-0000-000035610000}"/>
    <cellStyle name="Hyperlink 29" xfId="41949" hidden="1" xr:uid="{00000000-0005-0000-0000-000036610000}"/>
    <cellStyle name="Hyperlink 29" xfId="42114" hidden="1" xr:uid="{00000000-0005-0000-0000-000037610000}"/>
    <cellStyle name="Hyperlink 29" xfId="42249" hidden="1" xr:uid="{00000000-0005-0000-0000-000038610000}"/>
    <cellStyle name="Hyperlink 29" xfId="42422" hidden="1" xr:uid="{00000000-0005-0000-0000-000039610000}"/>
    <cellStyle name="Hyperlink 29" xfId="42381" hidden="1" xr:uid="{00000000-0005-0000-0000-00003A610000}"/>
    <cellStyle name="Hyperlink 29" xfId="42380" hidden="1" xr:uid="{00000000-0005-0000-0000-00003B610000}"/>
    <cellStyle name="Hyperlink 29" xfId="42545" hidden="1" xr:uid="{00000000-0005-0000-0000-00003C610000}"/>
    <cellStyle name="Hyperlink 29" xfId="42298" hidden="1" xr:uid="{00000000-0005-0000-0000-00003D610000}"/>
    <cellStyle name="Hyperlink 29" xfId="42654" hidden="1" xr:uid="{00000000-0005-0000-0000-00003E610000}"/>
    <cellStyle name="Hyperlink 29" xfId="42613" hidden="1" xr:uid="{00000000-0005-0000-0000-00003F610000}"/>
    <cellStyle name="Hyperlink 29" xfId="42612" hidden="1" xr:uid="{00000000-0005-0000-0000-000040610000}"/>
    <cellStyle name="Hyperlink 29" xfId="42777" hidden="1" xr:uid="{00000000-0005-0000-0000-000041610000}"/>
    <cellStyle name="Hyperlink 29" xfId="42195" hidden="1" xr:uid="{00000000-0005-0000-0000-000042610000}"/>
    <cellStyle name="Hyperlink 29" xfId="42858" hidden="1" xr:uid="{00000000-0005-0000-0000-000043610000}"/>
    <cellStyle name="Hyperlink 29" xfId="42817" hidden="1" xr:uid="{00000000-0005-0000-0000-000044610000}"/>
    <cellStyle name="Hyperlink 29" xfId="42816" hidden="1" xr:uid="{00000000-0005-0000-0000-000045610000}"/>
    <cellStyle name="Hyperlink 29" xfId="42981" hidden="1" xr:uid="{00000000-0005-0000-0000-000046610000}"/>
    <cellStyle name="Hyperlink 29" xfId="42360" hidden="1" xr:uid="{00000000-0005-0000-0000-000047610000}"/>
    <cellStyle name="Hyperlink 29" xfId="43062" hidden="1" xr:uid="{00000000-0005-0000-0000-000048610000}"/>
    <cellStyle name="Hyperlink 29" xfId="43021" hidden="1" xr:uid="{00000000-0005-0000-0000-000049610000}"/>
    <cellStyle name="Hyperlink 29" xfId="43020" hidden="1" xr:uid="{00000000-0005-0000-0000-00004A610000}"/>
    <cellStyle name="Hyperlink 29" xfId="43185" hidden="1" xr:uid="{00000000-0005-0000-0000-00004B610000}"/>
    <cellStyle name="Hyperlink 29" xfId="42595" hidden="1" xr:uid="{00000000-0005-0000-0000-00004C610000}"/>
    <cellStyle name="Hyperlink 29" xfId="43266" hidden="1" xr:uid="{00000000-0005-0000-0000-00004D610000}"/>
    <cellStyle name="Hyperlink 29" xfId="43225" hidden="1" xr:uid="{00000000-0005-0000-0000-00004E610000}"/>
    <cellStyle name="Hyperlink 29" xfId="43224" hidden="1" xr:uid="{00000000-0005-0000-0000-00004F610000}"/>
    <cellStyle name="Hyperlink 29" xfId="43389" hidden="1" xr:uid="{00000000-0005-0000-0000-000050610000}"/>
    <cellStyle name="Hyperlink 29" xfId="41918" hidden="1" xr:uid="{00000000-0005-0000-0000-000051610000}"/>
    <cellStyle name="Hyperlink 29" xfId="43470" hidden="1" xr:uid="{00000000-0005-0000-0000-000052610000}"/>
    <cellStyle name="Hyperlink 29" xfId="43429" hidden="1" xr:uid="{00000000-0005-0000-0000-000053610000}"/>
    <cellStyle name="Hyperlink 29" xfId="43428" hidden="1" xr:uid="{00000000-0005-0000-0000-000054610000}"/>
    <cellStyle name="Hyperlink 29" xfId="43593" hidden="1" xr:uid="{00000000-0005-0000-0000-000055610000}"/>
    <cellStyle name="Hyperlink 29" xfId="43728" hidden="1" xr:uid="{00000000-0005-0000-0000-000056610000}"/>
    <cellStyle name="Hyperlink 29" xfId="43901" hidden="1" xr:uid="{00000000-0005-0000-0000-000057610000}"/>
    <cellStyle name="Hyperlink 29" xfId="43860" hidden="1" xr:uid="{00000000-0005-0000-0000-000058610000}"/>
    <cellStyle name="Hyperlink 29" xfId="43859" hidden="1" xr:uid="{00000000-0005-0000-0000-000059610000}"/>
    <cellStyle name="Hyperlink 29" xfId="44024" hidden="1" xr:uid="{00000000-0005-0000-0000-00005A610000}"/>
    <cellStyle name="Hyperlink 29" xfId="43777" hidden="1" xr:uid="{00000000-0005-0000-0000-00005B610000}"/>
    <cellStyle name="Hyperlink 29" xfId="44133" hidden="1" xr:uid="{00000000-0005-0000-0000-00005C610000}"/>
    <cellStyle name="Hyperlink 29" xfId="44092" hidden="1" xr:uid="{00000000-0005-0000-0000-00005D610000}"/>
    <cellStyle name="Hyperlink 29" xfId="44091" hidden="1" xr:uid="{00000000-0005-0000-0000-00005E610000}"/>
    <cellStyle name="Hyperlink 29" xfId="44256" hidden="1" xr:uid="{00000000-0005-0000-0000-00005F610000}"/>
    <cellStyle name="Hyperlink 29" xfId="43674" hidden="1" xr:uid="{00000000-0005-0000-0000-000060610000}"/>
    <cellStyle name="Hyperlink 29" xfId="44337" hidden="1" xr:uid="{00000000-0005-0000-0000-000061610000}"/>
    <cellStyle name="Hyperlink 29" xfId="44296" hidden="1" xr:uid="{00000000-0005-0000-0000-000062610000}"/>
    <cellStyle name="Hyperlink 29" xfId="44295" hidden="1" xr:uid="{00000000-0005-0000-0000-000063610000}"/>
    <cellStyle name="Hyperlink 29" xfId="44460" hidden="1" xr:uid="{00000000-0005-0000-0000-000064610000}"/>
    <cellStyle name="Hyperlink 29" xfId="43839" hidden="1" xr:uid="{00000000-0005-0000-0000-000065610000}"/>
    <cellStyle name="Hyperlink 29" xfId="44541" hidden="1" xr:uid="{00000000-0005-0000-0000-000066610000}"/>
    <cellStyle name="Hyperlink 29" xfId="44500" hidden="1" xr:uid="{00000000-0005-0000-0000-000067610000}"/>
    <cellStyle name="Hyperlink 29" xfId="44499" hidden="1" xr:uid="{00000000-0005-0000-0000-000068610000}"/>
    <cellStyle name="Hyperlink 29" xfId="44664" hidden="1" xr:uid="{00000000-0005-0000-0000-000069610000}"/>
    <cellStyle name="Hyperlink 29" xfId="44074" hidden="1" xr:uid="{00000000-0005-0000-0000-00006A610000}"/>
    <cellStyle name="Hyperlink 29" xfId="44745" hidden="1" xr:uid="{00000000-0005-0000-0000-00006B610000}"/>
    <cellStyle name="Hyperlink 29" xfId="44704" hidden="1" xr:uid="{00000000-0005-0000-0000-00006C610000}"/>
    <cellStyle name="Hyperlink 29" xfId="44703" hidden="1" xr:uid="{00000000-0005-0000-0000-00006D610000}"/>
    <cellStyle name="Hyperlink 29" xfId="44868" hidden="1" xr:uid="{00000000-0005-0000-0000-00006E610000}"/>
    <cellStyle name="Hyperlink 29" xfId="41841" hidden="1" xr:uid="{00000000-0005-0000-0000-00006F610000}"/>
    <cellStyle name="Hyperlink 29" xfId="44949" hidden="1" xr:uid="{00000000-0005-0000-0000-000070610000}"/>
    <cellStyle name="Hyperlink 29" xfId="44908" hidden="1" xr:uid="{00000000-0005-0000-0000-000071610000}"/>
    <cellStyle name="Hyperlink 29" xfId="44907" hidden="1" xr:uid="{00000000-0005-0000-0000-000072610000}"/>
    <cellStyle name="Hyperlink 29" xfId="45072" hidden="1" xr:uid="{00000000-0005-0000-0000-000073610000}"/>
    <cellStyle name="Hyperlink 29" xfId="45207" hidden="1" xr:uid="{00000000-0005-0000-0000-000074610000}"/>
    <cellStyle name="Hyperlink 29" xfId="45380" hidden="1" xr:uid="{00000000-0005-0000-0000-000075610000}"/>
    <cellStyle name="Hyperlink 29" xfId="45339" hidden="1" xr:uid="{00000000-0005-0000-0000-000076610000}"/>
    <cellStyle name="Hyperlink 29" xfId="45338" hidden="1" xr:uid="{00000000-0005-0000-0000-000077610000}"/>
    <cellStyle name="Hyperlink 29" xfId="45503" hidden="1" xr:uid="{00000000-0005-0000-0000-000078610000}"/>
    <cellStyle name="Hyperlink 29" xfId="45256" hidden="1" xr:uid="{00000000-0005-0000-0000-000079610000}"/>
    <cellStyle name="Hyperlink 29" xfId="45612" hidden="1" xr:uid="{00000000-0005-0000-0000-00007A610000}"/>
    <cellStyle name="Hyperlink 29" xfId="45571" hidden="1" xr:uid="{00000000-0005-0000-0000-00007B610000}"/>
    <cellStyle name="Hyperlink 29" xfId="45570" hidden="1" xr:uid="{00000000-0005-0000-0000-00007C610000}"/>
    <cellStyle name="Hyperlink 29" xfId="45735" hidden="1" xr:uid="{00000000-0005-0000-0000-00007D610000}"/>
    <cellStyle name="Hyperlink 29" xfId="45153" hidden="1" xr:uid="{00000000-0005-0000-0000-00007E610000}"/>
    <cellStyle name="Hyperlink 29" xfId="45816" hidden="1" xr:uid="{00000000-0005-0000-0000-00007F610000}"/>
    <cellStyle name="Hyperlink 29" xfId="45775" hidden="1" xr:uid="{00000000-0005-0000-0000-000080610000}"/>
    <cellStyle name="Hyperlink 29" xfId="45774" hidden="1" xr:uid="{00000000-0005-0000-0000-000081610000}"/>
    <cellStyle name="Hyperlink 29" xfId="45939" hidden="1" xr:uid="{00000000-0005-0000-0000-000082610000}"/>
    <cellStyle name="Hyperlink 29" xfId="45318" hidden="1" xr:uid="{00000000-0005-0000-0000-000083610000}"/>
    <cellStyle name="Hyperlink 29" xfId="46020" hidden="1" xr:uid="{00000000-0005-0000-0000-000084610000}"/>
    <cellStyle name="Hyperlink 29" xfId="45979" hidden="1" xr:uid="{00000000-0005-0000-0000-000085610000}"/>
    <cellStyle name="Hyperlink 29" xfId="45978" hidden="1" xr:uid="{00000000-0005-0000-0000-000086610000}"/>
    <cellStyle name="Hyperlink 29" xfId="46143" hidden="1" xr:uid="{00000000-0005-0000-0000-000087610000}"/>
    <cellStyle name="Hyperlink 29" xfId="45553" hidden="1" xr:uid="{00000000-0005-0000-0000-000088610000}"/>
    <cellStyle name="Hyperlink 29" xfId="46224" hidden="1" xr:uid="{00000000-0005-0000-0000-000089610000}"/>
    <cellStyle name="Hyperlink 29" xfId="46183" hidden="1" xr:uid="{00000000-0005-0000-0000-00008A610000}"/>
    <cellStyle name="Hyperlink 29" xfId="46182" hidden="1" xr:uid="{00000000-0005-0000-0000-00008B610000}"/>
    <cellStyle name="Hyperlink 29" xfId="46347" hidden="1" xr:uid="{00000000-0005-0000-0000-00008C610000}"/>
    <cellStyle name="Hyperlink 29" xfId="31198" hidden="1" xr:uid="{00000000-0005-0000-0000-00008D610000}"/>
    <cellStyle name="Hyperlink 29" xfId="46428" hidden="1" xr:uid="{00000000-0005-0000-0000-00008E610000}"/>
    <cellStyle name="Hyperlink 29" xfId="46387" hidden="1" xr:uid="{00000000-0005-0000-0000-00008F610000}"/>
    <cellStyle name="Hyperlink 29" xfId="46386" hidden="1" xr:uid="{00000000-0005-0000-0000-000090610000}"/>
    <cellStyle name="Hyperlink 29" xfId="46551" hidden="1" xr:uid="{00000000-0005-0000-0000-000091610000}"/>
    <cellStyle name="Hyperlink 29" xfId="46614" hidden="1" xr:uid="{00000000-0005-0000-0000-000092610000}"/>
    <cellStyle name="Hyperlink 29" xfId="46683" hidden="1" xr:uid="{00000000-0005-0000-0000-000093610000}"/>
    <cellStyle name="Hyperlink 29" xfId="46642" hidden="1" xr:uid="{00000000-0005-0000-0000-000094610000}"/>
    <cellStyle name="Hyperlink 29" xfId="46641" hidden="1" xr:uid="{00000000-0005-0000-0000-000095610000}"/>
    <cellStyle name="Hyperlink 29" xfId="46806" hidden="1" xr:uid="{00000000-0005-0000-0000-000096610000}"/>
    <cellStyle name="Hyperlink 29" xfId="46918" hidden="1" xr:uid="{00000000-0005-0000-0000-000097610000}"/>
    <cellStyle name="Hyperlink 29" xfId="47040" hidden="1" xr:uid="{00000000-0005-0000-0000-000098610000}"/>
    <cellStyle name="Hyperlink 29" xfId="46999" hidden="1" xr:uid="{00000000-0005-0000-0000-000099610000}"/>
    <cellStyle name="Hyperlink 29" xfId="46998" hidden="1" xr:uid="{00000000-0005-0000-0000-00009A610000}"/>
    <cellStyle name="Hyperlink 29" xfId="47163" hidden="1" xr:uid="{00000000-0005-0000-0000-00009B610000}"/>
    <cellStyle name="Hyperlink 29" xfId="47298" hidden="1" xr:uid="{00000000-0005-0000-0000-00009C610000}"/>
    <cellStyle name="Hyperlink 29" xfId="47471" hidden="1" xr:uid="{00000000-0005-0000-0000-00009D610000}"/>
    <cellStyle name="Hyperlink 29" xfId="47430" hidden="1" xr:uid="{00000000-0005-0000-0000-00009E610000}"/>
    <cellStyle name="Hyperlink 29" xfId="47429" hidden="1" xr:uid="{00000000-0005-0000-0000-00009F610000}"/>
    <cellStyle name="Hyperlink 29" xfId="47594" hidden="1" xr:uid="{00000000-0005-0000-0000-0000A0610000}"/>
    <cellStyle name="Hyperlink 29" xfId="47347" hidden="1" xr:uid="{00000000-0005-0000-0000-0000A1610000}"/>
    <cellStyle name="Hyperlink 29" xfId="47703" hidden="1" xr:uid="{00000000-0005-0000-0000-0000A2610000}"/>
    <cellStyle name="Hyperlink 29" xfId="47662" hidden="1" xr:uid="{00000000-0005-0000-0000-0000A3610000}"/>
    <cellStyle name="Hyperlink 29" xfId="47661" hidden="1" xr:uid="{00000000-0005-0000-0000-0000A4610000}"/>
    <cellStyle name="Hyperlink 29" xfId="47826" hidden="1" xr:uid="{00000000-0005-0000-0000-0000A5610000}"/>
    <cellStyle name="Hyperlink 29" xfId="47244" hidden="1" xr:uid="{00000000-0005-0000-0000-0000A6610000}"/>
    <cellStyle name="Hyperlink 29" xfId="47907" hidden="1" xr:uid="{00000000-0005-0000-0000-0000A7610000}"/>
    <cellStyle name="Hyperlink 29" xfId="47866" hidden="1" xr:uid="{00000000-0005-0000-0000-0000A8610000}"/>
    <cellStyle name="Hyperlink 29" xfId="47865" hidden="1" xr:uid="{00000000-0005-0000-0000-0000A9610000}"/>
    <cellStyle name="Hyperlink 29" xfId="48030" hidden="1" xr:uid="{00000000-0005-0000-0000-0000AA610000}"/>
    <cellStyle name="Hyperlink 29" xfId="47409" hidden="1" xr:uid="{00000000-0005-0000-0000-0000AB610000}"/>
    <cellStyle name="Hyperlink 29" xfId="48111" hidden="1" xr:uid="{00000000-0005-0000-0000-0000AC610000}"/>
    <cellStyle name="Hyperlink 29" xfId="48070" hidden="1" xr:uid="{00000000-0005-0000-0000-0000AD610000}"/>
    <cellStyle name="Hyperlink 29" xfId="48069" hidden="1" xr:uid="{00000000-0005-0000-0000-0000AE610000}"/>
    <cellStyle name="Hyperlink 29" xfId="48234" hidden="1" xr:uid="{00000000-0005-0000-0000-0000AF610000}"/>
    <cellStyle name="Hyperlink 29" xfId="47644" hidden="1" xr:uid="{00000000-0005-0000-0000-0000B0610000}"/>
    <cellStyle name="Hyperlink 29" xfId="48315" hidden="1" xr:uid="{00000000-0005-0000-0000-0000B1610000}"/>
    <cellStyle name="Hyperlink 29" xfId="48274" hidden="1" xr:uid="{00000000-0005-0000-0000-0000B2610000}"/>
    <cellStyle name="Hyperlink 29" xfId="48273" hidden="1" xr:uid="{00000000-0005-0000-0000-0000B3610000}"/>
    <cellStyle name="Hyperlink 29" xfId="48438" hidden="1" xr:uid="{00000000-0005-0000-0000-0000B4610000}"/>
    <cellStyle name="Hyperlink 29" xfId="46967" hidden="1" xr:uid="{00000000-0005-0000-0000-0000B5610000}"/>
    <cellStyle name="Hyperlink 29" xfId="48519" hidden="1" xr:uid="{00000000-0005-0000-0000-0000B6610000}"/>
    <cellStyle name="Hyperlink 29" xfId="48478" hidden="1" xr:uid="{00000000-0005-0000-0000-0000B7610000}"/>
    <cellStyle name="Hyperlink 29" xfId="48477" hidden="1" xr:uid="{00000000-0005-0000-0000-0000B8610000}"/>
    <cellStyle name="Hyperlink 29" xfId="48642" hidden="1" xr:uid="{00000000-0005-0000-0000-0000B9610000}"/>
    <cellStyle name="Hyperlink 29" xfId="48777" hidden="1" xr:uid="{00000000-0005-0000-0000-0000BA610000}"/>
    <cellStyle name="Hyperlink 29" xfId="48950" hidden="1" xr:uid="{00000000-0005-0000-0000-0000BB610000}"/>
    <cellStyle name="Hyperlink 29" xfId="48909" hidden="1" xr:uid="{00000000-0005-0000-0000-0000BC610000}"/>
    <cellStyle name="Hyperlink 29" xfId="48908" hidden="1" xr:uid="{00000000-0005-0000-0000-0000BD610000}"/>
    <cellStyle name="Hyperlink 29" xfId="49073" hidden="1" xr:uid="{00000000-0005-0000-0000-0000BE610000}"/>
    <cellStyle name="Hyperlink 29" xfId="48826" hidden="1" xr:uid="{00000000-0005-0000-0000-0000BF610000}"/>
    <cellStyle name="Hyperlink 29" xfId="49182" hidden="1" xr:uid="{00000000-0005-0000-0000-0000C0610000}"/>
    <cellStyle name="Hyperlink 29" xfId="49141" hidden="1" xr:uid="{00000000-0005-0000-0000-0000C1610000}"/>
    <cellStyle name="Hyperlink 29" xfId="49140" hidden="1" xr:uid="{00000000-0005-0000-0000-0000C2610000}"/>
    <cellStyle name="Hyperlink 29" xfId="49305" hidden="1" xr:uid="{00000000-0005-0000-0000-0000C3610000}"/>
    <cellStyle name="Hyperlink 29" xfId="48723" hidden="1" xr:uid="{00000000-0005-0000-0000-0000C4610000}"/>
    <cellStyle name="Hyperlink 29" xfId="49386" hidden="1" xr:uid="{00000000-0005-0000-0000-0000C5610000}"/>
    <cellStyle name="Hyperlink 29" xfId="49345" hidden="1" xr:uid="{00000000-0005-0000-0000-0000C6610000}"/>
    <cellStyle name="Hyperlink 29" xfId="49344" hidden="1" xr:uid="{00000000-0005-0000-0000-0000C7610000}"/>
    <cellStyle name="Hyperlink 29" xfId="49509" hidden="1" xr:uid="{00000000-0005-0000-0000-0000C8610000}"/>
    <cellStyle name="Hyperlink 29" xfId="48888" hidden="1" xr:uid="{00000000-0005-0000-0000-0000C9610000}"/>
    <cellStyle name="Hyperlink 29" xfId="49590" hidden="1" xr:uid="{00000000-0005-0000-0000-0000CA610000}"/>
    <cellStyle name="Hyperlink 29" xfId="49549" hidden="1" xr:uid="{00000000-0005-0000-0000-0000CB610000}"/>
    <cellStyle name="Hyperlink 29" xfId="49548" hidden="1" xr:uid="{00000000-0005-0000-0000-0000CC610000}"/>
    <cellStyle name="Hyperlink 29" xfId="49713" hidden="1" xr:uid="{00000000-0005-0000-0000-0000CD610000}"/>
    <cellStyle name="Hyperlink 29" xfId="49123" hidden="1" xr:uid="{00000000-0005-0000-0000-0000CE610000}"/>
    <cellStyle name="Hyperlink 29" xfId="49794" hidden="1" xr:uid="{00000000-0005-0000-0000-0000CF610000}"/>
    <cellStyle name="Hyperlink 29" xfId="49753" hidden="1" xr:uid="{00000000-0005-0000-0000-0000D0610000}"/>
    <cellStyle name="Hyperlink 29" xfId="49752" hidden="1" xr:uid="{00000000-0005-0000-0000-0000D1610000}"/>
    <cellStyle name="Hyperlink 29" xfId="49917" hidden="1" xr:uid="{00000000-0005-0000-0000-0000D2610000}"/>
    <cellStyle name="Hyperlink 29" xfId="46890" hidden="1" xr:uid="{00000000-0005-0000-0000-0000D3610000}"/>
    <cellStyle name="Hyperlink 29" xfId="49998" hidden="1" xr:uid="{00000000-0005-0000-0000-0000D4610000}"/>
    <cellStyle name="Hyperlink 29" xfId="49957" hidden="1" xr:uid="{00000000-0005-0000-0000-0000D5610000}"/>
    <cellStyle name="Hyperlink 29" xfId="49956" hidden="1" xr:uid="{00000000-0005-0000-0000-0000D6610000}"/>
    <cellStyle name="Hyperlink 29" xfId="50121" hidden="1" xr:uid="{00000000-0005-0000-0000-0000D7610000}"/>
    <cellStyle name="Hyperlink 29" xfId="50256" hidden="1" xr:uid="{00000000-0005-0000-0000-0000D8610000}"/>
    <cellStyle name="Hyperlink 29" xfId="50429" hidden="1" xr:uid="{00000000-0005-0000-0000-0000D9610000}"/>
    <cellStyle name="Hyperlink 29" xfId="50388" hidden="1" xr:uid="{00000000-0005-0000-0000-0000DA610000}"/>
    <cellStyle name="Hyperlink 29" xfId="50387" hidden="1" xr:uid="{00000000-0005-0000-0000-0000DB610000}"/>
    <cellStyle name="Hyperlink 29" xfId="50552" hidden="1" xr:uid="{00000000-0005-0000-0000-0000DC610000}"/>
    <cellStyle name="Hyperlink 29" xfId="50305" hidden="1" xr:uid="{00000000-0005-0000-0000-0000DD610000}"/>
    <cellStyle name="Hyperlink 29" xfId="50661" hidden="1" xr:uid="{00000000-0005-0000-0000-0000DE610000}"/>
    <cellStyle name="Hyperlink 29" xfId="50620" hidden="1" xr:uid="{00000000-0005-0000-0000-0000DF610000}"/>
    <cellStyle name="Hyperlink 29" xfId="50619" hidden="1" xr:uid="{00000000-0005-0000-0000-0000E0610000}"/>
    <cellStyle name="Hyperlink 29" xfId="50784" hidden="1" xr:uid="{00000000-0005-0000-0000-0000E1610000}"/>
    <cellStyle name="Hyperlink 29" xfId="50202" hidden="1" xr:uid="{00000000-0005-0000-0000-0000E2610000}"/>
    <cellStyle name="Hyperlink 29" xfId="50865" hidden="1" xr:uid="{00000000-0005-0000-0000-0000E3610000}"/>
    <cellStyle name="Hyperlink 29" xfId="50824" hidden="1" xr:uid="{00000000-0005-0000-0000-0000E4610000}"/>
    <cellStyle name="Hyperlink 29" xfId="50823" hidden="1" xr:uid="{00000000-0005-0000-0000-0000E5610000}"/>
    <cellStyle name="Hyperlink 29" xfId="50988" hidden="1" xr:uid="{00000000-0005-0000-0000-0000E6610000}"/>
    <cellStyle name="Hyperlink 29" xfId="50367" hidden="1" xr:uid="{00000000-0005-0000-0000-0000E7610000}"/>
    <cellStyle name="Hyperlink 29" xfId="51069" hidden="1" xr:uid="{00000000-0005-0000-0000-0000E8610000}"/>
    <cellStyle name="Hyperlink 29" xfId="51028" hidden="1" xr:uid="{00000000-0005-0000-0000-0000E9610000}"/>
    <cellStyle name="Hyperlink 29" xfId="51027" hidden="1" xr:uid="{00000000-0005-0000-0000-0000EA610000}"/>
    <cellStyle name="Hyperlink 29" xfId="51192" hidden="1" xr:uid="{00000000-0005-0000-0000-0000EB610000}"/>
    <cellStyle name="Hyperlink 29" xfId="50602" hidden="1" xr:uid="{00000000-0005-0000-0000-0000EC610000}"/>
    <cellStyle name="Hyperlink 29" xfId="51273" hidden="1" xr:uid="{00000000-0005-0000-0000-0000ED610000}"/>
    <cellStyle name="Hyperlink 29" xfId="51232" hidden="1" xr:uid="{00000000-0005-0000-0000-0000EE610000}"/>
    <cellStyle name="Hyperlink 29" xfId="51231" hidden="1" xr:uid="{00000000-0005-0000-0000-0000EF610000}"/>
    <cellStyle name="Hyperlink 29" xfId="51396" hidden="1" xr:uid="{00000000-0005-0000-0000-0000F0610000}"/>
    <cellStyle name="Hyperlink 29" xfId="36270" hidden="1" xr:uid="{00000000-0005-0000-0000-0000F1610000}"/>
    <cellStyle name="Hyperlink 29" xfId="51477" hidden="1" xr:uid="{00000000-0005-0000-0000-0000F2610000}"/>
    <cellStyle name="Hyperlink 29" xfId="51436" hidden="1" xr:uid="{00000000-0005-0000-0000-0000F3610000}"/>
    <cellStyle name="Hyperlink 29" xfId="51435" hidden="1" xr:uid="{00000000-0005-0000-0000-0000F4610000}"/>
    <cellStyle name="Hyperlink 29" xfId="51600" hidden="1" xr:uid="{00000000-0005-0000-0000-0000F5610000}"/>
    <cellStyle name="Hyperlink 29" xfId="51663" hidden="1" xr:uid="{00000000-0005-0000-0000-0000F6610000}"/>
    <cellStyle name="Hyperlink 29" xfId="51732" hidden="1" xr:uid="{00000000-0005-0000-0000-0000F7610000}"/>
    <cellStyle name="Hyperlink 29" xfId="51691" hidden="1" xr:uid="{00000000-0005-0000-0000-0000F8610000}"/>
    <cellStyle name="Hyperlink 29" xfId="51690" hidden="1" xr:uid="{00000000-0005-0000-0000-0000F9610000}"/>
    <cellStyle name="Hyperlink 29" xfId="51855" hidden="1" xr:uid="{00000000-0005-0000-0000-0000FA610000}"/>
    <cellStyle name="Hyperlink 29" xfId="51967" hidden="1" xr:uid="{00000000-0005-0000-0000-0000FB610000}"/>
    <cellStyle name="Hyperlink 29" xfId="52089" hidden="1" xr:uid="{00000000-0005-0000-0000-0000FC610000}"/>
    <cellStyle name="Hyperlink 29" xfId="52048" hidden="1" xr:uid="{00000000-0005-0000-0000-0000FD610000}"/>
    <cellStyle name="Hyperlink 29" xfId="52047" hidden="1" xr:uid="{00000000-0005-0000-0000-0000FE610000}"/>
    <cellStyle name="Hyperlink 29" xfId="52212" hidden="1" xr:uid="{00000000-0005-0000-0000-0000FF610000}"/>
    <cellStyle name="Hyperlink 29" xfId="52347" hidden="1" xr:uid="{00000000-0005-0000-0000-000000620000}"/>
    <cellStyle name="Hyperlink 29" xfId="52520" hidden="1" xr:uid="{00000000-0005-0000-0000-000001620000}"/>
    <cellStyle name="Hyperlink 29" xfId="52479" hidden="1" xr:uid="{00000000-0005-0000-0000-000002620000}"/>
    <cellStyle name="Hyperlink 29" xfId="52478" hidden="1" xr:uid="{00000000-0005-0000-0000-000003620000}"/>
    <cellStyle name="Hyperlink 29" xfId="52643" hidden="1" xr:uid="{00000000-0005-0000-0000-000004620000}"/>
    <cellStyle name="Hyperlink 29" xfId="52396" hidden="1" xr:uid="{00000000-0005-0000-0000-000005620000}"/>
    <cellStyle name="Hyperlink 29" xfId="52752" hidden="1" xr:uid="{00000000-0005-0000-0000-000006620000}"/>
    <cellStyle name="Hyperlink 29" xfId="52711" hidden="1" xr:uid="{00000000-0005-0000-0000-000007620000}"/>
    <cellStyle name="Hyperlink 29" xfId="52710" hidden="1" xr:uid="{00000000-0005-0000-0000-000008620000}"/>
    <cellStyle name="Hyperlink 29" xfId="52875" hidden="1" xr:uid="{00000000-0005-0000-0000-000009620000}"/>
    <cellStyle name="Hyperlink 29" xfId="52293" hidden="1" xr:uid="{00000000-0005-0000-0000-00000A620000}"/>
    <cellStyle name="Hyperlink 29" xfId="52956" hidden="1" xr:uid="{00000000-0005-0000-0000-00000B620000}"/>
    <cellStyle name="Hyperlink 29" xfId="52915" hidden="1" xr:uid="{00000000-0005-0000-0000-00000C620000}"/>
    <cellStyle name="Hyperlink 29" xfId="52914" hidden="1" xr:uid="{00000000-0005-0000-0000-00000D620000}"/>
    <cellStyle name="Hyperlink 29" xfId="53079" hidden="1" xr:uid="{00000000-0005-0000-0000-00000E620000}"/>
    <cellStyle name="Hyperlink 29" xfId="52458" hidden="1" xr:uid="{00000000-0005-0000-0000-00000F620000}"/>
    <cellStyle name="Hyperlink 29" xfId="53160" hidden="1" xr:uid="{00000000-0005-0000-0000-000010620000}"/>
    <cellStyle name="Hyperlink 29" xfId="53119" hidden="1" xr:uid="{00000000-0005-0000-0000-000011620000}"/>
    <cellStyle name="Hyperlink 29" xfId="53118" hidden="1" xr:uid="{00000000-0005-0000-0000-000012620000}"/>
    <cellStyle name="Hyperlink 29" xfId="53283" hidden="1" xr:uid="{00000000-0005-0000-0000-000013620000}"/>
    <cellStyle name="Hyperlink 29" xfId="52693" hidden="1" xr:uid="{00000000-0005-0000-0000-000014620000}"/>
    <cellStyle name="Hyperlink 29" xfId="53364" hidden="1" xr:uid="{00000000-0005-0000-0000-000015620000}"/>
    <cellStyle name="Hyperlink 29" xfId="53323" hidden="1" xr:uid="{00000000-0005-0000-0000-000016620000}"/>
    <cellStyle name="Hyperlink 29" xfId="53322" hidden="1" xr:uid="{00000000-0005-0000-0000-000017620000}"/>
    <cellStyle name="Hyperlink 29" xfId="53487" hidden="1" xr:uid="{00000000-0005-0000-0000-000018620000}"/>
    <cellStyle name="Hyperlink 29" xfId="52016" hidden="1" xr:uid="{00000000-0005-0000-0000-000019620000}"/>
    <cellStyle name="Hyperlink 29" xfId="53568" hidden="1" xr:uid="{00000000-0005-0000-0000-00001A620000}"/>
    <cellStyle name="Hyperlink 29" xfId="53527" hidden="1" xr:uid="{00000000-0005-0000-0000-00001B620000}"/>
    <cellStyle name="Hyperlink 29" xfId="53526" hidden="1" xr:uid="{00000000-0005-0000-0000-00001C620000}"/>
    <cellStyle name="Hyperlink 29" xfId="53691" hidden="1" xr:uid="{00000000-0005-0000-0000-00001D620000}"/>
    <cellStyle name="Hyperlink 29" xfId="53826" hidden="1" xr:uid="{00000000-0005-0000-0000-00001E620000}"/>
    <cellStyle name="Hyperlink 29" xfId="53999" hidden="1" xr:uid="{00000000-0005-0000-0000-00001F620000}"/>
    <cellStyle name="Hyperlink 29" xfId="53958" hidden="1" xr:uid="{00000000-0005-0000-0000-000020620000}"/>
    <cellStyle name="Hyperlink 29" xfId="53957" hidden="1" xr:uid="{00000000-0005-0000-0000-000021620000}"/>
    <cellStyle name="Hyperlink 29" xfId="54122" hidden="1" xr:uid="{00000000-0005-0000-0000-000022620000}"/>
    <cellStyle name="Hyperlink 29" xfId="53875" hidden="1" xr:uid="{00000000-0005-0000-0000-000023620000}"/>
    <cellStyle name="Hyperlink 29" xfId="54231" hidden="1" xr:uid="{00000000-0005-0000-0000-000024620000}"/>
    <cellStyle name="Hyperlink 29" xfId="54190" hidden="1" xr:uid="{00000000-0005-0000-0000-000025620000}"/>
    <cellStyle name="Hyperlink 29" xfId="54189" hidden="1" xr:uid="{00000000-0005-0000-0000-000026620000}"/>
    <cellStyle name="Hyperlink 29" xfId="54354" hidden="1" xr:uid="{00000000-0005-0000-0000-000027620000}"/>
    <cellStyle name="Hyperlink 29" xfId="53772" hidden="1" xr:uid="{00000000-0005-0000-0000-000028620000}"/>
    <cellStyle name="Hyperlink 29" xfId="54435" hidden="1" xr:uid="{00000000-0005-0000-0000-000029620000}"/>
    <cellStyle name="Hyperlink 29" xfId="54394" hidden="1" xr:uid="{00000000-0005-0000-0000-00002A620000}"/>
    <cellStyle name="Hyperlink 29" xfId="54393" hidden="1" xr:uid="{00000000-0005-0000-0000-00002B620000}"/>
    <cellStyle name="Hyperlink 29" xfId="54558" hidden="1" xr:uid="{00000000-0005-0000-0000-00002C620000}"/>
    <cellStyle name="Hyperlink 29" xfId="53937" hidden="1" xr:uid="{00000000-0005-0000-0000-00002D620000}"/>
    <cellStyle name="Hyperlink 29" xfId="54639" hidden="1" xr:uid="{00000000-0005-0000-0000-00002E620000}"/>
    <cellStyle name="Hyperlink 29" xfId="54598" hidden="1" xr:uid="{00000000-0005-0000-0000-00002F620000}"/>
    <cellStyle name="Hyperlink 29" xfId="54597" hidden="1" xr:uid="{00000000-0005-0000-0000-000030620000}"/>
    <cellStyle name="Hyperlink 29" xfId="54762" hidden="1" xr:uid="{00000000-0005-0000-0000-000031620000}"/>
    <cellStyle name="Hyperlink 29" xfId="54172" hidden="1" xr:uid="{00000000-0005-0000-0000-000032620000}"/>
    <cellStyle name="Hyperlink 29" xfId="54843" hidden="1" xr:uid="{00000000-0005-0000-0000-000033620000}"/>
    <cellStyle name="Hyperlink 29" xfId="54802" hidden="1" xr:uid="{00000000-0005-0000-0000-000034620000}"/>
    <cellStyle name="Hyperlink 29" xfId="54801" hidden="1" xr:uid="{00000000-0005-0000-0000-000035620000}"/>
    <cellStyle name="Hyperlink 29" xfId="54966" hidden="1" xr:uid="{00000000-0005-0000-0000-000036620000}"/>
    <cellStyle name="Hyperlink 29" xfId="51939" hidden="1" xr:uid="{00000000-0005-0000-0000-000037620000}"/>
    <cellStyle name="Hyperlink 29" xfId="55047" hidden="1" xr:uid="{00000000-0005-0000-0000-000038620000}"/>
    <cellStyle name="Hyperlink 29" xfId="55006" hidden="1" xr:uid="{00000000-0005-0000-0000-000039620000}"/>
    <cellStyle name="Hyperlink 29" xfId="55005" hidden="1" xr:uid="{00000000-0005-0000-0000-00003A620000}"/>
    <cellStyle name="Hyperlink 29" xfId="55170" hidden="1" xr:uid="{00000000-0005-0000-0000-00003B620000}"/>
    <cellStyle name="Hyperlink 29" xfId="55305" hidden="1" xr:uid="{00000000-0005-0000-0000-00003C620000}"/>
    <cellStyle name="Hyperlink 29" xfId="55478" hidden="1" xr:uid="{00000000-0005-0000-0000-00003D620000}"/>
    <cellStyle name="Hyperlink 29" xfId="55437" hidden="1" xr:uid="{00000000-0005-0000-0000-00003E620000}"/>
    <cellStyle name="Hyperlink 29" xfId="55436" hidden="1" xr:uid="{00000000-0005-0000-0000-00003F620000}"/>
    <cellStyle name="Hyperlink 29" xfId="55601" hidden="1" xr:uid="{00000000-0005-0000-0000-000040620000}"/>
    <cellStyle name="Hyperlink 29" xfId="55354" hidden="1" xr:uid="{00000000-0005-0000-0000-000041620000}"/>
    <cellStyle name="Hyperlink 29" xfId="55710" hidden="1" xr:uid="{00000000-0005-0000-0000-000042620000}"/>
    <cellStyle name="Hyperlink 29" xfId="55669" hidden="1" xr:uid="{00000000-0005-0000-0000-000043620000}"/>
    <cellStyle name="Hyperlink 29" xfId="55668" hidden="1" xr:uid="{00000000-0005-0000-0000-000044620000}"/>
    <cellStyle name="Hyperlink 29" xfId="55833" hidden="1" xr:uid="{00000000-0005-0000-0000-000045620000}"/>
    <cellStyle name="Hyperlink 29" xfId="55251" hidden="1" xr:uid="{00000000-0005-0000-0000-000046620000}"/>
    <cellStyle name="Hyperlink 29" xfId="55914" hidden="1" xr:uid="{00000000-0005-0000-0000-000047620000}"/>
    <cellStyle name="Hyperlink 29" xfId="55873" hidden="1" xr:uid="{00000000-0005-0000-0000-000048620000}"/>
    <cellStyle name="Hyperlink 29" xfId="55872" hidden="1" xr:uid="{00000000-0005-0000-0000-000049620000}"/>
    <cellStyle name="Hyperlink 29" xfId="56037" hidden="1" xr:uid="{00000000-0005-0000-0000-00004A620000}"/>
    <cellStyle name="Hyperlink 29" xfId="55416" hidden="1" xr:uid="{00000000-0005-0000-0000-00004B620000}"/>
    <cellStyle name="Hyperlink 29" xfId="56118" hidden="1" xr:uid="{00000000-0005-0000-0000-00004C620000}"/>
    <cellStyle name="Hyperlink 29" xfId="56077" hidden="1" xr:uid="{00000000-0005-0000-0000-00004D620000}"/>
    <cellStyle name="Hyperlink 29" xfId="56076" hidden="1" xr:uid="{00000000-0005-0000-0000-00004E620000}"/>
    <cellStyle name="Hyperlink 29" xfId="56241" hidden="1" xr:uid="{00000000-0005-0000-0000-00004F620000}"/>
    <cellStyle name="Hyperlink 29" xfId="55651" hidden="1" xr:uid="{00000000-0005-0000-0000-000050620000}"/>
    <cellStyle name="Hyperlink 29" xfId="56322" hidden="1" xr:uid="{00000000-0005-0000-0000-000051620000}"/>
    <cellStyle name="Hyperlink 29" xfId="56281" hidden="1" xr:uid="{00000000-0005-0000-0000-000052620000}"/>
    <cellStyle name="Hyperlink 29" xfId="56280" hidden="1" xr:uid="{00000000-0005-0000-0000-000053620000}"/>
    <cellStyle name="Hyperlink 29" xfId="56445" hidden="1" xr:uid="{00000000-0005-0000-0000-000054620000}"/>
    <cellStyle name="Hyperlink 29" xfId="56519" hidden="1" xr:uid="{00000000-0005-0000-0000-000055620000}"/>
    <cellStyle name="Hyperlink 29" xfId="56590" hidden="1" xr:uid="{00000000-0005-0000-0000-000056620000}"/>
    <cellStyle name="Hyperlink 29" xfId="56549" hidden="1" xr:uid="{00000000-0005-0000-0000-000057620000}"/>
    <cellStyle name="Hyperlink 29" xfId="56548" hidden="1" xr:uid="{00000000-0005-0000-0000-000058620000}"/>
    <cellStyle name="Hyperlink 29" xfId="56713" hidden="1" xr:uid="{00000000-0005-0000-0000-000059620000}"/>
    <cellStyle name="Hyperlink 29" xfId="56776" hidden="1" xr:uid="{00000000-0005-0000-0000-00005A620000}"/>
    <cellStyle name="Hyperlink 29" xfId="56845" hidden="1" xr:uid="{00000000-0005-0000-0000-00005B620000}"/>
    <cellStyle name="Hyperlink 29" xfId="56804" hidden="1" xr:uid="{00000000-0005-0000-0000-00005C620000}"/>
    <cellStyle name="Hyperlink 29" xfId="56803" hidden="1" xr:uid="{00000000-0005-0000-0000-00005D620000}"/>
    <cellStyle name="Hyperlink 29" xfId="56968" hidden="1" xr:uid="{00000000-0005-0000-0000-00005E620000}"/>
    <cellStyle name="Hyperlink 29" xfId="57088" hidden="1" xr:uid="{00000000-0005-0000-0000-00005F620000}"/>
    <cellStyle name="Hyperlink 29" xfId="57212" hidden="1" xr:uid="{00000000-0005-0000-0000-000060620000}"/>
    <cellStyle name="Hyperlink 29" xfId="57171" hidden="1" xr:uid="{00000000-0005-0000-0000-000061620000}"/>
    <cellStyle name="Hyperlink 29" xfId="57170" hidden="1" xr:uid="{00000000-0005-0000-0000-000062620000}"/>
    <cellStyle name="Hyperlink 29" xfId="57335" hidden="1" xr:uid="{00000000-0005-0000-0000-000063620000}"/>
    <cellStyle name="Hyperlink 29" xfId="57470" hidden="1" xr:uid="{00000000-0005-0000-0000-000064620000}"/>
    <cellStyle name="Hyperlink 29" xfId="57643" hidden="1" xr:uid="{00000000-0005-0000-0000-000065620000}"/>
    <cellStyle name="Hyperlink 29" xfId="57602" hidden="1" xr:uid="{00000000-0005-0000-0000-000066620000}"/>
    <cellStyle name="Hyperlink 29" xfId="57601" hidden="1" xr:uid="{00000000-0005-0000-0000-000067620000}"/>
    <cellStyle name="Hyperlink 29" xfId="57766" hidden="1" xr:uid="{00000000-0005-0000-0000-000068620000}"/>
    <cellStyle name="Hyperlink 29" xfId="57519" hidden="1" xr:uid="{00000000-0005-0000-0000-000069620000}"/>
    <cellStyle name="Hyperlink 29" xfId="57875" hidden="1" xr:uid="{00000000-0005-0000-0000-00006A620000}"/>
    <cellStyle name="Hyperlink 29" xfId="57834" hidden="1" xr:uid="{00000000-0005-0000-0000-00006B620000}"/>
    <cellStyle name="Hyperlink 29" xfId="57833" hidden="1" xr:uid="{00000000-0005-0000-0000-00006C620000}"/>
    <cellStyle name="Hyperlink 29" xfId="57998" hidden="1" xr:uid="{00000000-0005-0000-0000-00006D620000}"/>
    <cellStyle name="Hyperlink 29" xfId="57416" hidden="1" xr:uid="{00000000-0005-0000-0000-00006E620000}"/>
    <cellStyle name="Hyperlink 29" xfId="58079" hidden="1" xr:uid="{00000000-0005-0000-0000-00006F620000}"/>
    <cellStyle name="Hyperlink 29" xfId="58038" hidden="1" xr:uid="{00000000-0005-0000-0000-000070620000}"/>
    <cellStyle name="Hyperlink 29" xfId="58037" hidden="1" xr:uid="{00000000-0005-0000-0000-000071620000}"/>
    <cellStyle name="Hyperlink 29" xfId="58202" hidden="1" xr:uid="{00000000-0005-0000-0000-000072620000}"/>
    <cellStyle name="Hyperlink 29" xfId="57581" hidden="1" xr:uid="{00000000-0005-0000-0000-000073620000}"/>
    <cellStyle name="Hyperlink 29" xfId="58283" hidden="1" xr:uid="{00000000-0005-0000-0000-000074620000}"/>
    <cellStyle name="Hyperlink 29" xfId="58242" hidden="1" xr:uid="{00000000-0005-0000-0000-000075620000}"/>
    <cellStyle name="Hyperlink 29" xfId="58241" hidden="1" xr:uid="{00000000-0005-0000-0000-000076620000}"/>
    <cellStyle name="Hyperlink 29" xfId="58406" hidden="1" xr:uid="{00000000-0005-0000-0000-000077620000}"/>
    <cellStyle name="Hyperlink 29" xfId="57816" hidden="1" xr:uid="{00000000-0005-0000-0000-000078620000}"/>
    <cellStyle name="Hyperlink 29" xfId="58487" hidden="1" xr:uid="{00000000-0005-0000-0000-000079620000}"/>
    <cellStyle name="Hyperlink 29" xfId="58446" hidden="1" xr:uid="{00000000-0005-0000-0000-00007A620000}"/>
    <cellStyle name="Hyperlink 29" xfId="58445" hidden="1" xr:uid="{00000000-0005-0000-0000-00007B620000}"/>
    <cellStyle name="Hyperlink 29" xfId="58610" hidden="1" xr:uid="{00000000-0005-0000-0000-00007C620000}"/>
    <cellStyle name="Hyperlink 29" xfId="57138" hidden="1" xr:uid="{00000000-0005-0000-0000-00007D620000}"/>
    <cellStyle name="Hyperlink 29" xfId="58691" hidden="1" xr:uid="{00000000-0005-0000-0000-00007E620000}"/>
    <cellStyle name="Hyperlink 29" xfId="58650" hidden="1" xr:uid="{00000000-0005-0000-0000-00007F620000}"/>
    <cellStyle name="Hyperlink 29" xfId="58649" hidden="1" xr:uid="{00000000-0005-0000-0000-000080620000}"/>
    <cellStyle name="Hyperlink 29" xfId="58814" hidden="1" xr:uid="{00000000-0005-0000-0000-000081620000}"/>
    <cellStyle name="Hyperlink 29" xfId="58949" hidden="1" xr:uid="{00000000-0005-0000-0000-000082620000}"/>
    <cellStyle name="Hyperlink 29" xfId="59122" hidden="1" xr:uid="{00000000-0005-0000-0000-000083620000}"/>
    <cellStyle name="Hyperlink 29" xfId="59081" hidden="1" xr:uid="{00000000-0005-0000-0000-000084620000}"/>
    <cellStyle name="Hyperlink 29" xfId="59080" hidden="1" xr:uid="{00000000-0005-0000-0000-000085620000}"/>
    <cellStyle name="Hyperlink 29" xfId="59245" hidden="1" xr:uid="{00000000-0005-0000-0000-000086620000}"/>
    <cellStyle name="Hyperlink 29" xfId="58998" hidden="1" xr:uid="{00000000-0005-0000-0000-000087620000}"/>
    <cellStyle name="Hyperlink 29" xfId="59354" hidden="1" xr:uid="{00000000-0005-0000-0000-000088620000}"/>
    <cellStyle name="Hyperlink 29" xfId="59313" hidden="1" xr:uid="{00000000-0005-0000-0000-000089620000}"/>
    <cellStyle name="Hyperlink 29" xfId="59312" hidden="1" xr:uid="{00000000-0005-0000-0000-00008A620000}"/>
    <cellStyle name="Hyperlink 29" xfId="59477" hidden="1" xr:uid="{00000000-0005-0000-0000-00008B620000}"/>
    <cellStyle name="Hyperlink 29" xfId="58895" hidden="1" xr:uid="{00000000-0005-0000-0000-00008C620000}"/>
    <cellStyle name="Hyperlink 29" xfId="59558" hidden="1" xr:uid="{00000000-0005-0000-0000-00008D620000}"/>
    <cellStyle name="Hyperlink 29" xfId="59517" hidden="1" xr:uid="{00000000-0005-0000-0000-00008E620000}"/>
    <cellStyle name="Hyperlink 29" xfId="59516" hidden="1" xr:uid="{00000000-0005-0000-0000-00008F620000}"/>
    <cellStyle name="Hyperlink 29" xfId="59681" hidden="1" xr:uid="{00000000-0005-0000-0000-000090620000}"/>
    <cellStyle name="Hyperlink 29" xfId="59060" hidden="1" xr:uid="{00000000-0005-0000-0000-000091620000}"/>
    <cellStyle name="Hyperlink 29" xfId="59762" hidden="1" xr:uid="{00000000-0005-0000-0000-000092620000}"/>
    <cellStyle name="Hyperlink 29" xfId="59721" hidden="1" xr:uid="{00000000-0005-0000-0000-000093620000}"/>
    <cellStyle name="Hyperlink 29" xfId="59720" hidden="1" xr:uid="{00000000-0005-0000-0000-000094620000}"/>
    <cellStyle name="Hyperlink 29" xfId="59885" hidden="1" xr:uid="{00000000-0005-0000-0000-000095620000}"/>
    <cellStyle name="Hyperlink 29" xfId="59295" hidden="1" xr:uid="{00000000-0005-0000-0000-000096620000}"/>
    <cellStyle name="Hyperlink 29" xfId="59966" hidden="1" xr:uid="{00000000-0005-0000-0000-000097620000}"/>
    <cellStyle name="Hyperlink 29" xfId="59925" hidden="1" xr:uid="{00000000-0005-0000-0000-000098620000}"/>
    <cellStyle name="Hyperlink 29" xfId="59924" hidden="1" xr:uid="{00000000-0005-0000-0000-000099620000}"/>
    <cellStyle name="Hyperlink 29" xfId="60089" hidden="1" xr:uid="{00000000-0005-0000-0000-00009A620000}"/>
    <cellStyle name="Hyperlink 29" xfId="57057" hidden="1" xr:uid="{00000000-0005-0000-0000-00009B620000}"/>
    <cellStyle name="Hyperlink 29" xfId="60170" hidden="1" xr:uid="{00000000-0005-0000-0000-00009C620000}"/>
    <cellStyle name="Hyperlink 29" xfId="60129" hidden="1" xr:uid="{00000000-0005-0000-0000-00009D620000}"/>
    <cellStyle name="Hyperlink 29" xfId="60128" hidden="1" xr:uid="{00000000-0005-0000-0000-00009E620000}"/>
    <cellStyle name="Hyperlink 29" xfId="60293" hidden="1" xr:uid="{00000000-0005-0000-0000-00009F620000}"/>
    <cellStyle name="Hyperlink 29" xfId="60428" hidden="1" xr:uid="{00000000-0005-0000-0000-0000A0620000}"/>
    <cellStyle name="Hyperlink 29" xfId="60601" hidden="1" xr:uid="{00000000-0005-0000-0000-0000A1620000}"/>
    <cellStyle name="Hyperlink 29" xfId="60560" hidden="1" xr:uid="{00000000-0005-0000-0000-0000A2620000}"/>
    <cellStyle name="Hyperlink 29" xfId="60559" hidden="1" xr:uid="{00000000-0005-0000-0000-0000A3620000}"/>
    <cellStyle name="Hyperlink 29" xfId="60724" hidden="1" xr:uid="{00000000-0005-0000-0000-0000A4620000}"/>
    <cellStyle name="Hyperlink 29" xfId="60477" hidden="1" xr:uid="{00000000-0005-0000-0000-0000A5620000}"/>
    <cellStyle name="Hyperlink 29" xfId="60833" hidden="1" xr:uid="{00000000-0005-0000-0000-0000A6620000}"/>
    <cellStyle name="Hyperlink 29" xfId="60792" hidden="1" xr:uid="{00000000-0005-0000-0000-0000A7620000}"/>
    <cellStyle name="Hyperlink 29" xfId="60791" hidden="1" xr:uid="{00000000-0005-0000-0000-0000A8620000}"/>
    <cellStyle name="Hyperlink 29" xfId="60956" hidden="1" xr:uid="{00000000-0005-0000-0000-0000A9620000}"/>
    <cellStyle name="Hyperlink 29" xfId="60374" hidden="1" xr:uid="{00000000-0005-0000-0000-0000AA620000}"/>
    <cellStyle name="Hyperlink 29" xfId="61037" hidden="1" xr:uid="{00000000-0005-0000-0000-0000AB620000}"/>
    <cellStyle name="Hyperlink 29" xfId="60996" hidden="1" xr:uid="{00000000-0005-0000-0000-0000AC620000}"/>
    <cellStyle name="Hyperlink 29" xfId="60995" hidden="1" xr:uid="{00000000-0005-0000-0000-0000AD620000}"/>
    <cellStyle name="Hyperlink 29" xfId="61160" hidden="1" xr:uid="{00000000-0005-0000-0000-0000AE620000}"/>
    <cellStyle name="Hyperlink 29" xfId="60539" hidden="1" xr:uid="{00000000-0005-0000-0000-0000AF620000}"/>
    <cellStyle name="Hyperlink 29" xfId="61241" hidden="1" xr:uid="{00000000-0005-0000-0000-0000B0620000}"/>
    <cellStyle name="Hyperlink 29" xfId="61200" hidden="1" xr:uid="{00000000-0005-0000-0000-0000B1620000}"/>
    <cellStyle name="Hyperlink 29" xfId="61199" hidden="1" xr:uid="{00000000-0005-0000-0000-0000B2620000}"/>
    <cellStyle name="Hyperlink 29" xfId="61364" hidden="1" xr:uid="{00000000-0005-0000-0000-0000B3620000}"/>
    <cellStyle name="Hyperlink 29" xfId="60774" hidden="1" xr:uid="{00000000-0005-0000-0000-0000B4620000}"/>
    <cellStyle name="Hyperlink 29" xfId="61445" hidden="1" xr:uid="{00000000-0005-0000-0000-0000B5620000}"/>
    <cellStyle name="Hyperlink 29" xfId="61404" hidden="1" xr:uid="{00000000-0005-0000-0000-0000B6620000}"/>
    <cellStyle name="Hyperlink 29" xfId="61403" hidden="1" xr:uid="{00000000-0005-0000-0000-0000B7620000}"/>
    <cellStyle name="Hyperlink 29" xfId="61568" xr:uid="{00000000-0005-0000-0000-0000B8620000}"/>
    <cellStyle name="Hyperlink 3" xfId="178" hidden="1" xr:uid="{00000000-0005-0000-0000-0000B9620000}"/>
    <cellStyle name="Hyperlink 3" xfId="224" hidden="1" xr:uid="{00000000-0005-0000-0000-0000BA620000}"/>
    <cellStyle name="Hyperlink 3" xfId="454" hidden="1" xr:uid="{00000000-0005-0000-0000-0000BB620000}"/>
    <cellStyle name="Hyperlink 3" xfId="421" hidden="1" xr:uid="{00000000-0005-0000-0000-0000BC620000}"/>
    <cellStyle name="Hyperlink 3" xfId="506" hidden="1" xr:uid="{00000000-0005-0000-0000-0000BD620000}"/>
    <cellStyle name="Hyperlink 3" xfId="555" hidden="1" xr:uid="{00000000-0005-0000-0000-0000BE620000}"/>
    <cellStyle name="Hyperlink 3" xfId="642" hidden="1" xr:uid="{00000000-0005-0000-0000-0000BF620000}"/>
    <cellStyle name="Hyperlink 3" xfId="711" hidden="1" xr:uid="{00000000-0005-0000-0000-0000C0620000}"/>
    <cellStyle name="Hyperlink 3" xfId="678" hidden="1" xr:uid="{00000000-0005-0000-0000-0000C1620000}"/>
    <cellStyle name="Hyperlink 3" xfId="761" hidden="1" xr:uid="{00000000-0005-0000-0000-0000C2620000}"/>
    <cellStyle name="Hyperlink 3" xfId="810" hidden="1" xr:uid="{00000000-0005-0000-0000-0000C3620000}"/>
    <cellStyle name="Hyperlink 3" xfId="956" hidden="1" xr:uid="{00000000-0005-0000-0000-0000C4620000}"/>
    <cellStyle name="Hyperlink 3" xfId="1081" hidden="1" xr:uid="{00000000-0005-0000-0000-0000C5620000}"/>
    <cellStyle name="Hyperlink 3" xfId="1048" hidden="1" xr:uid="{00000000-0005-0000-0000-0000C6620000}"/>
    <cellStyle name="Hyperlink 3" xfId="1131" hidden="1" xr:uid="{00000000-0005-0000-0000-0000C7620000}"/>
    <cellStyle name="Hyperlink 3" xfId="1180" hidden="1" xr:uid="{00000000-0005-0000-0000-0000C8620000}"/>
    <cellStyle name="Hyperlink 3" xfId="1339" hidden="1" xr:uid="{00000000-0005-0000-0000-0000C9620000}"/>
    <cellStyle name="Hyperlink 3" xfId="1512" hidden="1" xr:uid="{00000000-0005-0000-0000-0000CA620000}"/>
    <cellStyle name="Hyperlink 3" xfId="1479" hidden="1" xr:uid="{00000000-0005-0000-0000-0000CB620000}"/>
    <cellStyle name="Hyperlink 3" xfId="1562" hidden="1" xr:uid="{00000000-0005-0000-0000-0000CC620000}"/>
    <cellStyle name="Hyperlink 3" xfId="1611" hidden="1" xr:uid="{00000000-0005-0000-0000-0000CD620000}"/>
    <cellStyle name="Hyperlink 3" xfId="1394" hidden="1" xr:uid="{00000000-0005-0000-0000-0000CE620000}"/>
    <cellStyle name="Hyperlink 3" xfId="1744" hidden="1" xr:uid="{00000000-0005-0000-0000-0000CF620000}"/>
    <cellStyle name="Hyperlink 3" xfId="1711" hidden="1" xr:uid="{00000000-0005-0000-0000-0000D0620000}"/>
    <cellStyle name="Hyperlink 3" xfId="1794" hidden="1" xr:uid="{00000000-0005-0000-0000-0000D1620000}"/>
    <cellStyle name="Hyperlink 3" xfId="1843" hidden="1" xr:uid="{00000000-0005-0000-0000-0000D2620000}"/>
    <cellStyle name="Hyperlink 3" xfId="1289" hidden="1" xr:uid="{00000000-0005-0000-0000-0000D3620000}"/>
    <cellStyle name="Hyperlink 3" xfId="1948" hidden="1" xr:uid="{00000000-0005-0000-0000-0000D4620000}"/>
    <cellStyle name="Hyperlink 3" xfId="1915" hidden="1" xr:uid="{00000000-0005-0000-0000-0000D5620000}"/>
    <cellStyle name="Hyperlink 3" xfId="1998" hidden="1" xr:uid="{00000000-0005-0000-0000-0000D6620000}"/>
    <cellStyle name="Hyperlink 3" xfId="2047" hidden="1" xr:uid="{00000000-0005-0000-0000-0000D7620000}"/>
    <cellStyle name="Hyperlink 3" xfId="1451" hidden="1" xr:uid="{00000000-0005-0000-0000-0000D8620000}"/>
    <cellStyle name="Hyperlink 3" xfId="2152" hidden="1" xr:uid="{00000000-0005-0000-0000-0000D9620000}"/>
    <cellStyle name="Hyperlink 3" xfId="2119" hidden="1" xr:uid="{00000000-0005-0000-0000-0000DA620000}"/>
    <cellStyle name="Hyperlink 3" xfId="2202" hidden="1" xr:uid="{00000000-0005-0000-0000-0000DB620000}"/>
    <cellStyle name="Hyperlink 3" xfId="2251" hidden="1" xr:uid="{00000000-0005-0000-0000-0000DC620000}"/>
    <cellStyle name="Hyperlink 3" xfId="1685" hidden="1" xr:uid="{00000000-0005-0000-0000-0000DD620000}"/>
    <cellStyle name="Hyperlink 3" xfId="2356" hidden="1" xr:uid="{00000000-0005-0000-0000-0000DE620000}"/>
    <cellStyle name="Hyperlink 3" xfId="2323" hidden="1" xr:uid="{00000000-0005-0000-0000-0000DF620000}"/>
    <cellStyle name="Hyperlink 3" xfId="2406" hidden="1" xr:uid="{00000000-0005-0000-0000-0000E0620000}"/>
    <cellStyle name="Hyperlink 3" xfId="2455" hidden="1" xr:uid="{00000000-0005-0000-0000-0000E1620000}"/>
    <cellStyle name="Hyperlink 3" xfId="1012" hidden="1" xr:uid="{00000000-0005-0000-0000-0000E2620000}"/>
    <cellStyle name="Hyperlink 3" xfId="2560" hidden="1" xr:uid="{00000000-0005-0000-0000-0000E3620000}"/>
    <cellStyle name="Hyperlink 3" xfId="2527" hidden="1" xr:uid="{00000000-0005-0000-0000-0000E4620000}"/>
    <cellStyle name="Hyperlink 3" xfId="2610" hidden="1" xr:uid="{00000000-0005-0000-0000-0000E5620000}"/>
    <cellStyle name="Hyperlink 3" xfId="2659" hidden="1" xr:uid="{00000000-0005-0000-0000-0000E6620000}"/>
    <cellStyle name="Hyperlink 3" xfId="2818" hidden="1" xr:uid="{00000000-0005-0000-0000-0000E7620000}"/>
    <cellStyle name="Hyperlink 3" xfId="2991" hidden="1" xr:uid="{00000000-0005-0000-0000-0000E8620000}"/>
    <cellStyle name="Hyperlink 3" xfId="2958" hidden="1" xr:uid="{00000000-0005-0000-0000-0000E9620000}"/>
    <cellStyle name="Hyperlink 3" xfId="3041" hidden="1" xr:uid="{00000000-0005-0000-0000-0000EA620000}"/>
    <cellStyle name="Hyperlink 3" xfId="3090" hidden="1" xr:uid="{00000000-0005-0000-0000-0000EB620000}"/>
    <cellStyle name="Hyperlink 3" xfId="2873" hidden="1" xr:uid="{00000000-0005-0000-0000-0000EC620000}"/>
    <cellStyle name="Hyperlink 3" xfId="3223" hidden="1" xr:uid="{00000000-0005-0000-0000-0000ED620000}"/>
    <cellStyle name="Hyperlink 3" xfId="3190" hidden="1" xr:uid="{00000000-0005-0000-0000-0000EE620000}"/>
    <cellStyle name="Hyperlink 3" xfId="3273" hidden="1" xr:uid="{00000000-0005-0000-0000-0000EF620000}"/>
    <cellStyle name="Hyperlink 3" xfId="3322" hidden="1" xr:uid="{00000000-0005-0000-0000-0000F0620000}"/>
    <cellStyle name="Hyperlink 3" xfId="2768" hidden="1" xr:uid="{00000000-0005-0000-0000-0000F1620000}"/>
    <cellStyle name="Hyperlink 3" xfId="3427" hidden="1" xr:uid="{00000000-0005-0000-0000-0000F2620000}"/>
    <cellStyle name="Hyperlink 3" xfId="3394" hidden="1" xr:uid="{00000000-0005-0000-0000-0000F3620000}"/>
    <cellStyle name="Hyperlink 3" xfId="3477" hidden="1" xr:uid="{00000000-0005-0000-0000-0000F4620000}"/>
    <cellStyle name="Hyperlink 3" xfId="3526" hidden="1" xr:uid="{00000000-0005-0000-0000-0000F5620000}"/>
    <cellStyle name="Hyperlink 3" xfId="2930" hidden="1" xr:uid="{00000000-0005-0000-0000-0000F6620000}"/>
    <cellStyle name="Hyperlink 3" xfId="3631" hidden="1" xr:uid="{00000000-0005-0000-0000-0000F7620000}"/>
    <cellStyle name="Hyperlink 3" xfId="3598" hidden="1" xr:uid="{00000000-0005-0000-0000-0000F8620000}"/>
    <cellStyle name="Hyperlink 3" xfId="3681" hidden="1" xr:uid="{00000000-0005-0000-0000-0000F9620000}"/>
    <cellStyle name="Hyperlink 3" xfId="3730" hidden="1" xr:uid="{00000000-0005-0000-0000-0000FA620000}"/>
    <cellStyle name="Hyperlink 3" xfId="3164" hidden="1" xr:uid="{00000000-0005-0000-0000-0000FB620000}"/>
    <cellStyle name="Hyperlink 3" xfId="3835" hidden="1" xr:uid="{00000000-0005-0000-0000-0000FC620000}"/>
    <cellStyle name="Hyperlink 3" xfId="3802" hidden="1" xr:uid="{00000000-0005-0000-0000-0000FD620000}"/>
    <cellStyle name="Hyperlink 3" xfId="3885" hidden="1" xr:uid="{00000000-0005-0000-0000-0000FE620000}"/>
    <cellStyle name="Hyperlink 3" xfId="3934" hidden="1" xr:uid="{00000000-0005-0000-0000-0000FF620000}"/>
    <cellStyle name="Hyperlink 3" xfId="907" hidden="1" xr:uid="{00000000-0005-0000-0000-000000630000}"/>
    <cellStyle name="Hyperlink 3" xfId="4039" hidden="1" xr:uid="{00000000-0005-0000-0000-000001630000}"/>
    <cellStyle name="Hyperlink 3" xfId="4006" hidden="1" xr:uid="{00000000-0005-0000-0000-000002630000}"/>
    <cellStyle name="Hyperlink 3" xfId="4089" hidden="1" xr:uid="{00000000-0005-0000-0000-000003630000}"/>
    <cellStyle name="Hyperlink 3" xfId="4138" hidden="1" xr:uid="{00000000-0005-0000-0000-000004630000}"/>
    <cellStyle name="Hyperlink 3" xfId="4297" hidden="1" xr:uid="{00000000-0005-0000-0000-000005630000}"/>
    <cellStyle name="Hyperlink 3" xfId="4470" hidden="1" xr:uid="{00000000-0005-0000-0000-000006630000}"/>
    <cellStyle name="Hyperlink 3" xfId="4437" hidden="1" xr:uid="{00000000-0005-0000-0000-000007630000}"/>
    <cellStyle name="Hyperlink 3" xfId="4520" hidden="1" xr:uid="{00000000-0005-0000-0000-000008630000}"/>
    <cellStyle name="Hyperlink 3" xfId="4569" hidden="1" xr:uid="{00000000-0005-0000-0000-000009630000}"/>
    <cellStyle name="Hyperlink 3" xfId="4352" hidden="1" xr:uid="{00000000-0005-0000-0000-00000A630000}"/>
    <cellStyle name="Hyperlink 3" xfId="4702" hidden="1" xr:uid="{00000000-0005-0000-0000-00000B630000}"/>
    <cellStyle name="Hyperlink 3" xfId="4669" hidden="1" xr:uid="{00000000-0005-0000-0000-00000C630000}"/>
    <cellStyle name="Hyperlink 3" xfId="4752" hidden="1" xr:uid="{00000000-0005-0000-0000-00000D630000}"/>
    <cellStyle name="Hyperlink 3" xfId="4801" hidden="1" xr:uid="{00000000-0005-0000-0000-00000E630000}"/>
    <cellStyle name="Hyperlink 3" xfId="4247" hidden="1" xr:uid="{00000000-0005-0000-0000-00000F630000}"/>
    <cellStyle name="Hyperlink 3" xfId="4906" hidden="1" xr:uid="{00000000-0005-0000-0000-000010630000}"/>
    <cellStyle name="Hyperlink 3" xfId="4873" hidden="1" xr:uid="{00000000-0005-0000-0000-000011630000}"/>
    <cellStyle name="Hyperlink 3" xfId="4956" hidden="1" xr:uid="{00000000-0005-0000-0000-000012630000}"/>
    <cellStyle name="Hyperlink 3" xfId="5005" hidden="1" xr:uid="{00000000-0005-0000-0000-000013630000}"/>
    <cellStyle name="Hyperlink 3" xfId="4409" hidden="1" xr:uid="{00000000-0005-0000-0000-000014630000}"/>
    <cellStyle name="Hyperlink 3" xfId="5110" hidden="1" xr:uid="{00000000-0005-0000-0000-000015630000}"/>
    <cellStyle name="Hyperlink 3" xfId="5077" hidden="1" xr:uid="{00000000-0005-0000-0000-000016630000}"/>
    <cellStyle name="Hyperlink 3" xfId="5160" hidden="1" xr:uid="{00000000-0005-0000-0000-000017630000}"/>
    <cellStyle name="Hyperlink 3" xfId="5209" hidden="1" xr:uid="{00000000-0005-0000-0000-000018630000}"/>
    <cellStyle name="Hyperlink 3" xfId="4643" hidden="1" xr:uid="{00000000-0005-0000-0000-000019630000}"/>
    <cellStyle name="Hyperlink 3" xfId="5314" hidden="1" xr:uid="{00000000-0005-0000-0000-00001A630000}"/>
    <cellStyle name="Hyperlink 3" xfId="5281" hidden="1" xr:uid="{00000000-0005-0000-0000-00001B630000}"/>
    <cellStyle name="Hyperlink 3" xfId="5364" hidden="1" xr:uid="{00000000-0005-0000-0000-00001C630000}"/>
    <cellStyle name="Hyperlink 3" xfId="5413" hidden="1" xr:uid="{00000000-0005-0000-0000-00001D630000}"/>
    <cellStyle name="Hyperlink 3" xfId="5650" hidden="1" xr:uid="{00000000-0005-0000-0000-00001E630000}"/>
    <cellStyle name="Hyperlink 3" xfId="5850" hidden="1" xr:uid="{00000000-0005-0000-0000-00001F630000}"/>
    <cellStyle name="Hyperlink 3" xfId="5817" hidden="1" xr:uid="{00000000-0005-0000-0000-000020630000}"/>
    <cellStyle name="Hyperlink 3" xfId="5900" hidden="1" xr:uid="{00000000-0005-0000-0000-000021630000}"/>
    <cellStyle name="Hyperlink 3" xfId="5949" hidden="1" xr:uid="{00000000-0005-0000-0000-000022630000}"/>
    <cellStyle name="Hyperlink 3" xfId="6036" hidden="1" xr:uid="{00000000-0005-0000-0000-000023630000}"/>
    <cellStyle name="Hyperlink 3" xfId="6105" hidden="1" xr:uid="{00000000-0005-0000-0000-000024630000}"/>
    <cellStyle name="Hyperlink 3" xfId="6072" hidden="1" xr:uid="{00000000-0005-0000-0000-000025630000}"/>
    <cellStyle name="Hyperlink 3" xfId="6155" hidden="1" xr:uid="{00000000-0005-0000-0000-000026630000}"/>
    <cellStyle name="Hyperlink 3" xfId="6204" hidden="1" xr:uid="{00000000-0005-0000-0000-000027630000}"/>
    <cellStyle name="Hyperlink 3" xfId="6347" hidden="1" xr:uid="{00000000-0005-0000-0000-000028630000}"/>
    <cellStyle name="Hyperlink 3" xfId="6471" hidden="1" xr:uid="{00000000-0005-0000-0000-000029630000}"/>
    <cellStyle name="Hyperlink 3" xfId="6438" hidden="1" xr:uid="{00000000-0005-0000-0000-00002A630000}"/>
    <cellStyle name="Hyperlink 3" xfId="6521" hidden="1" xr:uid="{00000000-0005-0000-0000-00002B630000}"/>
    <cellStyle name="Hyperlink 3" xfId="6570" hidden="1" xr:uid="{00000000-0005-0000-0000-00002C630000}"/>
    <cellStyle name="Hyperlink 3" xfId="6729" hidden="1" xr:uid="{00000000-0005-0000-0000-00002D630000}"/>
    <cellStyle name="Hyperlink 3" xfId="6902" hidden="1" xr:uid="{00000000-0005-0000-0000-00002E630000}"/>
    <cellStyle name="Hyperlink 3" xfId="6869" hidden="1" xr:uid="{00000000-0005-0000-0000-00002F630000}"/>
    <cellStyle name="Hyperlink 3" xfId="6952" hidden="1" xr:uid="{00000000-0005-0000-0000-000030630000}"/>
    <cellStyle name="Hyperlink 3" xfId="7001" hidden="1" xr:uid="{00000000-0005-0000-0000-000031630000}"/>
    <cellStyle name="Hyperlink 3" xfId="6784" hidden="1" xr:uid="{00000000-0005-0000-0000-000032630000}"/>
    <cellStyle name="Hyperlink 3" xfId="7134" hidden="1" xr:uid="{00000000-0005-0000-0000-000033630000}"/>
    <cellStyle name="Hyperlink 3" xfId="7101" hidden="1" xr:uid="{00000000-0005-0000-0000-000034630000}"/>
    <cellStyle name="Hyperlink 3" xfId="7184" hidden="1" xr:uid="{00000000-0005-0000-0000-000035630000}"/>
    <cellStyle name="Hyperlink 3" xfId="7233" hidden="1" xr:uid="{00000000-0005-0000-0000-000036630000}"/>
    <cellStyle name="Hyperlink 3" xfId="6679" hidden="1" xr:uid="{00000000-0005-0000-0000-000037630000}"/>
    <cellStyle name="Hyperlink 3" xfId="7338" hidden="1" xr:uid="{00000000-0005-0000-0000-000038630000}"/>
    <cellStyle name="Hyperlink 3" xfId="7305" hidden="1" xr:uid="{00000000-0005-0000-0000-000039630000}"/>
    <cellStyle name="Hyperlink 3" xfId="7388" hidden="1" xr:uid="{00000000-0005-0000-0000-00003A630000}"/>
    <cellStyle name="Hyperlink 3" xfId="7437" hidden="1" xr:uid="{00000000-0005-0000-0000-00003B630000}"/>
    <cellStyle name="Hyperlink 3" xfId="6841" hidden="1" xr:uid="{00000000-0005-0000-0000-00003C630000}"/>
    <cellStyle name="Hyperlink 3" xfId="7542" hidden="1" xr:uid="{00000000-0005-0000-0000-00003D630000}"/>
    <cellStyle name="Hyperlink 3" xfId="7509" hidden="1" xr:uid="{00000000-0005-0000-0000-00003E630000}"/>
    <cellStyle name="Hyperlink 3" xfId="7592" hidden="1" xr:uid="{00000000-0005-0000-0000-00003F630000}"/>
    <cellStyle name="Hyperlink 3" xfId="7641" hidden="1" xr:uid="{00000000-0005-0000-0000-000040630000}"/>
    <cellStyle name="Hyperlink 3" xfId="7075" hidden="1" xr:uid="{00000000-0005-0000-0000-000041630000}"/>
    <cellStyle name="Hyperlink 3" xfId="7746" hidden="1" xr:uid="{00000000-0005-0000-0000-000042630000}"/>
    <cellStyle name="Hyperlink 3" xfId="7713" hidden="1" xr:uid="{00000000-0005-0000-0000-000043630000}"/>
    <cellStyle name="Hyperlink 3" xfId="7796" hidden="1" xr:uid="{00000000-0005-0000-0000-000044630000}"/>
    <cellStyle name="Hyperlink 3" xfId="7845" hidden="1" xr:uid="{00000000-0005-0000-0000-000045630000}"/>
    <cellStyle name="Hyperlink 3" xfId="6403" hidden="1" xr:uid="{00000000-0005-0000-0000-000046630000}"/>
    <cellStyle name="Hyperlink 3" xfId="7950" hidden="1" xr:uid="{00000000-0005-0000-0000-000047630000}"/>
    <cellStyle name="Hyperlink 3" xfId="7917" hidden="1" xr:uid="{00000000-0005-0000-0000-000048630000}"/>
    <cellStyle name="Hyperlink 3" xfId="8000" hidden="1" xr:uid="{00000000-0005-0000-0000-000049630000}"/>
    <cellStyle name="Hyperlink 3" xfId="8049" hidden="1" xr:uid="{00000000-0005-0000-0000-00004A630000}"/>
    <cellStyle name="Hyperlink 3" xfId="8208" hidden="1" xr:uid="{00000000-0005-0000-0000-00004B630000}"/>
    <cellStyle name="Hyperlink 3" xfId="8381" hidden="1" xr:uid="{00000000-0005-0000-0000-00004C630000}"/>
    <cellStyle name="Hyperlink 3" xfId="8348" hidden="1" xr:uid="{00000000-0005-0000-0000-00004D630000}"/>
    <cellStyle name="Hyperlink 3" xfId="8431" hidden="1" xr:uid="{00000000-0005-0000-0000-00004E630000}"/>
    <cellStyle name="Hyperlink 3" xfId="8480" hidden="1" xr:uid="{00000000-0005-0000-0000-00004F630000}"/>
    <cellStyle name="Hyperlink 3" xfId="8263" hidden="1" xr:uid="{00000000-0005-0000-0000-000050630000}"/>
    <cellStyle name="Hyperlink 3" xfId="8613" hidden="1" xr:uid="{00000000-0005-0000-0000-000051630000}"/>
    <cellStyle name="Hyperlink 3" xfId="8580" hidden="1" xr:uid="{00000000-0005-0000-0000-000052630000}"/>
    <cellStyle name="Hyperlink 3" xfId="8663" hidden="1" xr:uid="{00000000-0005-0000-0000-000053630000}"/>
    <cellStyle name="Hyperlink 3" xfId="8712" hidden="1" xr:uid="{00000000-0005-0000-0000-000054630000}"/>
    <cellStyle name="Hyperlink 3" xfId="8158" hidden="1" xr:uid="{00000000-0005-0000-0000-000055630000}"/>
    <cellStyle name="Hyperlink 3" xfId="8817" hidden="1" xr:uid="{00000000-0005-0000-0000-000056630000}"/>
    <cellStyle name="Hyperlink 3" xfId="8784" hidden="1" xr:uid="{00000000-0005-0000-0000-000057630000}"/>
    <cellStyle name="Hyperlink 3" xfId="8867" hidden="1" xr:uid="{00000000-0005-0000-0000-000058630000}"/>
    <cellStyle name="Hyperlink 3" xfId="8916" hidden="1" xr:uid="{00000000-0005-0000-0000-000059630000}"/>
    <cellStyle name="Hyperlink 3" xfId="8320" hidden="1" xr:uid="{00000000-0005-0000-0000-00005A630000}"/>
    <cellStyle name="Hyperlink 3" xfId="9021" hidden="1" xr:uid="{00000000-0005-0000-0000-00005B630000}"/>
    <cellStyle name="Hyperlink 3" xfId="8988" hidden="1" xr:uid="{00000000-0005-0000-0000-00005C630000}"/>
    <cellStyle name="Hyperlink 3" xfId="9071" hidden="1" xr:uid="{00000000-0005-0000-0000-00005D630000}"/>
    <cellStyle name="Hyperlink 3" xfId="9120" hidden="1" xr:uid="{00000000-0005-0000-0000-00005E630000}"/>
    <cellStyle name="Hyperlink 3" xfId="8554" hidden="1" xr:uid="{00000000-0005-0000-0000-00005F630000}"/>
    <cellStyle name="Hyperlink 3" xfId="9225" hidden="1" xr:uid="{00000000-0005-0000-0000-000060630000}"/>
    <cellStyle name="Hyperlink 3" xfId="9192" hidden="1" xr:uid="{00000000-0005-0000-0000-000061630000}"/>
    <cellStyle name="Hyperlink 3" xfId="9275" hidden="1" xr:uid="{00000000-0005-0000-0000-000062630000}"/>
    <cellStyle name="Hyperlink 3" xfId="9324" hidden="1" xr:uid="{00000000-0005-0000-0000-000063630000}"/>
    <cellStyle name="Hyperlink 3" xfId="6299" hidden="1" xr:uid="{00000000-0005-0000-0000-000064630000}"/>
    <cellStyle name="Hyperlink 3" xfId="9429" hidden="1" xr:uid="{00000000-0005-0000-0000-000065630000}"/>
    <cellStyle name="Hyperlink 3" xfId="9396" hidden="1" xr:uid="{00000000-0005-0000-0000-000066630000}"/>
    <cellStyle name="Hyperlink 3" xfId="9479" hidden="1" xr:uid="{00000000-0005-0000-0000-000067630000}"/>
    <cellStyle name="Hyperlink 3" xfId="9528" hidden="1" xr:uid="{00000000-0005-0000-0000-000068630000}"/>
    <cellStyle name="Hyperlink 3" xfId="9687" hidden="1" xr:uid="{00000000-0005-0000-0000-000069630000}"/>
    <cellStyle name="Hyperlink 3" xfId="9860" hidden="1" xr:uid="{00000000-0005-0000-0000-00006A630000}"/>
    <cellStyle name="Hyperlink 3" xfId="9827" hidden="1" xr:uid="{00000000-0005-0000-0000-00006B630000}"/>
    <cellStyle name="Hyperlink 3" xfId="9910" hidden="1" xr:uid="{00000000-0005-0000-0000-00006C630000}"/>
    <cellStyle name="Hyperlink 3" xfId="9959" hidden="1" xr:uid="{00000000-0005-0000-0000-00006D630000}"/>
    <cellStyle name="Hyperlink 3" xfId="9742" hidden="1" xr:uid="{00000000-0005-0000-0000-00006E630000}"/>
    <cellStyle name="Hyperlink 3" xfId="10092" hidden="1" xr:uid="{00000000-0005-0000-0000-00006F630000}"/>
    <cellStyle name="Hyperlink 3" xfId="10059" hidden="1" xr:uid="{00000000-0005-0000-0000-000070630000}"/>
    <cellStyle name="Hyperlink 3" xfId="10142" hidden="1" xr:uid="{00000000-0005-0000-0000-000071630000}"/>
    <cellStyle name="Hyperlink 3" xfId="10191" hidden="1" xr:uid="{00000000-0005-0000-0000-000072630000}"/>
    <cellStyle name="Hyperlink 3" xfId="9637" hidden="1" xr:uid="{00000000-0005-0000-0000-000073630000}"/>
    <cellStyle name="Hyperlink 3" xfId="10296" hidden="1" xr:uid="{00000000-0005-0000-0000-000074630000}"/>
    <cellStyle name="Hyperlink 3" xfId="10263" hidden="1" xr:uid="{00000000-0005-0000-0000-000075630000}"/>
    <cellStyle name="Hyperlink 3" xfId="10346" hidden="1" xr:uid="{00000000-0005-0000-0000-000076630000}"/>
    <cellStyle name="Hyperlink 3" xfId="10395" hidden="1" xr:uid="{00000000-0005-0000-0000-000077630000}"/>
    <cellStyle name="Hyperlink 3" xfId="9799" hidden="1" xr:uid="{00000000-0005-0000-0000-000078630000}"/>
    <cellStyle name="Hyperlink 3" xfId="10500" hidden="1" xr:uid="{00000000-0005-0000-0000-000079630000}"/>
    <cellStyle name="Hyperlink 3" xfId="10467" hidden="1" xr:uid="{00000000-0005-0000-0000-00007A630000}"/>
    <cellStyle name="Hyperlink 3" xfId="10550" hidden="1" xr:uid="{00000000-0005-0000-0000-00007B630000}"/>
    <cellStyle name="Hyperlink 3" xfId="10599" hidden="1" xr:uid="{00000000-0005-0000-0000-00007C630000}"/>
    <cellStyle name="Hyperlink 3" xfId="10033" hidden="1" xr:uid="{00000000-0005-0000-0000-00007D630000}"/>
    <cellStyle name="Hyperlink 3" xfId="10704" hidden="1" xr:uid="{00000000-0005-0000-0000-00007E630000}"/>
    <cellStyle name="Hyperlink 3" xfId="10671" hidden="1" xr:uid="{00000000-0005-0000-0000-00007F630000}"/>
    <cellStyle name="Hyperlink 3" xfId="10754" hidden="1" xr:uid="{00000000-0005-0000-0000-000080630000}"/>
    <cellStyle name="Hyperlink 3" xfId="10803" hidden="1" xr:uid="{00000000-0005-0000-0000-000081630000}"/>
    <cellStyle name="Hyperlink 3" xfId="5712" hidden="1" xr:uid="{00000000-0005-0000-0000-000082630000}"/>
    <cellStyle name="Hyperlink 3" xfId="10937" hidden="1" xr:uid="{00000000-0005-0000-0000-000083630000}"/>
    <cellStyle name="Hyperlink 3" xfId="10904" hidden="1" xr:uid="{00000000-0005-0000-0000-000084630000}"/>
    <cellStyle name="Hyperlink 3" xfId="10987" hidden="1" xr:uid="{00000000-0005-0000-0000-000085630000}"/>
    <cellStyle name="Hyperlink 3" xfId="11036" hidden="1" xr:uid="{00000000-0005-0000-0000-000086630000}"/>
    <cellStyle name="Hyperlink 3" xfId="11123" hidden="1" xr:uid="{00000000-0005-0000-0000-000087630000}"/>
    <cellStyle name="Hyperlink 3" xfId="11192" hidden="1" xr:uid="{00000000-0005-0000-0000-000088630000}"/>
    <cellStyle name="Hyperlink 3" xfId="11159" hidden="1" xr:uid="{00000000-0005-0000-0000-000089630000}"/>
    <cellStyle name="Hyperlink 3" xfId="11242" hidden="1" xr:uid="{00000000-0005-0000-0000-00008A630000}"/>
    <cellStyle name="Hyperlink 3" xfId="11291" hidden="1" xr:uid="{00000000-0005-0000-0000-00008B630000}"/>
    <cellStyle name="Hyperlink 3" xfId="11435" hidden="1" xr:uid="{00000000-0005-0000-0000-00008C630000}"/>
    <cellStyle name="Hyperlink 3" xfId="11559" hidden="1" xr:uid="{00000000-0005-0000-0000-00008D630000}"/>
    <cellStyle name="Hyperlink 3" xfId="11526" hidden="1" xr:uid="{00000000-0005-0000-0000-00008E630000}"/>
    <cellStyle name="Hyperlink 3" xfId="11609" hidden="1" xr:uid="{00000000-0005-0000-0000-00008F630000}"/>
    <cellStyle name="Hyperlink 3" xfId="11658" hidden="1" xr:uid="{00000000-0005-0000-0000-000090630000}"/>
    <cellStyle name="Hyperlink 3" xfId="11817" hidden="1" xr:uid="{00000000-0005-0000-0000-000091630000}"/>
    <cellStyle name="Hyperlink 3" xfId="11990" hidden="1" xr:uid="{00000000-0005-0000-0000-000092630000}"/>
    <cellStyle name="Hyperlink 3" xfId="11957" hidden="1" xr:uid="{00000000-0005-0000-0000-000093630000}"/>
    <cellStyle name="Hyperlink 3" xfId="12040" hidden="1" xr:uid="{00000000-0005-0000-0000-000094630000}"/>
    <cellStyle name="Hyperlink 3" xfId="12089" hidden="1" xr:uid="{00000000-0005-0000-0000-000095630000}"/>
    <cellStyle name="Hyperlink 3" xfId="11872" hidden="1" xr:uid="{00000000-0005-0000-0000-000096630000}"/>
    <cellStyle name="Hyperlink 3" xfId="12222" hidden="1" xr:uid="{00000000-0005-0000-0000-000097630000}"/>
    <cellStyle name="Hyperlink 3" xfId="12189" hidden="1" xr:uid="{00000000-0005-0000-0000-000098630000}"/>
    <cellStyle name="Hyperlink 3" xfId="12272" hidden="1" xr:uid="{00000000-0005-0000-0000-000099630000}"/>
    <cellStyle name="Hyperlink 3" xfId="12321" hidden="1" xr:uid="{00000000-0005-0000-0000-00009A630000}"/>
    <cellStyle name="Hyperlink 3" xfId="11767" hidden="1" xr:uid="{00000000-0005-0000-0000-00009B630000}"/>
    <cellStyle name="Hyperlink 3" xfId="12426" hidden="1" xr:uid="{00000000-0005-0000-0000-00009C630000}"/>
    <cellStyle name="Hyperlink 3" xfId="12393" hidden="1" xr:uid="{00000000-0005-0000-0000-00009D630000}"/>
    <cellStyle name="Hyperlink 3" xfId="12476" hidden="1" xr:uid="{00000000-0005-0000-0000-00009E630000}"/>
    <cellStyle name="Hyperlink 3" xfId="12525" hidden="1" xr:uid="{00000000-0005-0000-0000-00009F630000}"/>
    <cellStyle name="Hyperlink 3" xfId="11929" hidden="1" xr:uid="{00000000-0005-0000-0000-0000A0630000}"/>
    <cellStyle name="Hyperlink 3" xfId="12630" hidden="1" xr:uid="{00000000-0005-0000-0000-0000A1630000}"/>
    <cellStyle name="Hyperlink 3" xfId="12597" hidden="1" xr:uid="{00000000-0005-0000-0000-0000A2630000}"/>
    <cellStyle name="Hyperlink 3" xfId="12680" hidden="1" xr:uid="{00000000-0005-0000-0000-0000A3630000}"/>
    <cellStyle name="Hyperlink 3" xfId="12729" hidden="1" xr:uid="{00000000-0005-0000-0000-0000A4630000}"/>
    <cellStyle name="Hyperlink 3" xfId="12163" hidden="1" xr:uid="{00000000-0005-0000-0000-0000A5630000}"/>
    <cellStyle name="Hyperlink 3" xfId="12834" hidden="1" xr:uid="{00000000-0005-0000-0000-0000A6630000}"/>
    <cellStyle name="Hyperlink 3" xfId="12801" hidden="1" xr:uid="{00000000-0005-0000-0000-0000A7630000}"/>
    <cellStyle name="Hyperlink 3" xfId="12884" hidden="1" xr:uid="{00000000-0005-0000-0000-0000A8630000}"/>
    <cellStyle name="Hyperlink 3" xfId="12933" hidden="1" xr:uid="{00000000-0005-0000-0000-0000A9630000}"/>
    <cellStyle name="Hyperlink 3" xfId="11491" hidden="1" xr:uid="{00000000-0005-0000-0000-0000AA630000}"/>
    <cellStyle name="Hyperlink 3" xfId="13038" hidden="1" xr:uid="{00000000-0005-0000-0000-0000AB630000}"/>
    <cellStyle name="Hyperlink 3" xfId="13005" hidden="1" xr:uid="{00000000-0005-0000-0000-0000AC630000}"/>
    <cellStyle name="Hyperlink 3" xfId="13088" hidden="1" xr:uid="{00000000-0005-0000-0000-0000AD630000}"/>
    <cellStyle name="Hyperlink 3" xfId="13137" hidden="1" xr:uid="{00000000-0005-0000-0000-0000AE630000}"/>
    <cellStyle name="Hyperlink 3" xfId="13296" hidden="1" xr:uid="{00000000-0005-0000-0000-0000AF630000}"/>
    <cellStyle name="Hyperlink 3" xfId="13469" hidden="1" xr:uid="{00000000-0005-0000-0000-0000B0630000}"/>
    <cellStyle name="Hyperlink 3" xfId="13436" hidden="1" xr:uid="{00000000-0005-0000-0000-0000B1630000}"/>
    <cellStyle name="Hyperlink 3" xfId="13519" hidden="1" xr:uid="{00000000-0005-0000-0000-0000B2630000}"/>
    <cellStyle name="Hyperlink 3" xfId="13568" hidden="1" xr:uid="{00000000-0005-0000-0000-0000B3630000}"/>
    <cellStyle name="Hyperlink 3" xfId="13351" hidden="1" xr:uid="{00000000-0005-0000-0000-0000B4630000}"/>
    <cellStyle name="Hyperlink 3" xfId="13701" hidden="1" xr:uid="{00000000-0005-0000-0000-0000B5630000}"/>
    <cellStyle name="Hyperlink 3" xfId="13668" hidden="1" xr:uid="{00000000-0005-0000-0000-0000B6630000}"/>
    <cellStyle name="Hyperlink 3" xfId="13751" hidden="1" xr:uid="{00000000-0005-0000-0000-0000B7630000}"/>
    <cellStyle name="Hyperlink 3" xfId="13800" hidden="1" xr:uid="{00000000-0005-0000-0000-0000B8630000}"/>
    <cellStyle name="Hyperlink 3" xfId="13246" hidden="1" xr:uid="{00000000-0005-0000-0000-0000B9630000}"/>
    <cellStyle name="Hyperlink 3" xfId="13905" hidden="1" xr:uid="{00000000-0005-0000-0000-0000BA630000}"/>
    <cellStyle name="Hyperlink 3" xfId="13872" hidden="1" xr:uid="{00000000-0005-0000-0000-0000BB630000}"/>
    <cellStyle name="Hyperlink 3" xfId="13955" hidden="1" xr:uid="{00000000-0005-0000-0000-0000BC630000}"/>
    <cellStyle name="Hyperlink 3" xfId="14004" hidden="1" xr:uid="{00000000-0005-0000-0000-0000BD630000}"/>
    <cellStyle name="Hyperlink 3" xfId="13408" hidden="1" xr:uid="{00000000-0005-0000-0000-0000BE630000}"/>
    <cellStyle name="Hyperlink 3" xfId="14109" hidden="1" xr:uid="{00000000-0005-0000-0000-0000BF630000}"/>
    <cellStyle name="Hyperlink 3" xfId="14076" hidden="1" xr:uid="{00000000-0005-0000-0000-0000C0630000}"/>
    <cellStyle name="Hyperlink 3" xfId="14159" hidden="1" xr:uid="{00000000-0005-0000-0000-0000C1630000}"/>
    <cellStyle name="Hyperlink 3" xfId="14208" hidden="1" xr:uid="{00000000-0005-0000-0000-0000C2630000}"/>
    <cellStyle name="Hyperlink 3" xfId="13642" hidden="1" xr:uid="{00000000-0005-0000-0000-0000C3630000}"/>
    <cellStyle name="Hyperlink 3" xfId="14313" hidden="1" xr:uid="{00000000-0005-0000-0000-0000C4630000}"/>
    <cellStyle name="Hyperlink 3" xfId="14280" hidden="1" xr:uid="{00000000-0005-0000-0000-0000C5630000}"/>
    <cellStyle name="Hyperlink 3" xfId="14363" hidden="1" xr:uid="{00000000-0005-0000-0000-0000C6630000}"/>
    <cellStyle name="Hyperlink 3" xfId="14412" hidden="1" xr:uid="{00000000-0005-0000-0000-0000C7630000}"/>
    <cellStyle name="Hyperlink 3" xfId="11387" hidden="1" xr:uid="{00000000-0005-0000-0000-0000C8630000}"/>
    <cellStyle name="Hyperlink 3" xfId="14517" hidden="1" xr:uid="{00000000-0005-0000-0000-0000C9630000}"/>
    <cellStyle name="Hyperlink 3" xfId="14484" hidden="1" xr:uid="{00000000-0005-0000-0000-0000CA630000}"/>
    <cellStyle name="Hyperlink 3" xfId="14567" hidden="1" xr:uid="{00000000-0005-0000-0000-0000CB630000}"/>
    <cellStyle name="Hyperlink 3" xfId="14616" hidden="1" xr:uid="{00000000-0005-0000-0000-0000CC630000}"/>
    <cellStyle name="Hyperlink 3" xfId="14775" hidden="1" xr:uid="{00000000-0005-0000-0000-0000CD630000}"/>
    <cellStyle name="Hyperlink 3" xfId="14948" hidden="1" xr:uid="{00000000-0005-0000-0000-0000CE630000}"/>
    <cellStyle name="Hyperlink 3" xfId="14915" hidden="1" xr:uid="{00000000-0005-0000-0000-0000CF630000}"/>
    <cellStyle name="Hyperlink 3" xfId="14998" hidden="1" xr:uid="{00000000-0005-0000-0000-0000D0630000}"/>
    <cellStyle name="Hyperlink 3" xfId="15047" hidden="1" xr:uid="{00000000-0005-0000-0000-0000D1630000}"/>
    <cellStyle name="Hyperlink 3" xfId="14830" hidden="1" xr:uid="{00000000-0005-0000-0000-0000D2630000}"/>
    <cellStyle name="Hyperlink 3" xfId="15180" hidden="1" xr:uid="{00000000-0005-0000-0000-0000D3630000}"/>
    <cellStyle name="Hyperlink 3" xfId="15147" hidden="1" xr:uid="{00000000-0005-0000-0000-0000D4630000}"/>
    <cellStyle name="Hyperlink 3" xfId="15230" hidden="1" xr:uid="{00000000-0005-0000-0000-0000D5630000}"/>
    <cellStyle name="Hyperlink 3" xfId="15279" hidden="1" xr:uid="{00000000-0005-0000-0000-0000D6630000}"/>
    <cellStyle name="Hyperlink 3" xfId="14725" hidden="1" xr:uid="{00000000-0005-0000-0000-0000D7630000}"/>
    <cellStyle name="Hyperlink 3" xfId="15384" hidden="1" xr:uid="{00000000-0005-0000-0000-0000D8630000}"/>
    <cellStyle name="Hyperlink 3" xfId="15351" hidden="1" xr:uid="{00000000-0005-0000-0000-0000D9630000}"/>
    <cellStyle name="Hyperlink 3" xfId="15434" hidden="1" xr:uid="{00000000-0005-0000-0000-0000DA630000}"/>
    <cellStyle name="Hyperlink 3" xfId="15483" hidden="1" xr:uid="{00000000-0005-0000-0000-0000DB630000}"/>
    <cellStyle name="Hyperlink 3" xfId="14887" hidden="1" xr:uid="{00000000-0005-0000-0000-0000DC630000}"/>
    <cellStyle name="Hyperlink 3" xfId="15588" hidden="1" xr:uid="{00000000-0005-0000-0000-0000DD630000}"/>
    <cellStyle name="Hyperlink 3" xfId="15555" hidden="1" xr:uid="{00000000-0005-0000-0000-0000DE630000}"/>
    <cellStyle name="Hyperlink 3" xfId="15638" hidden="1" xr:uid="{00000000-0005-0000-0000-0000DF630000}"/>
    <cellStyle name="Hyperlink 3" xfId="15687" hidden="1" xr:uid="{00000000-0005-0000-0000-0000E0630000}"/>
    <cellStyle name="Hyperlink 3" xfId="15121" hidden="1" xr:uid="{00000000-0005-0000-0000-0000E1630000}"/>
    <cellStyle name="Hyperlink 3" xfId="15792" hidden="1" xr:uid="{00000000-0005-0000-0000-0000E2630000}"/>
    <cellStyle name="Hyperlink 3" xfId="15759" hidden="1" xr:uid="{00000000-0005-0000-0000-0000E3630000}"/>
    <cellStyle name="Hyperlink 3" xfId="15842" hidden="1" xr:uid="{00000000-0005-0000-0000-0000E4630000}"/>
    <cellStyle name="Hyperlink 3" xfId="15891" hidden="1" xr:uid="{00000000-0005-0000-0000-0000E5630000}"/>
    <cellStyle name="Hyperlink 3" xfId="5582" hidden="1" xr:uid="{00000000-0005-0000-0000-0000E6630000}"/>
    <cellStyle name="Hyperlink 3" xfId="16021" hidden="1" xr:uid="{00000000-0005-0000-0000-0000E7630000}"/>
    <cellStyle name="Hyperlink 3" xfId="15988" hidden="1" xr:uid="{00000000-0005-0000-0000-0000E8630000}"/>
    <cellStyle name="Hyperlink 3" xfId="16071" hidden="1" xr:uid="{00000000-0005-0000-0000-0000E9630000}"/>
    <cellStyle name="Hyperlink 3" xfId="16120" hidden="1" xr:uid="{00000000-0005-0000-0000-0000EA630000}"/>
    <cellStyle name="Hyperlink 3" xfId="16207" hidden="1" xr:uid="{00000000-0005-0000-0000-0000EB630000}"/>
    <cellStyle name="Hyperlink 3" xfId="16276" hidden="1" xr:uid="{00000000-0005-0000-0000-0000EC630000}"/>
    <cellStyle name="Hyperlink 3" xfId="16243" hidden="1" xr:uid="{00000000-0005-0000-0000-0000ED630000}"/>
    <cellStyle name="Hyperlink 3" xfId="16326" hidden="1" xr:uid="{00000000-0005-0000-0000-0000EE630000}"/>
    <cellStyle name="Hyperlink 3" xfId="16375" hidden="1" xr:uid="{00000000-0005-0000-0000-0000EF630000}"/>
    <cellStyle name="Hyperlink 3" xfId="16516" hidden="1" xr:uid="{00000000-0005-0000-0000-0000F0630000}"/>
    <cellStyle name="Hyperlink 3" xfId="16639" hidden="1" xr:uid="{00000000-0005-0000-0000-0000F1630000}"/>
    <cellStyle name="Hyperlink 3" xfId="16606" hidden="1" xr:uid="{00000000-0005-0000-0000-0000F2630000}"/>
    <cellStyle name="Hyperlink 3" xfId="16689" hidden="1" xr:uid="{00000000-0005-0000-0000-0000F3630000}"/>
    <cellStyle name="Hyperlink 3" xfId="16738" hidden="1" xr:uid="{00000000-0005-0000-0000-0000F4630000}"/>
    <cellStyle name="Hyperlink 3" xfId="16897" hidden="1" xr:uid="{00000000-0005-0000-0000-0000F5630000}"/>
    <cellStyle name="Hyperlink 3" xfId="17070" hidden="1" xr:uid="{00000000-0005-0000-0000-0000F6630000}"/>
    <cellStyle name="Hyperlink 3" xfId="17037" hidden="1" xr:uid="{00000000-0005-0000-0000-0000F7630000}"/>
    <cellStyle name="Hyperlink 3" xfId="17120" hidden="1" xr:uid="{00000000-0005-0000-0000-0000F8630000}"/>
    <cellStyle name="Hyperlink 3" xfId="17169" hidden="1" xr:uid="{00000000-0005-0000-0000-0000F9630000}"/>
    <cellStyle name="Hyperlink 3" xfId="16952" hidden="1" xr:uid="{00000000-0005-0000-0000-0000FA630000}"/>
    <cellStyle name="Hyperlink 3" xfId="17302" hidden="1" xr:uid="{00000000-0005-0000-0000-0000FB630000}"/>
    <cellStyle name="Hyperlink 3" xfId="17269" hidden="1" xr:uid="{00000000-0005-0000-0000-0000FC630000}"/>
    <cellStyle name="Hyperlink 3" xfId="17352" hidden="1" xr:uid="{00000000-0005-0000-0000-0000FD630000}"/>
    <cellStyle name="Hyperlink 3" xfId="17401" hidden="1" xr:uid="{00000000-0005-0000-0000-0000FE630000}"/>
    <cellStyle name="Hyperlink 3" xfId="16847" hidden="1" xr:uid="{00000000-0005-0000-0000-0000FF630000}"/>
    <cellStyle name="Hyperlink 3" xfId="17506" hidden="1" xr:uid="{00000000-0005-0000-0000-000000640000}"/>
    <cellStyle name="Hyperlink 3" xfId="17473" hidden="1" xr:uid="{00000000-0005-0000-0000-000001640000}"/>
    <cellStyle name="Hyperlink 3" xfId="17556" hidden="1" xr:uid="{00000000-0005-0000-0000-000002640000}"/>
    <cellStyle name="Hyperlink 3" xfId="17605" hidden="1" xr:uid="{00000000-0005-0000-0000-000003640000}"/>
    <cellStyle name="Hyperlink 3" xfId="17009" hidden="1" xr:uid="{00000000-0005-0000-0000-000004640000}"/>
    <cellStyle name="Hyperlink 3" xfId="17710" hidden="1" xr:uid="{00000000-0005-0000-0000-000005640000}"/>
    <cellStyle name="Hyperlink 3" xfId="17677" hidden="1" xr:uid="{00000000-0005-0000-0000-000006640000}"/>
    <cellStyle name="Hyperlink 3" xfId="17760" hidden="1" xr:uid="{00000000-0005-0000-0000-000007640000}"/>
    <cellStyle name="Hyperlink 3" xfId="17809" hidden="1" xr:uid="{00000000-0005-0000-0000-000008640000}"/>
    <cellStyle name="Hyperlink 3" xfId="17243" hidden="1" xr:uid="{00000000-0005-0000-0000-000009640000}"/>
    <cellStyle name="Hyperlink 3" xfId="17914" hidden="1" xr:uid="{00000000-0005-0000-0000-00000A640000}"/>
    <cellStyle name="Hyperlink 3" xfId="17881" hidden="1" xr:uid="{00000000-0005-0000-0000-00000B640000}"/>
    <cellStyle name="Hyperlink 3" xfId="17964" hidden="1" xr:uid="{00000000-0005-0000-0000-00000C640000}"/>
    <cellStyle name="Hyperlink 3" xfId="18013" hidden="1" xr:uid="{00000000-0005-0000-0000-00000D640000}"/>
    <cellStyle name="Hyperlink 3" xfId="16572" hidden="1" xr:uid="{00000000-0005-0000-0000-00000E640000}"/>
    <cellStyle name="Hyperlink 3" xfId="18118" hidden="1" xr:uid="{00000000-0005-0000-0000-00000F640000}"/>
    <cellStyle name="Hyperlink 3" xfId="18085" hidden="1" xr:uid="{00000000-0005-0000-0000-000010640000}"/>
    <cellStyle name="Hyperlink 3" xfId="18168" hidden="1" xr:uid="{00000000-0005-0000-0000-000011640000}"/>
    <cellStyle name="Hyperlink 3" xfId="18217" hidden="1" xr:uid="{00000000-0005-0000-0000-000012640000}"/>
    <cellStyle name="Hyperlink 3" xfId="18376" hidden="1" xr:uid="{00000000-0005-0000-0000-000013640000}"/>
    <cellStyle name="Hyperlink 3" xfId="18549" hidden="1" xr:uid="{00000000-0005-0000-0000-000014640000}"/>
    <cellStyle name="Hyperlink 3" xfId="18516" hidden="1" xr:uid="{00000000-0005-0000-0000-000015640000}"/>
    <cellStyle name="Hyperlink 3" xfId="18599" hidden="1" xr:uid="{00000000-0005-0000-0000-000016640000}"/>
    <cellStyle name="Hyperlink 3" xfId="18648" hidden="1" xr:uid="{00000000-0005-0000-0000-000017640000}"/>
    <cellStyle name="Hyperlink 3" xfId="18431" hidden="1" xr:uid="{00000000-0005-0000-0000-000018640000}"/>
    <cellStyle name="Hyperlink 3" xfId="18781" hidden="1" xr:uid="{00000000-0005-0000-0000-000019640000}"/>
    <cellStyle name="Hyperlink 3" xfId="18748" hidden="1" xr:uid="{00000000-0005-0000-0000-00001A640000}"/>
    <cellStyle name="Hyperlink 3" xfId="18831" hidden="1" xr:uid="{00000000-0005-0000-0000-00001B640000}"/>
    <cellStyle name="Hyperlink 3" xfId="18880" hidden="1" xr:uid="{00000000-0005-0000-0000-00001C640000}"/>
    <cellStyle name="Hyperlink 3" xfId="18326" hidden="1" xr:uid="{00000000-0005-0000-0000-00001D640000}"/>
    <cellStyle name="Hyperlink 3" xfId="18985" hidden="1" xr:uid="{00000000-0005-0000-0000-00001E640000}"/>
    <cellStyle name="Hyperlink 3" xfId="18952" hidden="1" xr:uid="{00000000-0005-0000-0000-00001F640000}"/>
    <cellStyle name="Hyperlink 3" xfId="19035" hidden="1" xr:uid="{00000000-0005-0000-0000-000020640000}"/>
    <cellStyle name="Hyperlink 3" xfId="19084" hidden="1" xr:uid="{00000000-0005-0000-0000-000021640000}"/>
    <cellStyle name="Hyperlink 3" xfId="18488" hidden="1" xr:uid="{00000000-0005-0000-0000-000022640000}"/>
    <cellStyle name="Hyperlink 3" xfId="19189" hidden="1" xr:uid="{00000000-0005-0000-0000-000023640000}"/>
    <cellStyle name="Hyperlink 3" xfId="19156" hidden="1" xr:uid="{00000000-0005-0000-0000-000024640000}"/>
    <cellStyle name="Hyperlink 3" xfId="19239" hidden="1" xr:uid="{00000000-0005-0000-0000-000025640000}"/>
    <cellStyle name="Hyperlink 3" xfId="19288" hidden="1" xr:uid="{00000000-0005-0000-0000-000026640000}"/>
    <cellStyle name="Hyperlink 3" xfId="18722" hidden="1" xr:uid="{00000000-0005-0000-0000-000027640000}"/>
    <cellStyle name="Hyperlink 3" xfId="19393" hidden="1" xr:uid="{00000000-0005-0000-0000-000028640000}"/>
    <cellStyle name="Hyperlink 3" xfId="19360" hidden="1" xr:uid="{00000000-0005-0000-0000-000029640000}"/>
    <cellStyle name="Hyperlink 3" xfId="19443" hidden="1" xr:uid="{00000000-0005-0000-0000-00002A640000}"/>
    <cellStyle name="Hyperlink 3" xfId="19492" hidden="1" xr:uid="{00000000-0005-0000-0000-00002B640000}"/>
    <cellStyle name="Hyperlink 3" xfId="16469" hidden="1" xr:uid="{00000000-0005-0000-0000-00002C640000}"/>
    <cellStyle name="Hyperlink 3" xfId="19597" hidden="1" xr:uid="{00000000-0005-0000-0000-00002D640000}"/>
    <cellStyle name="Hyperlink 3" xfId="19564" hidden="1" xr:uid="{00000000-0005-0000-0000-00002E640000}"/>
    <cellStyle name="Hyperlink 3" xfId="19647" hidden="1" xr:uid="{00000000-0005-0000-0000-00002F640000}"/>
    <cellStyle name="Hyperlink 3" xfId="19696" hidden="1" xr:uid="{00000000-0005-0000-0000-000030640000}"/>
    <cellStyle name="Hyperlink 3" xfId="19855" hidden="1" xr:uid="{00000000-0005-0000-0000-000031640000}"/>
    <cellStyle name="Hyperlink 3" xfId="20028" hidden="1" xr:uid="{00000000-0005-0000-0000-000032640000}"/>
    <cellStyle name="Hyperlink 3" xfId="19995" hidden="1" xr:uid="{00000000-0005-0000-0000-000033640000}"/>
    <cellStyle name="Hyperlink 3" xfId="20078" hidden="1" xr:uid="{00000000-0005-0000-0000-000034640000}"/>
    <cellStyle name="Hyperlink 3" xfId="20127" hidden="1" xr:uid="{00000000-0005-0000-0000-000035640000}"/>
    <cellStyle name="Hyperlink 3" xfId="19910" hidden="1" xr:uid="{00000000-0005-0000-0000-000036640000}"/>
    <cellStyle name="Hyperlink 3" xfId="20260" hidden="1" xr:uid="{00000000-0005-0000-0000-000037640000}"/>
    <cellStyle name="Hyperlink 3" xfId="20227" hidden="1" xr:uid="{00000000-0005-0000-0000-000038640000}"/>
    <cellStyle name="Hyperlink 3" xfId="20310" hidden="1" xr:uid="{00000000-0005-0000-0000-000039640000}"/>
    <cellStyle name="Hyperlink 3" xfId="20359" hidden="1" xr:uid="{00000000-0005-0000-0000-00003A640000}"/>
    <cellStyle name="Hyperlink 3" xfId="19805" hidden="1" xr:uid="{00000000-0005-0000-0000-00003B640000}"/>
    <cellStyle name="Hyperlink 3" xfId="20464" hidden="1" xr:uid="{00000000-0005-0000-0000-00003C640000}"/>
    <cellStyle name="Hyperlink 3" xfId="20431" hidden="1" xr:uid="{00000000-0005-0000-0000-00003D640000}"/>
    <cellStyle name="Hyperlink 3" xfId="20514" hidden="1" xr:uid="{00000000-0005-0000-0000-00003E640000}"/>
    <cellStyle name="Hyperlink 3" xfId="20563" hidden="1" xr:uid="{00000000-0005-0000-0000-00003F640000}"/>
    <cellStyle name="Hyperlink 3" xfId="19967" hidden="1" xr:uid="{00000000-0005-0000-0000-000040640000}"/>
    <cellStyle name="Hyperlink 3" xfId="20668" hidden="1" xr:uid="{00000000-0005-0000-0000-000041640000}"/>
    <cellStyle name="Hyperlink 3" xfId="20635" hidden="1" xr:uid="{00000000-0005-0000-0000-000042640000}"/>
    <cellStyle name="Hyperlink 3" xfId="20718" hidden="1" xr:uid="{00000000-0005-0000-0000-000043640000}"/>
    <cellStyle name="Hyperlink 3" xfId="20767" hidden="1" xr:uid="{00000000-0005-0000-0000-000044640000}"/>
    <cellStyle name="Hyperlink 3" xfId="20201" hidden="1" xr:uid="{00000000-0005-0000-0000-000045640000}"/>
    <cellStyle name="Hyperlink 3" xfId="20872" hidden="1" xr:uid="{00000000-0005-0000-0000-000046640000}"/>
    <cellStyle name="Hyperlink 3" xfId="20839" hidden="1" xr:uid="{00000000-0005-0000-0000-000047640000}"/>
    <cellStyle name="Hyperlink 3" xfId="20922" hidden="1" xr:uid="{00000000-0005-0000-0000-000048640000}"/>
    <cellStyle name="Hyperlink 3" xfId="20971" hidden="1" xr:uid="{00000000-0005-0000-0000-000049640000}"/>
    <cellStyle name="Hyperlink 3" xfId="5779" hidden="1" xr:uid="{00000000-0005-0000-0000-00004A640000}"/>
    <cellStyle name="Hyperlink 3" xfId="21105" hidden="1" xr:uid="{00000000-0005-0000-0000-00004B640000}"/>
    <cellStyle name="Hyperlink 3" xfId="21072" hidden="1" xr:uid="{00000000-0005-0000-0000-00004C640000}"/>
    <cellStyle name="Hyperlink 3" xfId="21155" hidden="1" xr:uid="{00000000-0005-0000-0000-00004D640000}"/>
    <cellStyle name="Hyperlink 3" xfId="21204" hidden="1" xr:uid="{00000000-0005-0000-0000-00004E640000}"/>
    <cellStyle name="Hyperlink 3" xfId="21291" hidden="1" xr:uid="{00000000-0005-0000-0000-00004F640000}"/>
    <cellStyle name="Hyperlink 3" xfId="21360" hidden="1" xr:uid="{00000000-0005-0000-0000-000050640000}"/>
    <cellStyle name="Hyperlink 3" xfId="21327" hidden="1" xr:uid="{00000000-0005-0000-0000-000051640000}"/>
    <cellStyle name="Hyperlink 3" xfId="21410" hidden="1" xr:uid="{00000000-0005-0000-0000-000052640000}"/>
    <cellStyle name="Hyperlink 3" xfId="21459" hidden="1" xr:uid="{00000000-0005-0000-0000-000053640000}"/>
    <cellStyle name="Hyperlink 3" xfId="21601" hidden="1" xr:uid="{00000000-0005-0000-0000-000054640000}"/>
    <cellStyle name="Hyperlink 3" xfId="21724" hidden="1" xr:uid="{00000000-0005-0000-0000-000055640000}"/>
    <cellStyle name="Hyperlink 3" xfId="21691" hidden="1" xr:uid="{00000000-0005-0000-0000-000056640000}"/>
    <cellStyle name="Hyperlink 3" xfId="21774" hidden="1" xr:uid="{00000000-0005-0000-0000-000057640000}"/>
    <cellStyle name="Hyperlink 3" xfId="21823" hidden="1" xr:uid="{00000000-0005-0000-0000-000058640000}"/>
    <cellStyle name="Hyperlink 3" xfId="21982" hidden="1" xr:uid="{00000000-0005-0000-0000-000059640000}"/>
    <cellStyle name="Hyperlink 3" xfId="22155" hidden="1" xr:uid="{00000000-0005-0000-0000-00005A640000}"/>
    <cellStyle name="Hyperlink 3" xfId="22122" hidden="1" xr:uid="{00000000-0005-0000-0000-00005B640000}"/>
    <cellStyle name="Hyperlink 3" xfId="22205" hidden="1" xr:uid="{00000000-0005-0000-0000-00005C640000}"/>
    <cellStyle name="Hyperlink 3" xfId="22254" hidden="1" xr:uid="{00000000-0005-0000-0000-00005D640000}"/>
    <cellStyle name="Hyperlink 3" xfId="22037" hidden="1" xr:uid="{00000000-0005-0000-0000-00005E640000}"/>
    <cellStyle name="Hyperlink 3" xfId="22387" hidden="1" xr:uid="{00000000-0005-0000-0000-00005F640000}"/>
    <cellStyle name="Hyperlink 3" xfId="22354" hidden="1" xr:uid="{00000000-0005-0000-0000-000060640000}"/>
    <cellStyle name="Hyperlink 3" xfId="22437" hidden="1" xr:uid="{00000000-0005-0000-0000-000061640000}"/>
    <cellStyle name="Hyperlink 3" xfId="22486" hidden="1" xr:uid="{00000000-0005-0000-0000-000062640000}"/>
    <cellStyle name="Hyperlink 3" xfId="21932" hidden="1" xr:uid="{00000000-0005-0000-0000-000063640000}"/>
    <cellStyle name="Hyperlink 3" xfId="22591" hidden="1" xr:uid="{00000000-0005-0000-0000-000064640000}"/>
    <cellStyle name="Hyperlink 3" xfId="22558" hidden="1" xr:uid="{00000000-0005-0000-0000-000065640000}"/>
    <cellStyle name="Hyperlink 3" xfId="22641" hidden="1" xr:uid="{00000000-0005-0000-0000-000066640000}"/>
    <cellStyle name="Hyperlink 3" xfId="22690" hidden="1" xr:uid="{00000000-0005-0000-0000-000067640000}"/>
    <cellStyle name="Hyperlink 3" xfId="22094" hidden="1" xr:uid="{00000000-0005-0000-0000-000068640000}"/>
    <cellStyle name="Hyperlink 3" xfId="22795" hidden="1" xr:uid="{00000000-0005-0000-0000-000069640000}"/>
    <cellStyle name="Hyperlink 3" xfId="22762" hidden="1" xr:uid="{00000000-0005-0000-0000-00006A640000}"/>
    <cellStyle name="Hyperlink 3" xfId="22845" hidden="1" xr:uid="{00000000-0005-0000-0000-00006B640000}"/>
    <cellStyle name="Hyperlink 3" xfId="22894" hidden="1" xr:uid="{00000000-0005-0000-0000-00006C640000}"/>
    <cellStyle name="Hyperlink 3" xfId="22328" hidden="1" xr:uid="{00000000-0005-0000-0000-00006D640000}"/>
    <cellStyle name="Hyperlink 3" xfId="22999" hidden="1" xr:uid="{00000000-0005-0000-0000-00006E640000}"/>
    <cellStyle name="Hyperlink 3" xfId="22966" hidden="1" xr:uid="{00000000-0005-0000-0000-00006F640000}"/>
    <cellStyle name="Hyperlink 3" xfId="23049" hidden="1" xr:uid="{00000000-0005-0000-0000-000070640000}"/>
    <cellStyle name="Hyperlink 3" xfId="23098" hidden="1" xr:uid="{00000000-0005-0000-0000-000071640000}"/>
    <cellStyle name="Hyperlink 3" xfId="21657" hidden="1" xr:uid="{00000000-0005-0000-0000-000072640000}"/>
    <cellStyle name="Hyperlink 3" xfId="23203" hidden="1" xr:uid="{00000000-0005-0000-0000-000073640000}"/>
    <cellStyle name="Hyperlink 3" xfId="23170" hidden="1" xr:uid="{00000000-0005-0000-0000-000074640000}"/>
    <cellStyle name="Hyperlink 3" xfId="23253" hidden="1" xr:uid="{00000000-0005-0000-0000-000075640000}"/>
    <cellStyle name="Hyperlink 3" xfId="23302" hidden="1" xr:uid="{00000000-0005-0000-0000-000076640000}"/>
    <cellStyle name="Hyperlink 3" xfId="23461" hidden="1" xr:uid="{00000000-0005-0000-0000-000077640000}"/>
    <cellStyle name="Hyperlink 3" xfId="23634" hidden="1" xr:uid="{00000000-0005-0000-0000-000078640000}"/>
    <cellStyle name="Hyperlink 3" xfId="23601" hidden="1" xr:uid="{00000000-0005-0000-0000-000079640000}"/>
    <cellStyle name="Hyperlink 3" xfId="23684" hidden="1" xr:uid="{00000000-0005-0000-0000-00007A640000}"/>
    <cellStyle name="Hyperlink 3" xfId="23733" hidden="1" xr:uid="{00000000-0005-0000-0000-00007B640000}"/>
    <cellStyle name="Hyperlink 3" xfId="23516" hidden="1" xr:uid="{00000000-0005-0000-0000-00007C640000}"/>
    <cellStyle name="Hyperlink 3" xfId="23866" hidden="1" xr:uid="{00000000-0005-0000-0000-00007D640000}"/>
    <cellStyle name="Hyperlink 3" xfId="23833" hidden="1" xr:uid="{00000000-0005-0000-0000-00007E640000}"/>
    <cellStyle name="Hyperlink 3" xfId="23916" hidden="1" xr:uid="{00000000-0005-0000-0000-00007F640000}"/>
    <cellStyle name="Hyperlink 3" xfId="23965" hidden="1" xr:uid="{00000000-0005-0000-0000-000080640000}"/>
    <cellStyle name="Hyperlink 3" xfId="23411" hidden="1" xr:uid="{00000000-0005-0000-0000-000081640000}"/>
    <cellStyle name="Hyperlink 3" xfId="24070" hidden="1" xr:uid="{00000000-0005-0000-0000-000082640000}"/>
    <cellStyle name="Hyperlink 3" xfId="24037" hidden="1" xr:uid="{00000000-0005-0000-0000-000083640000}"/>
    <cellStyle name="Hyperlink 3" xfId="24120" hidden="1" xr:uid="{00000000-0005-0000-0000-000084640000}"/>
    <cellStyle name="Hyperlink 3" xfId="24169" hidden="1" xr:uid="{00000000-0005-0000-0000-000085640000}"/>
    <cellStyle name="Hyperlink 3" xfId="23573" hidden="1" xr:uid="{00000000-0005-0000-0000-000086640000}"/>
    <cellStyle name="Hyperlink 3" xfId="24274" hidden="1" xr:uid="{00000000-0005-0000-0000-000087640000}"/>
    <cellStyle name="Hyperlink 3" xfId="24241" hidden="1" xr:uid="{00000000-0005-0000-0000-000088640000}"/>
    <cellStyle name="Hyperlink 3" xfId="24324" hidden="1" xr:uid="{00000000-0005-0000-0000-000089640000}"/>
    <cellStyle name="Hyperlink 3" xfId="24373" hidden="1" xr:uid="{00000000-0005-0000-0000-00008A640000}"/>
    <cellStyle name="Hyperlink 3" xfId="23807" hidden="1" xr:uid="{00000000-0005-0000-0000-00008B640000}"/>
    <cellStyle name="Hyperlink 3" xfId="24478" hidden="1" xr:uid="{00000000-0005-0000-0000-00008C640000}"/>
    <cellStyle name="Hyperlink 3" xfId="24445" hidden="1" xr:uid="{00000000-0005-0000-0000-00008D640000}"/>
    <cellStyle name="Hyperlink 3" xfId="24528" hidden="1" xr:uid="{00000000-0005-0000-0000-00008E640000}"/>
    <cellStyle name="Hyperlink 3" xfId="24577" hidden="1" xr:uid="{00000000-0005-0000-0000-00008F640000}"/>
    <cellStyle name="Hyperlink 3" xfId="21554" hidden="1" xr:uid="{00000000-0005-0000-0000-000090640000}"/>
    <cellStyle name="Hyperlink 3" xfId="24682" hidden="1" xr:uid="{00000000-0005-0000-0000-000091640000}"/>
    <cellStyle name="Hyperlink 3" xfId="24649" hidden="1" xr:uid="{00000000-0005-0000-0000-000092640000}"/>
    <cellStyle name="Hyperlink 3" xfId="24732" hidden="1" xr:uid="{00000000-0005-0000-0000-000093640000}"/>
    <cellStyle name="Hyperlink 3" xfId="24781" hidden="1" xr:uid="{00000000-0005-0000-0000-000094640000}"/>
    <cellStyle name="Hyperlink 3" xfId="24940" hidden="1" xr:uid="{00000000-0005-0000-0000-000095640000}"/>
    <cellStyle name="Hyperlink 3" xfId="25113" hidden="1" xr:uid="{00000000-0005-0000-0000-000096640000}"/>
    <cellStyle name="Hyperlink 3" xfId="25080" hidden="1" xr:uid="{00000000-0005-0000-0000-000097640000}"/>
    <cellStyle name="Hyperlink 3" xfId="25163" hidden="1" xr:uid="{00000000-0005-0000-0000-000098640000}"/>
    <cellStyle name="Hyperlink 3" xfId="25212" hidden="1" xr:uid="{00000000-0005-0000-0000-000099640000}"/>
    <cellStyle name="Hyperlink 3" xfId="24995" hidden="1" xr:uid="{00000000-0005-0000-0000-00009A640000}"/>
    <cellStyle name="Hyperlink 3" xfId="25345" hidden="1" xr:uid="{00000000-0005-0000-0000-00009B640000}"/>
    <cellStyle name="Hyperlink 3" xfId="25312" hidden="1" xr:uid="{00000000-0005-0000-0000-00009C640000}"/>
    <cellStyle name="Hyperlink 3" xfId="25395" hidden="1" xr:uid="{00000000-0005-0000-0000-00009D640000}"/>
    <cellStyle name="Hyperlink 3" xfId="25444" hidden="1" xr:uid="{00000000-0005-0000-0000-00009E640000}"/>
    <cellStyle name="Hyperlink 3" xfId="24890" hidden="1" xr:uid="{00000000-0005-0000-0000-00009F640000}"/>
    <cellStyle name="Hyperlink 3" xfId="25549" hidden="1" xr:uid="{00000000-0005-0000-0000-0000A0640000}"/>
    <cellStyle name="Hyperlink 3" xfId="25516" hidden="1" xr:uid="{00000000-0005-0000-0000-0000A1640000}"/>
    <cellStyle name="Hyperlink 3" xfId="25599" hidden="1" xr:uid="{00000000-0005-0000-0000-0000A2640000}"/>
    <cellStyle name="Hyperlink 3" xfId="25648" hidden="1" xr:uid="{00000000-0005-0000-0000-0000A3640000}"/>
    <cellStyle name="Hyperlink 3" xfId="25052" hidden="1" xr:uid="{00000000-0005-0000-0000-0000A4640000}"/>
    <cellStyle name="Hyperlink 3" xfId="25753" hidden="1" xr:uid="{00000000-0005-0000-0000-0000A5640000}"/>
    <cellStyle name="Hyperlink 3" xfId="25720" hidden="1" xr:uid="{00000000-0005-0000-0000-0000A6640000}"/>
    <cellStyle name="Hyperlink 3" xfId="25803" hidden="1" xr:uid="{00000000-0005-0000-0000-0000A7640000}"/>
    <cellStyle name="Hyperlink 3" xfId="25852" hidden="1" xr:uid="{00000000-0005-0000-0000-0000A8640000}"/>
    <cellStyle name="Hyperlink 3" xfId="25286" hidden="1" xr:uid="{00000000-0005-0000-0000-0000A9640000}"/>
    <cellStyle name="Hyperlink 3" xfId="25957" hidden="1" xr:uid="{00000000-0005-0000-0000-0000AA640000}"/>
    <cellStyle name="Hyperlink 3" xfId="25924" hidden="1" xr:uid="{00000000-0005-0000-0000-0000AB640000}"/>
    <cellStyle name="Hyperlink 3" xfId="26007" hidden="1" xr:uid="{00000000-0005-0000-0000-0000AC640000}"/>
    <cellStyle name="Hyperlink 3" xfId="26056" hidden="1" xr:uid="{00000000-0005-0000-0000-0000AD640000}"/>
    <cellStyle name="Hyperlink 3" xfId="5481" hidden="1" xr:uid="{00000000-0005-0000-0000-0000AE640000}"/>
    <cellStyle name="Hyperlink 3" xfId="26186" hidden="1" xr:uid="{00000000-0005-0000-0000-0000AF640000}"/>
    <cellStyle name="Hyperlink 3" xfId="26153" hidden="1" xr:uid="{00000000-0005-0000-0000-0000B0640000}"/>
    <cellStyle name="Hyperlink 3" xfId="26236" hidden="1" xr:uid="{00000000-0005-0000-0000-0000B1640000}"/>
    <cellStyle name="Hyperlink 3" xfId="26285" hidden="1" xr:uid="{00000000-0005-0000-0000-0000B2640000}"/>
    <cellStyle name="Hyperlink 3" xfId="26372" hidden="1" xr:uid="{00000000-0005-0000-0000-0000B3640000}"/>
    <cellStyle name="Hyperlink 3" xfId="26441" hidden="1" xr:uid="{00000000-0005-0000-0000-0000B4640000}"/>
    <cellStyle name="Hyperlink 3" xfId="26408" hidden="1" xr:uid="{00000000-0005-0000-0000-0000B5640000}"/>
    <cellStyle name="Hyperlink 3" xfId="26491" hidden="1" xr:uid="{00000000-0005-0000-0000-0000B6640000}"/>
    <cellStyle name="Hyperlink 3" xfId="26540" hidden="1" xr:uid="{00000000-0005-0000-0000-0000B7640000}"/>
    <cellStyle name="Hyperlink 3" xfId="26679" hidden="1" xr:uid="{00000000-0005-0000-0000-0000B8640000}"/>
    <cellStyle name="Hyperlink 3" xfId="26802" hidden="1" xr:uid="{00000000-0005-0000-0000-0000B9640000}"/>
    <cellStyle name="Hyperlink 3" xfId="26769" hidden="1" xr:uid="{00000000-0005-0000-0000-0000BA640000}"/>
    <cellStyle name="Hyperlink 3" xfId="26852" hidden="1" xr:uid="{00000000-0005-0000-0000-0000BB640000}"/>
    <cellStyle name="Hyperlink 3" xfId="26901" hidden="1" xr:uid="{00000000-0005-0000-0000-0000BC640000}"/>
    <cellStyle name="Hyperlink 3" xfId="27060" hidden="1" xr:uid="{00000000-0005-0000-0000-0000BD640000}"/>
    <cellStyle name="Hyperlink 3" xfId="27233" hidden="1" xr:uid="{00000000-0005-0000-0000-0000BE640000}"/>
    <cellStyle name="Hyperlink 3" xfId="27200" hidden="1" xr:uid="{00000000-0005-0000-0000-0000BF640000}"/>
    <cellStyle name="Hyperlink 3" xfId="27283" hidden="1" xr:uid="{00000000-0005-0000-0000-0000C0640000}"/>
    <cellStyle name="Hyperlink 3" xfId="27332" hidden="1" xr:uid="{00000000-0005-0000-0000-0000C1640000}"/>
    <cellStyle name="Hyperlink 3" xfId="27115" hidden="1" xr:uid="{00000000-0005-0000-0000-0000C2640000}"/>
    <cellStyle name="Hyperlink 3" xfId="27465" hidden="1" xr:uid="{00000000-0005-0000-0000-0000C3640000}"/>
    <cellStyle name="Hyperlink 3" xfId="27432" hidden="1" xr:uid="{00000000-0005-0000-0000-0000C4640000}"/>
    <cellStyle name="Hyperlink 3" xfId="27515" hidden="1" xr:uid="{00000000-0005-0000-0000-0000C5640000}"/>
    <cellStyle name="Hyperlink 3" xfId="27564" hidden="1" xr:uid="{00000000-0005-0000-0000-0000C6640000}"/>
    <cellStyle name="Hyperlink 3" xfId="27010" hidden="1" xr:uid="{00000000-0005-0000-0000-0000C7640000}"/>
    <cellStyle name="Hyperlink 3" xfId="27669" hidden="1" xr:uid="{00000000-0005-0000-0000-0000C8640000}"/>
    <cellStyle name="Hyperlink 3" xfId="27636" hidden="1" xr:uid="{00000000-0005-0000-0000-0000C9640000}"/>
    <cellStyle name="Hyperlink 3" xfId="27719" hidden="1" xr:uid="{00000000-0005-0000-0000-0000CA640000}"/>
    <cellStyle name="Hyperlink 3" xfId="27768" hidden="1" xr:uid="{00000000-0005-0000-0000-0000CB640000}"/>
    <cellStyle name="Hyperlink 3" xfId="27172" hidden="1" xr:uid="{00000000-0005-0000-0000-0000CC640000}"/>
    <cellStyle name="Hyperlink 3" xfId="27873" hidden="1" xr:uid="{00000000-0005-0000-0000-0000CD640000}"/>
    <cellStyle name="Hyperlink 3" xfId="27840" hidden="1" xr:uid="{00000000-0005-0000-0000-0000CE640000}"/>
    <cellStyle name="Hyperlink 3" xfId="27923" hidden="1" xr:uid="{00000000-0005-0000-0000-0000CF640000}"/>
    <cellStyle name="Hyperlink 3" xfId="27972" hidden="1" xr:uid="{00000000-0005-0000-0000-0000D0640000}"/>
    <cellStyle name="Hyperlink 3" xfId="27406" hidden="1" xr:uid="{00000000-0005-0000-0000-0000D1640000}"/>
    <cellStyle name="Hyperlink 3" xfId="28077" hidden="1" xr:uid="{00000000-0005-0000-0000-0000D2640000}"/>
    <cellStyle name="Hyperlink 3" xfId="28044" hidden="1" xr:uid="{00000000-0005-0000-0000-0000D3640000}"/>
    <cellStyle name="Hyperlink 3" xfId="28127" hidden="1" xr:uid="{00000000-0005-0000-0000-0000D4640000}"/>
    <cellStyle name="Hyperlink 3" xfId="28176" hidden="1" xr:uid="{00000000-0005-0000-0000-0000D5640000}"/>
    <cellStyle name="Hyperlink 3" xfId="26735" hidden="1" xr:uid="{00000000-0005-0000-0000-0000D6640000}"/>
    <cellStyle name="Hyperlink 3" xfId="28281" hidden="1" xr:uid="{00000000-0005-0000-0000-0000D7640000}"/>
    <cellStyle name="Hyperlink 3" xfId="28248" hidden="1" xr:uid="{00000000-0005-0000-0000-0000D8640000}"/>
    <cellStyle name="Hyperlink 3" xfId="28331" hidden="1" xr:uid="{00000000-0005-0000-0000-0000D9640000}"/>
    <cellStyle name="Hyperlink 3" xfId="28380" hidden="1" xr:uid="{00000000-0005-0000-0000-0000DA640000}"/>
    <cellStyle name="Hyperlink 3" xfId="28539" hidden="1" xr:uid="{00000000-0005-0000-0000-0000DB640000}"/>
    <cellStyle name="Hyperlink 3" xfId="28712" hidden="1" xr:uid="{00000000-0005-0000-0000-0000DC640000}"/>
    <cellStyle name="Hyperlink 3" xfId="28679" hidden="1" xr:uid="{00000000-0005-0000-0000-0000DD640000}"/>
    <cellStyle name="Hyperlink 3" xfId="28762" hidden="1" xr:uid="{00000000-0005-0000-0000-0000DE640000}"/>
    <cellStyle name="Hyperlink 3" xfId="28811" hidden="1" xr:uid="{00000000-0005-0000-0000-0000DF640000}"/>
    <cellStyle name="Hyperlink 3" xfId="28594" hidden="1" xr:uid="{00000000-0005-0000-0000-0000E0640000}"/>
    <cellStyle name="Hyperlink 3" xfId="28944" hidden="1" xr:uid="{00000000-0005-0000-0000-0000E1640000}"/>
    <cellStyle name="Hyperlink 3" xfId="28911" hidden="1" xr:uid="{00000000-0005-0000-0000-0000E2640000}"/>
    <cellStyle name="Hyperlink 3" xfId="28994" hidden="1" xr:uid="{00000000-0005-0000-0000-0000E3640000}"/>
    <cellStyle name="Hyperlink 3" xfId="29043" hidden="1" xr:uid="{00000000-0005-0000-0000-0000E4640000}"/>
    <cellStyle name="Hyperlink 3" xfId="28489" hidden="1" xr:uid="{00000000-0005-0000-0000-0000E5640000}"/>
    <cellStyle name="Hyperlink 3" xfId="29148" hidden="1" xr:uid="{00000000-0005-0000-0000-0000E6640000}"/>
    <cellStyle name="Hyperlink 3" xfId="29115" hidden="1" xr:uid="{00000000-0005-0000-0000-0000E7640000}"/>
    <cellStyle name="Hyperlink 3" xfId="29198" hidden="1" xr:uid="{00000000-0005-0000-0000-0000E8640000}"/>
    <cellStyle name="Hyperlink 3" xfId="29247" hidden="1" xr:uid="{00000000-0005-0000-0000-0000E9640000}"/>
    <cellStyle name="Hyperlink 3" xfId="28651" hidden="1" xr:uid="{00000000-0005-0000-0000-0000EA640000}"/>
    <cellStyle name="Hyperlink 3" xfId="29352" hidden="1" xr:uid="{00000000-0005-0000-0000-0000EB640000}"/>
    <cellStyle name="Hyperlink 3" xfId="29319" hidden="1" xr:uid="{00000000-0005-0000-0000-0000EC640000}"/>
    <cellStyle name="Hyperlink 3" xfId="29402" hidden="1" xr:uid="{00000000-0005-0000-0000-0000ED640000}"/>
    <cellStyle name="Hyperlink 3" xfId="29451" hidden="1" xr:uid="{00000000-0005-0000-0000-0000EE640000}"/>
    <cellStyle name="Hyperlink 3" xfId="28885" hidden="1" xr:uid="{00000000-0005-0000-0000-0000EF640000}"/>
    <cellStyle name="Hyperlink 3" xfId="29556" hidden="1" xr:uid="{00000000-0005-0000-0000-0000F0640000}"/>
    <cellStyle name="Hyperlink 3" xfId="29523" hidden="1" xr:uid="{00000000-0005-0000-0000-0000F1640000}"/>
    <cellStyle name="Hyperlink 3" xfId="29606" hidden="1" xr:uid="{00000000-0005-0000-0000-0000F2640000}"/>
    <cellStyle name="Hyperlink 3" xfId="29655" hidden="1" xr:uid="{00000000-0005-0000-0000-0000F3640000}"/>
    <cellStyle name="Hyperlink 3" xfId="26632" hidden="1" xr:uid="{00000000-0005-0000-0000-0000F4640000}"/>
    <cellStyle name="Hyperlink 3" xfId="29760" hidden="1" xr:uid="{00000000-0005-0000-0000-0000F5640000}"/>
    <cellStyle name="Hyperlink 3" xfId="29727" hidden="1" xr:uid="{00000000-0005-0000-0000-0000F6640000}"/>
    <cellStyle name="Hyperlink 3" xfId="29810" hidden="1" xr:uid="{00000000-0005-0000-0000-0000F7640000}"/>
    <cellStyle name="Hyperlink 3" xfId="29859" hidden="1" xr:uid="{00000000-0005-0000-0000-0000F8640000}"/>
    <cellStyle name="Hyperlink 3" xfId="30018" hidden="1" xr:uid="{00000000-0005-0000-0000-0000F9640000}"/>
    <cellStyle name="Hyperlink 3" xfId="30191" hidden="1" xr:uid="{00000000-0005-0000-0000-0000FA640000}"/>
    <cellStyle name="Hyperlink 3" xfId="30158" hidden="1" xr:uid="{00000000-0005-0000-0000-0000FB640000}"/>
    <cellStyle name="Hyperlink 3" xfId="30241" hidden="1" xr:uid="{00000000-0005-0000-0000-0000FC640000}"/>
    <cellStyle name="Hyperlink 3" xfId="30290" hidden="1" xr:uid="{00000000-0005-0000-0000-0000FD640000}"/>
    <cellStyle name="Hyperlink 3" xfId="30073" hidden="1" xr:uid="{00000000-0005-0000-0000-0000FE640000}"/>
    <cellStyle name="Hyperlink 3" xfId="30423" hidden="1" xr:uid="{00000000-0005-0000-0000-0000FF640000}"/>
    <cellStyle name="Hyperlink 3" xfId="30390" hidden="1" xr:uid="{00000000-0005-0000-0000-000000650000}"/>
    <cellStyle name="Hyperlink 3" xfId="30473" hidden="1" xr:uid="{00000000-0005-0000-0000-000001650000}"/>
    <cellStyle name="Hyperlink 3" xfId="30522" hidden="1" xr:uid="{00000000-0005-0000-0000-000002650000}"/>
    <cellStyle name="Hyperlink 3" xfId="29968" hidden="1" xr:uid="{00000000-0005-0000-0000-000003650000}"/>
    <cellStyle name="Hyperlink 3" xfId="30627" hidden="1" xr:uid="{00000000-0005-0000-0000-000004650000}"/>
    <cellStyle name="Hyperlink 3" xfId="30594" hidden="1" xr:uid="{00000000-0005-0000-0000-000005650000}"/>
    <cellStyle name="Hyperlink 3" xfId="30677" hidden="1" xr:uid="{00000000-0005-0000-0000-000006650000}"/>
    <cellStyle name="Hyperlink 3" xfId="30726" hidden="1" xr:uid="{00000000-0005-0000-0000-000007650000}"/>
    <cellStyle name="Hyperlink 3" xfId="30130" hidden="1" xr:uid="{00000000-0005-0000-0000-000008650000}"/>
    <cellStyle name="Hyperlink 3" xfId="30831" hidden="1" xr:uid="{00000000-0005-0000-0000-000009650000}"/>
    <cellStyle name="Hyperlink 3" xfId="30798" hidden="1" xr:uid="{00000000-0005-0000-0000-00000A650000}"/>
    <cellStyle name="Hyperlink 3" xfId="30881" hidden="1" xr:uid="{00000000-0005-0000-0000-00000B650000}"/>
    <cellStyle name="Hyperlink 3" xfId="30930" hidden="1" xr:uid="{00000000-0005-0000-0000-00000C650000}"/>
    <cellStyle name="Hyperlink 3" xfId="30364" hidden="1" xr:uid="{00000000-0005-0000-0000-00000D650000}"/>
    <cellStyle name="Hyperlink 3" xfId="31035" hidden="1" xr:uid="{00000000-0005-0000-0000-00000E650000}"/>
    <cellStyle name="Hyperlink 3" xfId="31002" hidden="1" xr:uid="{00000000-0005-0000-0000-00000F650000}"/>
    <cellStyle name="Hyperlink 3" xfId="31085" hidden="1" xr:uid="{00000000-0005-0000-0000-000010650000}"/>
    <cellStyle name="Hyperlink 3" xfId="31134" hidden="1" xr:uid="{00000000-0005-0000-0000-000011650000}"/>
    <cellStyle name="Hyperlink 3" xfId="5545" hidden="1" xr:uid="{00000000-0005-0000-0000-000012650000}"/>
    <cellStyle name="Hyperlink 3" xfId="31258" hidden="1" xr:uid="{00000000-0005-0000-0000-000013650000}"/>
    <cellStyle name="Hyperlink 3" xfId="31225" hidden="1" xr:uid="{00000000-0005-0000-0000-000014650000}"/>
    <cellStyle name="Hyperlink 3" xfId="31308" hidden="1" xr:uid="{00000000-0005-0000-0000-000015650000}"/>
    <cellStyle name="Hyperlink 3" xfId="31357" hidden="1" xr:uid="{00000000-0005-0000-0000-000016650000}"/>
    <cellStyle name="Hyperlink 3" xfId="31444" hidden="1" xr:uid="{00000000-0005-0000-0000-000017650000}"/>
    <cellStyle name="Hyperlink 3" xfId="31513" hidden="1" xr:uid="{00000000-0005-0000-0000-000018650000}"/>
    <cellStyle name="Hyperlink 3" xfId="31480" hidden="1" xr:uid="{00000000-0005-0000-0000-000019650000}"/>
    <cellStyle name="Hyperlink 3" xfId="31563" hidden="1" xr:uid="{00000000-0005-0000-0000-00001A650000}"/>
    <cellStyle name="Hyperlink 3" xfId="31612" hidden="1" xr:uid="{00000000-0005-0000-0000-00001B650000}"/>
    <cellStyle name="Hyperlink 3" xfId="31748" hidden="1" xr:uid="{00000000-0005-0000-0000-00001C650000}"/>
    <cellStyle name="Hyperlink 3" xfId="31870" hidden="1" xr:uid="{00000000-0005-0000-0000-00001D650000}"/>
    <cellStyle name="Hyperlink 3" xfId="31837" hidden="1" xr:uid="{00000000-0005-0000-0000-00001E650000}"/>
    <cellStyle name="Hyperlink 3" xfId="31920" hidden="1" xr:uid="{00000000-0005-0000-0000-00001F650000}"/>
    <cellStyle name="Hyperlink 3" xfId="31969" hidden="1" xr:uid="{00000000-0005-0000-0000-000020650000}"/>
    <cellStyle name="Hyperlink 3" xfId="32128" hidden="1" xr:uid="{00000000-0005-0000-0000-000021650000}"/>
    <cellStyle name="Hyperlink 3" xfId="32301" hidden="1" xr:uid="{00000000-0005-0000-0000-000022650000}"/>
    <cellStyle name="Hyperlink 3" xfId="32268" hidden="1" xr:uid="{00000000-0005-0000-0000-000023650000}"/>
    <cellStyle name="Hyperlink 3" xfId="32351" hidden="1" xr:uid="{00000000-0005-0000-0000-000024650000}"/>
    <cellStyle name="Hyperlink 3" xfId="32400" hidden="1" xr:uid="{00000000-0005-0000-0000-000025650000}"/>
    <cellStyle name="Hyperlink 3" xfId="32183" hidden="1" xr:uid="{00000000-0005-0000-0000-000026650000}"/>
    <cellStyle name="Hyperlink 3" xfId="32533" hidden="1" xr:uid="{00000000-0005-0000-0000-000027650000}"/>
    <cellStyle name="Hyperlink 3" xfId="32500" hidden="1" xr:uid="{00000000-0005-0000-0000-000028650000}"/>
    <cellStyle name="Hyperlink 3" xfId="32583" hidden="1" xr:uid="{00000000-0005-0000-0000-000029650000}"/>
    <cellStyle name="Hyperlink 3" xfId="32632" hidden="1" xr:uid="{00000000-0005-0000-0000-00002A650000}"/>
    <cellStyle name="Hyperlink 3" xfId="32078" hidden="1" xr:uid="{00000000-0005-0000-0000-00002B650000}"/>
    <cellStyle name="Hyperlink 3" xfId="32737" hidden="1" xr:uid="{00000000-0005-0000-0000-00002C650000}"/>
    <cellStyle name="Hyperlink 3" xfId="32704" hidden="1" xr:uid="{00000000-0005-0000-0000-00002D650000}"/>
    <cellStyle name="Hyperlink 3" xfId="32787" hidden="1" xr:uid="{00000000-0005-0000-0000-00002E650000}"/>
    <cellStyle name="Hyperlink 3" xfId="32836" hidden="1" xr:uid="{00000000-0005-0000-0000-00002F650000}"/>
    <cellStyle name="Hyperlink 3" xfId="32240" hidden="1" xr:uid="{00000000-0005-0000-0000-000030650000}"/>
    <cellStyle name="Hyperlink 3" xfId="32941" hidden="1" xr:uid="{00000000-0005-0000-0000-000031650000}"/>
    <cellStyle name="Hyperlink 3" xfId="32908" hidden="1" xr:uid="{00000000-0005-0000-0000-000032650000}"/>
    <cellStyle name="Hyperlink 3" xfId="32991" hidden="1" xr:uid="{00000000-0005-0000-0000-000033650000}"/>
    <cellStyle name="Hyperlink 3" xfId="33040" hidden="1" xr:uid="{00000000-0005-0000-0000-000034650000}"/>
    <cellStyle name="Hyperlink 3" xfId="32474" hidden="1" xr:uid="{00000000-0005-0000-0000-000035650000}"/>
    <cellStyle name="Hyperlink 3" xfId="33145" hidden="1" xr:uid="{00000000-0005-0000-0000-000036650000}"/>
    <cellStyle name="Hyperlink 3" xfId="33112" hidden="1" xr:uid="{00000000-0005-0000-0000-000037650000}"/>
    <cellStyle name="Hyperlink 3" xfId="33195" hidden="1" xr:uid="{00000000-0005-0000-0000-000038650000}"/>
    <cellStyle name="Hyperlink 3" xfId="33244" hidden="1" xr:uid="{00000000-0005-0000-0000-000039650000}"/>
    <cellStyle name="Hyperlink 3" xfId="31803" hidden="1" xr:uid="{00000000-0005-0000-0000-00003A650000}"/>
    <cellStyle name="Hyperlink 3" xfId="33349" hidden="1" xr:uid="{00000000-0005-0000-0000-00003B650000}"/>
    <cellStyle name="Hyperlink 3" xfId="33316" hidden="1" xr:uid="{00000000-0005-0000-0000-00003C650000}"/>
    <cellStyle name="Hyperlink 3" xfId="33399" hidden="1" xr:uid="{00000000-0005-0000-0000-00003D650000}"/>
    <cellStyle name="Hyperlink 3" xfId="33448" hidden="1" xr:uid="{00000000-0005-0000-0000-00003E650000}"/>
    <cellStyle name="Hyperlink 3" xfId="33607" hidden="1" xr:uid="{00000000-0005-0000-0000-00003F650000}"/>
    <cellStyle name="Hyperlink 3" xfId="33780" hidden="1" xr:uid="{00000000-0005-0000-0000-000040650000}"/>
    <cellStyle name="Hyperlink 3" xfId="33747" hidden="1" xr:uid="{00000000-0005-0000-0000-000041650000}"/>
    <cellStyle name="Hyperlink 3" xfId="33830" hidden="1" xr:uid="{00000000-0005-0000-0000-000042650000}"/>
    <cellStyle name="Hyperlink 3" xfId="33879" hidden="1" xr:uid="{00000000-0005-0000-0000-000043650000}"/>
    <cellStyle name="Hyperlink 3" xfId="33662" hidden="1" xr:uid="{00000000-0005-0000-0000-000044650000}"/>
    <cellStyle name="Hyperlink 3" xfId="34012" hidden="1" xr:uid="{00000000-0005-0000-0000-000045650000}"/>
    <cellStyle name="Hyperlink 3" xfId="33979" hidden="1" xr:uid="{00000000-0005-0000-0000-000046650000}"/>
    <cellStyle name="Hyperlink 3" xfId="34062" hidden="1" xr:uid="{00000000-0005-0000-0000-000047650000}"/>
    <cellStyle name="Hyperlink 3" xfId="34111" hidden="1" xr:uid="{00000000-0005-0000-0000-000048650000}"/>
    <cellStyle name="Hyperlink 3" xfId="33557" hidden="1" xr:uid="{00000000-0005-0000-0000-000049650000}"/>
    <cellStyle name="Hyperlink 3" xfId="34216" hidden="1" xr:uid="{00000000-0005-0000-0000-00004A650000}"/>
    <cellStyle name="Hyperlink 3" xfId="34183" hidden="1" xr:uid="{00000000-0005-0000-0000-00004B650000}"/>
    <cellStyle name="Hyperlink 3" xfId="34266" hidden="1" xr:uid="{00000000-0005-0000-0000-00004C650000}"/>
    <cellStyle name="Hyperlink 3" xfId="34315" hidden="1" xr:uid="{00000000-0005-0000-0000-00004D650000}"/>
    <cellStyle name="Hyperlink 3" xfId="33719" hidden="1" xr:uid="{00000000-0005-0000-0000-00004E650000}"/>
    <cellStyle name="Hyperlink 3" xfId="34420" hidden="1" xr:uid="{00000000-0005-0000-0000-00004F650000}"/>
    <cellStyle name="Hyperlink 3" xfId="34387" hidden="1" xr:uid="{00000000-0005-0000-0000-000050650000}"/>
    <cellStyle name="Hyperlink 3" xfId="34470" hidden="1" xr:uid="{00000000-0005-0000-0000-000051650000}"/>
    <cellStyle name="Hyperlink 3" xfId="34519" hidden="1" xr:uid="{00000000-0005-0000-0000-000052650000}"/>
    <cellStyle name="Hyperlink 3" xfId="33953" hidden="1" xr:uid="{00000000-0005-0000-0000-000053650000}"/>
    <cellStyle name="Hyperlink 3" xfId="34624" hidden="1" xr:uid="{00000000-0005-0000-0000-000054650000}"/>
    <cellStyle name="Hyperlink 3" xfId="34591" hidden="1" xr:uid="{00000000-0005-0000-0000-000055650000}"/>
    <cellStyle name="Hyperlink 3" xfId="34674" hidden="1" xr:uid="{00000000-0005-0000-0000-000056650000}"/>
    <cellStyle name="Hyperlink 3" xfId="34723" hidden="1" xr:uid="{00000000-0005-0000-0000-000057650000}"/>
    <cellStyle name="Hyperlink 3" xfId="31703" hidden="1" xr:uid="{00000000-0005-0000-0000-000058650000}"/>
    <cellStyle name="Hyperlink 3" xfId="34828" hidden="1" xr:uid="{00000000-0005-0000-0000-000059650000}"/>
    <cellStyle name="Hyperlink 3" xfId="34795" hidden="1" xr:uid="{00000000-0005-0000-0000-00005A650000}"/>
    <cellStyle name="Hyperlink 3" xfId="34878" hidden="1" xr:uid="{00000000-0005-0000-0000-00005B650000}"/>
    <cellStyle name="Hyperlink 3" xfId="34927" hidden="1" xr:uid="{00000000-0005-0000-0000-00005C650000}"/>
    <cellStyle name="Hyperlink 3" xfId="35086" hidden="1" xr:uid="{00000000-0005-0000-0000-00005D650000}"/>
    <cellStyle name="Hyperlink 3" xfId="35259" hidden="1" xr:uid="{00000000-0005-0000-0000-00005E650000}"/>
    <cellStyle name="Hyperlink 3" xfId="35226" hidden="1" xr:uid="{00000000-0005-0000-0000-00005F650000}"/>
    <cellStyle name="Hyperlink 3" xfId="35309" hidden="1" xr:uid="{00000000-0005-0000-0000-000060650000}"/>
    <cellStyle name="Hyperlink 3" xfId="35358" hidden="1" xr:uid="{00000000-0005-0000-0000-000061650000}"/>
    <cellStyle name="Hyperlink 3" xfId="35141" hidden="1" xr:uid="{00000000-0005-0000-0000-000062650000}"/>
    <cellStyle name="Hyperlink 3" xfId="35491" hidden="1" xr:uid="{00000000-0005-0000-0000-000063650000}"/>
    <cellStyle name="Hyperlink 3" xfId="35458" hidden="1" xr:uid="{00000000-0005-0000-0000-000064650000}"/>
    <cellStyle name="Hyperlink 3" xfId="35541" hidden="1" xr:uid="{00000000-0005-0000-0000-000065650000}"/>
    <cellStyle name="Hyperlink 3" xfId="35590" hidden="1" xr:uid="{00000000-0005-0000-0000-000066650000}"/>
    <cellStyle name="Hyperlink 3" xfId="35036" hidden="1" xr:uid="{00000000-0005-0000-0000-000067650000}"/>
    <cellStyle name="Hyperlink 3" xfId="35695" hidden="1" xr:uid="{00000000-0005-0000-0000-000068650000}"/>
    <cellStyle name="Hyperlink 3" xfId="35662" hidden="1" xr:uid="{00000000-0005-0000-0000-000069650000}"/>
    <cellStyle name="Hyperlink 3" xfId="35745" hidden="1" xr:uid="{00000000-0005-0000-0000-00006A650000}"/>
    <cellStyle name="Hyperlink 3" xfId="35794" hidden="1" xr:uid="{00000000-0005-0000-0000-00006B650000}"/>
    <cellStyle name="Hyperlink 3" xfId="35198" hidden="1" xr:uid="{00000000-0005-0000-0000-00006C650000}"/>
    <cellStyle name="Hyperlink 3" xfId="35899" hidden="1" xr:uid="{00000000-0005-0000-0000-00006D650000}"/>
    <cellStyle name="Hyperlink 3" xfId="35866" hidden="1" xr:uid="{00000000-0005-0000-0000-00006E650000}"/>
    <cellStyle name="Hyperlink 3" xfId="35949" hidden="1" xr:uid="{00000000-0005-0000-0000-00006F650000}"/>
    <cellStyle name="Hyperlink 3" xfId="35998" hidden="1" xr:uid="{00000000-0005-0000-0000-000070650000}"/>
    <cellStyle name="Hyperlink 3" xfId="35432" hidden="1" xr:uid="{00000000-0005-0000-0000-000071650000}"/>
    <cellStyle name="Hyperlink 3" xfId="36103" hidden="1" xr:uid="{00000000-0005-0000-0000-000072650000}"/>
    <cellStyle name="Hyperlink 3" xfId="36070" hidden="1" xr:uid="{00000000-0005-0000-0000-000073650000}"/>
    <cellStyle name="Hyperlink 3" xfId="36153" hidden="1" xr:uid="{00000000-0005-0000-0000-000074650000}"/>
    <cellStyle name="Hyperlink 3" xfId="36202" hidden="1" xr:uid="{00000000-0005-0000-0000-000075650000}"/>
    <cellStyle name="Hyperlink 3" xfId="21039" hidden="1" xr:uid="{00000000-0005-0000-0000-000076650000}"/>
    <cellStyle name="Hyperlink 3" xfId="36327" hidden="1" xr:uid="{00000000-0005-0000-0000-000077650000}"/>
    <cellStyle name="Hyperlink 3" xfId="36294" hidden="1" xr:uid="{00000000-0005-0000-0000-000078650000}"/>
    <cellStyle name="Hyperlink 3" xfId="36377" hidden="1" xr:uid="{00000000-0005-0000-0000-000079650000}"/>
    <cellStyle name="Hyperlink 3" xfId="36426" hidden="1" xr:uid="{00000000-0005-0000-0000-00007A650000}"/>
    <cellStyle name="Hyperlink 3" xfId="36513" hidden="1" xr:uid="{00000000-0005-0000-0000-00007B650000}"/>
    <cellStyle name="Hyperlink 3" xfId="36582" hidden="1" xr:uid="{00000000-0005-0000-0000-00007C650000}"/>
    <cellStyle name="Hyperlink 3" xfId="36549" hidden="1" xr:uid="{00000000-0005-0000-0000-00007D650000}"/>
    <cellStyle name="Hyperlink 3" xfId="36632" hidden="1" xr:uid="{00000000-0005-0000-0000-00007E650000}"/>
    <cellStyle name="Hyperlink 3" xfId="36681" hidden="1" xr:uid="{00000000-0005-0000-0000-00007F650000}"/>
    <cellStyle name="Hyperlink 3" xfId="36817" hidden="1" xr:uid="{00000000-0005-0000-0000-000080650000}"/>
    <cellStyle name="Hyperlink 3" xfId="36939" hidden="1" xr:uid="{00000000-0005-0000-0000-000081650000}"/>
    <cellStyle name="Hyperlink 3" xfId="36906" hidden="1" xr:uid="{00000000-0005-0000-0000-000082650000}"/>
    <cellStyle name="Hyperlink 3" xfId="36989" hidden="1" xr:uid="{00000000-0005-0000-0000-000083650000}"/>
    <cellStyle name="Hyperlink 3" xfId="37038" hidden="1" xr:uid="{00000000-0005-0000-0000-000084650000}"/>
    <cellStyle name="Hyperlink 3" xfId="37197" hidden="1" xr:uid="{00000000-0005-0000-0000-000085650000}"/>
    <cellStyle name="Hyperlink 3" xfId="37370" hidden="1" xr:uid="{00000000-0005-0000-0000-000086650000}"/>
    <cellStyle name="Hyperlink 3" xfId="37337" hidden="1" xr:uid="{00000000-0005-0000-0000-000087650000}"/>
    <cellStyle name="Hyperlink 3" xfId="37420" hidden="1" xr:uid="{00000000-0005-0000-0000-000088650000}"/>
    <cellStyle name="Hyperlink 3" xfId="37469" hidden="1" xr:uid="{00000000-0005-0000-0000-000089650000}"/>
    <cellStyle name="Hyperlink 3" xfId="37252" hidden="1" xr:uid="{00000000-0005-0000-0000-00008A650000}"/>
    <cellStyle name="Hyperlink 3" xfId="37602" hidden="1" xr:uid="{00000000-0005-0000-0000-00008B650000}"/>
    <cellStyle name="Hyperlink 3" xfId="37569" hidden="1" xr:uid="{00000000-0005-0000-0000-00008C650000}"/>
    <cellStyle name="Hyperlink 3" xfId="37652" hidden="1" xr:uid="{00000000-0005-0000-0000-00008D650000}"/>
    <cellStyle name="Hyperlink 3" xfId="37701" hidden="1" xr:uid="{00000000-0005-0000-0000-00008E650000}"/>
    <cellStyle name="Hyperlink 3" xfId="37147" hidden="1" xr:uid="{00000000-0005-0000-0000-00008F650000}"/>
    <cellStyle name="Hyperlink 3" xfId="37806" hidden="1" xr:uid="{00000000-0005-0000-0000-000090650000}"/>
    <cellStyle name="Hyperlink 3" xfId="37773" hidden="1" xr:uid="{00000000-0005-0000-0000-000091650000}"/>
    <cellStyle name="Hyperlink 3" xfId="37856" hidden="1" xr:uid="{00000000-0005-0000-0000-000092650000}"/>
    <cellStyle name="Hyperlink 3" xfId="37905" hidden="1" xr:uid="{00000000-0005-0000-0000-000093650000}"/>
    <cellStyle name="Hyperlink 3" xfId="37309" hidden="1" xr:uid="{00000000-0005-0000-0000-000094650000}"/>
    <cellStyle name="Hyperlink 3" xfId="38010" hidden="1" xr:uid="{00000000-0005-0000-0000-000095650000}"/>
    <cellStyle name="Hyperlink 3" xfId="37977" hidden="1" xr:uid="{00000000-0005-0000-0000-000096650000}"/>
    <cellStyle name="Hyperlink 3" xfId="38060" hidden="1" xr:uid="{00000000-0005-0000-0000-000097650000}"/>
    <cellStyle name="Hyperlink 3" xfId="38109" hidden="1" xr:uid="{00000000-0005-0000-0000-000098650000}"/>
    <cellStyle name="Hyperlink 3" xfId="37543" hidden="1" xr:uid="{00000000-0005-0000-0000-000099650000}"/>
    <cellStyle name="Hyperlink 3" xfId="38214" hidden="1" xr:uid="{00000000-0005-0000-0000-00009A650000}"/>
    <cellStyle name="Hyperlink 3" xfId="38181" hidden="1" xr:uid="{00000000-0005-0000-0000-00009B650000}"/>
    <cellStyle name="Hyperlink 3" xfId="38264" hidden="1" xr:uid="{00000000-0005-0000-0000-00009C650000}"/>
    <cellStyle name="Hyperlink 3" xfId="38313" hidden="1" xr:uid="{00000000-0005-0000-0000-00009D650000}"/>
    <cellStyle name="Hyperlink 3" xfId="36872" hidden="1" xr:uid="{00000000-0005-0000-0000-00009E650000}"/>
    <cellStyle name="Hyperlink 3" xfId="38418" hidden="1" xr:uid="{00000000-0005-0000-0000-00009F650000}"/>
    <cellStyle name="Hyperlink 3" xfId="38385" hidden="1" xr:uid="{00000000-0005-0000-0000-0000A0650000}"/>
    <cellStyle name="Hyperlink 3" xfId="38468" hidden="1" xr:uid="{00000000-0005-0000-0000-0000A1650000}"/>
    <cellStyle name="Hyperlink 3" xfId="38517" hidden="1" xr:uid="{00000000-0005-0000-0000-0000A2650000}"/>
    <cellStyle name="Hyperlink 3" xfId="38676" hidden="1" xr:uid="{00000000-0005-0000-0000-0000A3650000}"/>
    <cellStyle name="Hyperlink 3" xfId="38849" hidden="1" xr:uid="{00000000-0005-0000-0000-0000A4650000}"/>
    <cellStyle name="Hyperlink 3" xfId="38816" hidden="1" xr:uid="{00000000-0005-0000-0000-0000A5650000}"/>
    <cellStyle name="Hyperlink 3" xfId="38899" hidden="1" xr:uid="{00000000-0005-0000-0000-0000A6650000}"/>
    <cellStyle name="Hyperlink 3" xfId="38948" hidden="1" xr:uid="{00000000-0005-0000-0000-0000A7650000}"/>
    <cellStyle name="Hyperlink 3" xfId="38731" hidden="1" xr:uid="{00000000-0005-0000-0000-0000A8650000}"/>
    <cellStyle name="Hyperlink 3" xfId="39081" hidden="1" xr:uid="{00000000-0005-0000-0000-0000A9650000}"/>
    <cellStyle name="Hyperlink 3" xfId="39048" hidden="1" xr:uid="{00000000-0005-0000-0000-0000AA650000}"/>
    <cellStyle name="Hyperlink 3" xfId="39131" hidden="1" xr:uid="{00000000-0005-0000-0000-0000AB650000}"/>
    <cellStyle name="Hyperlink 3" xfId="39180" hidden="1" xr:uid="{00000000-0005-0000-0000-0000AC650000}"/>
    <cellStyle name="Hyperlink 3" xfId="38626" hidden="1" xr:uid="{00000000-0005-0000-0000-0000AD650000}"/>
    <cellStyle name="Hyperlink 3" xfId="39285" hidden="1" xr:uid="{00000000-0005-0000-0000-0000AE650000}"/>
    <cellStyle name="Hyperlink 3" xfId="39252" hidden="1" xr:uid="{00000000-0005-0000-0000-0000AF650000}"/>
    <cellStyle name="Hyperlink 3" xfId="39335" hidden="1" xr:uid="{00000000-0005-0000-0000-0000B0650000}"/>
    <cellStyle name="Hyperlink 3" xfId="39384" hidden="1" xr:uid="{00000000-0005-0000-0000-0000B1650000}"/>
    <cellStyle name="Hyperlink 3" xfId="38788" hidden="1" xr:uid="{00000000-0005-0000-0000-0000B2650000}"/>
    <cellStyle name="Hyperlink 3" xfId="39489" hidden="1" xr:uid="{00000000-0005-0000-0000-0000B3650000}"/>
    <cellStyle name="Hyperlink 3" xfId="39456" hidden="1" xr:uid="{00000000-0005-0000-0000-0000B4650000}"/>
    <cellStyle name="Hyperlink 3" xfId="39539" hidden="1" xr:uid="{00000000-0005-0000-0000-0000B5650000}"/>
    <cellStyle name="Hyperlink 3" xfId="39588" hidden="1" xr:uid="{00000000-0005-0000-0000-0000B6650000}"/>
    <cellStyle name="Hyperlink 3" xfId="39022" hidden="1" xr:uid="{00000000-0005-0000-0000-0000B7650000}"/>
    <cellStyle name="Hyperlink 3" xfId="39693" hidden="1" xr:uid="{00000000-0005-0000-0000-0000B8650000}"/>
    <cellStyle name="Hyperlink 3" xfId="39660" hidden="1" xr:uid="{00000000-0005-0000-0000-0000B9650000}"/>
    <cellStyle name="Hyperlink 3" xfId="39743" hidden="1" xr:uid="{00000000-0005-0000-0000-0000BA650000}"/>
    <cellStyle name="Hyperlink 3" xfId="39792" hidden="1" xr:uid="{00000000-0005-0000-0000-0000BB650000}"/>
    <cellStyle name="Hyperlink 3" xfId="36772" hidden="1" xr:uid="{00000000-0005-0000-0000-0000BC650000}"/>
    <cellStyle name="Hyperlink 3" xfId="39897" hidden="1" xr:uid="{00000000-0005-0000-0000-0000BD650000}"/>
    <cellStyle name="Hyperlink 3" xfId="39864" hidden="1" xr:uid="{00000000-0005-0000-0000-0000BE650000}"/>
    <cellStyle name="Hyperlink 3" xfId="39947" hidden="1" xr:uid="{00000000-0005-0000-0000-0000BF650000}"/>
    <cellStyle name="Hyperlink 3" xfId="39996" hidden="1" xr:uid="{00000000-0005-0000-0000-0000C0650000}"/>
    <cellStyle name="Hyperlink 3" xfId="40155" hidden="1" xr:uid="{00000000-0005-0000-0000-0000C1650000}"/>
    <cellStyle name="Hyperlink 3" xfId="40328" hidden="1" xr:uid="{00000000-0005-0000-0000-0000C2650000}"/>
    <cellStyle name="Hyperlink 3" xfId="40295" hidden="1" xr:uid="{00000000-0005-0000-0000-0000C3650000}"/>
    <cellStyle name="Hyperlink 3" xfId="40378" hidden="1" xr:uid="{00000000-0005-0000-0000-0000C4650000}"/>
    <cellStyle name="Hyperlink 3" xfId="40427" hidden="1" xr:uid="{00000000-0005-0000-0000-0000C5650000}"/>
    <cellStyle name="Hyperlink 3" xfId="40210" hidden="1" xr:uid="{00000000-0005-0000-0000-0000C6650000}"/>
    <cellStyle name="Hyperlink 3" xfId="40560" hidden="1" xr:uid="{00000000-0005-0000-0000-0000C7650000}"/>
    <cellStyle name="Hyperlink 3" xfId="40527" hidden="1" xr:uid="{00000000-0005-0000-0000-0000C8650000}"/>
    <cellStyle name="Hyperlink 3" xfId="40610" hidden="1" xr:uid="{00000000-0005-0000-0000-0000C9650000}"/>
    <cellStyle name="Hyperlink 3" xfId="40659" hidden="1" xr:uid="{00000000-0005-0000-0000-0000CA650000}"/>
    <cellStyle name="Hyperlink 3" xfId="40105" hidden="1" xr:uid="{00000000-0005-0000-0000-0000CB650000}"/>
    <cellStyle name="Hyperlink 3" xfId="40764" hidden="1" xr:uid="{00000000-0005-0000-0000-0000CC650000}"/>
    <cellStyle name="Hyperlink 3" xfId="40731" hidden="1" xr:uid="{00000000-0005-0000-0000-0000CD650000}"/>
    <cellStyle name="Hyperlink 3" xfId="40814" hidden="1" xr:uid="{00000000-0005-0000-0000-0000CE650000}"/>
    <cellStyle name="Hyperlink 3" xfId="40863" hidden="1" xr:uid="{00000000-0005-0000-0000-0000CF650000}"/>
    <cellStyle name="Hyperlink 3" xfId="40267" hidden="1" xr:uid="{00000000-0005-0000-0000-0000D0650000}"/>
    <cellStyle name="Hyperlink 3" xfId="40968" hidden="1" xr:uid="{00000000-0005-0000-0000-0000D1650000}"/>
    <cellStyle name="Hyperlink 3" xfId="40935" hidden="1" xr:uid="{00000000-0005-0000-0000-0000D2650000}"/>
    <cellStyle name="Hyperlink 3" xfId="41018" hidden="1" xr:uid="{00000000-0005-0000-0000-0000D3650000}"/>
    <cellStyle name="Hyperlink 3" xfId="41067" hidden="1" xr:uid="{00000000-0005-0000-0000-0000D4650000}"/>
    <cellStyle name="Hyperlink 3" xfId="40501" hidden="1" xr:uid="{00000000-0005-0000-0000-0000D5650000}"/>
    <cellStyle name="Hyperlink 3" xfId="41172" hidden="1" xr:uid="{00000000-0005-0000-0000-0000D6650000}"/>
    <cellStyle name="Hyperlink 3" xfId="41139" hidden="1" xr:uid="{00000000-0005-0000-0000-0000D7650000}"/>
    <cellStyle name="Hyperlink 3" xfId="41222" hidden="1" xr:uid="{00000000-0005-0000-0000-0000D8650000}"/>
    <cellStyle name="Hyperlink 3" xfId="41271" hidden="1" xr:uid="{00000000-0005-0000-0000-0000D9650000}"/>
    <cellStyle name="Hyperlink 3" xfId="15955" hidden="1" xr:uid="{00000000-0005-0000-0000-0000DA650000}"/>
    <cellStyle name="Hyperlink 3" xfId="41376" hidden="1" xr:uid="{00000000-0005-0000-0000-0000DB650000}"/>
    <cellStyle name="Hyperlink 3" xfId="41343" hidden="1" xr:uid="{00000000-0005-0000-0000-0000DC650000}"/>
    <cellStyle name="Hyperlink 3" xfId="41426" hidden="1" xr:uid="{00000000-0005-0000-0000-0000DD650000}"/>
    <cellStyle name="Hyperlink 3" xfId="41475" hidden="1" xr:uid="{00000000-0005-0000-0000-0000DE650000}"/>
    <cellStyle name="Hyperlink 3" xfId="41562" hidden="1" xr:uid="{00000000-0005-0000-0000-0000DF650000}"/>
    <cellStyle name="Hyperlink 3" xfId="41631" hidden="1" xr:uid="{00000000-0005-0000-0000-0000E0650000}"/>
    <cellStyle name="Hyperlink 3" xfId="41598" hidden="1" xr:uid="{00000000-0005-0000-0000-0000E1650000}"/>
    <cellStyle name="Hyperlink 3" xfId="41681" hidden="1" xr:uid="{00000000-0005-0000-0000-0000E2650000}"/>
    <cellStyle name="Hyperlink 3" xfId="41730" hidden="1" xr:uid="{00000000-0005-0000-0000-0000E3650000}"/>
    <cellStyle name="Hyperlink 3" xfId="41866" hidden="1" xr:uid="{00000000-0005-0000-0000-0000E4650000}"/>
    <cellStyle name="Hyperlink 3" xfId="41988" hidden="1" xr:uid="{00000000-0005-0000-0000-0000E5650000}"/>
    <cellStyle name="Hyperlink 3" xfId="41955" hidden="1" xr:uid="{00000000-0005-0000-0000-0000E6650000}"/>
    <cellStyle name="Hyperlink 3" xfId="42038" hidden="1" xr:uid="{00000000-0005-0000-0000-0000E7650000}"/>
    <cellStyle name="Hyperlink 3" xfId="42087" hidden="1" xr:uid="{00000000-0005-0000-0000-0000E8650000}"/>
    <cellStyle name="Hyperlink 3" xfId="42246" hidden="1" xr:uid="{00000000-0005-0000-0000-0000E9650000}"/>
    <cellStyle name="Hyperlink 3" xfId="42419" hidden="1" xr:uid="{00000000-0005-0000-0000-0000EA650000}"/>
    <cellStyle name="Hyperlink 3" xfId="42386" hidden="1" xr:uid="{00000000-0005-0000-0000-0000EB650000}"/>
    <cellStyle name="Hyperlink 3" xfId="42469" hidden="1" xr:uid="{00000000-0005-0000-0000-0000EC650000}"/>
    <cellStyle name="Hyperlink 3" xfId="42518" hidden="1" xr:uid="{00000000-0005-0000-0000-0000ED650000}"/>
    <cellStyle name="Hyperlink 3" xfId="42301" hidden="1" xr:uid="{00000000-0005-0000-0000-0000EE650000}"/>
    <cellStyle name="Hyperlink 3" xfId="42651" hidden="1" xr:uid="{00000000-0005-0000-0000-0000EF650000}"/>
    <cellStyle name="Hyperlink 3" xfId="42618" hidden="1" xr:uid="{00000000-0005-0000-0000-0000F0650000}"/>
    <cellStyle name="Hyperlink 3" xfId="42701" hidden="1" xr:uid="{00000000-0005-0000-0000-0000F1650000}"/>
    <cellStyle name="Hyperlink 3" xfId="42750" hidden="1" xr:uid="{00000000-0005-0000-0000-0000F2650000}"/>
    <cellStyle name="Hyperlink 3" xfId="42196" hidden="1" xr:uid="{00000000-0005-0000-0000-0000F3650000}"/>
    <cellStyle name="Hyperlink 3" xfId="42855" hidden="1" xr:uid="{00000000-0005-0000-0000-0000F4650000}"/>
    <cellStyle name="Hyperlink 3" xfId="42822" hidden="1" xr:uid="{00000000-0005-0000-0000-0000F5650000}"/>
    <cellStyle name="Hyperlink 3" xfId="42905" hidden="1" xr:uid="{00000000-0005-0000-0000-0000F6650000}"/>
    <cellStyle name="Hyperlink 3" xfId="42954" hidden="1" xr:uid="{00000000-0005-0000-0000-0000F7650000}"/>
    <cellStyle name="Hyperlink 3" xfId="42358" hidden="1" xr:uid="{00000000-0005-0000-0000-0000F8650000}"/>
    <cellStyle name="Hyperlink 3" xfId="43059" hidden="1" xr:uid="{00000000-0005-0000-0000-0000F9650000}"/>
    <cellStyle name="Hyperlink 3" xfId="43026" hidden="1" xr:uid="{00000000-0005-0000-0000-0000FA650000}"/>
    <cellStyle name="Hyperlink 3" xfId="43109" hidden="1" xr:uid="{00000000-0005-0000-0000-0000FB650000}"/>
    <cellStyle name="Hyperlink 3" xfId="43158" hidden="1" xr:uid="{00000000-0005-0000-0000-0000FC650000}"/>
    <cellStyle name="Hyperlink 3" xfId="42592" hidden="1" xr:uid="{00000000-0005-0000-0000-0000FD650000}"/>
    <cellStyle name="Hyperlink 3" xfId="43263" hidden="1" xr:uid="{00000000-0005-0000-0000-0000FE650000}"/>
    <cellStyle name="Hyperlink 3" xfId="43230" hidden="1" xr:uid="{00000000-0005-0000-0000-0000FF650000}"/>
    <cellStyle name="Hyperlink 3" xfId="43313" hidden="1" xr:uid="{00000000-0005-0000-0000-000000660000}"/>
    <cellStyle name="Hyperlink 3" xfId="43362" hidden="1" xr:uid="{00000000-0005-0000-0000-000001660000}"/>
    <cellStyle name="Hyperlink 3" xfId="41921" hidden="1" xr:uid="{00000000-0005-0000-0000-000002660000}"/>
    <cellStyle name="Hyperlink 3" xfId="43467" hidden="1" xr:uid="{00000000-0005-0000-0000-000003660000}"/>
    <cellStyle name="Hyperlink 3" xfId="43434" hidden="1" xr:uid="{00000000-0005-0000-0000-000004660000}"/>
    <cellStyle name="Hyperlink 3" xfId="43517" hidden="1" xr:uid="{00000000-0005-0000-0000-000005660000}"/>
    <cellStyle name="Hyperlink 3" xfId="43566" hidden="1" xr:uid="{00000000-0005-0000-0000-000006660000}"/>
    <cellStyle name="Hyperlink 3" xfId="43725" hidden="1" xr:uid="{00000000-0005-0000-0000-000007660000}"/>
    <cellStyle name="Hyperlink 3" xfId="43898" hidden="1" xr:uid="{00000000-0005-0000-0000-000008660000}"/>
    <cellStyle name="Hyperlink 3" xfId="43865" hidden="1" xr:uid="{00000000-0005-0000-0000-000009660000}"/>
    <cellStyle name="Hyperlink 3" xfId="43948" hidden="1" xr:uid="{00000000-0005-0000-0000-00000A660000}"/>
    <cellStyle name="Hyperlink 3" xfId="43997" hidden="1" xr:uid="{00000000-0005-0000-0000-00000B660000}"/>
    <cellStyle name="Hyperlink 3" xfId="43780" hidden="1" xr:uid="{00000000-0005-0000-0000-00000C660000}"/>
    <cellStyle name="Hyperlink 3" xfId="44130" hidden="1" xr:uid="{00000000-0005-0000-0000-00000D660000}"/>
    <cellStyle name="Hyperlink 3" xfId="44097" hidden="1" xr:uid="{00000000-0005-0000-0000-00000E660000}"/>
    <cellStyle name="Hyperlink 3" xfId="44180" hidden="1" xr:uid="{00000000-0005-0000-0000-00000F660000}"/>
    <cellStyle name="Hyperlink 3" xfId="44229" hidden="1" xr:uid="{00000000-0005-0000-0000-000010660000}"/>
    <cellStyle name="Hyperlink 3" xfId="43675" hidden="1" xr:uid="{00000000-0005-0000-0000-000011660000}"/>
    <cellStyle name="Hyperlink 3" xfId="44334" hidden="1" xr:uid="{00000000-0005-0000-0000-000012660000}"/>
    <cellStyle name="Hyperlink 3" xfId="44301" hidden="1" xr:uid="{00000000-0005-0000-0000-000013660000}"/>
    <cellStyle name="Hyperlink 3" xfId="44384" hidden="1" xr:uid="{00000000-0005-0000-0000-000014660000}"/>
    <cellStyle name="Hyperlink 3" xfId="44433" hidden="1" xr:uid="{00000000-0005-0000-0000-000015660000}"/>
    <cellStyle name="Hyperlink 3" xfId="43837" hidden="1" xr:uid="{00000000-0005-0000-0000-000016660000}"/>
    <cellStyle name="Hyperlink 3" xfId="44538" hidden="1" xr:uid="{00000000-0005-0000-0000-000017660000}"/>
    <cellStyle name="Hyperlink 3" xfId="44505" hidden="1" xr:uid="{00000000-0005-0000-0000-000018660000}"/>
    <cellStyle name="Hyperlink 3" xfId="44588" hidden="1" xr:uid="{00000000-0005-0000-0000-000019660000}"/>
    <cellStyle name="Hyperlink 3" xfId="44637" hidden="1" xr:uid="{00000000-0005-0000-0000-00001A660000}"/>
    <cellStyle name="Hyperlink 3" xfId="44071" hidden="1" xr:uid="{00000000-0005-0000-0000-00001B660000}"/>
    <cellStyle name="Hyperlink 3" xfId="44742" hidden="1" xr:uid="{00000000-0005-0000-0000-00001C660000}"/>
    <cellStyle name="Hyperlink 3" xfId="44709" hidden="1" xr:uid="{00000000-0005-0000-0000-00001D660000}"/>
    <cellStyle name="Hyperlink 3" xfId="44792" hidden="1" xr:uid="{00000000-0005-0000-0000-00001E660000}"/>
    <cellStyle name="Hyperlink 3" xfId="44841" hidden="1" xr:uid="{00000000-0005-0000-0000-00001F660000}"/>
    <cellStyle name="Hyperlink 3" xfId="41821" hidden="1" xr:uid="{00000000-0005-0000-0000-000020660000}"/>
    <cellStyle name="Hyperlink 3" xfId="44946" hidden="1" xr:uid="{00000000-0005-0000-0000-000021660000}"/>
    <cellStyle name="Hyperlink 3" xfId="44913" hidden="1" xr:uid="{00000000-0005-0000-0000-000022660000}"/>
    <cellStyle name="Hyperlink 3" xfId="44996" hidden="1" xr:uid="{00000000-0005-0000-0000-000023660000}"/>
    <cellStyle name="Hyperlink 3" xfId="45045" hidden="1" xr:uid="{00000000-0005-0000-0000-000024660000}"/>
    <cellStyle name="Hyperlink 3" xfId="45204" hidden="1" xr:uid="{00000000-0005-0000-0000-000025660000}"/>
    <cellStyle name="Hyperlink 3" xfId="45377" hidden="1" xr:uid="{00000000-0005-0000-0000-000026660000}"/>
    <cellStyle name="Hyperlink 3" xfId="45344" hidden="1" xr:uid="{00000000-0005-0000-0000-000027660000}"/>
    <cellStyle name="Hyperlink 3" xfId="45427" hidden="1" xr:uid="{00000000-0005-0000-0000-000028660000}"/>
    <cellStyle name="Hyperlink 3" xfId="45476" hidden="1" xr:uid="{00000000-0005-0000-0000-000029660000}"/>
    <cellStyle name="Hyperlink 3" xfId="45259" hidden="1" xr:uid="{00000000-0005-0000-0000-00002A660000}"/>
    <cellStyle name="Hyperlink 3" xfId="45609" hidden="1" xr:uid="{00000000-0005-0000-0000-00002B660000}"/>
    <cellStyle name="Hyperlink 3" xfId="45576" hidden="1" xr:uid="{00000000-0005-0000-0000-00002C660000}"/>
    <cellStyle name="Hyperlink 3" xfId="45659" hidden="1" xr:uid="{00000000-0005-0000-0000-00002D660000}"/>
    <cellStyle name="Hyperlink 3" xfId="45708" hidden="1" xr:uid="{00000000-0005-0000-0000-00002E660000}"/>
    <cellStyle name="Hyperlink 3" xfId="45154" hidden="1" xr:uid="{00000000-0005-0000-0000-00002F660000}"/>
    <cellStyle name="Hyperlink 3" xfId="45813" hidden="1" xr:uid="{00000000-0005-0000-0000-000030660000}"/>
    <cellStyle name="Hyperlink 3" xfId="45780" hidden="1" xr:uid="{00000000-0005-0000-0000-000031660000}"/>
    <cellStyle name="Hyperlink 3" xfId="45863" hidden="1" xr:uid="{00000000-0005-0000-0000-000032660000}"/>
    <cellStyle name="Hyperlink 3" xfId="45912" hidden="1" xr:uid="{00000000-0005-0000-0000-000033660000}"/>
    <cellStyle name="Hyperlink 3" xfId="45316" hidden="1" xr:uid="{00000000-0005-0000-0000-000034660000}"/>
    <cellStyle name="Hyperlink 3" xfId="46017" hidden="1" xr:uid="{00000000-0005-0000-0000-000035660000}"/>
    <cellStyle name="Hyperlink 3" xfId="45984" hidden="1" xr:uid="{00000000-0005-0000-0000-000036660000}"/>
    <cellStyle name="Hyperlink 3" xfId="46067" hidden="1" xr:uid="{00000000-0005-0000-0000-000037660000}"/>
    <cellStyle name="Hyperlink 3" xfId="46116" hidden="1" xr:uid="{00000000-0005-0000-0000-000038660000}"/>
    <cellStyle name="Hyperlink 3" xfId="45550" hidden="1" xr:uid="{00000000-0005-0000-0000-000039660000}"/>
    <cellStyle name="Hyperlink 3" xfId="46221" hidden="1" xr:uid="{00000000-0005-0000-0000-00003A660000}"/>
    <cellStyle name="Hyperlink 3" xfId="46188" hidden="1" xr:uid="{00000000-0005-0000-0000-00003B660000}"/>
    <cellStyle name="Hyperlink 3" xfId="46271" hidden="1" xr:uid="{00000000-0005-0000-0000-00003C660000}"/>
    <cellStyle name="Hyperlink 3" xfId="46320" hidden="1" xr:uid="{00000000-0005-0000-0000-00003D660000}"/>
    <cellStyle name="Hyperlink 3" xfId="21035" hidden="1" xr:uid="{00000000-0005-0000-0000-00003E660000}"/>
    <cellStyle name="Hyperlink 3" xfId="46425" hidden="1" xr:uid="{00000000-0005-0000-0000-00003F660000}"/>
    <cellStyle name="Hyperlink 3" xfId="46392" hidden="1" xr:uid="{00000000-0005-0000-0000-000040660000}"/>
    <cellStyle name="Hyperlink 3" xfId="46475" hidden="1" xr:uid="{00000000-0005-0000-0000-000041660000}"/>
    <cellStyle name="Hyperlink 3" xfId="46524" hidden="1" xr:uid="{00000000-0005-0000-0000-000042660000}"/>
    <cellStyle name="Hyperlink 3" xfId="46611" hidden="1" xr:uid="{00000000-0005-0000-0000-000043660000}"/>
    <cellStyle name="Hyperlink 3" xfId="46680" hidden="1" xr:uid="{00000000-0005-0000-0000-000044660000}"/>
    <cellStyle name="Hyperlink 3" xfId="46647" hidden="1" xr:uid="{00000000-0005-0000-0000-000045660000}"/>
    <cellStyle name="Hyperlink 3" xfId="46730" hidden="1" xr:uid="{00000000-0005-0000-0000-000046660000}"/>
    <cellStyle name="Hyperlink 3" xfId="46779" hidden="1" xr:uid="{00000000-0005-0000-0000-000047660000}"/>
    <cellStyle name="Hyperlink 3" xfId="46915" hidden="1" xr:uid="{00000000-0005-0000-0000-000048660000}"/>
    <cellStyle name="Hyperlink 3" xfId="47037" hidden="1" xr:uid="{00000000-0005-0000-0000-000049660000}"/>
    <cellStyle name="Hyperlink 3" xfId="47004" hidden="1" xr:uid="{00000000-0005-0000-0000-00004A660000}"/>
    <cellStyle name="Hyperlink 3" xfId="47087" hidden="1" xr:uid="{00000000-0005-0000-0000-00004B660000}"/>
    <cellStyle name="Hyperlink 3" xfId="47136" hidden="1" xr:uid="{00000000-0005-0000-0000-00004C660000}"/>
    <cellStyle name="Hyperlink 3" xfId="47295" hidden="1" xr:uid="{00000000-0005-0000-0000-00004D660000}"/>
    <cellStyle name="Hyperlink 3" xfId="47468" hidden="1" xr:uid="{00000000-0005-0000-0000-00004E660000}"/>
    <cellStyle name="Hyperlink 3" xfId="47435" hidden="1" xr:uid="{00000000-0005-0000-0000-00004F660000}"/>
    <cellStyle name="Hyperlink 3" xfId="47518" hidden="1" xr:uid="{00000000-0005-0000-0000-000050660000}"/>
    <cellStyle name="Hyperlink 3" xfId="47567" hidden="1" xr:uid="{00000000-0005-0000-0000-000051660000}"/>
    <cellStyle name="Hyperlink 3" xfId="47350" hidden="1" xr:uid="{00000000-0005-0000-0000-000052660000}"/>
    <cellStyle name="Hyperlink 3" xfId="47700" hidden="1" xr:uid="{00000000-0005-0000-0000-000053660000}"/>
    <cellStyle name="Hyperlink 3" xfId="47667" hidden="1" xr:uid="{00000000-0005-0000-0000-000054660000}"/>
    <cellStyle name="Hyperlink 3" xfId="47750" hidden="1" xr:uid="{00000000-0005-0000-0000-000055660000}"/>
    <cellStyle name="Hyperlink 3" xfId="47799" hidden="1" xr:uid="{00000000-0005-0000-0000-000056660000}"/>
    <cellStyle name="Hyperlink 3" xfId="47245" hidden="1" xr:uid="{00000000-0005-0000-0000-000057660000}"/>
    <cellStyle name="Hyperlink 3" xfId="47904" hidden="1" xr:uid="{00000000-0005-0000-0000-000058660000}"/>
    <cellStyle name="Hyperlink 3" xfId="47871" hidden="1" xr:uid="{00000000-0005-0000-0000-000059660000}"/>
    <cellStyle name="Hyperlink 3" xfId="47954" hidden="1" xr:uid="{00000000-0005-0000-0000-00005A660000}"/>
    <cellStyle name="Hyperlink 3" xfId="48003" hidden="1" xr:uid="{00000000-0005-0000-0000-00005B660000}"/>
    <cellStyle name="Hyperlink 3" xfId="47407" hidden="1" xr:uid="{00000000-0005-0000-0000-00005C660000}"/>
    <cellStyle name="Hyperlink 3" xfId="48108" hidden="1" xr:uid="{00000000-0005-0000-0000-00005D660000}"/>
    <cellStyle name="Hyperlink 3" xfId="48075" hidden="1" xr:uid="{00000000-0005-0000-0000-00005E660000}"/>
    <cellStyle name="Hyperlink 3" xfId="48158" hidden="1" xr:uid="{00000000-0005-0000-0000-00005F660000}"/>
    <cellStyle name="Hyperlink 3" xfId="48207" hidden="1" xr:uid="{00000000-0005-0000-0000-000060660000}"/>
    <cellStyle name="Hyperlink 3" xfId="47641" hidden="1" xr:uid="{00000000-0005-0000-0000-000061660000}"/>
    <cellStyle name="Hyperlink 3" xfId="48312" hidden="1" xr:uid="{00000000-0005-0000-0000-000062660000}"/>
    <cellStyle name="Hyperlink 3" xfId="48279" hidden="1" xr:uid="{00000000-0005-0000-0000-000063660000}"/>
    <cellStyle name="Hyperlink 3" xfId="48362" hidden="1" xr:uid="{00000000-0005-0000-0000-000064660000}"/>
    <cellStyle name="Hyperlink 3" xfId="48411" hidden="1" xr:uid="{00000000-0005-0000-0000-000065660000}"/>
    <cellStyle name="Hyperlink 3" xfId="46970" hidden="1" xr:uid="{00000000-0005-0000-0000-000066660000}"/>
    <cellStyle name="Hyperlink 3" xfId="48516" hidden="1" xr:uid="{00000000-0005-0000-0000-000067660000}"/>
    <cellStyle name="Hyperlink 3" xfId="48483" hidden="1" xr:uid="{00000000-0005-0000-0000-000068660000}"/>
    <cellStyle name="Hyperlink 3" xfId="48566" hidden="1" xr:uid="{00000000-0005-0000-0000-000069660000}"/>
    <cellStyle name="Hyperlink 3" xfId="48615" hidden="1" xr:uid="{00000000-0005-0000-0000-00006A660000}"/>
    <cellStyle name="Hyperlink 3" xfId="48774" hidden="1" xr:uid="{00000000-0005-0000-0000-00006B660000}"/>
    <cellStyle name="Hyperlink 3" xfId="48947" hidden="1" xr:uid="{00000000-0005-0000-0000-00006C660000}"/>
    <cellStyle name="Hyperlink 3" xfId="48914" hidden="1" xr:uid="{00000000-0005-0000-0000-00006D660000}"/>
    <cellStyle name="Hyperlink 3" xfId="48997" hidden="1" xr:uid="{00000000-0005-0000-0000-00006E660000}"/>
    <cellStyle name="Hyperlink 3" xfId="49046" hidden="1" xr:uid="{00000000-0005-0000-0000-00006F660000}"/>
    <cellStyle name="Hyperlink 3" xfId="48829" hidden="1" xr:uid="{00000000-0005-0000-0000-000070660000}"/>
    <cellStyle name="Hyperlink 3" xfId="49179" hidden="1" xr:uid="{00000000-0005-0000-0000-000071660000}"/>
    <cellStyle name="Hyperlink 3" xfId="49146" hidden="1" xr:uid="{00000000-0005-0000-0000-000072660000}"/>
    <cellStyle name="Hyperlink 3" xfId="49229" hidden="1" xr:uid="{00000000-0005-0000-0000-000073660000}"/>
    <cellStyle name="Hyperlink 3" xfId="49278" hidden="1" xr:uid="{00000000-0005-0000-0000-000074660000}"/>
    <cellStyle name="Hyperlink 3" xfId="48724" hidden="1" xr:uid="{00000000-0005-0000-0000-000075660000}"/>
    <cellStyle name="Hyperlink 3" xfId="49383" hidden="1" xr:uid="{00000000-0005-0000-0000-000076660000}"/>
    <cellStyle name="Hyperlink 3" xfId="49350" hidden="1" xr:uid="{00000000-0005-0000-0000-000077660000}"/>
    <cellStyle name="Hyperlink 3" xfId="49433" hidden="1" xr:uid="{00000000-0005-0000-0000-000078660000}"/>
    <cellStyle name="Hyperlink 3" xfId="49482" hidden="1" xr:uid="{00000000-0005-0000-0000-000079660000}"/>
    <cellStyle name="Hyperlink 3" xfId="48886" hidden="1" xr:uid="{00000000-0005-0000-0000-00007A660000}"/>
    <cellStyle name="Hyperlink 3" xfId="49587" hidden="1" xr:uid="{00000000-0005-0000-0000-00007B660000}"/>
    <cellStyle name="Hyperlink 3" xfId="49554" hidden="1" xr:uid="{00000000-0005-0000-0000-00007C660000}"/>
    <cellStyle name="Hyperlink 3" xfId="49637" hidden="1" xr:uid="{00000000-0005-0000-0000-00007D660000}"/>
    <cellStyle name="Hyperlink 3" xfId="49686" hidden="1" xr:uid="{00000000-0005-0000-0000-00007E660000}"/>
    <cellStyle name="Hyperlink 3" xfId="49120" hidden="1" xr:uid="{00000000-0005-0000-0000-00007F660000}"/>
    <cellStyle name="Hyperlink 3" xfId="49791" hidden="1" xr:uid="{00000000-0005-0000-0000-000080660000}"/>
    <cellStyle name="Hyperlink 3" xfId="49758" hidden="1" xr:uid="{00000000-0005-0000-0000-000081660000}"/>
    <cellStyle name="Hyperlink 3" xfId="49841" hidden="1" xr:uid="{00000000-0005-0000-0000-000082660000}"/>
    <cellStyle name="Hyperlink 3" xfId="49890" hidden="1" xr:uid="{00000000-0005-0000-0000-000083660000}"/>
    <cellStyle name="Hyperlink 3" xfId="46870" hidden="1" xr:uid="{00000000-0005-0000-0000-000084660000}"/>
    <cellStyle name="Hyperlink 3" xfId="49995" hidden="1" xr:uid="{00000000-0005-0000-0000-000085660000}"/>
    <cellStyle name="Hyperlink 3" xfId="49962" hidden="1" xr:uid="{00000000-0005-0000-0000-000086660000}"/>
    <cellStyle name="Hyperlink 3" xfId="50045" hidden="1" xr:uid="{00000000-0005-0000-0000-000087660000}"/>
    <cellStyle name="Hyperlink 3" xfId="50094" hidden="1" xr:uid="{00000000-0005-0000-0000-000088660000}"/>
    <cellStyle name="Hyperlink 3" xfId="50253" hidden="1" xr:uid="{00000000-0005-0000-0000-000089660000}"/>
    <cellStyle name="Hyperlink 3" xfId="50426" hidden="1" xr:uid="{00000000-0005-0000-0000-00008A660000}"/>
    <cellStyle name="Hyperlink 3" xfId="50393" hidden="1" xr:uid="{00000000-0005-0000-0000-00008B660000}"/>
    <cellStyle name="Hyperlink 3" xfId="50476" hidden="1" xr:uid="{00000000-0005-0000-0000-00008C660000}"/>
    <cellStyle name="Hyperlink 3" xfId="50525" hidden="1" xr:uid="{00000000-0005-0000-0000-00008D660000}"/>
    <cellStyle name="Hyperlink 3" xfId="50308" hidden="1" xr:uid="{00000000-0005-0000-0000-00008E660000}"/>
    <cellStyle name="Hyperlink 3" xfId="50658" hidden="1" xr:uid="{00000000-0005-0000-0000-00008F660000}"/>
    <cellStyle name="Hyperlink 3" xfId="50625" hidden="1" xr:uid="{00000000-0005-0000-0000-000090660000}"/>
    <cellStyle name="Hyperlink 3" xfId="50708" hidden="1" xr:uid="{00000000-0005-0000-0000-000091660000}"/>
    <cellStyle name="Hyperlink 3" xfId="50757" hidden="1" xr:uid="{00000000-0005-0000-0000-000092660000}"/>
    <cellStyle name="Hyperlink 3" xfId="50203" hidden="1" xr:uid="{00000000-0005-0000-0000-000093660000}"/>
    <cellStyle name="Hyperlink 3" xfId="50862" hidden="1" xr:uid="{00000000-0005-0000-0000-000094660000}"/>
    <cellStyle name="Hyperlink 3" xfId="50829" hidden="1" xr:uid="{00000000-0005-0000-0000-000095660000}"/>
    <cellStyle name="Hyperlink 3" xfId="50912" hidden="1" xr:uid="{00000000-0005-0000-0000-000096660000}"/>
    <cellStyle name="Hyperlink 3" xfId="50961" hidden="1" xr:uid="{00000000-0005-0000-0000-000097660000}"/>
    <cellStyle name="Hyperlink 3" xfId="50365" hidden="1" xr:uid="{00000000-0005-0000-0000-000098660000}"/>
    <cellStyle name="Hyperlink 3" xfId="51066" hidden="1" xr:uid="{00000000-0005-0000-0000-000099660000}"/>
    <cellStyle name="Hyperlink 3" xfId="51033" hidden="1" xr:uid="{00000000-0005-0000-0000-00009A660000}"/>
    <cellStyle name="Hyperlink 3" xfId="51116" hidden="1" xr:uid="{00000000-0005-0000-0000-00009B660000}"/>
    <cellStyle name="Hyperlink 3" xfId="51165" hidden="1" xr:uid="{00000000-0005-0000-0000-00009C660000}"/>
    <cellStyle name="Hyperlink 3" xfId="50599" hidden="1" xr:uid="{00000000-0005-0000-0000-00009D660000}"/>
    <cellStyle name="Hyperlink 3" xfId="51270" hidden="1" xr:uid="{00000000-0005-0000-0000-00009E660000}"/>
    <cellStyle name="Hyperlink 3" xfId="51237" hidden="1" xr:uid="{00000000-0005-0000-0000-00009F660000}"/>
    <cellStyle name="Hyperlink 3" xfId="51320" hidden="1" xr:uid="{00000000-0005-0000-0000-0000A0660000}"/>
    <cellStyle name="Hyperlink 3" xfId="51369" hidden="1" xr:uid="{00000000-0005-0000-0000-0000A1660000}"/>
    <cellStyle name="Hyperlink 3" xfId="36267" hidden="1" xr:uid="{00000000-0005-0000-0000-0000A2660000}"/>
    <cellStyle name="Hyperlink 3" xfId="51474" hidden="1" xr:uid="{00000000-0005-0000-0000-0000A3660000}"/>
    <cellStyle name="Hyperlink 3" xfId="51441" hidden="1" xr:uid="{00000000-0005-0000-0000-0000A4660000}"/>
    <cellStyle name="Hyperlink 3" xfId="51524" hidden="1" xr:uid="{00000000-0005-0000-0000-0000A5660000}"/>
    <cellStyle name="Hyperlink 3" xfId="51573" hidden="1" xr:uid="{00000000-0005-0000-0000-0000A6660000}"/>
    <cellStyle name="Hyperlink 3" xfId="51660" hidden="1" xr:uid="{00000000-0005-0000-0000-0000A7660000}"/>
    <cellStyle name="Hyperlink 3" xfId="51729" hidden="1" xr:uid="{00000000-0005-0000-0000-0000A8660000}"/>
    <cellStyle name="Hyperlink 3" xfId="51696" hidden="1" xr:uid="{00000000-0005-0000-0000-0000A9660000}"/>
    <cellStyle name="Hyperlink 3" xfId="51779" hidden="1" xr:uid="{00000000-0005-0000-0000-0000AA660000}"/>
    <cellStyle name="Hyperlink 3" xfId="51828" hidden="1" xr:uid="{00000000-0005-0000-0000-0000AB660000}"/>
    <cellStyle name="Hyperlink 3" xfId="51964" hidden="1" xr:uid="{00000000-0005-0000-0000-0000AC660000}"/>
    <cellStyle name="Hyperlink 3" xfId="52086" hidden="1" xr:uid="{00000000-0005-0000-0000-0000AD660000}"/>
    <cellStyle name="Hyperlink 3" xfId="52053" hidden="1" xr:uid="{00000000-0005-0000-0000-0000AE660000}"/>
    <cellStyle name="Hyperlink 3" xfId="52136" hidden="1" xr:uid="{00000000-0005-0000-0000-0000AF660000}"/>
    <cellStyle name="Hyperlink 3" xfId="52185" hidden="1" xr:uid="{00000000-0005-0000-0000-0000B0660000}"/>
    <cellStyle name="Hyperlink 3" xfId="52344" hidden="1" xr:uid="{00000000-0005-0000-0000-0000B1660000}"/>
    <cellStyle name="Hyperlink 3" xfId="52517" hidden="1" xr:uid="{00000000-0005-0000-0000-0000B2660000}"/>
    <cellStyle name="Hyperlink 3" xfId="52484" hidden="1" xr:uid="{00000000-0005-0000-0000-0000B3660000}"/>
    <cellStyle name="Hyperlink 3" xfId="52567" hidden="1" xr:uid="{00000000-0005-0000-0000-0000B4660000}"/>
    <cellStyle name="Hyperlink 3" xfId="52616" hidden="1" xr:uid="{00000000-0005-0000-0000-0000B5660000}"/>
    <cellStyle name="Hyperlink 3" xfId="52399" hidden="1" xr:uid="{00000000-0005-0000-0000-0000B6660000}"/>
    <cellStyle name="Hyperlink 3" xfId="52749" hidden="1" xr:uid="{00000000-0005-0000-0000-0000B7660000}"/>
    <cellStyle name="Hyperlink 3" xfId="52716" hidden="1" xr:uid="{00000000-0005-0000-0000-0000B8660000}"/>
    <cellStyle name="Hyperlink 3" xfId="52799" hidden="1" xr:uid="{00000000-0005-0000-0000-0000B9660000}"/>
    <cellStyle name="Hyperlink 3" xfId="52848" hidden="1" xr:uid="{00000000-0005-0000-0000-0000BA660000}"/>
    <cellStyle name="Hyperlink 3" xfId="52294" hidden="1" xr:uid="{00000000-0005-0000-0000-0000BB660000}"/>
    <cellStyle name="Hyperlink 3" xfId="52953" hidden="1" xr:uid="{00000000-0005-0000-0000-0000BC660000}"/>
    <cellStyle name="Hyperlink 3" xfId="52920" hidden="1" xr:uid="{00000000-0005-0000-0000-0000BD660000}"/>
    <cellStyle name="Hyperlink 3" xfId="53003" hidden="1" xr:uid="{00000000-0005-0000-0000-0000BE660000}"/>
    <cellStyle name="Hyperlink 3" xfId="53052" hidden="1" xr:uid="{00000000-0005-0000-0000-0000BF660000}"/>
    <cellStyle name="Hyperlink 3" xfId="52456" hidden="1" xr:uid="{00000000-0005-0000-0000-0000C0660000}"/>
    <cellStyle name="Hyperlink 3" xfId="53157" hidden="1" xr:uid="{00000000-0005-0000-0000-0000C1660000}"/>
    <cellStyle name="Hyperlink 3" xfId="53124" hidden="1" xr:uid="{00000000-0005-0000-0000-0000C2660000}"/>
    <cellStyle name="Hyperlink 3" xfId="53207" hidden="1" xr:uid="{00000000-0005-0000-0000-0000C3660000}"/>
    <cellStyle name="Hyperlink 3" xfId="53256" hidden="1" xr:uid="{00000000-0005-0000-0000-0000C4660000}"/>
    <cellStyle name="Hyperlink 3" xfId="52690" hidden="1" xr:uid="{00000000-0005-0000-0000-0000C5660000}"/>
    <cellStyle name="Hyperlink 3" xfId="53361" hidden="1" xr:uid="{00000000-0005-0000-0000-0000C6660000}"/>
    <cellStyle name="Hyperlink 3" xfId="53328" hidden="1" xr:uid="{00000000-0005-0000-0000-0000C7660000}"/>
    <cellStyle name="Hyperlink 3" xfId="53411" hidden="1" xr:uid="{00000000-0005-0000-0000-0000C8660000}"/>
    <cellStyle name="Hyperlink 3" xfId="53460" hidden="1" xr:uid="{00000000-0005-0000-0000-0000C9660000}"/>
    <cellStyle name="Hyperlink 3" xfId="52019" hidden="1" xr:uid="{00000000-0005-0000-0000-0000CA660000}"/>
    <cellStyle name="Hyperlink 3" xfId="53565" hidden="1" xr:uid="{00000000-0005-0000-0000-0000CB660000}"/>
    <cellStyle name="Hyperlink 3" xfId="53532" hidden="1" xr:uid="{00000000-0005-0000-0000-0000CC660000}"/>
    <cellStyle name="Hyperlink 3" xfId="53615" hidden="1" xr:uid="{00000000-0005-0000-0000-0000CD660000}"/>
    <cellStyle name="Hyperlink 3" xfId="53664" hidden="1" xr:uid="{00000000-0005-0000-0000-0000CE660000}"/>
    <cellStyle name="Hyperlink 3" xfId="53823" hidden="1" xr:uid="{00000000-0005-0000-0000-0000CF660000}"/>
    <cellStyle name="Hyperlink 3" xfId="53996" hidden="1" xr:uid="{00000000-0005-0000-0000-0000D0660000}"/>
    <cellStyle name="Hyperlink 3" xfId="53963" hidden="1" xr:uid="{00000000-0005-0000-0000-0000D1660000}"/>
    <cellStyle name="Hyperlink 3" xfId="54046" hidden="1" xr:uid="{00000000-0005-0000-0000-0000D2660000}"/>
    <cellStyle name="Hyperlink 3" xfId="54095" hidden="1" xr:uid="{00000000-0005-0000-0000-0000D3660000}"/>
    <cellStyle name="Hyperlink 3" xfId="53878" hidden="1" xr:uid="{00000000-0005-0000-0000-0000D4660000}"/>
    <cellStyle name="Hyperlink 3" xfId="54228" hidden="1" xr:uid="{00000000-0005-0000-0000-0000D5660000}"/>
    <cellStyle name="Hyperlink 3" xfId="54195" hidden="1" xr:uid="{00000000-0005-0000-0000-0000D6660000}"/>
    <cellStyle name="Hyperlink 3" xfId="54278" hidden="1" xr:uid="{00000000-0005-0000-0000-0000D7660000}"/>
    <cellStyle name="Hyperlink 3" xfId="54327" hidden="1" xr:uid="{00000000-0005-0000-0000-0000D8660000}"/>
    <cellStyle name="Hyperlink 3" xfId="53773" hidden="1" xr:uid="{00000000-0005-0000-0000-0000D9660000}"/>
    <cellStyle name="Hyperlink 3" xfId="54432" hidden="1" xr:uid="{00000000-0005-0000-0000-0000DA660000}"/>
    <cellStyle name="Hyperlink 3" xfId="54399" hidden="1" xr:uid="{00000000-0005-0000-0000-0000DB660000}"/>
    <cellStyle name="Hyperlink 3" xfId="54482" hidden="1" xr:uid="{00000000-0005-0000-0000-0000DC660000}"/>
    <cellStyle name="Hyperlink 3" xfId="54531" hidden="1" xr:uid="{00000000-0005-0000-0000-0000DD660000}"/>
    <cellStyle name="Hyperlink 3" xfId="53935" hidden="1" xr:uid="{00000000-0005-0000-0000-0000DE660000}"/>
    <cellStyle name="Hyperlink 3" xfId="54636" hidden="1" xr:uid="{00000000-0005-0000-0000-0000DF660000}"/>
    <cellStyle name="Hyperlink 3" xfId="54603" hidden="1" xr:uid="{00000000-0005-0000-0000-0000E0660000}"/>
    <cellStyle name="Hyperlink 3" xfId="54686" hidden="1" xr:uid="{00000000-0005-0000-0000-0000E1660000}"/>
    <cellStyle name="Hyperlink 3" xfId="54735" hidden="1" xr:uid="{00000000-0005-0000-0000-0000E2660000}"/>
    <cellStyle name="Hyperlink 3" xfId="54169" hidden="1" xr:uid="{00000000-0005-0000-0000-0000E3660000}"/>
    <cellStyle name="Hyperlink 3" xfId="54840" hidden="1" xr:uid="{00000000-0005-0000-0000-0000E4660000}"/>
    <cellStyle name="Hyperlink 3" xfId="54807" hidden="1" xr:uid="{00000000-0005-0000-0000-0000E5660000}"/>
    <cellStyle name="Hyperlink 3" xfId="54890" hidden="1" xr:uid="{00000000-0005-0000-0000-0000E6660000}"/>
    <cellStyle name="Hyperlink 3" xfId="54939" hidden="1" xr:uid="{00000000-0005-0000-0000-0000E7660000}"/>
    <cellStyle name="Hyperlink 3" xfId="51919" hidden="1" xr:uid="{00000000-0005-0000-0000-0000E8660000}"/>
    <cellStyle name="Hyperlink 3" xfId="55044" hidden="1" xr:uid="{00000000-0005-0000-0000-0000E9660000}"/>
    <cellStyle name="Hyperlink 3" xfId="55011" hidden="1" xr:uid="{00000000-0005-0000-0000-0000EA660000}"/>
    <cellStyle name="Hyperlink 3" xfId="55094" hidden="1" xr:uid="{00000000-0005-0000-0000-0000EB660000}"/>
    <cellStyle name="Hyperlink 3" xfId="55143" hidden="1" xr:uid="{00000000-0005-0000-0000-0000EC660000}"/>
    <cellStyle name="Hyperlink 3" xfId="55302" hidden="1" xr:uid="{00000000-0005-0000-0000-0000ED660000}"/>
    <cellStyle name="Hyperlink 3" xfId="55475" hidden="1" xr:uid="{00000000-0005-0000-0000-0000EE660000}"/>
    <cellStyle name="Hyperlink 3" xfId="55442" hidden="1" xr:uid="{00000000-0005-0000-0000-0000EF660000}"/>
    <cellStyle name="Hyperlink 3" xfId="55525" hidden="1" xr:uid="{00000000-0005-0000-0000-0000F0660000}"/>
    <cellStyle name="Hyperlink 3" xfId="55574" hidden="1" xr:uid="{00000000-0005-0000-0000-0000F1660000}"/>
    <cellStyle name="Hyperlink 3" xfId="55357" hidden="1" xr:uid="{00000000-0005-0000-0000-0000F2660000}"/>
    <cellStyle name="Hyperlink 3" xfId="55707" hidden="1" xr:uid="{00000000-0005-0000-0000-0000F3660000}"/>
    <cellStyle name="Hyperlink 3" xfId="55674" hidden="1" xr:uid="{00000000-0005-0000-0000-0000F4660000}"/>
    <cellStyle name="Hyperlink 3" xfId="55757" hidden="1" xr:uid="{00000000-0005-0000-0000-0000F5660000}"/>
    <cellStyle name="Hyperlink 3" xfId="55806" hidden="1" xr:uid="{00000000-0005-0000-0000-0000F6660000}"/>
    <cellStyle name="Hyperlink 3" xfId="55252" hidden="1" xr:uid="{00000000-0005-0000-0000-0000F7660000}"/>
    <cellStyle name="Hyperlink 3" xfId="55911" hidden="1" xr:uid="{00000000-0005-0000-0000-0000F8660000}"/>
    <cellStyle name="Hyperlink 3" xfId="55878" hidden="1" xr:uid="{00000000-0005-0000-0000-0000F9660000}"/>
    <cellStyle name="Hyperlink 3" xfId="55961" hidden="1" xr:uid="{00000000-0005-0000-0000-0000FA660000}"/>
    <cellStyle name="Hyperlink 3" xfId="56010" hidden="1" xr:uid="{00000000-0005-0000-0000-0000FB660000}"/>
    <cellStyle name="Hyperlink 3" xfId="55414" hidden="1" xr:uid="{00000000-0005-0000-0000-0000FC660000}"/>
    <cellStyle name="Hyperlink 3" xfId="56115" hidden="1" xr:uid="{00000000-0005-0000-0000-0000FD660000}"/>
    <cellStyle name="Hyperlink 3" xfId="56082" hidden="1" xr:uid="{00000000-0005-0000-0000-0000FE660000}"/>
    <cellStyle name="Hyperlink 3" xfId="56165" hidden="1" xr:uid="{00000000-0005-0000-0000-0000FF660000}"/>
    <cellStyle name="Hyperlink 3" xfId="56214" hidden="1" xr:uid="{00000000-0005-0000-0000-000000670000}"/>
    <cellStyle name="Hyperlink 3" xfId="55648" hidden="1" xr:uid="{00000000-0005-0000-0000-000001670000}"/>
    <cellStyle name="Hyperlink 3" xfId="56319" hidden="1" xr:uid="{00000000-0005-0000-0000-000002670000}"/>
    <cellStyle name="Hyperlink 3" xfId="56286" hidden="1" xr:uid="{00000000-0005-0000-0000-000003670000}"/>
    <cellStyle name="Hyperlink 3" xfId="56369" hidden="1" xr:uid="{00000000-0005-0000-0000-000004670000}"/>
    <cellStyle name="Hyperlink 3" xfId="56418" hidden="1" xr:uid="{00000000-0005-0000-0000-000005670000}"/>
    <cellStyle name="Hyperlink 3" xfId="56516" hidden="1" xr:uid="{00000000-0005-0000-0000-000006670000}"/>
    <cellStyle name="Hyperlink 3" xfId="56587" hidden="1" xr:uid="{00000000-0005-0000-0000-000007670000}"/>
    <cellStyle name="Hyperlink 3" xfId="56554" hidden="1" xr:uid="{00000000-0005-0000-0000-000008670000}"/>
    <cellStyle name="Hyperlink 3" xfId="56637" hidden="1" xr:uid="{00000000-0005-0000-0000-000009670000}"/>
    <cellStyle name="Hyperlink 3" xfId="56686" hidden="1" xr:uid="{00000000-0005-0000-0000-00000A670000}"/>
    <cellStyle name="Hyperlink 3" xfId="56773" hidden="1" xr:uid="{00000000-0005-0000-0000-00000B670000}"/>
    <cellStyle name="Hyperlink 3" xfId="56842" hidden="1" xr:uid="{00000000-0005-0000-0000-00000C670000}"/>
    <cellStyle name="Hyperlink 3" xfId="56809" hidden="1" xr:uid="{00000000-0005-0000-0000-00000D670000}"/>
    <cellStyle name="Hyperlink 3" xfId="56892" hidden="1" xr:uid="{00000000-0005-0000-0000-00000E670000}"/>
    <cellStyle name="Hyperlink 3" xfId="56941" hidden="1" xr:uid="{00000000-0005-0000-0000-00000F670000}"/>
    <cellStyle name="Hyperlink 3" xfId="57085" hidden="1" xr:uid="{00000000-0005-0000-0000-000010670000}"/>
    <cellStyle name="Hyperlink 3" xfId="57209" hidden="1" xr:uid="{00000000-0005-0000-0000-000011670000}"/>
    <cellStyle name="Hyperlink 3" xfId="57176" hidden="1" xr:uid="{00000000-0005-0000-0000-000012670000}"/>
    <cellStyle name="Hyperlink 3" xfId="57259" hidden="1" xr:uid="{00000000-0005-0000-0000-000013670000}"/>
    <cellStyle name="Hyperlink 3" xfId="57308" hidden="1" xr:uid="{00000000-0005-0000-0000-000014670000}"/>
    <cellStyle name="Hyperlink 3" xfId="57467" hidden="1" xr:uid="{00000000-0005-0000-0000-000015670000}"/>
    <cellStyle name="Hyperlink 3" xfId="57640" hidden="1" xr:uid="{00000000-0005-0000-0000-000016670000}"/>
    <cellStyle name="Hyperlink 3" xfId="57607" hidden="1" xr:uid="{00000000-0005-0000-0000-000017670000}"/>
    <cellStyle name="Hyperlink 3" xfId="57690" hidden="1" xr:uid="{00000000-0005-0000-0000-000018670000}"/>
    <cellStyle name="Hyperlink 3" xfId="57739" hidden="1" xr:uid="{00000000-0005-0000-0000-000019670000}"/>
    <cellStyle name="Hyperlink 3" xfId="57522" hidden="1" xr:uid="{00000000-0005-0000-0000-00001A670000}"/>
    <cellStyle name="Hyperlink 3" xfId="57872" hidden="1" xr:uid="{00000000-0005-0000-0000-00001B670000}"/>
    <cellStyle name="Hyperlink 3" xfId="57839" hidden="1" xr:uid="{00000000-0005-0000-0000-00001C670000}"/>
    <cellStyle name="Hyperlink 3" xfId="57922" hidden="1" xr:uid="{00000000-0005-0000-0000-00001D670000}"/>
    <cellStyle name="Hyperlink 3" xfId="57971" hidden="1" xr:uid="{00000000-0005-0000-0000-00001E670000}"/>
    <cellStyle name="Hyperlink 3" xfId="57417" hidden="1" xr:uid="{00000000-0005-0000-0000-00001F670000}"/>
    <cellStyle name="Hyperlink 3" xfId="58076" hidden="1" xr:uid="{00000000-0005-0000-0000-000020670000}"/>
    <cellStyle name="Hyperlink 3" xfId="58043" hidden="1" xr:uid="{00000000-0005-0000-0000-000021670000}"/>
    <cellStyle name="Hyperlink 3" xfId="58126" hidden="1" xr:uid="{00000000-0005-0000-0000-000022670000}"/>
    <cellStyle name="Hyperlink 3" xfId="58175" hidden="1" xr:uid="{00000000-0005-0000-0000-000023670000}"/>
    <cellStyle name="Hyperlink 3" xfId="57579" hidden="1" xr:uid="{00000000-0005-0000-0000-000024670000}"/>
    <cellStyle name="Hyperlink 3" xfId="58280" hidden="1" xr:uid="{00000000-0005-0000-0000-000025670000}"/>
    <cellStyle name="Hyperlink 3" xfId="58247" hidden="1" xr:uid="{00000000-0005-0000-0000-000026670000}"/>
    <cellStyle name="Hyperlink 3" xfId="58330" hidden="1" xr:uid="{00000000-0005-0000-0000-000027670000}"/>
    <cellStyle name="Hyperlink 3" xfId="58379" hidden="1" xr:uid="{00000000-0005-0000-0000-000028670000}"/>
    <cellStyle name="Hyperlink 3" xfId="57813" hidden="1" xr:uid="{00000000-0005-0000-0000-000029670000}"/>
    <cellStyle name="Hyperlink 3" xfId="58484" hidden="1" xr:uid="{00000000-0005-0000-0000-00002A670000}"/>
    <cellStyle name="Hyperlink 3" xfId="58451" hidden="1" xr:uid="{00000000-0005-0000-0000-00002B670000}"/>
    <cellStyle name="Hyperlink 3" xfId="58534" hidden="1" xr:uid="{00000000-0005-0000-0000-00002C670000}"/>
    <cellStyle name="Hyperlink 3" xfId="58583" hidden="1" xr:uid="{00000000-0005-0000-0000-00002D670000}"/>
    <cellStyle name="Hyperlink 3" xfId="57141" hidden="1" xr:uid="{00000000-0005-0000-0000-00002E670000}"/>
    <cellStyle name="Hyperlink 3" xfId="58688" hidden="1" xr:uid="{00000000-0005-0000-0000-00002F670000}"/>
    <cellStyle name="Hyperlink 3" xfId="58655" hidden="1" xr:uid="{00000000-0005-0000-0000-000030670000}"/>
    <cellStyle name="Hyperlink 3" xfId="58738" hidden="1" xr:uid="{00000000-0005-0000-0000-000031670000}"/>
    <cellStyle name="Hyperlink 3" xfId="58787" hidden="1" xr:uid="{00000000-0005-0000-0000-000032670000}"/>
    <cellStyle name="Hyperlink 3" xfId="58946" hidden="1" xr:uid="{00000000-0005-0000-0000-000033670000}"/>
    <cellStyle name="Hyperlink 3" xfId="59119" hidden="1" xr:uid="{00000000-0005-0000-0000-000034670000}"/>
    <cellStyle name="Hyperlink 3" xfId="59086" hidden="1" xr:uid="{00000000-0005-0000-0000-000035670000}"/>
    <cellStyle name="Hyperlink 3" xfId="59169" hidden="1" xr:uid="{00000000-0005-0000-0000-000036670000}"/>
    <cellStyle name="Hyperlink 3" xfId="59218" hidden="1" xr:uid="{00000000-0005-0000-0000-000037670000}"/>
    <cellStyle name="Hyperlink 3" xfId="59001" hidden="1" xr:uid="{00000000-0005-0000-0000-000038670000}"/>
    <cellStyle name="Hyperlink 3" xfId="59351" hidden="1" xr:uid="{00000000-0005-0000-0000-000039670000}"/>
    <cellStyle name="Hyperlink 3" xfId="59318" hidden="1" xr:uid="{00000000-0005-0000-0000-00003A670000}"/>
    <cellStyle name="Hyperlink 3" xfId="59401" hidden="1" xr:uid="{00000000-0005-0000-0000-00003B670000}"/>
    <cellStyle name="Hyperlink 3" xfId="59450" hidden="1" xr:uid="{00000000-0005-0000-0000-00003C670000}"/>
    <cellStyle name="Hyperlink 3" xfId="58896" hidden="1" xr:uid="{00000000-0005-0000-0000-00003D670000}"/>
    <cellStyle name="Hyperlink 3" xfId="59555" hidden="1" xr:uid="{00000000-0005-0000-0000-00003E670000}"/>
    <cellStyle name="Hyperlink 3" xfId="59522" hidden="1" xr:uid="{00000000-0005-0000-0000-00003F670000}"/>
    <cellStyle name="Hyperlink 3" xfId="59605" hidden="1" xr:uid="{00000000-0005-0000-0000-000040670000}"/>
    <cellStyle name="Hyperlink 3" xfId="59654" hidden="1" xr:uid="{00000000-0005-0000-0000-000041670000}"/>
    <cellStyle name="Hyperlink 3" xfId="59058" hidden="1" xr:uid="{00000000-0005-0000-0000-000042670000}"/>
    <cellStyle name="Hyperlink 3" xfId="59759" hidden="1" xr:uid="{00000000-0005-0000-0000-000043670000}"/>
    <cellStyle name="Hyperlink 3" xfId="59726" hidden="1" xr:uid="{00000000-0005-0000-0000-000044670000}"/>
    <cellStyle name="Hyperlink 3" xfId="59809" hidden="1" xr:uid="{00000000-0005-0000-0000-000045670000}"/>
    <cellStyle name="Hyperlink 3" xfId="59858" hidden="1" xr:uid="{00000000-0005-0000-0000-000046670000}"/>
    <cellStyle name="Hyperlink 3" xfId="59292" hidden="1" xr:uid="{00000000-0005-0000-0000-000047670000}"/>
    <cellStyle name="Hyperlink 3" xfId="59963" hidden="1" xr:uid="{00000000-0005-0000-0000-000048670000}"/>
    <cellStyle name="Hyperlink 3" xfId="59930" hidden="1" xr:uid="{00000000-0005-0000-0000-000049670000}"/>
    <cellStyle name="Hyperlink 3" xfId="60013" hidden="1" xr:uid="{00000000-0005-0000-0000-00004A670000}"/>
    <cellStyle name="Hyperlink 3" xfId="60062" hidden="1" xr:uid="{00000000-0005-0000-0000-00004B670000}"/>
    <cellStyle name="Hyperlink 3" xfId="57036" hidden="1" xr:uid="{00000000-0005-0000-0000-00004C670000}"/>
    <cellStyle name="Hyperlink 3" xfId="60167" hidden="1" xr:uid="{00000000-0005-0000-0000-00004D670000}"/>
    <cellStyle name="Hyperlink 3" xfId="60134" hidden="1" xr:uid="{00000000-0005-0000-0000-00004E670000}"/>
    <cellStyle name="Hyperlink 3" xfId="60217" hidden="1" xr:uid="{00000000-0005-0000-0000-00004F670000}"/>
    <cellStyle name="Hyperlink 3" xfId="60266" hidden="1" xr:uid="{00000000-0005-0000-0000-000050670000}"/>
    <cellStyle name="Hyperlink 3" xfId="60425" hidden="1" xr:uid="{00000000-0005-0000-0000-000051670000}"/>
    <cellStyle name="Hyperlink 3" xfId="60598" hidden="1" xr:uid="{00000000-0005-0000-0000-000052670000}"/>
    <cellStyle name="Hyperlink 3" xfId="60565" hidden="1" xr:uid="{00000000-0005-0000-0000-000053670000}"/>
    <cellStyle name="Hyperlink 3" xfId="60648" hidden="1" xr:uid="{00000000-0005-0000-0000-000054670000}"/>
    <cellStyle name="Hyperlink 3" xfId="60697" hidden="1" xr:uid="{00000000-0005-0000-0000-000055670000}"/>
    <cellStyle name="Hyperlink 3" xfId="60480" hidden="1" xr:uid="{00000000-0005-0000-0000-000056670000}"/>
    <cellStyle name="Hyperlink 3" xfId="60830" hidden="1" xr:uid="{00000000-0005-0000-0000-000057670000}"/>
    <cellStyle name="Hyperlink 3" xfId="60797" hidden="1" xr:uid="{00000000-0005-0000-0000-000058670000}"/>
    <cellStyle name="Hyperlink 3" xfId="60880" hidden="1" xr:uid="{00000000-0005-0000-0000-000059670000}"/>
    <cellStyle name="Hyperlink 3" xfId="60929" hidden="1" xr:uid="{00000000-0005-0000-0000-00005A670000}"/>
    <cellStyle name="Hyperlink 3" xfId="60375" hidden="1" xr:uid="{00000000-0005-0000-0000-00005B670000}"/>
    <cellStyle name="Hyperlink 3" xfId="61034" hidden="1" xr:uid="{00000000-0005-0000-0000-00005C670000}"/>
    <cellStyle name="Hyperlink 3" xfId="61001" hidden="1" xr:uid="{00000000-0005-0000-0000-00005D670000}"/>
    <cellStyle name="Hyperlink 3" xfId="61084" hidden="1" xr:uid="{00000000-0005-0000-0000-00005E670000}"/>
    <cellStyle name="Hyperlink 3" xfId="61133" hidden="1" xr:uid="{00000000-0005-0000-0000-00005F670000}"/>
    <cellStyle name="Hyperlink 3" xfId="60537" hidden="1" xr:uid="{00000000-0005-0000-0000-000060670000}"/>
    <cellStyle name="Hyperlink 3" xfId="61238" hidden="1" xr:uid="{00000000-0005-0000-0000-000061670000}"/>
    <cellStyle name="Hyperlink 3" xfId="61205" hidden="1" xr:uid="{00000000-0005-0000-0000-000062670000}"/>
    <cellStyle name="Hyperlink 3" xfId="61288" hidden="1" xr:uid="{00000000-0005-0000-0000-000063670000}"/>
    <cellStyle name="Hyperlink 3" xfId="61337" hidden="1" xr:uid="{00000000-0005-0000-0000-000064670000}"/>
    <cellStyle name="Hyperlink 3" xfId="60771" hidden="1" xr:uid="{00000000-0005-0000-0000-000065670000}"/>
    <cellStyle name="Hyperlink 3" xfId="61442" hidden="1" xr:uid="{00000000-0005-0000-0000-000066670000}"/>
    <cellStyle name="Hyperlink 3" xfId="61409" hidden="1" xr:uid="{00000000-0005-0000-0000-000067670000}"/>
    <cellStyle name="Hyperlink 3" xfId="61492" hidden="1" xr:uid="{00000000-0005-0000-0000-000068670000}"/>
    <cellStyle name="Hyperlink 3" xfId="61541" xr:uid="{00000000-0005-0000-0000-000069670000}"/>
    <cellStyle name="Hyperlink 30" xfId="157" hidden="1" xr:uid="{00000000-0005-0000-0000-00006A670000}"/>
    <cellStyle name="Hyperlink 30" xfId="228" hidden="1" xr:uid="{00000000-0005-0000-0000-00006B670000}"/>
    <cellStyle name="Hyperlink 30" xfId="458" hidden="1" xr:uid="{00000000-0005-0000-0000-00006C670000}"/>
    <cellStyle name="Hyperlink 30" xfId="414" hidden="1" xr:uid="{00000000-0005-0000-0000-00006D670000}"/>
    <cellStyle name="Hyperlink 30" xfId="417" hidden="1" xr:uid="{00000000-0005-0000-0000-00006E670000}"/>
    <cellStyle name="Hyperlink 30" xfId="412" hidden="1" xr:uid="{00000000-0005-0000-0000-00006F670000}"/>
    <cellStyle name="Hyperlink 30" xfId="646" hidden="1" xr:uid="{00000000-0005-0000-0000-000070670000}"/>
    <cellStyle name="Hyperlink 30" xfId="715" hidden="1" xr:uid="{00000000-0005-0000-0000-000071670000}"/>
    <cellStyle name="Hyperlink 30" xfId="671" hidden="1" xr:uid="{00000000-0005-0000-0000-000072670000}"/>
    <cellStyle name="Hyperlink 30" xfId="674" hidden="1" xr:uid="{00000000-0005-0000-0000-000073670000}"/>
    <cellStyle name="Hyperlink 30" xfId="669" hidden="1" xr:uid="{00000000-0005-0000-0000-000074670000}"/>
    <cellStyle name="Hyperlink 30" xfId="960" hidden="1" xr:uid="{00000000-0005-0000-0000-000075670000}"/>
    <cellStyle name="Hyperlink 30" xfId="1085" hidden="1" xr:uid="{00000000-0005-0000-0000-000076670000}"/>
    <cellStyle name="Hyperlink 30" xfId="1041" hidden="1" xr:uid="{00000000-0005-0000-0000-000077670000}"/>
    <cellStyle name="Hyperlink 30" xfId="1044" hidden="1" xr:uid="{00000000-0005-0000-0000-000078670000}"/>
    <cellStyle name="Hyperlink 30" xfId="1039" hidden="1" xr:uid="{00000000-0005-0000-0000-000079670000}"/>
    <cellStyle name="Hyperlink 30" xfId="1343" hidden="1" xr:uid="{00000000-0005-0000-0000-00007A670000}"/>
    <cellStyle name="Hyperlink 30" xfId="1516" hidden="1" xr:uid="{00000000-0005-0000-0000-00007B670000}"/>
    <cellStyle name="Hyperlink 30" xfId="1472" hidden="1" xr:uid="{00000000-0005-0000-0000-00007C670000}"/>
    <cellStyle name="Hyperlink 30" xfId="1475" hidden="1" xr:uid="{00000000-0005-0000-0000-00007D670000}"/>
    <cellStyle name="Hyperlink 30" xfId="1470" hidden="1" xr:uid="{00000000-0005-0000-0000-00007E670000}"/>
    <cellStyle name="Hyperlink 30" xfId="1390" hidden="1" xr:uid="{00000000-0005-0000-0000-00007F670000}"/>
    <cellStyle name="Hyperlink 30" xfId="1748" hidden="1" xr:uid="{00000000-0005-0000-0000-000080670000}"/>
    <cellStyle name="Hyperlink 30" xfId="1704" hidden="1" xr:uid="{00000000-0005-0000-0000-000081670000}"/>
    <cellStyle name="Hyperlink 30" xfId="1707" hidden="1" xr:uid="{00000000-0005-0000-0000-000082670000}"/>
    <cellStyle name="Hyperlink 30" xfId="1702" hidden="1" xr:uid="{00000000-0005-0000-0000-000083670000}"/>
    <cellStyle name="Hyperlink 30" xfId="1308" hidden="1" xr:uid="{00000000-0005-0000-0000-000084670000}"/>
    <cellStyle name="Hyperlink 30" xfId="1952" hidden="1" xr:uid="{00000000-0005-0000-0000-000085670000}"/>
    <cellStyle name="Hyperlink 30" xfId="1908" hidden="1" xr:uid="{00000000-0005-0000-0000-000086670000}"/>
    <cellStyle name="Hyperlink 30" xfId="1911" hidden="1" xr:uid="{00000000-0005-0000-0000-000087670000}"/>
    <cellStyle name="Hyperlink 30" xfId="1906" hidden="1" xr:uid="{00000000-0005-0000-0000-000088670000}"/>
    <cellStyle name="Hyperlink 30" xfId="1454" hidden="1" xr:uid="{00000000-0005-0000-0000-000089670000}"/>
    <cellStyle name="Hyperlink 30" xfId="2156" hidden="1" xr:uid="{00000000-0005-0000-0000-00008A670000}"/>
    <cellStyle name="Hyperlink 30" xfId="2112" hidden="1" xr:uid="{00000000-0005-0000-0000-00008B670000}"/>
    <cellStyle name="Hyperlink 30" xfId="2115" hidden="1" xr:uid="{00000000-0005-0000-0000-00008C670000}"/>
    <cellStyle name="Hyperlink 30" xfId="2110" hidden="1" xr:uid="{00000000-0005-0000-0000-00008D670000}"/>
    <cellStyle name="Hyperlink 30" xfId="1689" hidden="1" xr:uid="{00000000-0005-0000-0000-00008E670000}"/>
    <cellStyle name="Hyperlink 30" xfId="2360" hidden="1" xr:uid="{00000000-0005-0000-0000-00008F670000}"/>
    <cellStyle name="Hyperlink 30" xfId="2316" hidden="1" xr:uid="{00000000-0005-0000-0000-000090670000}"/>
    <cellStyle name="Hyperlink 30" xfId="2319" hidden="1" xr:uid="{00000000-0005-0000-0000-000091670000}"/>
    <cellStyle name="Hyperlink 30" xfId="2314" hidden="1" xr:uid="{00000000-0005-0000-0000-000092670000}"/>
    <cellStyle name="Hyperlink 30" xfId="1008" hidden="1" xr:uid="{00000000-0005-0000-0000-000093670000}"/>
    <cellStyle name="Hyperlink 30" xfId="2564" hidden="1" xr:uid="{00000000-0005-0000-0000-000094670000}"/>
    <cellStyle name="Hyperlink 30" xfId="2520" hidden="1" xr:uid="{00000000-0005-0000-0000-000095670000}"/>
    <cellStyle name="Hyperlink 30" xfId="2523" hidden="1" xr:uid="{00000000-0005-0000-0000-000096670000}"/>
    <cellStyle name="Hyperlink 30" xfId="2518" hidden="1" xr:uid="{00000000-0005-0000-0000-000097670000}"/>
    <cellStyle name="Hyperlink 30" xfId="2822" hidden="1" xr:uid="{00000000-0005-0000-0000-000098670000}"/>
    <cellStyle name="Hyperlink 30" xfId="2995" hidden="1" xr:uid="{00000000-0005-0000-0000-000099670000}"/>
    <cellStyle name="Hyperlink 30" xfId="2951" hidden="1" xr:uid="{00000000-0005-0000-0000-00009A670000}"/>
    <cellStyle name="Hyperlink 30" xfId="2954" hidden="1" xr:uid="{00000000-0005-0000-0000-00009B670000}"/>
    <cellStyle name="Hyperlink 30" xfId="2949" hidden="1" xr:uid="{00000000-0005-0000-0000-00009C670000}"/>
    <cellStyle name="Hyperlink 30" xfId="2869" hidden="1" xr:uid="{00000000-0005-0000-0000-00009D670000}"/>
    <cellStyle name="Hyperlink 30" xfId="3227" hidden="1" xr:uid="{00000000-0005-0000-0000-00009E670000}"/>
    <cellStyle name="Hyperlink 30" xfId="3183" hidden="1" xr:uid="{00000000-0005-0000-0000-00009F670000}"/>
    <cellStyle name="Hyperlink 30" xfId="3186" hidden="1" xr:uid="{00000000-0005-0000-0000-0000A0670000}"/>
    <cellStyle name="Hyperlink 30" xfId="3181" hidden="1" xr:uid="{00000000-0005-0000-0000-0000A1670000}"/>
    <cellStyle name="Hyperlink 30" xfId="2787" hidden="1" xr:uid="{00000000-0005-0000-0000-0000A2670000}"/>
    <cellStyle name="Hyperlink 30" xfId="3431" hidden="1" xr:uid="{00000000-0005-0000-0000-0000A3670000}"/>
    <cellStyle name="Hyperlink 30" xfId="3387" hidden="1" xr:uid="{00000000-0005-0000-0000-0000A4670000}"/>
    <cellStyle name="Hyperlink 30" xfId="3390" hidden="1" xr:uid="{00000000-0005-0000-0000-0000A5670000}"/>
    <cellStyle name="Hyperlink 30" xfId="3385" hidden="1" xr:uid="{00000000-0005-0000-0000-0000A6670000}"/>
    <cellStyle name="Hyperlink 30" xfId="2933" hidden="1" xr:uid="{00000000-0005-0000-0000-0000A7670000}"/>
    <cellStyle name="Hyperlink 30" xfId="3635" hidden="1" xr:uid="{00000000-0005-0000-0000-0000A8670000}"/>
    <cellStyle name="Hyperlink 30" xfId="3591" hidden="1" xr:uid="{00000000-0005-0000-0000-0000A9670000}"/>
    <cellStyle name="Hyperlink 30" xfId="3594" hidden="1" xr:uid="{00000000-0005-0000-0000-0000AA670000}"/>
    <cellStyle name="Hyperlink 30" xfId="3589" hidden="1" xr:uid="{00000000-0005-0000-0000-0000AB670000}"/>
    <cellStyle name="Hyperlink 30" xfId="3168" hidden="1" xr:uid="{00000000-0005-0000-0000-0000AC670000}"/>
    <cellStyle name="Hyperlink 30" xfId="3839" hidden="1" xr:uid="{00000000-0005-0000-0000-0000AD670000}"/>
    <cellStyle name="Hyperlink 30" xfId="3795" hidden="1" xr:uid="{00000000-0005-0000-0000-0000AE670000}"/>
    <cellStyle name="Hyperlink 30" xfId="3798" hidden="1" xr:uid="{00000000-0005-0000-0000-0000AF670000}"/>
    <cellStyle name="Hyperlink 30" xfId="3793" hidden="1" xr:uid="{00000000-0005-0000-0000-0000B0670000}"/>
    <cellStyle name="Hyperlink 30" xfId="905" hidden="1" xr:uid="{00000000-0005-0000-0000-0000B1670000}"/>
    <cellStyle name="Hyperlink 30" xfId="4043" hidden="1" xr:uid="{00000000-0005-0000-0000-0000B2670000}"/>
    <cellStyle name="Hyperlink 30" xfId="3999" hidden="1" xr:uid="{00000000-0005-0000-0000-0000B3670000}"/>
    <cellStyle name="Hyperlink 30" xfId="4002" hidden="1" xr:uid="{00000000-0005-0000-0000-0000B4670000}"/>
    <cellStyle name="Hyperlink 30" xfId="3997" hidden="1" xr:uid="{00000000-0005-0000-0000-0000B5670000}"/>
    <cellStyle name="Hyperlink 30" xfId="4301" hidden="1" xr:uid="{00000000-0005-0000-0000-0000B6670000}"/>
    <cellStyle name="Hyperlink 30" xfId="4474" hidden="1" xr:uid="{00000000-0005-0000-0000-0000B7670000}"/>
    <cellStyle name="Hyperlink 30" xfId="4430" hidden="1" xr:uid="{00000000-0005-0000-0000-0000B8670000}"/>
    <cellStyle name="Hyperlink 30" xfId="4433" hidden="1" xr:uid="{00000000-0005-0000-0000-0000B9670000}"/>
    <cellStyle name="Hyperlink 30" xfId="4428" hidden="1" xr:uid="{00000000-0005-0000-0000-0000BA670000}"/>
    <cellStyle name="Hyperlink 30" xfId="4348" hidden="1" xr:uid="{00000000-0005-0000-0000-0000BB670000}"/>
    <cellStyle name="Hyperlink 30" xfId="4706" hidden="1" xr:uid="{00000000-0005-0000-0000-0000BC670000}"/>
    <cellStyle name="Hyperlink 30" xfId="4662" hidden="1" xr:uid="{00000000-0005-0000-0000-0000BD670000}"/>
    <cellStyle name="Hyperlink 30" xfId="4665" hidden="1" xr:uid="{00000000-0005-0000-0000-0000BE670000}"/>
    <cellStyle name="Hyperlink 30" xfId="4660" hidden="1" xr:uid="{00000000-0005-0000-0000-0000BF670000}"/>
    <cellStyle name="Hyperlink 30" xfId="4266" hidden="1" xr:uid="{00000000-0005-0000-0000-0000C0670000}"/>
    <cellStyle name="Hyperlink 30" xfId="4910" hidden="1" xr:uid="{00000000-0005-0000-0000-0000C1670000}"/>
    <cellStyle name="Hyperlink 30" xfId="4866" hidden="1" xr:uid="{00000000-0005-0000-0000-0000C2670000}"/>
    <cellStyle name="Hyperlink 30" xfId="4869" hidden="1" xr:uid="{00000000-0005-0000-0000-0000C3670000}"/>
    <cellStyle name="Hyperlink 30" xfId="4864" hidden="1" xr:uid="{00000000-0005-0000-0000-0000C4670000}"/>
    <cellStyle name="Hyperlink 30" xfId="4412" hidden="1" xr:uid="{00000000-0005-0000-0000-0000C5670000}"/>
    <cellStyle name="Hyperlink 30" xfId="5114" hidden="1" xr:uid="{00000000-0005-0000-0000-0000C6670000}"/>
    <cellStyle name="Hyperlink 30" xfId="5070" hidden="1" xr:uid="{00000000-0005-0000-0000-0000C7670000}"/>
    <cellStyle name="Hyperlink 30" xfId="5073" hidden="1" xr:uid="{00000000-0005-0000-0000-0000C8670000}"/>
    <cellStyle name="Hyperlink 30" xfId="5068" hidden="1" xr:uid="{00000000-0005-0000-0000-0000C9670000}"/>
    <cellStyle name="Hyperlink 30" xfId="4647" hidden="1" xr:uid="{00000000-0005-0000-0000-0000CA670000}"/>
    <cellStyle name="Hyperlink 30" xfId="5318" hidden="1" xr:uid="{00000000-0005-0000-0000-0000CB670000}"/>
    <cellStyle name="Hyperlink 30" xfId="5274" hidden="1" xr:uid="{00000000-0005-0000-0000-0000CC670000}"/>
    <cellStyle name="Hyperlink 30" xfId="5277" hidden="1" xr:uid="{00000000-0005-0000-0000-0000CD670000}"/>
    <cellStyle name="Hyperlink 30" xfId="5272" hidden="1" xr:uid="{00000000-0005-0000-0000-0000CE670000}"/>
    <cellStyle name="Hyperlink 30" xfId="5654" hidden="1" xr:uid="{00000000-0005-0000-0000-0000CF670000}"/>
    <cellStyle name="Hyperlink 30" xfId="5854" hidden="1" xr:uid="{00000000-0005-0000-0000-0000D0670000}"/>
    <cellStyle name="Hyperlink 30" xfId="5810" hidden="1" xr:uid="{00000000-0005-0000-0000-0000D1670000}"/>
    <cellStyle name="Hyperlink 30" xfId="5813" hidden="1" xr:uid="{00000000-0005-0000-0000-0000D2670000}"/>
    <cellStyle name="Hyperlink 30" xfId="5808" hidden="1" xr:uid="{00000000-0005-0000-0000-0000D3670000}"/>
    <cellStyle name="Hyperlink 30" xfId="6040" hidden="1" xr:uid="{00000000-0005-0000-0000-0000D4670000}"/>
    <cellStyle name="Hyperlink 30" xfId="6109" hidden="1" xr:uid="{00000000-0005-0000-0000-0000D5670000}"/>
    <cellStyle name="Hyperlink 30" xfId="6065" hidden="1" xr:uid="{00000000-0005-0000-0000-0000D6670000}"/>
    <cellStyle name="Hyperlink 30" xfId="6068" hidden="1" xr:uid="{00000000-0005-0000-0000-0000D7670000}"/>
    <cellStyle name="Hyperlink 30" xfId="6063" hidden="1" xr:uid="{00000000-0005-0000-0000-0000D8670000}"/>
    <cellStyle name="Hyperlink 30" xfId="6351" hidden="1" xr:uid="{00000000-0005-0000-0000-0000D9670000}"/>
    <cellStyle name="Hyperlink 30" xfId="6475" hidden="1" xr:uid="{00000000-0005-0000-0000-0000DA670000}"/>
    <cellStyle name="Hyperlink 30" xfId="6431" hidden="1" xr:uid="{00000000-0005-0000-0000-0000DB670000}"/>
    <cellStyle name="Hyperlink 30" xfId="6434" hidden="1" xr:uid="{00000000-0005-0000-0000-0000DC670000}"/>
    <cellStyle name="Hyperlink 30" xfId="6429" hidden="1" xr:uid="{00000000-0005-0000-0000-0000DD670000}"/>
    <cellStyle name="Hyperlink 30" xfId="6733" hidden="1" xr:uid="{00000000-0005-0000-0000-0000DE670000}"/>
    <cellStyle name="Hyperlink 30" xfId="6906" hidden="1" xr:uid="{00000000-0005-0000-0000-0000DF670000}"/>
    <cellStyle name="Hyperlink 30" xfId="6862" hidden="1" xr:uid="{00000000-0005-0000-0000-0000E0670000}"/>
    <cellStyle name="Hyperlink 30" xfId="6865" hidden="1" xr:uid="{00000000-0005-0000-0000-0000E1670000}"/>
    <cellStyle name="Hyperlink 30" xfId="6860" hidden="1" xr:uid="{00000000-0005-0000-0000-0000E2670000}"/>
    <cellStyle name="Hyperlink 30" xfId="6780" hidden="1" xr:uid="{00000000-0005-0000-0000-0000E3670000}"/>
    <cellStyle name="Hyperlink 30" xfId="7138" hidden="1" xr:uid="{00000000-0005-0000-0000-0000E4670000}"/>
    <cellStyle name="Hyperlink 30" xfId="7094" hidden="1" xr:uid="{00000000-0005-0000-0000-0000E5670000}"/>
    <cellStyle name="Hyperlink 30" xfId="7097" hidden="1" xr:uid="{00000000-0005-0000-0000-0000E6670000}"/>
    <cellStyle name="Hyperlink 30" xfId="7092" hidden="1" xr:uid="{00000000-0005-0000-0000-0000E7670000}"/>
    <cellStyle name="Hyperlink 30" xfId="6698" hidden="1" xr:uid="{00000000-0005-0000-0000-0000E8670000}"/>
    <cellStyle name="Hyperlink 30" xfId="7342" hidden="1" xr:uid="{00000000-0005-0000-0000-0000E9670000}"/>
    <cellStyle name="Hyperlink 30" xfId="7298" hidden="1" xr:uid="{00000000-0005-0000-0000-0000EA670000}"/>
    <cellStyle name="Hyperlink 30" xfId="7301" hidden="1" xr:uid="{00000000-0005-0000-0000-0000EB670000}"/>
    <cellStyle name="Hyperlink 30" xfId="7296" hidden="1" xr:uid="{00000000-0005-0000-0000-0000EC670000}"/>
    <cellStyle name="Hyperlink 30" xfId="6844" hidden="1" xr:uid="{00000000-0005-0000-0000-0000ED670000}"/>
    <cellStyle name="Hyperlink 30" xfId="7546" hidden="1" xr:uid="{00000000-0005-0000-0000-0000EE670000}"/>
    <cellStyle name="Hyperlink 30" xfId="7502" hidden="1" xr:uid="{00000000-0005-0000-0000-0000EF670000}"/>
    <cellStyle name="Hyperlink 30" xfId="7505" hidden="1" xr:uid="{00000000-0005-0000-0000-0000F0670000}"/>
    <cellStyle name="Hyperlink 30" xfId="7500" hidden="1" xr:uid="{00000000-0005-0000-0000-0000F1670000}"/>
    <cellStyle name="Hyperlink 30" xfId="7079" hidden="1" xr:uid="{00000000-0005-0000-0000-0000F2670000}"/>
    <cellStyle name="Hyperlink 30" xfId="7750" hidden="1" xr:uid="{00000000-0005-0000-0000-0000F3670000}"/>
    <cellStyle name="Hyperlink 30" xfId="7706" hidden="1" xr:uid="{00000000-0005-0000-0000-0000F4670000}"/>
    <cellStyle name="Hyperlink 30" xfId="7709" hidden="1" xr:uid="{00000000-0005-0000-0000-0000F5670000}"/>
    <cellStyle name="Hyperlink 30" xfId="7704" hidden="1" xr:uid="{00000000-0005-0000-0000-0000F6670000}"/>
    <cellStyle name="Hyperlink 30" xfId="6399" hidden="1" xr:uid="{00000000-0005-0000-0000-0000F7670000}"/>
    <cellStyle name="Hyperlink 30" xfId="7954" hidden="1" xr:uid="{00000000-0005-0000-0000-0000F8670000}"/>
    <cellStyle name="Hyperlink 30" xfId="7910" hidden="1" xr:uid="{00000000-0005-0000-0000-0000F9670000}"/>
    <cellStyle name="Hyperlink 30" xfId="7913" hidden="1" xr:uid="{00000000-0005-0000-0000-0000FA670000}"/>
    <cellStyle name="Hyperlink 30" xfId="7908" hidden="1" xr:uid="{00000000-0005-0000-0000-0000FB670000}"/>
    <cellStyle name="Hyperlink 30" xfId="8212" hidden="1" xr:uid="{00000000-0005-0000-0000-0000FC670000}"/>
    <cellStyle name="Hyperlink 30" xfId="8385" hidden="1" xr:uid="{00000000-0005-0000-0000-0000FD670000}"/>
    <cellStyle name="Hyperlink 30" xfId="8341" hidden="1" xr:uid="{00000000-0005-0000-0000-0000FE670000}"/>
    <cellStyle name="Hyperlink 30" xfId="8344" hidden="1" xr:uid="{00000000-0005-0000-0000-0000FF670000}"/>
    <cellStyle name="Hyperlink 30" xfId="8339" hidden="1" xr:uid="{00000000-0005-0000-0000-000000680000}"/>
    <cellStyle name="Hyperlink 30" xfId="8259" hidden="1" xr:uid="{00000000-0005-0000-0000-000001680000}"/>
    <cellStyle name="Hyperlink 30" xfId="8617" hidden="1" xr:uid="{00000000-0005-0000-0000-000002680000}"/>
    <cellStyle name="Hyperlink 30" xfId="8573" hidden="1" xr:uid="{00000000-0005-0000-0000-000003680000}"/>
    <cellStyle name="Hyperlink 30" xfId="8576" hidden="1" xr:uid="{00000000-0005-0000-0000-000004680000}"/>
    <cellStyle name="Hyperlink 30" xfId="8571" hidden="1" xr:uid="{00000000-0005-0000-0000-000005680000}"/>
    <cellStyle name="Hyperlink 30" xfId="8177" hidden="1" xr:uid="{00000000-0005-0000-0000-000006680000}"/>
    <cellStyle name="Hyperlink 30" xfId="8821" hidden="1" xr:uid="{00000000-0005-0000-0000-000007680000}"/>
    <cellStyle name="Hyperlink 30" xfId="8777" hidden="1" xr:uid="{00000000-0005-0000-0000-000008680000}"/>
    <cellStyle name="Hyperlink 30" xfId="8780" hidden="1" xr:uid="{00000000-0005-0000-0000-000009680000}"/>
    <cellStyle name="Hyperlink 30" xfId="8775" hidden="1" xr:uid="{00000000-0005-0000-0000-00000A680000}"/>
    <cellStyle name="Hyperlink 30" xfId="8323" hidden="1" xr:uid="{00000000-0005-0000-0000-00000B680000}"/>
    <cellStyle name="Hyperlink 30" xfId="9025" hidden="1" xr:uid="{00000000-0005-0000-0000-00000C680000}"/>
    <cellStyle name="Hyperlink 30" xfId="8981" hidden="1" xr:uid="{00000000-0005-0000-0000-00000D680000}"/>
    <cellStyle name="Hyperlink 30" xfId="8984" hidden="1" xr:uid="{00000000-0005-0000-0000-00000E680000}"/>
    <cellStyle name="Hyperlink 30" xfId="8979" hidden="1" xr:uid="{00000000-0005-0000-0000-00000F680000}"/>
    <cellStyle name="Hyperlink 30" xfId="8558" hidden="1" xr:uid="{00000000-0005-0000-0000-000010680000}"/>
    <cellStyle name="Hyperlink 30" xfId="9229" hidden="1" xr:uid="{00000000-0005-0000-0000-000011680000}"/>
    <cellStyle name="Hyperlink 30" xfId="9185" hidden="1" xr:uid="{00000000-0005-0000-0000-000012680000}"/>
    <cellStyle name="Hyperlink 30" xfId="9188" hidden="1" xr:uid="{00000000-0005-0000-0000-000013680000}"/>
    <cellStyle name="Hyperlink 30" xfId="9183" hidden="1" xr:uid="{00000000-0005-0000-0000-000014680000}"/>
    <cellStyle name="Hyperlink 30" xfId="6297" hidden="1" xr:uid="{00000000-0005-0000-0000-000015680000}"/>
    <cellStyle name="Hyperlink 30" xfId="9433" hidden="1" xr:uid="{00000000-0005-0000-0000-000016680000}"/>
    <cellStyle name="Hyperlink 30" xfId="9389" hidden="1" xr:uid="{00000000-0005-0000-0000-000017680000}"/>
    <cellStyle name="Hyperlink 30" xfId="9392" hidden="1" xr:uid="{00000000-0005-0000-0000-000018680000}"/>
    <cellStyle name="Hyperlink 30" xfId="9387" hidden="1" xr:uid="{00000000-0005-0000-0000-000019680000}"/>
    <cellStyle name="Hyperlink 30" xfId="9691" hidden="1" xr:uid="{00000000-0005-0000-0000-00001A680000}"/>
    <cellStyle name="Hyperlink 30" xfId="9864" hidden="1" xr:uid="{00000000-0005-0000-0000-00001B680000}"/>
    <cellStyle name="Hyperlink 30" xfId="9820" hidden="1" xr:uid="{00000000-0005-0000-0000-00001C680000}"/>
    <cellStyle name="Hyperlink 30" xfId="9823" hidden="1" xr:uid="{00000000-0005-0000-0000-00001D680000}"/>
    <cellStyle name="Hyperlink 30" xfId="9818" hidden="1" xr:uid="{00000000-0005-0000-0000-00001E680000}"/>
    <cellStyle name="Hyperlink 30" xfId="9738" hidden="1" xr:uid="{00000000-0005-0000-0000-00001F680000}"/>
    <cellStyle name="Hyperlink 30" xfId="10096" hidden="1" xr:uid="{00000000-0005-0000-0000-000020680000}"/>
    <cellStyle name="Hyperlink 30" xfId="10052" hidden="1" xr:uid="{00000000-0005-0000-0000-000021680000}"/>
    <cellStyle name="Hyperlink 30" xfId="10055" hidden="1" xr:uid="{00000000-0005-0000-0000-000022680000}"/>
    <cellStyle name="Hyperlink 30" xfId="10050" hidden="1" xr:uid="{00000000-0005-0000-0000-000023680000}"/>
    <cellStyle name="Hyperlink 30" xfId="9656" hidden="1" xr:uid="{00000000-0005-0000-0000-000024680000}"/>
    <cellStyle name="Hyperlink 30" xfId="10300" hidden="1" xr:uid="{00000000-0005-0000-0000-000025680000}"/>
    <cellStyle name="Hyperlink 30" xfId="10256" hidden="1" xr:uid="{00000000-0005-0000-0000-000026680000}"/>
    <cellStyle name="Hyperlink 30" xfId="10259" hidden="1" xr:uid="{00000000-0005-0000-0000-000027680000}"/>
    <cellStyle name="Hyperlink 30" xfId="10254" hidden="1" xr:uid="{00000000-0005-0000-0000-000028680000}"/>
    <cellStyle name="Hyperlink 30" xfId="9802" hidden="1" xr:uid="{00000000-0005-0000-0000-000029680000}"/>
    <cellStyle name="Hyperlink 30" xfId="10504" hidden="1" xr:uid="{00000000-0005-0000-0000-00002A680000}"/>
    <cellStyle name="Hyperlink 30" xfId="10460" hidden="1" xr:uid="{00000000-0005-0000-0000-00002B680000}"/>
    <cellStyle name="Hyperlink 30" xfId="10463" hidden="1" xr:uid="{00000000-0005-0000-0000-00002C680000}"/>
    <cellStyle name="Hyperlink 30" xfId="10458" hidden="1" xr:uid="{00000000-0005-0000-0000-00002D680000}"/>
    <cellStyle name="Hyperlink 30" xfId="10037" hidden="1" xr:uid="{00000000-0005-0000-0000-00002E680000}"/>
    <cellStyle name="Hyperlink 30" xfId="10708" hidden="1" xr:uid="{00000000-0005-0000-0000-00002F680000}"/>
    <cellStyle name="Hyperlink 30" xfId="10664" hidden="1" xr:uid="{00000000-0005-0000-0000-000030680000}"/>
    <cellStyle name="Hyperlink 30" xfId="10667" hidden="1" xr:uid="{00000000-0005-0000-0000-000031680000}"/>
    <cellStyle name="Hyperlink 30" xfId="10662" hidden="1" xr:uid="{00000000-0005-0000-0000-000032680000}"/>
    <cellStyle name="Hyperlink 30" xfId="5708" hidden="1" xr:uid="{00000000-0005-0000-0000-000033680000}"/>
    <cellStyle name="Hyperlink 30" xfId="10941" hidden="1" xr:uid="{00000000-0005-0000-0000-000034680000}"/>
    <cellStyle name="Hyperlink 30" xfId="10897" hidden="1" xr:uid="{00000000-0005-0000-0000-000035680000}"/>
    <cellStyle name="Hyperlink 30" xfId="10900" hidden="1" xr:uid="{00000000-0005-0000-0000-000036680000}"/>
    <cellStyle name="Hyperlink 30" xfId="10895" hidden="1" xr:uid="{00000000-0005-0000-0000-000037680000}"/>
    <cellStyle name="Hyperlink 30" xfId="11127" hidden="1" xr:uid="{00000000-0005-0000-0000-000038680000}"/>
    <cellStyle name="Hyperlink 30" xfId="11196" hidden="1" xr:uid="{00000000-0005-0000-0000-000039680000}"/>
    <cellStyle name="Hyperlink 30" xfId="11152" hidden="1" xr:uid="{00000000-0005-0000-0000-00003A680000}"/>
    <cellStyle name="Hyperlink 30" xfId="11155" hidden="1" xr:uid="{00000000-0005-0000-0000-00003B680000}"/>
    <cellStyle name="Hyperlink 30" xfId="11150" hidden="1" xr:uid="{00000000-0005-0000-0000-00003C680000}"/>
    <cellStyle name="Hyperlink 30" xfId="11439" hidden="1" xr:uid="{00000000-0005-0000-0000-00003D680000}"/>
    <cellStyle name="Hyperlink 30" xfId="11563" hidden="1" xr:uid="{00000000-0005-0000-0000-00003E680000}"/>
    <cellStyle name="Hyperlink 30" xfId="11519" hidden="1" xr:uid="{00000000-0005-0000-0000-00003F680000}"/>
    <cellStyle name="Hyperlink 30" xfId="11522" hidden="1" xr:uid="{00000000-0005-0000-0000-000040680000}"/>
    <cellStyle name="Hyperlink 30" xfId="11517" hidden="1" xr:uid="{00000000-0005-0000-0000-000041680000}"/>
    <cellStyle name="Hyperlink 30" xfId="11821" hidden="1" xr:uid="{00000000-0005-0000-0000-000042680000}"/>
    <cellStyle name="Hyperlink 30" xfId="11994" hidden="1" xr:uid="{00000000-0005-0000-0000-000043680000}"/>
    <cellStyle name="Hyperlink 30" xfId="11950" hidden="1" xr:uid="{00000000-0005-0000-0000-000044680000}"/>
    <cellStyle name="Hyperlink 30" xfId="11953" hidden="1" xr:uid="{00000000-0005-0000-0000-000045680000}"/>
    <cellStyle name="Hyperlink 30" xfId="11948" hidden="1" xr:uid="{00000000-0005-0000-0000-000046680000}"/>
    <cellStyle name="Hyperlink 30" xfId="11868" hidden="1" xr:uid="{00000000-0005-0000-0000-000047680000}"/>
    <cellStyle name="Hyperlink 30" xfId="12226" hidden="1" xr:uid="{00000000-0005-0000-0000-000048680000}"/>
    <cellStyle name="Hyperlink 30" xfId="12182" hidden="1" xr:uid="{00000000-0005-0000-0000-000049680000}"/>
    <cellStyle name="Hyperlink 30" xfId="12185" hidden="1" xr:uid="{00000000-0005-0000-0000-00004A680000}"/>
    <cellStyle name="Hyperlink 30" xfId="12180" hidden="1" xr:uid="{00000000-0005-0000-0000-00004B680000}"/>
    <cellStyle name="Hyperlink 30" xfId="11786" hidden="1" xr:uid="{00000000-0005-0000-0000-00004C680000}"/>
    <cellStyle name="Hyperlink 30" xfId="12430" hidden="1" xr:uid="{00000000-0005-0000-0000-00004D680000}"/>
    <cellStyle name="Hyperlink 30" xfId="12386" hidden="1" xr:uid="{00000000-0005-0000-0000-00004E680000}"/>
    <cellStyle name="Hyperlink 30" xfId="12389" hidden="1" xr:uid="{00000000-0005-0000-0000-00004F680000}"/>
    <cellStyle name="Hyperlink 30" xfId="12384" hidden="1" xr:uid="{00000000-0005-0000-0000-000050680000}"/>
    <cellStyle name="Hyperlink 30" xfId="11932" hidden="1" xr:uid="{00000000-0005-0000-0000-000051680000}"/>
    <cellStyle name="Hyperlink 30" xfId="12634" hidden="1" xr:uid="{00000000-0005-0000-0000-000052680000}"/>
    <cellStyle name="Hyperlink 30" xfId="12590" hidden="1" xr:uid="{00000000-0005-0000-0000-000053680000}"/>
    <cellStyle name="Hyperlink 30" xfId="12593" hidden="1" xr:uid="{00000000-0005-0000-0000-000054680000}"/>
    <cellStyle name="Hyperlink 30" xfId="12588" hidden="1" xr:uid="{00000000-0005-0000-0000-000055680000}"/>
    <cellStyle name="Hyperlink 30" xfId="12167" hidden="1" xr:uid="{00000000-0005-0000-0000-000056680000}"/>
    <cellStyle name="Hyperlink 30" xfId="12838" hidden="1" xr:uid="{00000000-0005-0000-0000-000057680000}"/>
    <cellStyle name="Hyperlink 30" xfId="12794" hidden="1" xr:uid="{00000000-0005-0000-0000-000058680000}"/>
    <cellStyle name="Hyperlink 30" xfId="12797" hidden="1" xr:uid="{00000000-0005-0000-0000-000059680000}"/>
    <cellStyle name="Hyperlink 30" xfId="12792" hidden="1" xr:uid="{00000000-0005-0000-0000-00005A680000}"/>
    <cellStyle name="Hyperlink 30" xfId="11487" hidden="1" xr:uid="{00000000-0005-0000-0000-00005B680000}"/>
    <cellStyle name="Hyperlink 30" xfId="13042" hidden="1" xr:uid="{00000000-0005-0000-0000-00005C680000}"/>
    <cellStyle name="Hyperlink 30" xfId="12998" hidden="1" xr:uid="{00000000-0005-0000-0000-00005D680000}"/>
    <cellStyle name="Hyperlink 30" xfId="13001" hidden="1" xr:uid="{00000000-0005-0000-0000-00005E680000}"/>
    <cellStyle name="Hyperlink 30" xfId="12996" hidden="1" xr:uid="{00000000-0005-0000-0000-00005F680000}"/>
    <cellStyle name="Hyperlink 30" xfId="13300" hidden="1" xr:uid="{00000000-0005-0000-0000-000060680000}"/>
    <cellStyle name="Hyperlink 30" xfId="13473" hidden="1" xr:uid="{00000000-0005-0000-0000-000061680000}"/>
    <cellStyle name="Hyperlink 30" xfId="13429" hidden="1" xr:uid="{00000000-0005-0000-0000-000062680000}"/>
    <cellStyle name="Hyperlink 30" xfId="13432" hidden="1" xr:uid="{00000000-0005-0000-0000-000063680000}"/>
    <cellStyle name="Hyperlink 30" xfId="13427" hidden="1" xr:uid="{00000000-0005-0000-0000-000064680000}"/>
    <cellStyle name="Hyperlink 30" xfId="13347" hidden="1" xr:uid="{00000000-0005-0000-0000-000065680000}"/>
    <cellStyle name="Hyperlink 30" xfId="13705" hidden="1" xr:uid="{00000000-0005-0000-0000-000066680000}"/>
    <cellStyle name="Hyperlink 30" xfId="13661" hidden="1" xr:uid="{00000000-0005-0000-0000-000067680000}"/>
    <cellStyle name="Hyperlink 30" xfId="13664" hidden="1" xr:uid="{00000000-0005-0000-0000-000068680000}"/>
    <cellStyle name="Hyperlink 30" xfId="13659" hidden="1" xr:uid="{00000000-0005-0000-0000-000069680000}"/>
    <cellStyle name="Hyperlink 30" xfId="13265" hidden="1" xr:uid="{00000000-0005-0000-0000-00006A680000}"/>
    <cellStyle name="Hyperlink 30" xfId="13909" hidden="1" xr:uid="{00000000-0005-0000-0000-00006B680000}"/>
    <cellStyle name="Hyperlink 30" xfId="13865" hidden="1" xr:uid="{00000000-0005-0000-0000-00006C680000}"/>
    <cellStyle name="Hyperlink 30" xfId="13868" hidden="1" xr:uid="{00000000-0005-0000-0000-00006D680000}"/>
    <cellStyle name="Hyperlink 30" xfId="13863" hidden="1" xr:uid="{00000000-0005-0000-0000-00006E680000}"/>
    <cellStyle name="Hyperlink 30" xfId="13411" hidden="1" xr:uid="{00000000-0005-0000-0000-00006F680000}"/>
    <cellStyle name="Hyperlink 30" xfId="14113" hidden="1" xr:uid="{00000000-0005-0000-0000-000070680000}"/>
    <cellStyle name="Hyperlink 30" xfId="14069" hidden="1" xr:uid="{00000000-0005-0000-0000-000071680000}"/>
    <cellStyle name="Hyperlink 30" xfId="14072" hidden="1" xr:uid="{00000000-0005-0000-0000-000072680000}"/>
    <cellStyle name="Hyperlink 30" xfId="14067" hidden="1" xr:uid="{00000000-0005-0000-0000-000073680000}"/>
    <cellStyle name="Hyperlink 30" xfId="13646" hidden="1" xr:uid="{00000000-0005-0000-0000-000074680000}"/>
    <cellStyle name="Hyperlink 30" xfId="14317" hidden="1" xr:uid="{00000000-0005-0000-0000-000075680000}"/>
    <cellStyle name="Hyperlink 30" xfId="14273" hidden="1" xr:uid="{00000000-0005-0000-0000-000076680000}"/>
    <cellStyle name="Hyperlink 30" xfId="14276" hidden="1" xr:uid="{00000000-0005-0000-0000-000077680000}"/>
    <cellStyle name="Hyperlink 30" xfId="14271" hidden="1" xr:uid="{00000000-0005-0000-0000-000078680000}"/>
    <cellStyle name="Hyperlink 30" xfId="11385" hidden="1" xr:uid="{00000000-0005-0000-0000-000079680000}"/>
    <cellStyle name="Hyperlink 30" xfId="14521" hidden="1" xr:uid="{00000000-0005-0000-0000-00007A680000}"/>
    <cellStyle name="Hyperlink 30" xfId="14477" hidden="1" xr:uid="{00000000-0005-0000-0000-00007B680000}"/>
    <cellStyle name="Hyperlink 30" xfId="14480" hidden="1" xr:uid="{00000000-0005-0000-0000-00007C680000}"/>
    <cellStyle name="Hyperlink 30" xfId="14475" hidden="1" xr:uid="{00000000-0005-0000-0000-00007D680000}"/>
    <cellStyle name="Hyperlink 30" xfId="14779" hidden="1" xr:uid="{00000000-0005-0000-0000-00007E680000}"/>
    <cellStyle name="Hyperlink 30" xfId="14952" hidden="1" xr:uid="{00000000-0005-0000-0000-00007F680000}"/>
    <cellStyle name="Hyperlink 30" xfId="14908" hidden="1" xr:uid="{00000000-0005-0000-0000-000080680000}"/>
    <cellStyle name="Hyperlink 30" xfId="14911" hidden="1" xr:uid="{00000000-0005-0000-0000-000081680000}"/>
    <cellStyle name="Hyperlink 30" xfId="14906" hidden="1" xr:uid="{00000000-0005-0000-0000-000082680000}"/>
    <cellStyle name="Hyperlink 30" xfId="14826" hidden="1" xr:uid="{00000000-0005-0000-0000-000083680000}"/>
    <cellStyle name="Hyperlink 30" xfId="15184" hidden="1" xr:uid="{00000000-0005-0000-0000-000084680000}"/>
    <cellStyle name="Hyperlink 30" xfId="15140" hidden="1" xr:uid="{00000000-0005-0000-0000-000085680000}"/>
    <cellStyle name="Hyperlink 30" xfId="15143" hidden="1" xr:uid="{00000000-0005-0000-0000-000086680000}"/>
    <cellStyle name="Hyperlink 30" xfId="15138" hidden="1" xr:uid="{00000000-0005-0000-0000-000087680000}"/>
    <cellStyle name="Hyperlink 30" xfId="14744" hidden="1" xr:uid="{00000000-0005-0000-0000-000088680000}"/>
    <cellStyle name="Hyperlink 30" xfId="15388" hidden="1" xr:uid="{00000000-0005-0000-0000-000089680000}"/>
    <cellStyle name="Hyperlink 30" xfId="15344" hidden="1" xr:uid="{00000000-0005-0000-0000-00008A680000}"/>
    <cellStyle name="Hyperlink 30" xfId="15347" hidden="1" xr:uid="{00000000-0005-0000-0000-00008B680000}"/>
    <cellStyle name="Hyperlink 30" xfId="15342" hidden="1" xr:uid="{00000000-0005-0000-0000-00008C680000}"/>
    <cellStyle name="Hyperlink 30" xfId="14890" hidden="1" xr:uid="{00000000-0005-0000-0000-00008D680000}"/>
    <cellStyle name="Hyperlink 30" xfId="15592" hidden="1" xr:uid="{00000000-0005-0000-0000-00008E680000}"/>
    <cellStyle name="Hyperlink 30" xfId="15548" hidden="1" xr:uid="{00000000-0005-0000-0000-00008F680000}"/>
    <cellStyle name="Hyperlink 30" xfId="15551" hidden="1" xr:uid="{00000000-0005-0000-0000-000090680000}"/>
    <cellStyle name="Hyperlink 30" xfId="15546" hidden="1" xr:uid="{00000000-0005-0000-0000-000091680000}"/>
    <cellStyle name="Hyperlink 30" xfId="15125" hidden="1" xr:uid="{00000000-0005-0000-0000-000092680000}"/>
    <cellStyle name="Hyperlink 30" xfId="15796" hidden="1" xr:uid="{00000000-0005-0000-0000-000093680000}"/>
    <cellStyle name="Hyperlink 30" xfId="15752" hidden="1" xr:uid="{00000000-0005-0000-0000-000094680000}"/>
    <cellStyle name="Hyperlink 30" xfId="15755" hidden="1" xr:uid="{00000000-0005-0000-0000-000095680000}"/>
    <cellStyle name="Hyperlink 30" xfId="15750" hidden="1" xr:uid="{00000000-0005-0000-0000-000096680000}"/>
    <cellStyle name="Hyperlink 30" xfId="5579" hidden="1" xr:uid="{00000000-0005-0000-0000-000097680000}"/>
    <cellStyle name="Hyperlink 30" xfId="16025" hidden="1" xr:uid="{00000000-0005-0000-0000-000098680000}"/>
    <cellStyle name="Hyperlink 30" xfId="15981" hidden="1" xr:uid="{00000000-0005-0000-0000-000099680000}"/>
    <cellStyle name="Hyperlink 30" xfId="15984" hidden="1" xr:uid="{00000000-0005-0000-0000-00009A680000}"/>
    <cellStyle name="Hyperlink 30" xfId="15979" hidden="1" xr:uid="{00000000-0005-0000-0000-00009B680000}"/>
    <cellStyle name="Hyperlink 30" xfId="16211" hidden="1" xr:uid="{00000000-0005-0000-0000-00009C680000}"/>
    <cellStyle name="Hyperlink 30" xfId="16280" hidden="1" xr:uid="{00000000-0005-0000-0000-00009D680000}"/>
    <cellStyle name="Hyperlink 30" xfId="16236" hidden="1" xr:uid="{00000000-0005-0000-0000-00009E680000}"/>
    <cellStyle name="Hyperlink 30" xfId="16239" hidden="1" xr:uid="{00000000-0005-0000-0000-00009F680000}"/>
    <cellStyle name="Hyperlink 30" xfId="16234" hidden="1" xr:uid="{00000000-0005-0000-0000-0000A0680000}"/>
    <cellStyle name="Hyperlink 30" xfId="16520" hidden="1" xr:uid="{00000000-0005-0000-0000-0000A1680000}"/>
    <cellStyle name="Hyperlink 30" xfId="16643" hidden="1" xr:uid="{00000000-0005-0000-0000-0000A2680000}"/>
    <cellStyle name="Hyperlink 30" xfId="16599" hidden="1" xr:uid="{00000000-0005-0000-0000-0000A3680000}"/>
    <cellStyle name="Hyperlink 30" xfId="16602" hidden="1" xr:uid="{00000000-0005-0000-0000-0000A4680000}"/>
    <cellStyle name="Hyperlink 30" xfId="16597" hidden="1" xr:uid="{00000000-0005-0000-0000-0000A5680000}"/>
    <cellStyle name="Hyperlink 30" xfId="16901" hidden="1" xr:uid="{00000000-0005-0000-0000-0000A6680000}"/>
    <cellStyle name="Hyperlink 30" xfId="17074" hidden="1" xr:uid="{00000000-0005-0000-0000-0000A7680000}"/>
    <cellStyle name="Hyperlink 30" xfId="17030" hidden="1" xr:uid="{00000000-0005-0000-0000-0000A8680000}"/>
    <cellStyle name="Hyperlink 30" xfId="17033" hidden="1" xr:uid="{00000000-0005-0000-0000-0000A9680000}"/>
    <cellStyle name="Hyperlink 30" xfId="17028" hidden="1" xr:uid="{00000000-0005-0000-0000-0000AA680000}"/>
    <cellStyle name="Hyperlink 30" xfId="16948" hidden="1" xr:uid="{00000000-0005-0000-0000-0000AB680000}"/>
    <cellStyle name="Hyperlink 30" xfId="17306" hidden="1" xr:uid="{00000000-0005-0000-0000-0000AC680000}"/>
    <cellStyle name="Hyperlink 30" xfId="17262" hidden="1" xr:uid="{00000000-0005-0000-0000-0000AD680000}"/>
    <cellStyle name="Hyperlink 30" xfId="17265" hidden="1" xr:uid="{00000000-0005-0000-0000-0000AE680000}"/>
    <cellStyle name="Hyperlink 30" xfId="17260" hidden="1" xr:uid="{00000000-0005-0000-0000-0000AF680000}"/>
    <cellStyle name="Hyperlink 30" xfId="16866" hidden="1" xr:uid="{00000000-0005-0000-0000-0000B0680000}"/>
    <cellStyle name="Hyperlink 30" xfId="17510" hidden="1" xr:uid="{00000000-0005-0000-0000-0000B1680000}"/>
    <cellStyle name="Hyperlink 30" xfId="17466" hidden="1" xr:uid="{00000000-0005-0000-0000-0000B2680000}"/>
    <cellStyle name="Hyperlink 30" xfId="17469" hidden="1" xr:uid="{00000000-0005-0000-0000-0000B3680000}"/>
    <cellStyle name="Hyperlink 30" xfId="17464" hidden="1" xr:uid="{00000000-0005-0000-0000-0000B4680000}"/>
    <cellStyle name="Hyperlink 30" xfId="17012" hidden="1" xr:uid="{00000000-0005-0000-0000-0000B5680000}"/>
    <cellStyle name="Hyperlink 30" xfId="17714" hidden="1" xr:uid="{00000000-0005-0000-0000-0000B6680000}"/>
    <cellStyle name="Hyperlink 30" xfId="17670" hidden="1" xr:uid="{00000000-0005-0000-0000-0000B7680000}"/>
    <cellStyle name="Hyperlink 30" xfId="17673" hidden="1" xr:uid="{00000000-0005-0000-0000-0000B8680000}"/>
    <cellStyle name="Hyperlink 30" xfId="17668" hidden="1" xr:uid="{00000000-0005-0000-0000-0000B9680000}"/>
    <cellStyle name="Hyperlink 30" xfId="17247" hidden="1" xr:uid="{00000000-0005-0000-0000-0000BA680000}"/>
    <cellStyle name="Hyperlink 30" xfId="17918" hidden="1" xr:uid="{00000000-0005-0000-0000-0000BB680000}"/>
    <cellStyle name="Hyperlink 30" xfId="17874" hidden="1" xr:uid="{00000000-0005-0000-0000-0000BC680000}"/>
    <cellStyle name="Hyperlink 30" xfId="17877" hidden="1" xr:uid="{00000000-0005-0000-0000-0000BD680000}"/>
    <cellStyle name="Hyperlink 30" xfId="17872" hidden="1" xr:uid="{00000000-0005-0000-0000-0000BE680000}"/>
    <cellStyle name="Hyperlink 30" xfId="16568" hidden="1" xr:uid="{00000000-0005-0000-0000-0000BF680000}"/>
    <cellStyle name="Hyperlink 30" xfId="18122" hidden="1" xr:uid="{00000000-0005-0000-0000-0000C0680000}"/>
    <cellStyle name="Hyperlink 30" xfId="18078" hidden="1" xr:uid="{00000000-0005-0000-0000-0000C1680000}"/>
    <cellStyle name="Hyperlink 30" xfId="18081" hidden="1" xr:uid="{00000000-0005-0000-0000-0000C2680000}"/>
    <cellStyle name="Hyperlink 30" xfId="18076" hidden="1" xr:uid="{00000000-0005-0000-0000-0000C3680000}"/>
    <cellStyle name="Hyperlink 30" xfId="18380" hidden="1" xr:uid="{00000000-0005-0000-0000-0000C4680000}"/>
    <cellStyle name="Hyperlink 30" xfId="18553" hidden="1" xr:uid="{00000000-0005-0000-0000-0000C5680000}"/>
    <cellStyle name="Hyperlink 30" xfId="18509" hidden="1" xr:uid="{00000000-0005-0000-0000-0000C6680000}"/>
    <cellStyle name="Hyperlink 30" xfId="18512" hidden="1" xr:uid="{00000000-0005-0000-0000-0000C7680000}"/>
    <cellStyle name="Hyperlink 30" xfId="18507" hidden="1" xr:uid="{00000000-0005-0000-0000-0000C8680000}"/>
    <cellStyle name="Hyperlink 30" xfId="18427" hidden="1" xr:uid="{00000000-0005-0000-0000-0000C9680000}"/>
    <cellStyle name="Hyperlink 30" xfId="18785" hidden="1" xr:uid="{00000000-0005-0000-0000-0000CA680000}"/>
    <cellStyle name="Hyperlink 30" xfId="18741" hidden="1" xr:uid="{00000000-0005-0000-0000-0000CB680000}"/>
    <cellStyle name="Hyperlink 30" xfId="18744" hidden="1" xr:uid="{00000000-0005-0000-0000-0000CC680000}"/>
    <cellStyle name="Hyperlink 30" xfId="18739" hidden="1" xr:uid="{00000000-0005-0000-0000-0000CD680000}"/>
    <cellStyle name="Hyperlink 30" xfId="18345" hidden="1" xr:uid="{00000000-0005-0000-0000-0000CE680000}"/>
    <cellStyle name="Hyperlink 30" xfId="18989" hidden="1" xr:uid="{00000000-0005-0000-0000-0000CF680000}"/>
    <cellStyle name="Hyperlink 30" xfId="18945" hidden="1" xr:uid="{00000000-0005-0000-0000-0000D0680000}"/>
    <cellStyle name="Hyperlink 30" xfId="18948" hidden="1" xr:uid="{00000000-0005-0000-0000-0000D1680000}"/>
    <cellStyle name="Hyperlink 30" xfId="18943" hidden="1" xr:uid="{00000000-0005-0000-0000-0000D2680000}"/>
    <cellStyle name="Hyperlink 30" xfId="18491" hidden="1" xr:uid="{00000000-0005-0000-0000-0000D3680000}"/>
    <cellStyle name="Hyperlink 30" xfId="19193" hidden="1" xr:uid="{00000000-0005-0000-0000-0000D4680000}"/>
    <cellStyle name="Hyperlink 30" xfId="19149" hidden="1" xr:uid="{00000000-0005-0000-0000-0000D5680000}"/>
    <cellStyle name="Hyperlink 30" xfId="19152" hidden="1" xr:uid="{00000000-0005-0000-0000-0000D6680000}"/>
    <cellStyle name="Hyperlink 30" xfId="19147" hidden="1" xr:uid="{00000000-0005-0000-0000-0000D7680000}"/>
    <cellStyle name="Hyperlink 30" xfId="18726" hidden="1" xr:uid="{00000000-0005-0000-0000-0000D8680000}"/>
    <cellStyle name="Hyperlink 30" xfId="19397" hidden="1" xr:uid="{00000000-0005-0000-0000-0000D9680000}"/>
    <cellStyle name="Hyperlink 30" xfId="19353" hidden="1" xr:uid="{00000000-0005-0000-0000-0000DA680000}"/>
    <cellStyle name="Hyperlink 30" xfId="19356" hidden="1" xr:uid="{00000000-0005-0000-0000-0000DB680000}"/>
    <cellStyle name="Hyperlink 30" xfId="19351" hidden="1" xr:uid="{00000000-0005-0000-0000-0000DC680000}"/>
    <cellStyle name="Hyperlink 30" xfId="16467" hidden="1" xr:uid="{00000000-0005-0000-0000-0000DD680000}"/>
    <cellStyle name="Hyperlink 30" xfId="19601" hidden="1" xr:uid="{00000000-0005-0000-0000-0000DE680000}"/>
    <cellStyle name="Hyperlink 30" xfId="19557" hidden="1" xr:uid="{00000000-0005-0000-0000-0000DF680000}"/>
    <cellStyle name="Hyperlink 30" xfId="19560" hidden="1" xr:uid="{00000000-0005-0000-0000-0000E0680000}"/>
    <cellStyle name="Hyperlink 30" xfId="19555" hidden="1" xr:uid="{00000000-0005-0000-0000-0000E1680000}"/>
    <cellStyle name="Hyperlink 30" xfId="19859" hidden="1" xr:uid="{00000000-0005-0000-0000-0000E2680000}"/>
    <cellStyle name="Hyperlink 30" xfId="20032" hidden="1" xr:uid="{00000000-0005-0000-0000-0000E3680000}"/>
    <cellStyle name="Hyperlink 30" xfId="19988" hidden="1" xr:uid="{00000000-0005-0000-0000-0000E4680000}"/>
    <cellStyle name="Hyperlink 30" xfId="19991" hidden="1" xr:uid="{00000000-0005-0000-0000-0000E5680000}"/>
    <cellStyle name="Hyperlink 30" xfId="19986" hidden="1" xr:uid="{00000000-0005-0000-0000-0000E6680000}"/>
    <cellStyle name="Hyperlink 30" xfId="19906" hidden="1" xr:uid="{00000000-0005-0000-0000-0000E7680000}"/>
    <cellStyle name="Hyperlink 30" xfId="20264" hidden="1" xr:uid="{00000000-0005-0000-0000-0000E8680000}"/>
    <cellStyle name="Hyperlink 30" xfId="20220" hidden="1" xr:uid="{00000000-0005-0000-0000-0000E9680000}"/>
    <cellStyle name="Hyperlink 30" xfId="20223" hidden="1" xr:uid="{00000000-0005-0000-0000-0000EA680000}"/>
    <cellStyle name="Hyperlink 30" xfId="20218" hidden="1" xr:uid="{00000000-0005-0000-0000-0000EB680000}"/>
    <cellStyle name="Hyperlink 30" xfId="19824" hidden="1" xr:uid="{00000000-0005-0000-0000-0000EC680000}"/>
    <cellStyle name="Hyperlink 30" xfId="20468" hidden="1" xr:uid="{00000000-0005-0000-0000-0000ED680000}"/>
    <cellStyle name="Hyperlink 30" xfId="20424" hidden="1" xr:uid="{00000000-0005-0000-0000-0000EE680000}"/>
    <cellStyle name="Hyperlink 30" xfId="20427" hidden="1" xr:uid="{00000000-0005-0000-0000-0000EF680000}"/>
    <cellStyle name="Hyperlink 30" xfId="20422" hidden="1" xr:uid="{00000000-0005-0000-0000-0000F0680000}"/>
    <cellStyle name="Hyperlink 30" xfId="19970" hidden="1" xr:uid="{00000000-0005-0000-0000-0000F1680000}"/>
    <cellStyle name="Hyperlink 30" xfId="20672" hidden="1" xr:uid="{00000000-0005-0000-0000-0000F2680000}"/>
    <cellStyle name="Hyperlink 30" xfId="20628" hidden="1" xr:uid="{00000000-0005-0000-0000-0000F3680000}"/>
    <cellStyle name="Hyperlink 30" xfId="20631" hidden="1" xr:uid="{00000000-0005-0000-0000-0000F4680000}"/>
    <cellStyle name="Hyperlink 30" xfId="20626" hidden="1" xr:uid="{00000000-0005-0000-0000-0000F5680000}"/>
    <cellStyle name="Hyperlink 30" xfId="20205" hidden="1" xr:uid="{00000000-0005-0000-0000-0000F6680000}"/>
    <cellStyle name="Hyperlink 30" xfId="20876" hidden="1" xr:uid="{00000000-0005-0000-0000-0000F7680000}"/>
    <cellStyle name="Hyperlink 30" xfId="20832" hidden="1" xr:uid="{00000000-0005-0000-0000-0000F8680000}"/>
    <cellStyle name="Hyperlink 30" xfId="20835" hidden="1" xr:uid="{00000000-0005-0000-0000-0000F9680000}"/>
    <cellStyle name="Hyperlink 30" xfId="20830" hidden="1" xr:uid="{00000000-0005-0000-0000-0000FA680000}"/>
    <cellStyle name="Hyperlink 30" xfId="5782" hidden="1" xr:uid="{00000000-0005-0000-0000-0000FB680000}"/>
    <cellStyle name="Hyperlink 30" xfId="21109" hidden="1" xr:uid="{00000000-0005-0000-0000-0000FC680000}"/>
    <cellStyle name="Hyperlink 30" xfId="21065" hidden="1" xr:uid="{00000000-0005-0000-0000-0000FD680000}"/>
    <cellStyle name="Hyperlink 30" xfId="21068" hidden="1" xr:uid="{00000000-0005-0000-0000-0000FE680000}"/>
    <cellStyle name="Hyperlink 30" xfId="21063" hidden="1" xr:uid="{00000000-0005-0000-0000-0000FF680000}"/>
    <cellStyle name="Hyperlink 30" xfId="21295" hidden="1" xr:uid="{00000000-0005-0000-0000-000000690000}"/>
    <cellStyle name="Hyperlink 30" xfId="21364" hidden="1" xr:uid="{00000000-0005-0000-0000-000001690000}"/>
    <cellStyle name="Hyperlink 30" xfId="21320" hidden="1" xr:uid="{00000000-0005-0000-0000-000002690000}"/>
    <cellStyle name="Hyperlink 30" xfId="21323" hidden="1" xr:uid="{00000000-0005-0000-0000-000003690000}"/>
    <cellStyle name="Hyperlink 30" xfId="21318" hidden="1" xr:uid="{00000000-0005-0000-0000-000004690000}"/>
    <cellStyle name="Hyperlink 30" xfId="21605" hidden="1" xr:uid="{00000000-0005-0000-0000-000005690000}"/>
    <cellStyle name="Hyperlink 30" xfId="21728" hidden="1" xr:uid="{00000000-0005-0000-0000-000006690000}"/>
    <cellStyle name="Hyperlink 30" xfId="21684" hidden="1" xr:uid="{00000000-0005-0000-0000-000007690000}"/>
    <cellStyle name="Hyperlink 30" xfId="21687" hidden="1" xr:uid="{00000000-0005-0000-0000-000008690000}"/>
    <cellStyle name="Hyperlink 30" xfId="21682" hidden="1" xr:uid="{00000000-0005-0000-0000-000009690000}"/>
    <cellStyle name="Hyperlink 30" xfId="21986" hidden="1" xr:uid="{00000000-0005-0000-0000-00000A690000}"/>
    <cellStyle name="Hyperlink 30" xfId="22159" hidden="1" xr:uid="{00000000-0005-0000-0000-00000B690000}"/>
    <cellStyle name="Hyperlink 30" xfId="22115" hidden="1" xr:uid="{00000000-0005-0000-0000-00000C690000}"/>
    <cellStyle name="Hyperlink 30" xfId="22118" hidden="1" xr:uid="{00000000-0005-0000-0000-00000D690000}"/>
    <cellStyle name="Hyperlink 30" xfId="22113" hidden="1" xr:uid="{00000000-0005-0000-0000-00000E690000}"/>
    <cellStyle name="Hyperlink 30" xfId="22033" hidden="1" xr:uid="{00000000-0005-0000-0000-00000F690000}"/>
    <cellStyle name="Hyperlink 30" xfId="22391" hidden="1" xr:uid="{00000000-0005-0000-0000-000010690000}"/>
    <cellStyle name="Hyperlink 30" xfId="22347" hidden="1" xr:uid="{00000000-0005-0000-0000-000011690000}"/>
    <cellStyle name="Hyperlink 30" xfId="22350" hidden="1" xr:uid="{00000000-0005-0000-0000-000012690000}"/>
    <cellStyle name="Hyperlink 30" xfId="22345" hidden="1" xr:uid="{00000000-0005-0000-0000-000013690000}"/>
    <cellStyle name="Hyperlink 30" xfId="21951" hidden="1" xr:uid="{00000000-0005-0000-0000-000014690000}"/>
    <cellStyle name="Hyperlink 30" xfId="22595" hidden="1" xr:uid="{00000000-0005-0000-0000-000015690000}"/>
    <cellStyle name="Hyperlink 30" xfId="22551" hidden="1" xr:uid="{00000000-0005-0000-0000-000016690000}"/>
    <cellStyle name="Hyperlink 30" xfId="22554" hidden="1" xr:uid="{00000000-0005-0000-0000-000017690000}"/>
    <cellStyle name="Hyperlink 30" xfId="22549" hidden="1" xr:uid="{00000000-0005-0000-0000-000018690000}"/>
    <cellStyle name="Hyperlink 30" xfId="22097" hidden="1" xr:uid="{00000000-0005-0000-0000-000019690000}"/>
    <cellStyle name="Hyperlink 30" xfId="22799" hidden="1" xr:uid="{00000000-0005-0000-0000-00001A690000}"/>
    <cellStyle name="Hyperlink 30" xfId="22755" hidden="1" xr:uid="{00000000-0005-0000-0000-00001B690000}"/>
    <cellStyle name="Hyperlink 30" xfId="22758" hidden="1" xr:uid="{00000000-0005-0000-0000-00001C690000}"/>
    <cellStyle name="Hyperlink 30" xfId="22753" hidden="1" xr:uid="{00000000-0005-0000-0000-00001D690000}"/>
    <cellStyle name="Hyperlink 30" xfId="22332" hidden="1" xr:uid="{00000000-0005-0000-0000-00001E690000}"/>
    <cellStyle name="Hyperlink 30" xfId="23003" hidden="1" xr:uid="{00000000-0005-0000-0000-00001F690000}"/>
    <cellStyle name="Hyperlink 30" xfId="22959" hidden="1" xr:uid="{00000000-0005-0000-0000-000020690000}"/>
    <cellStyle name="Hyperlink 30" xfId="22962" hidden="1" xr:uid="{00000000-0005-0000-0000-000021690000}"/>
    <cellStyle name="Hyperlink 30" xfId="22957" hidden="1" xr:uid="{00000000-0005-0000-0000-000022690000}"/>
    <cellStyle name="Hyperlink 30" xfId="21653" hidden="1" xr:uid="{00000000-0005-0000-0000-000023690000}"/>
    <cellStyle name="Hyperlink 30" xfId="23207" hidden="1" xr:uid="{00000000-0005-0000-0000-000024690000}"/>
    <cellStyle name="Hyperlink 30" xfId="23163" hidden="1" xr:uid="{00000000-0005-0000-0000-000025690000}"/>
    <cellStyle name="Hyperlink 30" xfId="23166" hidden="1" xr:uid="{00000000-0005-0000-0000-000026690000}"/>
    <cellStyle name="Hyperlink 30" xfId="23161" hidden="1" xr:uid="{00000000-0005-0000-0000-000027690000}"/>
    <cellStyle name="Hyperlink 30" xfId="23465" hidden="1" xr:uid="{00000000-0005-0000-0000-000028690000}"/>
    <cellStyle name="Hyperlink 30" xfId="23638" hidden="1" xr:uid="{00000000-0005-0000-0000-000029690000}"/>
    <cellStyle name="Hyperlink 30" xfId="23594" hidden="1" xr:uid="{00000000-0005-0000-0000-00002A690000}"/>
    <cellStyle name="Hyperlink 30" xfId="23597" hidden="1" xr:uid="{00000000-0005-0000-0000-00002B690000}"/>
    <cellStyle name="Hyperlink 30" xfId="23592" hidden="1" xr:uid="{00000000-0005-0000-0000-00002C690000}"/>
    <cellStyle name="Hyperlink 30" xfId="23512" hidden="1" xr:uid="{00000000-0005-0000-0000-00002D690000}"/>
    <cellStyle name="Hyperlink 30" xfId="23870" hidden="1" xr:uid="{00000000-0005-0000-0000-00002E690000}"/>
    <cellStyle name="Hyperlink 30" xfId="23826" hidden="1" xr:uid="{00000000-0005-0000-0000-00002F690000}"/>
    <cellStyle name="Hyperlink 30" xfId="23829" hidden="1" xr:uid="{00000000-0005-0000-0000-000030690000}"/>
    <cellStyle name="Hyperlink 30" xfId="23824" hidden="1" xr:uid="{00000000-0005-0000-0000-000031690000}"/>
    <cellStyle name="Hyperlink 30" xfId="23430" hidden="1" xr:uid="{00000000-0005-0000-0000-000032690000}"/>
    <cellStyle name="Hyperlink 30" xfId="24074" hidden="1" xr:uid="{00000000-0005-0000-0000-000033690000}"/>
    <cellStyle name="Hyperlink 30" xfId="24030" hidden="1" xr:uid="{00000000-0005-0000-0000-000034690000}"/>
    <cellStyle name="Hyperlink 30" xfId="24033" hidden="1" xr:uid="{00000000-0005-0000-0000-000035690000}"/>
    <cellStyle name="Hyperlink 30" xfId="24028" hidden="1" xr:uid="{00000000-0005-0000-0000-000036690000}"/>
    <cellStyle name="Hyperlink 30" xfId="23576" hidden="1" xr:uid="{00000000-0005-0000-0000-000037690000}"/>
    <cellStyle name="Hyperlink 30" xfId="24278" hidden="1" xr:uid="{00000000-0005-0000-0000-000038690000}"/>
    <cellStyle name="Hyperlink 30" xfId="24234" hidden="1" xr:uid="{00000000-0005-0000-0000-000039690000}"/>
    <cellStyle name="Hyperlink 30" xfId="24237" hidden="1" xr:uid="{00000000-0005-0000-0000-00003A690000}"/>
    <cellStyle name="Hyperlink 30" xfId="24232" hidden="1" xr:uid="{00000000-0005-0000-0000-00003B690000}"/>
    <cellStyle name="Hyperlink 30" xfId="23811" hidden="1" xr:uid="{00000000-0005-0000-0000-00003C690000}"/>
    <cellStyle name="Hyperlink 30" xfId="24482" hidden="1" xr:uid="{00000000-0005-0000-0000-00003D690000}"/>
    <cellStyle name="Hyperlink 30" xfId="24438" hidden="1" xr:uid="{00000000-0005-0000-0000-00003E690000}"/>
    <cellStyle name="Hyperlink 30" xfId="24441" hidden="1" xr:uid="{00000000-0005-0000-0000-00003F690000}"/>
    <cellStyle name="Hyperlink 30" xfId="24436" hidden="1" xr:uid="{00000000-0005-0000-0000-000040690000}"/>
    <cellStyle name="Hyperlink 30" xfId="21552" hidden="1" xr:uid="{00000000-0005-0000-0000-000041690000}"/>
    <cellStyle name="Hyperlink 30" xfId="24686" hidden="1" xr:uid="{00000000-0005-0000-0000-000042690000}"/>
    <cellStyle name="Hyperlink 30" xfId="24642" hidden="1" xr:uid="{00000000-0005-0000-0000-000043690000}"/>
    <cellStyle name="Hyperlink 30" xfId="24645" hidden="1" xr:uid="{00000000-0005-0000-0000-000044690000}"/>
    <cellStyle name="Hyperlink 30" xfId="24640" hidden="1" xr:uid="{00000000-0005-0000-0000-000045690000}"/>
    <cellStyle name="Hyperlink 30" xfId="24944" hidden="1" xr:uid="{00000000-0005-0000-0000-000046690000}"/>
    <cellStyle name="Hyperlink 30" xfId="25117" hidden="1" xr:uid="{00000000-0005-0000-0000-000047690000}"/>
    <cellStyle name="Hyperlink 30" xfId="25073" hidden="1" xr:uid="{00000000-0005-0000-0000-000048690000}"/>
    <cellStyle name="Hyperlink 30" xfId="25076" hidden="1" xr:uid="{00000000-0005-0000-0000-000049690000}"/>
    <cellStyle name="Hyperlink 30" xfId="25071" hidden="1" xr:uid="{00000000-0005-0000-0000-00004A690000}"/>
    <cellStyle name="Hyperlink 30" xfId="24991" hidden="1" xr:uid="{00000000-0005-0000-0000-00004B690000}"/>
    <cellStyle name="Hyperlink 30" xfId="25349" hidden="1" xr:uid="{00000000-0005-0000-0000-00004C690000}"/>
    <cellStyle name="Hyperlink 30" xfId="25305" hidden="1" xr:uid="{00000000-0005-0000-0000-00004D690000}"/>
    <cellStyle name="Hyperlink 30" xfId="25308" hidden="1" xr:uid="{00000000-0005-0000-0000-00004E690000}"/>
    <cellStyle name="Hyperlink 30" xfId="25303" hidden="1" xr:uid="{00000000-0005-0000-0000-00004F690000}"/>
    <cellStyle name="Hyperlink 30" xfId="24909" hidden="1" xr:uid="{00000000-0005-0000-0000-000050690000}"/>
    <cellStyle name="Hyperlink 30" xfId="25553" hidden="1" xr:uid="{00000000-0005-0000-0000-000051690000}"/>
    <cellStyle name="Hyperlink 30" xfId="25509" hidden="1" xr:uid="{00000000-0005-0000-0000-000052690000}"/>
    <cellStyle name="Hyperlink 30" xfId="25512" hidden="1" xr:uid="{00000000-0005-0000-0000-000053690000}"/>
    <cellStyle name="Hyperlink 30" xfId="25507" hidden="1" xr:uid="{00000000-0005-0000-0000-000054690000}"/>
    <cellStyle name="Hyperlink 30" xfId="25055" hidden="1" xr:uid="{00000000-0005-0000-0000-000055690000}"/>
    <cellStyle name="Hyperlink 30" xfId="25757" hidden="1" xr:uid="{00000000-0005-0000-0000-000056690000}"/>
    <cellStyle name="Hyperlink 30" xfId="25713" hidden="1" xr:uid="{00000000-0005-0000-0000-000057690000}"/>
    <cellStyle name="Hyperlink 30" xfId="25716" hidden="1" xr:uid="{00000000-0005-0000-0000-000058690000}"/>
    <cellStyle name="Hyperlink 30" xfId="25711" hidden="1" xr:uid="{00000000-0005-0000-0000-000059690000}"/>
    <cellStyle name="Hyperlink 30" xfId="25290" hidden="1" xr:uid="{00000000-0005-0000-0000-00005A690000}"/>
    <cellStyle name="Hyperlink 30" xfId="25961" hidden="1" xr:uid="{00000000-0005-0000-0000-00005B690000}"/>
    <cellStyle name="Hyperlink 30" xfId="25917" hidden="1" xr:uid="{00000000-0005-0000-0000-00005C690000}"/>
    <cellStyle name="Hyperlink 30" xfId="25920" hidden="1" xr:uid="{00000000-0005-0000-0000-00005D690000}"/>
    <cellStyle name="Hyperlink 30" xfId="25915" hidden="1" xr:uid="{00000000-0005-0000-0000-00005E690000}"/>
    <cellStyle name="Hyperlink 30" xfId="10873" hidden="1" xr:uid="{00000000-0005-0000-0000-00005F690000}"/>
    <cellStyle name="Hyperlink 30" xfId="26190" hidden="1" xr:uid="{00000000-0005-0000-0000-000060690000}"/>
    <cellStyle name="Hyperlink 30" xfId="26146" hidden="1" xr:uid="{00000000-0005-0000-0000-000061690000}"/>
    <cellStyle name="Hyperlink 30" xfId="26149" hidden="1" xr:uid="{00000000-0005-0000-0000-000062690000}"/>
    <cellStyle name="Hyperlink 30" xfId="26144" hidden="1" xr:uid="{00000000-0005-0000-0000-000063690000}"/>
    <cellStyle name="Hyperlink 30" xfId="26376" hidden="1" xr:uid="{00000000-0005-0000-0000-000064690000}"/>
    <cellStyle name="Hyperlink 30" xfId="26445" hidden="1" xr:uid="{00000000-0005-0000-0000-000065690000}"/>
    <cellStyle name="Hyperlink 30" xfId="26401" hidden="1" xr:uid="{00000000-0005-0000-0000-000066690000}"/>
    <cellStyle name="Hyperlink 30" xfId="26404" hidden="1" xr:uid="{00000000-0005-0000-0000-000067690000}"/>
    <cellStyle name="Hyperlink 30" xfId="26399" hidden="1" xr:uid="{00000000-0005-0000-0000-000068690000}"/>
    <cellStyle name="Hyperlink 30" xfId="26683" hidden="1" xr:uid="{00000000-0005-0000-0000-000069690000}"/>
    <cellStyle name="Hyperlink 30" xfId="26806" hidden="1" xr:uid="{00000000-0005-0000-0000-00006A690000}"/>
    <cellStyle name="Hyperlink 30" xfId="26762" hidden="1" xr:uid="{00000000-0005-0000-0000-00006B690000}"/>
    <cellStyle name="Hyperlink 30" xfId="26765" hidden="1" xr:uid="{00000000-0005-0000-0000-00006C690000}"/>
    <cellStyle name="Hyperlink 30" xfId="26760" hidden="1" xr:uid="{00000000-0005-0000-0000-00006D690000}"/>
    <cellStyle name="Hyperlink 30" xfId="27064" hidden="1" xr:uid="{00000000-0005-0000-0000-00006E690000}"/>
    <cellStyle name="Hyperlink 30" xfId="27237" hidden="1" xr:uid="{00000000-0005-0000-0000-00006F690000}"/>
    <cellStyle name="Hyperlink 30" xfId="27193" hidden="1" xr:uid="{00000000-0005-0000-0000-000070690000}"/>
    <cellStyle name="Hyperlink 30" xfId="27196" hidden="1" xr:uid="{00000000-0005-0000-0000-000071690000}"/>
    <cellStyle name="Hyperlink 30" xfId="27191" hidden="1" xr:uid="{00000000-0005-0000-0000-000072690000}"/>
    <cellStyle name="Hyperlink 30" xfId="27111" hidden="1" xr:uid="{00000000-0005-0000-0000-000073690000}"/>
    <cellStyle name="Hyperlink 30" xfId="27469" hidden="1" xr:uid="{00000000-0005-0000-0000-000074690000}"/>
    <cellStyle name="Hyperlink 30" xfId="27425" hidden="1" xr:uid="{00000000-0005-0000-0000-000075690000}"/>
    <cellStyle name="Hyperlink 30" xfId="27428" hidden="1" xr:uid="{00000000-0005-0000-0000-000076690000}"/>
    <cellStyle name="Hyperlink 30" xfId="27423" hidden="1" xr:uid="{00000000-0005-0000-0000-000077690000}"/>
    <cellStyle name="Hyperlink 30" xfId="27029" hidden="1" xr:uid="{00000000-0005-0000-0000-000078690000}"/>
    <cellStyle name="Hyperlink 30" xfId="27673" hidden="1" xr:uid="{00000000-0005-0000-0000-000079690000}"/>
    <cellStyle name="Hyperlink 30" xfId="27629" hidden="1" xr:uid="{00000000-0005-0000-0000-00007A690000}"/>
    <cellStyle name="Hyperlink 30" xfId="27632" hidden="1" xr:uid="{00000000-0005-0000-0000-00007B690000}"/>
    <cellStyle name="Hyperlink 30" xfId="27627" hidden="1" xr:uid="{00000000-0005-0000-0000-00007C690000}"/>
    <cellStyle name="Hyperlink 30" xfId="27175" hidden="1" xr:uid="{00000000-0005-0000-0000-00007D690000}"/>
    <cellStyle name="Hyperlink 30" xfId="27877" hidden="1" xr:uid="{00000000-0005-0000-0000-00007E690000}"/>
    <cellStyle name="Hyperlink 30" xfId="27833" hidden="1" xr:uid="{00000000-0005-0000-0000-00007F690000}"/>
    <cellStyle name="Hyperlink 30" xfId="27836" hidden="1" xr:uid="{00000000-0005-0000-0000-000080690000}"/>
    <cellStyle name="Hyperlink 30" xfId="27831" hidden="1" xr:uid="{00000000-0005-0000-0000-000081690000}"/>
    <cellStyle name="Hyperlink 30" xfId="27410" hidden="1" xr:uid="{00000000-0005-0000-0000-000082690000}"/>
    <cellStyle name="Hyperlink 30" xfId="28081" hidden="1" xr:uid="{00000000-0005-0000-0000-000083690000}"/>
    <cellStyle name="Hyperlink 30" xfId="28037" hidden="1" xr:uid="{00000000-0005-0000-0000-000084690000}"/>
    <cellStyle name="Hyperlink 30" xfId="28040" hidden="1" xr:uid="{00000000-0005-0000-0000-000085690000}"/>
    <cellStyle name="Hyperlink 30" xfId="28035" hidden="1" xr:uid="{00000000-0005-0000-0000-000086690000}"/>
    <cellStyle name="Hyperlink 30" xfId="26731" hidden="1" xr:uid="{00000000-0005-0000-0000-000087690000}"/>
    <cellStyle name="Hyperlink 30" xfId="28285" hidden="1" xr:uid="{00000000-0005-0000-0000-000088690000}"/>
    <cellStyle name="Hyperlink 30" xfId="28241" hidden="1" xr:uid="{00000000-0005-0000-0000-000089690000}"/>
    <cellStyle name="Hyperlink 30" xfId="28244" hidden="1" xr:uid="{00000000-0005-0000-0000-00008A690000}"/>
    <cellStyle name="Hyperlink 30" xfId="28239" hidden="1" xr:uid="{00000000-0005-0000-0000-00008B690000}"/>
    <cellStyle name="Hyperlink 30" xfId="28543" hidden="1" xr:uid="{00000000-0005-0000-0000-00008C690000}"/>
    <cellStyle name="Hyperlink 30" xfId="28716" hidden="1" xr:uid="{00000000-0005-0000-0000-00008D690000}"/>
    <cellStyle name="Hyperlink 30" xfId="28672" hidden="1" xr:uid="{00000000-0005-0000-0000-00008E690000}"/>
    <cellStyle name="Hyperlink 30" xfId="28675" hidden="1" xr:uid="{00000000-0005-0000-0000-00008F690000}"/>
    <cellStyle name="Hyperlink 30" xfId="28670" hidden="1" xr:uid="{00000000-0005-0000-0000-000090690000}"/>
    <cellStyle name="Hyperlink 30" xfId="28590" hidden="1" xr:uid="{00000000-0005-0000-0000-000091690000}"/>
    <cellStyle name="Hyperlink 30" xfId="28948" hidden="1" xr:uid="{00000000-0005-0000-0000-000092690000}"/>
    <cellStyle name="Hyperlink 30" xfId="28904" hidden="1" xr:uid="{00000000-0005-0000-0000-000093690000}"/>
    <cellStyle name="Hyperlink 30" xfId="28907" hidden="1" xr:uid="{00000000-0005-0000-0000-000094690000}"/>
    <cellStyle name="Hyperlink 30" xfId="28902" hidden="1" xr:uid="{00000000-0005-0000-0000-000095690000}"/>
    <cellStyle name="Hyperlink 30" xfId="28508" hidden="1" xr:uid="{00000000-0005-0000-0000-000096690000}"/>
    <cellStyle name="Hyperlink 30" xfId="29152" hidden="1" xr:uid="{00000000-0005-0000-0000-000097690000}"/>
    <cellStyle name="Hyperlink 30" xfId="29108" hidden="1" xr:uid="{00000000-0005-0000-0000-000098690000}"/>
    <cellStyle name="Hyperlink 30" xfId="29111" hidden="1" xr:uid="{00000000-0005-0000-0000-000099690000}"/>
    <cellStyle name="Hyperlink 30" xfId="29106" hidden="1" xr:uid="{00000000-0005-0000-0000-00009A690000}"/>
    <cellStyle name="Hyperlink 30" xfId="28654" hidden="1" xr:uid="{00000000-0005-0000-0000-00009B690000}"/>
    <cellStyle name="Hyperlink 30" xfId="29356" hidden="1" xr:uid="{00000000-0005-0000-0000-00009C690000}"/>
    <cellStyle name="Hyperlink 30" xfId="29312" hidden="1" xr:uid="{00000000-0005-0000-0000-00009D690000}"/>
    <cellStyle name="Hyperlink 30" xfId="29315" hidden="1" xr:uid="{00000000-0005-0000-0000-00009E690000}"/>
    <cellStyle name="Hyperlink 30" xfId="29310" hidden="1" xr:uid="{00000000-0005-0000-0000-00009F690000}"/>
    <cellStyle name="Hyperlink 30" xfId="28889" hidden="1" xr:uid="{00000000-0005-0000-0000-0000A0690000}"/>
    <cellStyle name="Hyperlink 30" xfId="29560" hidden="1" xr:uid="{00000000-0005-0000-0000-0000A1690000}"/>
    <cellStyle name="Hyperlink 30" xfId="29516" hidden="1" xr:uid="{00000000-0005-0000-0000-0000A2690000}"/>
    <cellStyle name="Hyperlink 30" xfId="29519" hidden="1" xr:uid="{00000000-0005-0000-0000-0000A3690000}"/>
    <cellStyle name="Hyperlink 30" xfId="29514" hidden="1" xr:uid="{00000000-0005-0000-0000-0000A4690000}"/>
    <cellStyle name="Hyperlink 30" xfId="26630" hidden="1" xr:uid="{00000000-0005-0000-0000-0000A5690000}"/>
    <cellStyle name="Hyperlink 30" xfId="29764" hidden="1" xr:uid="{00000000-0005-0000-0000-0000A6690000}"/>
    <cellStyle name="Hyperlink 30" xfId="29720" hidden="1" xr:uid="{00000000-0005-0000-0000-0000A7690000}"/>
    <cellStyle name="Hyperlink 30" xfId="29723" hidden="1" xr:uid="{00000000-0005-0000-0000-0000A8690000}"/>
    <cellStyle name="Hyperlink 30" xfId="29718" hidden="1" xr:uid="{00000000-0005-0000-0000-0000A9690000}"/>
    <cellStyle name="Hyperlink 30" xfId="30022" hidden="1" xr:uid="{00000000-0005-0000-0000-0000AA690000}"/>
    <cellStyle name="Hyperlink 30" xfId="30195" hidden="1" xr:uid="{00000000-0005-0000-0000-0000AB690000}"/>
    <cellStyle name="Hyperlink 30" xfId="30151" hidden="1" xr:uid="{00000000-0005-0000-0000-0000AC690000}"/>
    <cellStyle name="Hyperlink 30" xfId="30154" hidden="1" xr:uid="{00000000-0005-0000-0000-0000AD690000}"/>
    <cellStyle name="Hyperlink 30" xfId="30149" hidden="1" xr:uid="{00000000-0005-0000-0000-0000AE690000}"/>
    <cellStyle name="Hyperlink 30" xfId="30069" hidden="1" xr:uid="{00000000-0005-0000-0000-0000AF690000}"/>
    <cellStyle name="Hyperlink 30" xfId="30427" hidden="1" xr:uid="{00000000-0005-0000-0000-0000B0690000}"/>
    <cellStyle name="Hyperlink 30" xfId="30383" hidden="1" xr:uid="{00000000-0005-0000-0000-0000B1690000}"/>
    <cellStyle name="Hyperlink 30" xfId="30386" hidden="1" xr:uid="{00000000-0005-0000-0000-0000B2690000}"/>
    <cellStyle name="Hyperlink 30" xfId="30381" hidden="1" xr:uid="{00000000-0005-0000-0000-0000B3690000}"/>
    <cellStyle name="Hyperlink 30" xfId="29987" hidden="1" xr:uid="{00000000-0005-0000-0000-0000B4690000}"/>
    <cellStyle name="Hyperlink 30" xfId="30631" hidden="1" xr:uid="{00000000-0005-0000-0000-0000B5690000}"/>
    <cellStyle name="Hyperlink 30" xfId="30587" hidden="1" xr:uid="{00000000-0005-0000-0000-0000B6690000}"/>
    <cellStyle name="Hyperlink 30" xfId="30590" hidden="1" xr:uid="{00000000-0005-0000-0000-0000B7690000}"/>
    <cellStyle name="Hyperlink 30" xfId="30585" hidden="1" xr:uid="{00000000-0005-0000-0000-0000B8690000}"/>
    <cellStyle name="Hyperlink 30" xfId="30133" hidden="1" xr:uid="{00000000-0005-0000-0000-0000B9690000}"/>
    <cellStyle name="Hyperlink 30" xfId="30835" hidden="1" xr:uid="{00000000-0005-0000-0000-0000BA690000}"/>
    <cellStyle name="Hyperlink 30" xfId="30791" hidden="1" xr:uid="{00000000-0005-0000-0000-0000BB690000}"/>
    <cellStyle name="Hyperlink 30" xfId="30794" hidden="1" xr:uid="{00000000-0005-0000-0000-0000BC690000}"/>
    <cellStyle name="Hyperlink 30" xfId="30789" hidden="1" xr:uid="{00000000-0005-0000-0000-0000BD690000}"/>
    <cellStyle name="Hyperlink 30" xfId="30368" hidden="1" xr:uid="{00000000-0005-0000-0000-0000BE690000}"/>
    <cellStyle name="Hyperlink 30" xfId="31039" hidden="1" xr:uid="{00000000-0005-0000-0000-0000BF690000}"/>
    <cellStyle name="Hyperlink 30" xfId="30995" hidden="1" xr:uid="{00000000-0005-0000-0000-0000C0690000}"/>
    <cellStyle name="Hyperlink 30" xfId="30998" hidden="1" xr:uid="{00000000-0005-0000-0000-0000C1690000}"/>
    <cellStyle name="Hyperlink 30" xfId="30993" hidden="1" xr:uid="{00000000-0005-0000-0000-0000C2690000}"/>
    <cellStyle name="Hyperlink 30" xfId="15961" hidden="1" xr:uid="{00000000-0005-0000-0000-0000C3690000}"/>
    <cellStyle name="Hyperlink 30" xfId="31262" hidden="1" xr:uid="{00000000-0005-0000-0000-0000C4690000}"/>
    <cellStyle name="Hyperlink 30" xfId="31218" hidden="1" xr:uid="{00000000-0005-0000-0000-0000C5690000}"/>
    <cellStyle name="Hyperlink 30" xfId="31221" hidden="1" xr:uid="{00000000-0005-0000-0000-0000C6690000}"/>
    <cellStyle name="Hyperlink 30" xfId="31216" hidden="1" xr:uid="{00000000-0005-0000-0000-0000C7690000}"/>
    <cellStyle name="Hyperlink 30" xfId="31448" hidden="1" xr:uid="{00000000-0005-0000-0000-0000C8690000}"/>
    <cellStyle name="Hyperlink 30" xfId="31517" hidden="1" xr:uid="{00000000-0005-0000-0000-0000C9690000}"/>
    <cellStyle name="Hyperlink 30" xfId="31473" hidden="1" xr:uid="{00000000-0005-0000-0000-0000CA690000}"/>
    <cellStyle name="Hyperlink 30" xfId="31476" hidden="1" xr:uid="{00000000-0005-0000-0000-0000CB690000}"/>
    <cellStyle name="Hyperlink 30" xfId="31471" hidden="1" xr:uid="{00000000-0005-0000-0000-0000CC690000}"/>
    <cellStyle name="Hyperlink 30" xfId="31752" hidden="1" xr:uid="{00000000-0005-0000-0000-0000CD690000}"/>
    <cellStyle name="Hyperlink 30" xfId="31874" hidden="1" xr:uid="{00000000-0005-0000-0000-0000CE690000}"/>
    <cellStyle name="Hyperlink 30" xfId="31830" hidden="1" xr:uid="{00000000-0005-0000-0000-0000CF690000}"/>
    <cellStyle name="Hyperlink 30" xfId="31833" hidden="1" xr:uid="{00000000-0005-0000-0000-0000D0690000}"/>
    <cellStyle name="Hyperlink 30" xfId="31828" hidden="1" xr:uid="{00000000-0005-0000-0000-0000D1690000}"/>
    <cellStyle name="Hyperlink 30" xfId="32132" hidden="1" xr:uid="{00000000-0005-0000-0000-0000D2690000}"/>
    <cellStyle name="Hyperlink 30" xfId="32305" hidden="1" xr:uid="{00000000-0005-0000-0000-0000D3690000}"/>
    <cellStyle name="Hyperlink 30" xfId="32261" hidden="1" xr:uid="{00000000-0005-0000-0000-0000D4690000}"/>
    <cellStyle name="Hyperlink 30" xfId="32264" hidden="1" xr:uid="{00000000-0005-0000-0000-0000D5690000}"/>
    <cellStyle name="Hyperlink 30" xfId="32259" hidden="1" xr:uid="{00000000-0005-0000-0000-0000D6690000}"/>
    <cellStyle name="Hyperlink 30" xfId="32179" hidden="1" xr:uid="{00000000-0005-0000-0000-0000D7690000}"/>
    <cellStyle name="Hyperlink 30" xfId="32537" hidden="1" xr:uid="{00000000-0005-0000-0000-0000D8690000}"/>
    <cellStyle name="Hyperlink 30" xfId="32493" hidden="1" xr:uid="{00000000-0005-0000-0000-0000D9690000}"/>
    <cellStyle name="Hyperlink 30" xfId="32496" hidden="1" xr:uid="{00000000-0005-0000-0000-0000DA690000}"/>
    <cellStyle name="Hyperlink 30" xfId="32491" hidden="1" xr:uid="{00000000-0005-0000-0000-0000DB690000}"/>
    <cellStyle name="Hyperlink 30" xfId="32097" hidden="1" xr:uid="{00000000-0005-0000-0000-0000DC690000}"/>
    <cellStyle name="Hyperlink 30" xfId="32741" hidden="1" xr:uid="{00000000-0005-0000-0000-0000DD690000}"/>
    <cellStyle name="Hyperlink 30" xfId="32697" hidden="1" xr:uid="{00000000-0005-0000-0000-0000DE690000}"/>
    <cellStyle name="Hyperlink 30" xfId="32700" hidden="1" xr:uid="{00000000-0005-0000-0000-0000DF690000}"/>
    <cellStyle name="Hyperlink 30" xfId="32695" hidden="1" xr:uid="{00000000-0005-0000-0000-0000E0690000}"/>
    <cellStyle name="Hyperlink 30" xfId="32243" hidden="1" xr:uid="{00000000-0005-0000-0000-0000E1690000}"/>
    <cellStyle name="Hyperlink 30" xfId="32945" hidden="1" xr:uid="{00000000-0005-0000-0000-0000E2690000}"/>
    <cellStyle name="Hyperlink 30" xfId="32901" hidden="1" xr:uid="{00000000-0005-0000-0000-0000E3690000}"/>
    <cellStyle name="Hyperlink 30" xfId="32904" hidden="1" xr:uid="{00000000-0005-0000-0000-0000E4690000}"/>
    <cellStyle name="Hyperlink 30" xfId="32899" hidden="1" xr:uid="{00000000-0005-0000-0000-0000E5690000}"/>
    <cellStyle name="Hyperlink 30" xfId="32478" hidden="1" xr:uid="{00000000-0005-0000-0000-0000E6690000}"/>
    <cellStyle name="Hyperlink 30" xfId="33149" hidden="1" xr:uid="{00000000-0005-0000-0000-0000E7690000}"/>
    <cellStyle name="Hyperlink 30" xfId="33105" hidden="1" xr:uid="{00000000-0005-0000-0000-0000E8690000}"/>
    <cellStyle name="Hyperlink 30" xfId="33108" hidden="1" xr:uid="{00000000-0005-0000-0000-0000E9690000}"/>
    <cellStyle name="Hyperlink 30" xfId="33103" hidden="1" xr:uid="{00000000-0005-0000-0000-0000EA690000}"/>
    <cellStyle name="Hyperlink 30" xfId="31799" hidden="1" xr:uid="{00000000-0005-0000-0000-0000EB690000}"/>
    <cellStyle name="Hyperlink 30" xfId="33353" hidden="1" xr:uid="{00000000-0005-0000-0000-0000EC690000}"/>
    <cellStyle name="Hyperlink 30" xfId="33309" hidden="1" xr:uid="{00000000-0005-0000-0000-0000ED690000}"/>
    <cellStyle name="Hyperlink 30" xfId="33312" hidden="1" xr:uid="{00000000-0005-0000-0000-0000EE690000}"/>
    <cellStyle name="Hyperlink 30" xfId="33307" hidden="1" xr:uid="{00000000-0005-0000-0000-0000EF690000}"/>
    <cellStyle name="Hyperlink 30" xfId="33611" hidden="1" xr:uid="{00000000-0005-0000-0000-0000F0690000}"/>
    <cellStyle name="Hyperlink 30" xfId="33784" hidden="1" xr:uid="{00000000-0005-0000-0000-0000F1690000}"/>
    <cellStyle name="Hyperlink 30" xfId="33740" hidden="1" xr:uid="{00000000-0005-0000-0000-0000F2690000}"/>
    <cellStyle name="Hyperlink 30" xfId="33743" hidden="1" xr:uid="{00000000-0005-0000-0000-0000F3690000}"/>
    <cellStyle name="Hyperlink 30" xfId="33738" hidden="1" xr:uid="{00000000-0005-0000-0000-0000F4690000}"/>
    <cellStyle name="Hyperlink 30" xfId="33658" hidden="1" xr:uid="{00000000-0005-0000-0000-0000F5690000}"/>
    <cellStyle name="Hyperlink 30" xfId="34016" hidden="1" xr:uid="{00000000-0005-0000-0000-0000F6690000}"/>
    <cellStyle name="Hyperlink 30" xfId="33972" hidden="1" xr:uid="{00000000-0005-0000-0000-0000F7690000}"/>
    <cellStyle name="Hyperlink 30" xfId="33975" hidden="1" xr:uid="{00000000-0005-0000-0000-0000F8690000}"/>
    <cellStyle name="Hyperlink 30" xfId="33970" hidden="1" xr:uid="{00000000-0005-0000-0000-0000F9690000}"/>
    <cellStyle name="Hyperlink 30" xfId="33576" hidden="1" xr:uid="{00000000-0005-0000-0000-0000FA690000}"/>
    <cellStyle name="Hyperlink 30" xfId="34220" hidden="1" xr:uid="{00000000-0005-0000-0000-0000FB690000}"/>
    <cellStyle name="Hyperlink 30" xfId="34176" hidden="1" xr:uid="{00000000-0005-0000-0000-0000FC690000}"/>
    <cellStyle name="Hyperlink 30" xfId="34179" hidden="1" xr:uid="{00000000-0005-0000-0000-0000FD690000}"/>
    <cellStyle name="Hyperlink 30" xfId="34174" hidden="1" xr:uid="{00000000-0005-0000-0000-0000FE690000}"/>
    <cellStyle name="Hyperlink 30" xfId="33722" hidden="1" xr:uid="{00000000-0005-0000-0000-0000FF690000}"/>
    <cellStyle name="Hyperlink 30" xfId="34424" hidden="1" xr:uid="{00000000-0005-0000-0000-0000006A0000}"/>
    <cellStyle name="Hyperlink 30" xfId="34380" hidden="1" xr:uid="{00000000-0005-0000-0000-0000016A0000}"/>
    <cellStyle name="Hyperlink 30" xfId="34383" hidden="1" xr:uid="{00000000-0005-0000-0000-0000026A0000}"/>
    <cellStyle name="Hyperlink 30" xfId="34378" hidden="1" xr:uid="{00000000-0005-0000-0000-0000036A0000}"/>
    <cellStyle name="Hyperlink 30" xfId="33957" hidden="1" xr:uid="{00000000-0005-0000-0000-0000046A0000}"/>
    <cellStyle name="Hyperlink 30" xfId="34628" hidden="1" xr:uid="{00000000-0005-0000-0000-0000056A0000}"/>
    <cellStyle name="Hyperlink 30" xfId="34584" hidden="1" xr:uid="{00000000-0005-0000-0000-0000066A0000}"/>
    <cellStyle name="Hyperlink 30" xfId="34587" hidden="1" xr:uid="{00000000-0005-0000-0000-0000076A0000}"/>
    <cellStyle name="Hyperlink 30" xfId="34582" hidden="1" xr:uid="{00000000-0005-0000-0000-0000086A0000}"/>
    <cellStyle name="Hyperlink 30" xfId="31701" hidden="1" xr:uid="{00000000-0005-0000-0000-0000096A0000}"/>
    <cellStyle name="Hyperlink 30" xfId="34832" hidden="1" xr:uid="{00000000-0005-0000-0000-00000A6A0000}"/>
    <cellStyle name="Hyperlink 30" xfId="34788" hidden="1" xr:uid="{00000000-0005-0000-0000-00000B6A0000}"/>
    <cellStyle name="Hyperlink 30" xfId="34791" hidden="1" xr:uid="{00000000-0005-0000-0000-00000C6A0000}"/>
    <cellStyle name="Hyperlink 30" xfId="34786" hidden="1" xr:uid="{00000000-0005-0000-0000-00000D6A0000}"/>
    <cellStyle name="Hyperlink 30" xfId="35090" hidden="1" xr:uid="{00000000-0005-0000-0000-00000E6A0000}"/>
    <cellStyle name="Hyperlink 30" xfId="35263" hidden="1" xr:uid="{00000000-0005-0000-0000-00000F6A0000}"/>
    <cellStyle name="Hyperlink 30" xfId="35219" hidden="1" xr:uid="{00000000-0005-0000-0000-0000106A0000}"/>
    <cellStyle name="Hyperlink 30" xfId="35222" hidden="1" xr:uid="{00000000-0005-0000-0000-0000116A0000}"/>
    <cellStyle name="Hyperlink 30" xfId="35217" hidden="1" xr:uid="{00000000-0005-0000-0000-0000126A0000}"/>
    <cellStyle name="Hyperlink 30" xfId="35137" hidden="1" xr:uid="{00000000-0005-0000-0000-0000136A0000}"/>
    <cellStyle name="Hyperlink 30" xfId="35495" hidden="1" xr:uid="{00000000-0005-0000-0000-0000146A0000}"/>
    <cellStyle name="Hyperlink 30" xfId="35451" hidden="1" xr:uid="{00000000-0005-0000-0000-0000156A0000}"/>
    <cellStyle name="Hyperlink 30" xfId="35454" hidden="1" xr:uid="{00000000-0005-0000-0000-0000166A0000}"/>
    <cellStyle name="Hyperlink 30" xfId="35449" hidden="1" xr:uid="{00000000-0005-0000-0000-0000176A0000}"/>
    <cellStyle name="Hyperlink 30" xfId="35055" hidden="1" xr:uid="{00000000-0005-0000-0000-0000186A0000}"/>
    <cellStyle name="Hyperlink 30" xfId="35699" hidden="1" xr:uid="{00000000-0005-0000-0000-0000196A0000}"/>
    <cellStyle name="Hyperlink 30" xfId="35655" hidden="1" xr:uid="{00000000-0005-0000-0000-00001A6A0000}"/>
    <cellStyle name="Hyperlink 30" xfId="35658" hidden="1" xr:uid="{00000000-0005-0000-0000-00001B6A0000}"/>
    <cellStyle name="Hyperlink 30" xfId="35653" hidden="1" xr:uid="{00000000-0005-0000-0000-00001C6A0000}"/>
    <cellStyle name="Hyperlink 30" xfId="35201" hidden="1" xr:uid="{00000000-0005-0000-0000-00001D6A0000}"/>
    <cellStyle name="Hyperlink 30" xfId="35903" hidden="1" xr:uid="{00000000-0005-0000-0000-00001E6A0000}"/>
    <cellStyle name="Hyperlink 30" xfId="35859" hidden="1" xr:uid="{00000000-0005-0000-0000-00001F6A0000}"/>
    <cellStyle name="Hyperlink 30" xfId="35862" hidden="1" xr:uid="{00000000-0005-0000-0000-0000206A0000}"/>
    <cellStyle name="Hyperlink 30" xfId="35857" hidden="1" xr:uid="{00000000-0005-0000-0000-0000216A0000}"/>
    <cellStyle name="Hyperlink 30" xfId="35436" hidden="1" xr:uid="{00000000-0005-0000-0000-0000226A0000}"/>
    <cellStyle name="Hyperlink 30" xfId="36107" hidden="1" xr:uid="{00000000-0005-0000-0000-0000236A0000}"/>
    <cellStyle name="Hyperlink 30" xfId="36063" hidden="1" xr:uid="{00000000-0005-0000-0000-0000246A0000}"/>
    <cellStyle name="Hyperlink 30" xfId="36066" hidden="1" xr:uid="{00000000-0005-0000-0000-0000256A0000}"/>
    <cellStyle name="Hyperlink 30" xfId="36061" hidden="1" xr:uid="{00000000-0005-0000-0000-0000266A0000}"/>
    <cellStyle name="Hyperlink 30" xfId="21042" hidden="1" xr:uid="{00000000-0005-0000-0000-0000276A0000}"/>
    <cellStyle name="Hyperlink 30" xfId="36331" hidden="1" xr:uid="{00000000-0005-0000-0000-0000286A0000}"/>
    <cellStyle name="Hyperlink 30" xfId="36287" hidden="1" xr:uid="{00000000-0005-0000-0000-0000296A0000}"/>
    <cellStyle name="Hyperlink 30" xfId="36290" hidden="1" xr:uid="{00000000-0005-0000-0000-00002A6A0000}"/>
    <cellStyle name="Hyperlink 30" xfId="36285" hidden="1" xr:uid="{00000000-0005-0000-0000-00002B6A0000}"/>
    <cellStyle name="Hyperlink 30" xfId="36517" hidden="1" xr:uid="{00000000-0005-0000-0000-00002C6A0000}"/>
    <cellStyle name="Hyperlink 30" xfId="36586" hidden="1" xr:uid="{00000000-0005-0000-0000-00002D6A0000}"/>
    <cellStyle name="Hyperlink 30" xfId="36542" hidden="1" xr:uid="{00000000-0005-0000-0000-00002E6A0000}"/>
    <cellStyle name="Hyperlink 30" xfId="36545" hidden="1" xr:uid="{00000000-0005-0000-0000-00002F6A0000}"/>
    <cellStyle name="Hyperlink 30" xfId="36540" hidden="1" xr:uid="{00000000-0005-0000-0000-0000306A0000}"/>
    <cellStyle name="Hyperlink 30" xfId="36821" hidden="1" xr:uid="{00000000-0005-0000-0000-0000316A0000}"/>
    <cellStyle name="Hyperlink 30" xfId="36943" hidden="1" xr:uid="{00000000-0005-0000-0000-0000326A0000}"/>
    <cellStyle name="Hyperlink 30" xfId="36899" hidden="1" xr:uid="{00000000-0005-0000-0000-0000336A0000}"/>
    <cellStyle name="Hyperlink 30" xfId="36902" hidden="1" xr:uid="{00000000-0005-0000-0000-0000346A0000}"/>
    <cellStyle name="Hyperlink 30" xfId="36897" hidden="1" xr:uid="{00000000-0005-0000-0000-0000356A0000}"/>
    <cellStyle name="Hyperlink 30" xfId="37201" hidden="1" xr:uid="{00000000-0005-0000-0000-0000366A0000}"/>
    <cellStyle name="Hyperlink 30" xfId="37374" hidden="1" xr:uid="{00000000-0005-0000-0000-0000376A0000}"/>
    <cellStyle name="Hyperlink 30" xfId="37330" hidden="1" xr:uid="{00000000-0005-0000-0000-0000386A0000}"/>
    <cellStyle name="Hyperlink 30" xfId="37333" hidden="1" xr:uid="{00000000-0005-0000-0000-0000396A0000}"/>
    <cellStyle name="Hyperlink 30" xfId="37328" hidden="1" xr:uid="{00000000-0005-0000-0000-00003A6A0000}"/>
    <cellStyle name="Hyperlink 30" xfId="37248" hidden="1" xr:uid="{00000000-0005-0000-0000-00003B6A0000}"/>
    <cellStyle name="Hyperlink 30" xfId="37606" hidden="1" xr:uid="{00000000-0005-0000-0000-00003C6A0000}"/>
    <cellStyle name="Hyperlink 30" xfId="37562" hidden="1" xr:uid="{00000000-0005-0000-0000-00003D6A0000}"/>
    <cellStyle name="Hyperlink 30" xfId="37565" hidden="1" xr:uid="{00000000-0005-0000-0000-00003E6A0000}"/>
    <cellStyle name="Hyperlink 30" xfId="37560" hidden="1" xr:uid="{00000000-0005-0000-0000-00003F6A0000}"/>
    <cellStyle name="Hyperlink 30" xfId="37166" hidden="1" xr:uid="{00000000-0005-0000-0000-0000406A0000}"/>
    <cellStyle name="Hyperlink 30" xfId="37810" hidden="1" xr:uid="{00000000-0005-0000-0000-0000416A0000}"/>
    <cellStyle name="Hyperlink 30" xfId="37766" hidden="1" xr:uid="{00000000-0005-0000-0000-0000426A0000}"/>
    <cellStyle name="Hyperlink 30" xfId="37769" hidden="1" xr:uid="{00000000-0005-0000-0000-0000436A0000}"/>
    <cellStyle name="Hyperlink 30" xfId="37764" hidden="1" xr:uid="{00000000-0005-0000-0000-0000446A0000}"/>
    <cellStyle name="Hyperlink 30" xfId="37312" hidden="1" xr:uid="{00000000-0005-0000-0000-0000456A0000}"/>
    <cellStyle name="Hyperlink 30" xfId="38014" hidden="1" xr:uid="{00000000-0005-0000-0000-0000466A0000}"/>
    <cellStyle name="Hyperlink 30" xfId="37970" hidden="1" xr:uid="{00000000-0005-0000-0000-0000476A0000}"/>
    <cellStyle name="Hyperlink 30" xfId="37973" hidden="1" xr:uid="{00000000-0005-0000-0000-0000486A0000}"/>
    <cellStyle name="Hyperlink 30" xfId="37968" hidden="1" xr:uid="{00000000-0005-0000-0000-0000496A0000}"/>
    <cellStyle name="Hyperlink 30" xfId="37547" hidden="1" xr:uid="{00000000-0005-0000-0000-00004A6A0000}"/>
    <cellStyle name="Hyperlink 30" xfId="38218" hidden="1" xr:uid="{00000000-0005-0000-0000-00004B6A0000}"/>
    <cellStyle name="Hyperlink 30" xfId="38174" hidden="1" xr:uid="{00000000-0005-0000-0000-00004C6A0000}"/>
    <cellStyle name="Hyperlink 30" xfId="38177" hidden="1" xr:uid="{00000000-0005-0000-0000-00004D6A0000}"/>
    <cellStyle name="Hyperlink 30" xfId="38172" hidden="1" xr:uid="{00000000-0005-0000-0000-00004E6A0000}"/>
    <cellStyle name="Hyperlink 30" xfId="36868" hidden="1" xr:uid="{00000000-0005-0000-0000-00004F6A0000}"/>
    <cellStyle name="Hyperlink 30" xfId="38422" hidden="1" xr:uid="{00000000-0005-0000-0000-0000506A0000}"/>
    <cellStyle name="Hyperlink 30" xfId="38378" hidden="1" xr:uid="{00000000-0005-0000-0000-0000516A0000}"/>
    <cellStyle name="Hyperlink 30" xfId="38381" hidden="1" xr:uid="{00000000-0005-0000-0000-0000526A0000}"/>
    <cellStyle name="Hyperlink 30" xfId="38376" hidden="1" xr:uid="{00000000-0005-0000-0000-0000536A0000}"/>
    <cellStyle name="Hyperlink 30" xfId="38680" hidden="1" xr:uid="{00000000-0005-0000-0000-0000546A0000}"/>
    <cellStyle name="Hyperlink 30" xfId="38853" hidden="1" xr:uid="{00000000-0005-0000-0000-0000556A0000}"/>
    <cellStyle name="Hyperlink 30" xfId="38809" hidden="1" xr:uid="{00000000-0005-0000-0000-0000566A0000}"/>
    <cellStyle name="Hyperlink 30" xfId="38812" hidden="1" xr:uid="{00000000-0005-0000-0000-0000576A0000}"/>
    <cellStyle name="Hyperlink 30" xfId="38807" hidden="1" xr:uid="{00000000-0005-0000-0000-0000586A0000}"/>
    <cellStyle name="Hyperlink 30" xfId="38727" hidden="1" xr:uid="{00000000-0005-0000-0000-0000596A0000}"/>
    <cellStyle name="Hyperlink 30" xfId="39085" hidden="1" xr:uid="{00000000-0005-0000-0000-00005A6A0000}"/>
    <cellStyle name="Hyperlink 30" xfId="39041" hidden="1" xr:uid="{00000000-0005-0000-0000-00005B6A0000}"/>
    <cellStyle name="Hyperlink 30" xfId="39044" hidden="1" xr:uid="{00000000-0005-0000-0000-00005C6A0000}"/>
    <cellStyle name="Hyperlink 30" xfId="39039" hidden="1" xr:uid="{00000000-0005-0000-0000-00005D6A0000}"/>
    <cellStyle name="Hyperlink 30" xfId="38645" hidden="1" xr:uid="{00000000-0005-0000-0000-00005E6A0000}"/>
    <cellStyle name="Hyperlink 30" xfId="39289" hidden="1" xr:uid="{00000000-0005-0000-0000-00005F6A0000}"/>
    <cellStyle name="Hyperlink 30" xfId="39245" hidden="1" xr:uid="{00000000-0005-0000-0000-0000606A0000}"/>
    <cellStyle name="Hyperlink 30" xfId="39248" hidden="1" xr:uid="{00000000-0005-0000-0000-0000616A0000}"/>
    <cellStyle name="Hyperlink 30" xfId="39243" hidden="1" xr:uid="{00000000-0005-0000-0000-0000626A0000}"/>
    <cellStyle name="Hyperlink 30" xfId="38791" hidden="1" xr:uid="{00000000-0005-0000-0000-0000636A0000}"/>
    <cellStyle name="Hyperlink 30" xfId="39493" hidden="1" xr:uid="{00000000-0005-0000-0000-0000646A0000}"/>
    <cellStyle name="Hyperlink 30" xfId="39449" hidden="1" xr:uid="{00000000-0005-0000-0000-0000656A0000}"/>
    <cellStyle name="Hyperlink 30" xfId="39452" hidden="1" xr:uid="{00000000-0005-0000-0000-0000666A0000}"/>
    <cellStyle name="Hyperlink 30" xfId="39447" hidden="1" xr:uid="{00000000-0005-0000-0000-0000676A0000}"/>
    <cellStyle name="Hyperlink 30" xfId="39026" hidden="1" xr:uid="{00000000-0005-0000-0000-0000686A0000}"/>
    <cellStyle name="Hyperlink 30" xfId="39697" hidden="1" xr:uid="{00000000-0005-0000-0000-0000696A0000}"/>
    <cellStyle name="Hyperlink 30" xfId="39653" hidden="1" xr:uid="{00000000-0005-0000-0000-00006A6A0000}"/>
    <cellStyle name="Hyperlink 30" xfId="39656" hidden="1" xr:uid="{00000000-0005-0000-0000-00006B6A0000}"/>
    <cellStyle name="Hyperlink 30" xfId="39651" hidden="1" xr:uid="{00000000-0005-0000-0000-00006C6A0000}"/>
    <cellStyle name="Hyperlink 30" xfId="36770" hidden="1" xr:uid="{00000000-0005-0000-0000-00006D6A0000}"/>
    <cellStyle name="Hyperlink 30" xfId="39901" hidden="1" xr:uid="{00000000-0005-0000-0000-00006E6A0000}"/>
    <cellStyle name="Hyperlink 30" xfId="39857" hidden="1" xr:uid="{00000000-0005-0000-0000-00006F6A0000}"/>
    <cellStyle name="Hyperlink 30" xfId="39860" hidden="1" xr:uid="{00000000-0005-0000-0000-0000706A0000}"/>
    <cellStyle name="Hyperlink 30" xfId="39855" hidden="1" xr:uid="{00000000-0005-0000-0000-0000716A0000}"/>
    <cellStyle name="Hyperlink 30" xfId="40159" hidden="1" xr:uid="{00000000-0005-0000-0000-0000726A0000}"/>
    <cellStyle name="Hyperlink 30" xfId="40332" hidden="1" xr:uid="{00000000-0005-0000-0000-0000736A0000}"/>
    <cellStyle name="Hyperlink 30" xfId="40288" hidden="1" xr:uid="{00000000-0005-0000-0000-0000746A0000}"/>
    <cellStyle name="Hyperlink 30" xfId="40291" hidden="1" xr:uid="{00000000-0005-0000-0000-0000756A0000}"/>
    <cellStyle name="Hyperlink 30" xfId="40286" hidden="1" xr:uid="{00000000-0005-0000-0000-0000766A0000}"/>
    <cellStyle name="Hyperlink 30" xfId="40206" hidden="1" xr:uid="{00000000-0005-0000-0000-0000776A0000}"/>
    <cellStyle name="Hyperlink 30" xfId="40564" hidden="1" xr:uid="{00000000-0005-0000-0000-0000786A0000}"/>
    <cellStyle name="Hyperlink 30" xfId="40520" hidden="1" xr:uid="{00000000-0005-0000-0000-0000796A0000}"/>
    <cellStyle name="Hyperlink 30" xfId="40523" hidden="1" xr:uid="{00000000-0005-0000-0000-00007A6A0000}"/>
    <cellStyle name="Hyperlink 30" xfId="40518" hidden="1" xr:uid="{00000000-0005-0000-0000-00007B6A0000}"/>
    <cellStyle name="Hyperlink 30" xfId="40124" hidden="1" xr:uid="{00000000-0005-0000-0000-00007C6A0000}"/>
    <cellStyle name="Hyperlink 30" xfId="40768" hidden="1" xr:uid="{00000000-0005-0000-0000-00007D6A0000}"/>
    <cellStyle name="Hyperlink 30" xfId="40724" hidden="1" xr:uid="{00000000-0005-0000-0000-00007E6A0000}"/>
    <cellStyle name="Hyperlink 30" xfId="40727" hidden="1" xr:uid="{00000000-0005-0000-0000-00007F6A0000}"/>
    <cellStyle name="Hyperlink 30" xfId="40722" hidden="1" xr:uid="{00000000-0005-0000-0000-0000806A0000}"/>
    <cellStyle name="Hyperlink 30" xfId="40270" hidden="1" xr:uid="{00000000-0005-0000-0000-0000816A0000}"/>
    <cellStyle name="Hyperlink 30" xfId="40972" hidden="1" xr:uid="{00000000-0005-0000-0000-0000826A0000}"/>
    <cellStyle name="Hyperlink 30" xfId="40928" hidden="1" xr:uid="{00000000-0005-0000-0000-0000836A0000}"/>
    <cellStyle name="Hyperlink 30" xfId="40931" hidden="1" xr:uid="{00000000-0005-0000-0000-0000846A0000}"/>
    <cellStyle name="Hyperlink 30" xfId="40926" hidden="1" xr:uid="{00000000-0005-0000-0000-0000856A0000}"/>
    <cellStyle name="Hyperlink 30" xfId="40505" hidden="1" xr:uid="{00000000-0005-0000-0000-0000866A0000}"/>
    <cellStyle name="Hyperlink 30" xfId="41176" hidden="1" xr:uid="{00000000-0005-0000-0000-0000876A0000}"/>
    <cellStyle name="Hyperlink 30" xfId="41132" hidden="1" xr:uid="{00000000-0005-0000-0000-0000886A0000}"/>
    <cellStyle name="Hyperlink 30" xfId="41135" hidden="1" xr:uid="{00000000-0005-0000-0000-0000896A0000}"/>
    <cellStyle name="Hyperlink 30" xfId="41130" hidden="1" xr:uid="{00000000-0005-0000-0000-00008A6A0000}"/>
    <cellStyle name="Hyperlink 30" xfId="26125" hidden="1" xr:uid="{00000000-0005-0000-0000-00008B6A0000}"/>
    <cellStyle name="Hyperlink 30" xfId="41380" hidden="1" xr:uid="{00000000-0005-0000-0000-00008C6A0000}"/>
    <cellStyle name="Hyperlink 30" xfId="41336" hidden="1" xr:uid="{00000000-0005-0000-0000-00008D6A0000}"/>
    <cellStyle name="Hyperlink 30" xfId="41339" hidden="1" xr:uid="{00000000-0005-0000-0000-00008E6A0000}"/>
    <cellStyle name="Hyperlink 30" xfId="41334" hidden="1" xr:uid="{00000000-0005-0000-0000-00008F6A0000}"/>
    <cellStyle name="Hyperlink 30" xfId="41566" hidden="1" xr:uid="{00000000-0005-0000-0000-0000906A0000}"/>
    <cellStyle name="Hyperlink 30" xfId="41635" hidden="1" xr:uid="{00000000-0005-0000-0000-0000916A0000}"/>
    <cellStyle name="Hyperlink 30" xfId="41591" hidden="1" xr:uid="{00000000-0005-0000-0000-0000926A0000}"/>
    <cellStyle name="Hyperlink 30" xfId="41594" hidden="1" xr:uid="{00000000-0005-0000-0000-0000936A0000}"/>
    <cellStyle name="Hyperlink 30" xfId="41589" hidden="1" xr:uid="{00000000-0005-0000-0000-0000946A0000}"/>
    <cellStyle name="Hyperlink 30" xfId="41870" hidden="1" xr:uid="{00000000-0005-0000-0000-0000956A0000}"/>
    <cellStyle name="Hyperlink 30" xfId="41992" hidden="1" xr:uid="{00000000-0005-0000-0000-0000966A0000}"/>
    <cellStyle name="Hyperlink 30" xfId="41948" hidden="1" xr:uid="{00000000-0005-0000-0000-0000976A0000}"/>
    <cellStyle name="Hyperlink 30" xfId="41951" hidden="1" xr:uid="{00000000-0005-0000-0000-0000986A0000}"/>
    <cellStyle name="Hyperlink 30" xfId="41946" hidden="1" xr:uid="{00000000-0005-0000-0000-0000996A0000}"/>
    <cellStyle name="Hyperlink 30" xfId="42250" hidden="1" xr:uid="{00000000-0005-0000-0000-00009A6A0000}"/>
    <cellStyle name="Hyperlink 30" xfId="42423" hidden="1" xr:uid="{00000000-0005-0000-0000-00009B6A0000}"/>
    <cellStyle name="Hyperlink 30" xfId="42379" hidden="1" xr:uid="{00000000-0005-0000-0000-00009C6A0000}"/>
    <cellStyle name="Hyperlink 30" xfId="42382" hidden="1" xr:uid="{00000000-0005-0000-0000-00009D6A0000}"/>
    <cellStyle name="Hyperlink 30" xfId="42377" hidden="1" xr:uid="{00000000-0005-0000-0000-00009E6A0000}"/>
    <cellStyle name="Hyperlink 30" xfId="42297" hidden="1" xr:uid="{00000000-0005-0000-0000-00009F6A0000}"/>
    <cellStyle name="Hyperlink 30" xfId="42655" hidden="1" xr:uid="{00000000-0005-0000-0000-0000A06A0000}"/>
    <cellStyle name="Hyperlink 30" xfId="42611" hidden="1" xr:uid="{00000000-0005-0000-0000-0000A16A0000}"/>
    <cellStyle name="Hyperlink 30" xfId="42614" hidden="1" xr:uid="{00000000-0005-0000-0000-0000A26A0000}"/>
    <cellStyle name="Hyperlink 30" xfId="42609" hidden="1" xr:uid="{00000000-0005-0000-0000-0000A36A0000}"/>
    <cellStyle name="Hyperlink 30" xfId="42215" hidden="1" xr:uid="{00000000-0005-0000-0000-0000A46A0000}"/>
    <cellStyle name="Hyperlink 30" xfId="42859" hidden="1" xr:uid="{00000000-0005-0000-0000-0000A56A0000}"/>
    <cellStyle name="Hyperlink 30" xfId="42815" hidden="1" xr:uid="{00000000-0005-0000-0000-0000A66A0000}"/>
    <cellStyle name="Hyperlink 30" xfId="42818" hidden="1" xr:uid="{00000000-0005-0000-0000-0000A76A0000}"/>
    <cellStyle name="Hyperlink 30" xfId="42813" hidden="1" xr:uid="{00000000-0005-0000-0000-0000A86A0000}"/>
    <cellStyle name="Hyperlink 30" xfId="42361" hidden="1" xr:uid="{00000000-0005-0000-0000-0000A96A0000}"/>
    <cellStyle name="Hyperlink 30" xfId="43063" hidden="1" xr:uid="{00000000-0005-0000-0000-0000AA6A0000}"/>
    <cellStyle name="Hyperlink 30" xfId="43019" hidden="1" xr:uid="{00000000-0005-0000-0000-0000AB6A0000}"/>
    <cellStyle name="Hyperlink 30" xfId="43022" hidden="1" xr:uid="{00000000-0005-0000-0000-0000AC6A0000}"/>
    <cellStyle name="Hyperlink 30" xfId="43017" hidden="1" xr:uid="{00000000-0005-0000-0000-0000AD6A0000}"/>
    <cellStyle name="Hyperlink 30" xfId="42596" hidden="1" xr:uid="{00000000-0005-0000-0000-0000AE6A0000}"/>
    <cellStyle name="Hyperlink 30" xfId="43267" hidden="1" xr:uid="{00000000-0005-0000-0000-0000AF6A0000}"/>
    <cellStyle name="Hyperlink 30" xfId="43223" hidden="1" xr:uid="{00000000-0005-0000-0000-0000B06A0000}"/>
    <cellStyle name="Hyperlink 30" xfId="43226" hidden="1" xr:uid="{00000000-0005-0000-0000-0000B16A0000}"/>
    <cellStyle name="Hyperlink 30" xfId="43221" hidden="1" xr:uid="{00000000-0005-0000-0000-0000B26A0000}"/>
    <cellStyle name="Hyperlink 30" xfId="41917" hidden="1" xr:uid="{00000000-0005-0000-0000-0000B36A0000}"/>
    <cellStyle name="Hyperlink 30" xfId="43471" hidden="1" xr:uid="{00000000-0005-0000-0000-0000B46A0000}"/>
    <cellStyle name="Hyperlink 30" xfId="43427" hidden="1" xr:uid="{00000000-0005-0000-0000-0000B56A0000}"/>
    <cellStyle name="Hyperlink 30" xfId="43430" hidden="1" xr:uid="{00000000-0005-0000-0000-0000B66A0000}"/>
    <cellStyle name="Hyperlink 30" xfId="43425" hidden="1" xr:uid="{00000000-0005-0000-0000-0000B76A0000}"/>
    <cellStyle name="Hyperlink 30" xfId="43729" hidden="1" xr:uid="{00000000-0005-0000-0000-0000B86A0000}"/>
    <cellStyle name="Hyperlink 30" xfId="43902" hidden="1" xr:uid="{00000000-0005-0000-0000-0000B96A0000}"/>
    <cellStyle name="Hyperlink 30" xfId="43858" hidden="1" xr:uid="{00000000-0005-0000-0000-0000BA6A0000}"/>
    <cellStyle name="Hyperlink 30" xfId="43861" hidden="1" xr:uid="{00000000-0005-0000-0000-0000BB6A0000}"/>
    <cellStyle name="Hyperlink 30" xfId="43856" hidden="1" xr:uid="{00000000-0005-0000-0000-0000BC6A0000}"/>
    <cellStyle name="Hyperlink 30" xfId="43776" hidden="1" xr:uid="{00000000-0005-0000-0000-0000BD6A0000}"/>
    <cellStyle name="Hyperlink 30" xfId="44134" hidden="1" xr:uid="{00000000-0005-0000-0000-0000BE6A0000}"/>
    <cellStyle name="Hyperlink 30" xfId="44090" hidden="1" xr:uid="{00000000-0005-0000-0000-0000BF6A0000}"/>
    <cellStyle name="Hyperlink 30" xfId="44093" hidden="1" xr:uid="{00000000-0005-0000-0000-0000C06A0000}"/>
    <cellStyle name="Hyperlink 30" xfId="44088" hidden="1" xr:uid="{00000000-0005-0000-0000-0000C16A0000}"/>
    <cellStyle name="Hyperlink 30" xfId="43694" hidden="1" xr:uid="{00000000-0005-0000-0000-0000C26A0000}"/>
    <cellStyle name="Hyperlink 30" xfId="44338" hidden="1" xr:uid="{00000000-0005-0000-0000-0000C36A0000}"/>
    <cellStyle name="Hyperlink 30" xfId="44294" hidden="1" xr:uid="{00000000-0005-0000-0000-0000C46A0000}"/>
    <cellStyle name="Hyperlink 30" xfId="44297" hidden="1" xr:uid="{00000000-0005-0000-0000-0000C56A0000}"/>
    <cellStyle name="Hyperlink 30" xfId="44292" hidden="1" xr:uid="{00000000-0005-0000-0000-0000C66A0000}"/>
    <cellStyle name="Hyperlink 30" xfId="43840" hidden="1" xr:uid="{00000000-0005-0000-0000-0000C76A0000}"/>
    <cellStyle name="Hyperlink 30" xfId="44542" hidden="1" xr:uid="{00000000-0005-0000-0000-0000C86A0000}"/>
    <cellStyle name="Hyperlink 30" xfId="44498" hidden="1" xr:uid="{00000000-0005-0000-0000-0000C96A0000}"/>
    <cellStyle name="Hyperlink 30" xfId="44501" hidden="1" xr:uid="{00000000-0005-0000-0000-0000CA6A0000}"/>
    <cellStyle name="Hyperlink 30" xfId="44496" hidden="1" xr:uid="{00000000-0005-0000-0000-0000CB6A0000}"/>
    <cellStyle name="Hyperlink 30" xfId="44075" hidden="1" xr:uid="{00000000-0005-0000-0000-0000CC6A0000}"/>
    <cellStyle name="Hyperlink 30" xfId="44746" hidden="1" xr:uid="{00000000-0005-0000-0000-0000CD6A0000}"/>
    <cellStyle name="Hyperlink 30" xfId="44702" hidden="1" xr:uid="{00000000-0005-0000-0000-0000CE6A0000}"/>
    <cellStyle name="Hyperlink 30" xfId="44705" hidden="1" xr:uid="{00000000-0005-0000-0000-0000CF6A0000}"/>
    <cellStyle name="Hyperlink 30" xfId="44700" hidden="1" xr:uid="{00000000-0005-0000-0000-0000D06A0000}"/>
    <cellStyle name="Hyperlink 30" xfId="41819" hidden="1" xr:uid="{00000000-0005-0000-0000-0000D16A0000}"/>
    <cellStyle name="Hyperlink 30" xfId="44950" hidden="1" xr:uid="{00000000-0005-0000-0000-0000D26A0000}"/>
    <cellStyle name="Hyperlink 30" xfId="44906" hidden="1" xr:uid="{00000000-0005-0000-0000-0000D36A0000}"/>
    <cellStyle name="Hyperlink 30" xfId="44909" hidden="1" xr:uid="{00000000-0005-0000-0000-0000D46A0000}"/>
    <cellStyle name="Hyperlink 30" xfId="44904" hidden="1" xr:uid="{00000000-0005-0000-0000-0000D56A0000}"/>
    <cellStyle name="Hyperlink 30" xfId="45208" hidden="1" xr:uid="{00000000-0005-0000-0000-0000D66A0000}"/>
    <cellStyle name="Hyperlink 30" xfId="45381" hidden="1" xr:uid="{00000000-0005-0000-0000-0000D76A0000}"/>
    <cellStyle name="Hyperlink 30" xfId="45337" hidden="1" xr:uid="{00000000-0005-0000-0000-0000D86A0000}"/>
    <cellStyle name="Hyperlink 30" xfId="45340" hidden="1" xr:uid="{00000000-0005-0000-0000-0000D96A0000}"/>
    <cellStyle name="Hyperlink 30" xfId="45335" hidden="1" xr:uid="{00000000-0005-0000-0000-0000DA6A0000}"/>
    <cellStyle name="Hyperlink 30" xfId="45255" hidden="1" xr:uid="{00000000-0005-0000-0000-0000DB6A0000}"/>
    <cellStyle name="Hyperlink 30" xfId="45613" hidden="1" xr:uid="{00000000-0005-0000-0000-0000DC6A0000}"/>
    <cellStyle name="Hyperlink 30" xfId="45569" hidden="1" xr:uid="{00000000-0005-0000-0000-0000DD6A0000}"/>
    <cellStyle name="Hyperlink 30" xfId="45572" hidden="1" xr:uid="{00000000-0005-0000-0000-0000DE6A0000}"/>
    <cellStyle name="Hyperlink 30" xfId="45567" hidden="1" xr:uid="{00000000-0005-0000-0000-0000DF6A0000}"/>
    <cellStyle name="Hyperlink 30" xfId="45173" hidden="1" xr:uid="{00000000-0005-0000-0000-0000E06A0000}"/>
    <cellStyle name="Hyperlink 30" xfId="45817" hidden="1" xr:uid="{00000000-0005-0000-0000-0000E16A0000}"/>
    <cellStyle name="Hyperlink 30" xfId="45773" hidden="1" xr:uid="{00000000-0005-0000-0000-0000E26A0000}"/>
    <cellStyle name="Hyperlink 30" xfId="45776" hidden="1" xr:uid="{00000000-0005-0000-0000-0000E36A0000}"/>
    <cellStyle name="Hyperlink 30" xfId="45771" hidden="1" xr:uid="{00000000-0005-0000-0000-0000E46A0000}"/>
    <cellStyle name="Hyperlink 30" xfId="45319" hidden="1" xr:uid="{00000000-0005-0000-0000-0000E56A0000}"/>
    <cellStyle name="Hyperlink 30" xfId="46021" hidden="1" xr:uid="{00000000-0005-0000-0000-0000E66A0000}"/>
    <cellStyle name="Hyperlink 30" xfId="45977" hidden="1" xr:uid="{00000000-0005-0000-0000-0000E76A0000}"/>
    <cellStyle name="Hyperlink 30" xfId="45980" hidden="1" xr:uid="{00000000-0005-0000-0000-0000E86A0000}"/>
    <cellStyle name="Hyperlink 30" xfId="45975" hidden="1" xr:uid="{00000000-0005-0000-0000-0000E96A0000}"/>
    <cellStyle name="Hyperlink 30" xfId="45554" hidden="1" xr:uid="{00000000-0005-0000-0000-0000EA6A0000}"/>
    <cellStyle name="Hyperlink 30" xfId="46225" hidden="1" xr:uid="{00000000-0005-0000-0000-0000EB6A0000}"/>
    <cellStyle name="Hyperlink 30" xfId="46181" hidden="1" xr:uid="{00000000-0005-0000-0000-0000EC6A0000}"/>
    <cellStyle name="Hyperlink 30" xfId="46184" hidden="1" xr:uid="{00000000-0005-0000-0000-0000ED6A0000}"/>
    <cellStyle name="Hyperlink 30" xfId="46179" hidden="1" xr:uid="{00000000-0005-0000-0000-0000EE6A0000}"/>
    <cellStyle name="Hyperlink 30" xfId="31199" hidden="1" xr:uid="{00000000-0005-0000-0000-0000EF6A0000}"/>
    <cellStyle name="Hyperlink 30" xfId="46429" hidden="1" xr:uid="{00000000-0005-0000-0000-0000F06A0000}"/>
    <cellStyle name="Hyperlink 30" xfId="46385" hidden="1" xr:uid="{00000000-0005-0000-0000-0000F16A0000}"/>
    <cellStyle name="Hyperlink 30" xfId="46388" hidden="1" xr:uid="{00000000-0005-0000-0000-0000F26A0000}"/>
    <cellStyle name="Hyperlink 30" xfId="46383" hidden="1" xr:uid="{00000000-0005-0000-0000-0000F36A0000}"/>
    <cellStyle name="Hyperlink 30" xfId="46615" hidden="1" xr:uid="{00000000-0005-0000-0000-0000F46A0000}"/>
    <cellStyle name="Hyperlink 30" xfId="46684" hidden="1" xr:uid="{00000000-0005-0000-0000-0000F56A0000}"/>
    <cellStyle name="Hyperlink 30" xfId="46640" hidden="1" xr:uid="{00000000-0005-0000-0000-0000F66A0000}"/>
    <cellStyle name="Hyperlink 30" xfId="46643" hidden="1" xr:uid="{00000000-0005-0000-0000-0000F76A0000}"/>
    <cellStyle name="Hyperlink 30" xfId="46638" hidden="1" xr:uid="{00000000-0005-0000-0000-0000F86A0000}"/>
    <cellStyle name="Hyperlink 30" xfId="46919" hidden="1" xr:uid="{00000000-0005-0000-0000-0000F96A0000}"/>
    <cellStyle name="Hyperlink 30" xfId="47041" hidden="1" xr:uid="{00000000-0005-0000-0000-0000FA6A0000}"/>
    <cellStyle name="Hyperlink 30" xfId="46997" hidden="1" xr:uid="{00000000-0005-0000-0000-0000FB6A0000}"/>
    <cellStyle name="Hyperlink 30" xfId="47000" hidden="1" xr:uid="{00000000-0005-0000-0000-0000FC6A0000}"/>
    <cellStyle name="Hyperlink 30" xfId="46995" hidden="1" xr:uid="{00000000-0005-0000-0000-0000FD6A0000}"/>
    <cellStyle name="Hyperlink 30" xfId="47299" hidden="1" xr:uid="{00000000-0005-0000-0000-0000FE6A0000}"/>
    <cellStyle name="Hyperlink 30" xfId="47472" hidden="1" xr:uid="{00000000-0005-0000-0000-0000FF6A0000}"/>
    <cellStyle name="Hyperlink 30" xfId="47428" hidden="1" xr:uid="{00000000-0005-0000-0000-0000006B0000}"/>
    <cellStyle name="Hyperlink 30" xfId="47431" hidden="1" xr:uid="{00000000-0005-0000-0000-0000016B0000}"/>
    <cellStyle name="Hyperlink 30" xfId="47426" hidden="1" xr:uid="{00000000-0005-0000-0000-0000026B0000}"/>
    <cellStyle name="Hyperlink 30" xfId="47346" hidden="1" xr:uid="{00000000-0005-0000-0000-0000036B0000}"/>
    <cellStyle name="Hyperlink 30" xfId="47704" hidden="1" xr:uid="{00000000-0005-0000-0000-0000046B0000}"/>
    <cellStyle name="Hyperlink 30" xfId="47660" hidden="1" xr:uid="{00000000-0005-0000-0000-0000056B0000}"/>
    <cellStyle name="Hyperlink 30" xfId="47663" hidden="1" xr:uid="{00000000-0005-0000-0000-0000066B0000}"/>
    <cellStyle name="Hyperlink 30" xfId="47658" hidden="1" xr:uid="{00000000-0005-0000-0000-0000076B0000}"/>
    <cellStyle name="Hyperlink 30" xfId="47264" hidden="1" xr:uid="{00000000-0005-0000-0000-0000086B0000}"/>
    <cellStyle name="Hyperlink 30" xfId="47908" hidden="1" xr:uid="{00000000-0005-0000-0000-0000096B0000}"/>
    <cellStyle name="Hyperlink 30" xfId="47864" hidden="1" xr:uid="{00000000-0005-0000-0000-00000A6B0000}"/>
    <cellStyle name="Hyperlink 30" xfId="47867" hidden="1" xr:uid="{00000000-0005-0000-0000-00000B6B0000}"/>
    <cellStyle name="Hyperlink 30" xfId="47862" hidden="1" xr:uid="{00000000-0005-0000-0000-00000C6B0000}"/>
    <cellStyle name="Hyperlink 30" xfId="47410" hidden="1" xr:uid="{00000000-0005-0000-0000-00000D6B0000}"/>
    <cellStyle name="Hyperlink 30" xfId="48112" hidden="1" xr:uid="{00000000-0005-0000-0000-00000E6B0000}"/>
    <cellStyle name="Hyperlink 30" xfId="48068" hidden="1" xr:uid="{00000000-0005-0000-0000-00000F6B0000}"/>
    <cellStyle name="Hyperlink 30" xfId="48071" hidden="1" xr:uid="{00000000-0005-0000-0000-0000106B0000}"/>
    <cellStyle name="Hyperlink 30" xfId="48066" hidden="1" xr:uid="{00000000-0005-0000-0000-0000116B0000}"/>
    <cellStyle name="Hyperlink 30" xfId="47645" hidden="1" xr:uid="{00000000-0005-0000-0000-0000126B0000}"/>
    <cellStyle name="Hyperlink 30" xfId="48316" hidden="1" xr:uid="{00000000-0005-0000-0000-0000136B0000}"/>
    <cellStyle name="Hyperlink 30" xfId="48272" hidden="1" xr:uid="{00000000-0005-0000-0000-0000146B0000}"/>
    <cellStyle name="Hyperlink 30" xfId="48275" hidden="1" xr:uid="{00000000-0005-0000-0000-0000156B0000}"/>
    <cellStyle name="Hyperlink 30" xfId="48270" hidden="1" xr:uid="{00000000-0005-0000-0000-0000166B0000}"/>
    <cellStyle name="Hyperlink 30" xfId="46966" hidden="1" xr:uid="{00000000-0005-0000-0000-0000176B0000}"/>
    <cellStyle name="Hyperlink 30" xfId="48520" hidden="1" xr:uid="{00000000-0005-0000-0000-0000186B0000}"/>
    <cellStyle name="Hyperlink 30" xfId="48476" hidden="1" xr:uid="{00000000-0005-0000-0000-0000196B0000}"/>
    <cellStyle name="Hyperlink 30" xfId="48479" hidden="1" xr:uid="{00000000-0005-0000-0000-00001A6B0000}"/>
    <cellStyle name="Hyperlink 30" xfId="48474" hidden="1" xr:uid="{00000000-0005-0000-0000-00001B6B0000}"/>
    <cellStyle name="Hyperlink 30" xfId="48778" hidden="1" xr:uid="{00000000-0005-0000-0000-00001C6B0000}"/>
    <cellStyle name="Hyperlink 30" xfId="48951" hidden="1" xr:uid="{00000000-0005-0000-0000-00001D6B0000}"/>
    <cellStyle name="Hyperlink 30" xfId="48907" hidden="1" xr:uid="{00000000-0005-0000-0000-00001E6B0000}"/>
    <cellStyle name="Hyperlink 30" xfId="48910" hidden="1" xr:uid="{00000000-0005-0000-0000-00001F6B0000}"/>
    <cellStyle name="Hyperlink 30" xfId="48905" hidden="1" xr:uid="{00000000-0005-0000-0000-0000206B0000}"/>
    <cellStyle name="Hyperlink 30" xfId="48825" hidden="1" xr:uid="{00000000-0005-0000-0000-0000216B0000}"/>
    <cellStyle name="Hyperlink 30" xfId="49183" hidden="1" xr:uid="{00000000-0005-0000-0000-0000226B0000}"/>
    <cellStyle name="Hyperlink 30" xfId="49139" hidden="1" xr:uid="{00000000-0005-0000-0000-0000236B0000}"/>
    <cellStyle name="Hyperlink 30" xfId="49142" hidden="1" xr:uid="{00000000-0005-0000-0000-0000246B0000}"/>
    <cellStyle name="Hyperlink 30" xfId="49137" hidden="1" xr:uid="{00000000-0005-0000-0000-0000256B0000}"/>
    <cellStyle name="Hyperlink 30" xfId="48743" hidden="1" xr:uid="{00000000-0005-0000-0000-0000266B0000}"/>
    <cellStyle name="Hyperlink 30" xfId="49387" hidden="1" xr:uid="{00000000-0005-0000-0000-0000276B0000}"/>
    <cellStyle name="Hyperlink 30" xfId="49343" hidden="1" xr:uid="{00000000-0005-0000-0000-0000286B0000}"/>
    <cellStyle name="Hyperlink 30" xfId="49346" hidden="1" xr:uid="{00000000-0005-0000-0000-0000296B0000}"/>
    <cellStyle name="Hyperlink 30" xfId="49341" hidden="1" xr:uid="{00000000-0005-0000-0000-00002A6B0000}"/>
    <cellStyle name="Hyperlink 30" xfId="48889" hidden="1" xr:uid="{00000000-0005-0000-0000-00002B6B0000}"/>
    <cellStyle name="Hyperlink 30" xfId="49591" hidden="1" xr:uid="{00000000-0005-0000-0000-00002C6B0000}"/>
    <cellStyle name="Hyperlink 30" xfId="49547" hidden="1" xr:uid="{00000000-0005-0000-0000-00002D6B0000}"/>
    <cellStyle name="Hyperlink 30" xfId="49550" hidden="1" xr:uid="{00000000-0005-0000-0000-00002E6B0000}"/>
    <cellStyle name="Hyperlink 30" xfId="49545" hidden="1" xr:uid="{00000000-0005-0000-0000-00002F6B0000}"/>
    <cellStyle name="Hyperlink 30" xfId="49124" hidden="1" xr:uid="{00000000-0005-0000-0000-0000306B0000}"/>
    <cellStyle name="Hyperlink 30" xfId="49795" hidden="1" xr:uid="{00000000-0005-0000-0000-0000316B0000}"/>
    <cellStyle name="Hyperlink 30" xfId="49751" hidden="1" xr:uid="{00000000-0005-0000-0000-0000326B0000}"/>
    <cellStyle name="Hyperlink 30" xfId="49754" hidden="1" xr:uid="{00000000-0005-0000-0000-0000336B0000}"/>
    <cellStyle name="Hyperlink 30" xfId="49749" hidden="1" xr:uid="{00000000-0005-0000-0000-0000346B0000}"/>
    <cellStyle name="Hyperlink 30" xfId="46868" hidden="1" xr:uid="{00000000-0005-0000-0000-0000356B0000}"/>
    <cellStyle name="Hyperlink 30" xfId="49999" hidden="1" xr:uid="{00000000-0005-0000-0000-0000366B0000}"/>
    <cellStyle name="Hyperlink 30" xfId="49955" hidden="1" xr:uid="{00000000-0005-0000-0000-0000376B0000}"/>
    <cellStyle name="Hyperlink 30" xfId="49958" hidden="1" xr:uid="{00000000-0005-0000-0000-0000386B0000}"/>
    <cellStyle name="Hyperlink 30" xfId="49953" hidden="1" xr:uid="{00000000-0005-0000-0000-0000396B0000}"/>
    <cellStyle name="Hyperlink 30" xfId="50257" hidden="1" xr:uid="{00000000-0005-0000-0000-00003A6B0000}"/>
    <cellStyle name="Hyperlink 30" xfId="50430" hidden="1" xr:uid="{00000000-0005-0000-0000-00003B6B0000}"/>
    <cellStyle name="Hyperlink 30" xfId="50386" hidden="1" xr:uid="{00000000-0005-0000-0000-00003C6B0000}"/>
    <cellStyle name="Hyperlink 30" xfId="50389" hidden="1" xr:uid="{00000000-0005-0000-0000-00003D6B0000}"/>
    <cellStyle name="Hyperlink 30" xfId="50384" hidden="1" xr:uid="{00000000-0005-0000-0000-00003E6B0000}"/>
    <cellStyle name="Hyperlink 30" xfId="50304" hidden="1" xr:uid="{00000000-0005-0000-0000-00003F6B0000}"/>
    <cellStyle name="Hyperlink 30" xfId="50662" hidden="1" xr:uid="{00000000-0005-0000-0000-0000406B0000}"/>
    <cellStyle name="Hyperlink 30" xfId="50618" hidden="1" xr:uid="{00000000-0005-0000-0000-0000416B0000}"/>
    <cellStyle name="Hyperlink 30" xfId="50621" hidden="1" xr:uid="{00000000-0005-0000-0000-0000426B0000}"/>
    <cellStyle name="Hyperlink 30" xfId="50616" hidden="1" xr:uid="{00000000-0005-0000-0000-0000436B0000}"/>
    <cellStyle name="Hyperlink 30" xfId="50222" hidden="1" xr:uid="{00000000-0005-0000-0000-0000446B0000}"/>
    <cellStyle name="Hyperlink 30" xfId="50866" hidden="1" xr:uid="{00000000-0005-0000-0000-0000456B0000}"/>
    <cellStyle name="Hyperlink 30" xfId="50822" hidden="1" xr:uid="{00000000-0005-0000-0000-0000466B0000}"/>
    <cellStyle name="Hyperlink 30" xfId="50825" hidden="1" xr:uid="{00000000-0005-0000-0000-0000476B0000}"/>
    <cellStyle name="Hyperlink 30" xfId="50820" hidden="1" xr:uid="{00000000-0005-0000-0000-0000486B0000}"/>
    <cellStyle name="Hyperlink 30" xfId="50368" hidden="1" xr:uid="{00000000-0005-0000-0000-0000496B0000}"/>
    <cellStyle name="Hyperlink 30" xfId="51070" hidden="1" xr:uid="{00000000-0005-0000-0000-00004A6B0000}"/>
    <cellStyle name="Hyperlink 30" xfId="51026" hidden="1" xr:uid="{00000000-0005-0000-0000-00004B6B0000}"/>
    <cellStyle name="Hyperlink 30" xfId="51029" hidden="1" xr:uid="{00000000-0005-0000-0000-00004C6B0000}"/>
    <cellStyle name="Hyperlink 30" xfId="51024" hidden="1" xr:uid="{00000000-0005-0000-0000-00004D6B0000}"/>
    <cellStyle name="Hyperlink 30" xfId="50603" hidden="1" xr:uid="{00000000-0005-0000-0000-00004E6B0000}"/>
    <cellStyle name="Hyperlink 30" xfId="51274" hidden="1" xr:uid="{00000000-0005-0000-0000-00004F6B0000}"/>
    <cellStyle name="Hyperlink 30" xfId="51230" hidden="1" xr:uid="{00000000-0005-0000-0000-0000506B0000}"/>
    <cellStyle name="Hyperlink 30" xfId="51233" hidden="1" xr:uid="{00000000-0005-0000-0000-0000516B0000}"/>
    <cellStyle name="Hyperlink 30" xfId="51228" hidden="1" xr:uid="{00000000-0005-0000-0000-0000526B0000}"/>
    <cellStyle name="Hyperlink 30" xfId="36271" hidden="1" xr:uid="{00000000-0005-0000-0000-0000536B0000}"/>
    <cellStyle name="Hyperlink 30" xfId="51478" hidden="1" xr:uid="{00000000-0005-0000-0000-0000546B0000}"/>
    <cellStyle name="Hyperlink 30" xfId="51434" hidden="1" xr:uid="{00000000-0005-0000-0000-0000556B0000}"/>
    <cellStyle name="Hyperlink 30" xfId="51437" hidden="1" xr:uid="{00000000-0005-0000-0000-0000566B0000}"/>
    <cellStyle name="Hyperlink 30" xfId="51432" hidden="1" xr:uid="{00000000-0005-0000-0000-0000576B0000}"/>
    <cellStyle name="Hyperlink 30" xfId="51664" hidden="1" xr:uid="{00000000-0005-0000-0000-0000586B0000}"/>
    <cellStyle name="Hyperlink 30" xfId="51733" hidden="1" xr:uid="{00000000-0005-0000-0000-0000596B0000}"/>
    <cellStyle name="Hyperlink 30" xfId="51689" hidden="1" xr:uid="{00000000-0005-0000-0000-00005A6B0000}"/>
    <cellStyle name="Hyperlink 30" xfId="51692" hidden="1" xr:uid="{00000000-0005-0000-0000-00005B6B0000}"/>
    <cellStyle name="Hyperlink 30" xfId="51687" hidden="1" xr:uid="{00000000-0005-0000-0000-00005C6B0000}"/>
    <cellStyle name="Hyperlink 30" xfId="51968" hidden="1" xr:uid="{00000000-0005-0000-0000-00005D6B0000}"/>
    <cellStyle name="Hyperlink 30" xfId="52090" hidden="1" xr:uid="{00000000-0005-0000-0000-00005E6B0000}"/>
    <cellStyle name="Hyperlink 30" xfId="52046" hidden="1" xr:uid="{00000000-0005-0000-0000-00005F6B0000}"/>
    <cellStyle name="Hyperlink 30" xfId="52049" hidden="1" xr:uid="{00000000-0005-0000-0000-0000606B0000}"/>
    <cellStyle name="Hyperlink 30" xfId="52044" hidden="1" xr:uid="{00000000-0005-0000-0000-0000616B0000}"/>
    <cellStyle name="Hyperlink 30" xfId="52348" hidden="1" xr:uid="{00000000-0005-0000-0000-0000626B0000}"/>
    <cellStyle name="Hyperlink 30" xfId="52521" hidden="1" xr:uid="{00000000-0005-0000-0000-0000636B0000}"/>
    <cellStyle name="Hyperlink 30" xfId="52477" hidden="1" xr:uid="{00000000-0005-0000-0000-0000646B0000}"/>
    <cellStyle name="Hyperlink 30" xfId="52480" hidden="1" xr:uid="{00000000-0005-0000-0000-0000656B0000}"/>
    <cellStyle name="Hyperlink 30" xfId="52475" hidden="1" xr:uid="{00000000-0005-0000-0000-0000666B0000}"/>
    <cellStyle name="Hyperlink 30" xfId="52395" hidden="1" xr:uid="{00000000-0005-0000-0000-0000676B0000}"/>
    <cellStyle name="Hyperlink 30" xfId="52753" hidden="1" xr:uid="{00000000-0005-0000-0000-0000686B0000}"/>
    <cellStyle name="Hyperlink 30" xfId="52709" hidden="1" xr:uid="{00000000-0005-0000-0000-0000696B0000}"/>
    <cellStyle name="Hyperlink 30" xfId="52712" hidden="1" xr:uid="{00000000-0005-0000-0000-00006A6B0000}"/>
    <cellStyle name="Hyperlink 30" xfId="52707" hidden="1" xr:uid="{00000000-0005-0000-0000-00006B6B0000}"/>
    <cellStyle name="Hyperlink 30" xfId="52313" hidden="1" xr:uid="{00000000-0005-0000-0000-00006C6B0000}"/>
    <cellStyle name="Hyperlink 30" xfId="52957" hidden="1" xr:uid="{00000000-0005-0000-0000-00006D6B0000}"/>
    <cellStyle name="Hyperlink 30" xfId="52913" hidden="1" xr:uid="{00000000-0005-0000-0000-00006E6B0000}"/>
    <cellStyle name="Hyperlink 30" xfId="52916" hidden="1" xr:uid="{00000000-0005-0000-0000-00006F6B0000}"/>
    <cellStyle name="Hyperlink 30" xfId="52911" hidden="1" xr:uid="{00000000-0005-0000-0000-0000706B0000}"/>
    <cellStyle name="Hyperlink 30" xfId="52459" hidden="1" xr:uid="{00000000-0005-0000-0000-0000716B0000}"/>
    <cellStyle name="Hyperlink 30" xfId="53161" hidden="1" xr:uid="{00000000-0005-0000-0000-0000726B0000}"/>
    <cellStyle name="Hyperlink 30" xfId="53117" hidden="1" xr:uid="{00000000-0005-0000-0000-0000736B0000}"/>
    <cellStyle name="Hyperlink 30" xfId="53120" hidden="1" xr:uid="{00000000-0005-0000-0000-0000746B0000}"/>
    <cellStyle name="Hyperlink 30" xfId="53115" hidden="1" xr:uid="{00000000-0005-0000-0000-0000756B0000}"/>
    <cellStyle name="Hyperlink 30" xfId="52694" hidden="1" xr:uid="{00000000-0005-0000-0000-0000766B0000}"/>
    <cellStyle name="Hyperlink 30" xfId="53365" hidden="1" xr:uid="{00000000-0005-0000-0000-0000776B0000}"/>
    <cellStyle name="Hyperlink 30" xfId="53321" hidden="1" xr:uid="{00000000-0005-0000-0000-0000786B0000}"/>
    <cellStyle name="Hyperlink 30" xfId="53324" hidden="1" xr:uid="{00000000-0005-0000-0000-0000796B0000}"/>
    <cellStyle name="Hyperlink 30" xfId="53319" hidden="1" xr:uid="{00000000-0005-0000-0000-00007A6B0000}"/>
    <cellStyle name="Hyperlink 30" xfId="52015" hidden="1" xr:uid="{00000000-0005-0000-0000-00007B6B0000}"/>
    <cellStyle name="Hyperlink 30" xfId="53569" hidden="1" xr:uid="{00000000-0005-0000-0000-00007C6B0000}"/>
    <cellStyle name="Hyperlink 30" xfId="53525" hidden="1" xr:uid="{00000000-0005-0000-0000-00007D6B0000}"/>
    <cellStyle name="Hyperlink 30" xfId="53528" hidden="1" xr:uid="{00000000-0005-0000-0000-00007E6B0000}"/>
    <cellStyle name="Hyperlink 30" xfId="53523" hidden="1" xr:uid="{00000000-0005-0000-0000-00007F6B0000}"/>
    <cellStyle name="Hyperlink 30" xfId="53827" hidden="1" xr:uid="{00000000-0005-0000-0000-0000806B0000}"/>
    <cellStyle name="Hyperlink 30" xfId="54000" hidden="1" xr:uid="{00000000-0005-0000-0000-0000816B0000}"/>
    <cellStyle name="Hyperlink 30" xfId="53956" hidden="1" xr:uid="{00000000-0005-0000-0000-0000826B0000}"/>
    <cellStyle name="Hyperlink 30" xfId="53959" hidden="1" xr:uid="{00000000-0005-0000-0000-0000836B0000}"/>
    <cellStyle name="Hyperlink 30" xfId="53954" hidden="1" xr:uid="{00000000-0005-0000-0000-0000846B0000}"/>
    <cellStyle name="Hyperlink 30" xfId="53874" hidden="1" xr:uid="{00000000-0005-0000-0000-0000856B0000}"/>
    <cellStyle name="Hyperlink 30" xfId="54232" hidden="1" xr:uid="{00000000-0005-0000-0000-0000866B0000}"/>
    <cellStyle name="Hyperlink 30" xfId="54188" hidden="1" xr:uid="{00000000-0005-0000-0000-0000876B0000}"/>
    <cellStyle name="Hyperlink 30" xfId="54191" hidden="1" xr:uid="{00000000-0005-0000-0000-0000886B0000}"/>
    <cellStyle name="Hyperlink 30" xfId="54186" hidden="1" xr:uid="{00000000-0005-0000-0000-0000896B0000}"/>
    <cellStyle name="Hyperlink 30" xfId="53792" hidden="1" xr:uid="{00000000-0005-0000-0000-00008A6B0000}"/>
    <cellStyle name="Hyperlink 30" xfId="54436" hidden="1" xr:uid="{00000000-0005-0000-0000-00008B6B0000}"/>
    <cellStyle name="Hyperlink 30" xfId="54392" hidden="1" xr:uid="{00000000-0005-0000-0000-00008C6B0000}"/>
    <cellStyle name="Hyperlink 30" xfId="54395" hidden="1" xr:uid="{00000000-0005-0000-0000-00008D6B0000}"/>
    <cellStyle name="Hyperlink 30" xfId="54390" hidden="1" xr:uid="{00000000-0005-0000-0000-00008E6B0000}"/>
    <cellStyle name="Hyperlink 30" xfId="53938" hidden="1" xr:uid="{00000000-0005-0000-0000-00008F6B0000}"/>
    <cellStyle name="Hyperlink 30" xfId="54640" hidden="1" xr:uid="{00000000-0005-0000-0000-0000906B0000}"/>
    <cellStyle name="Hyperlink 30" xfId="54596" hidden="1" xr:uid="{00000000-0005-0000-0000-0000916B0000}"/>
    <cellStyle name="Hyperlink 30" xfId="54599" hidden="1" xr:uid="{00000000-0005-0000-0000-0000926B0000}"/>
    <cellStyle name="Hyperlink 30" xfId="54594" hidden="1" xr:uid="{00000000-0005-0000-0000-0000936B0000}"/>
    <cellStyle name="Hyperlink 30" xfId="54173" hidden="1" xr:uid="{00000000-0005-0000-0000-0000946B0000}"/>
    <cellStyle name="Hyperlink 30" xfId="54844" hidden="1" xr:uid="{00000000-0005-0000-0000-0000956B0000}"/>
    <cellStyle name="Hyperlink 30" xfId="54800" hidden="1" xr:uid="{00000000-0005-0000-0000-0000966B0000}"/>
    <cellStyle name="Hyperlink 30" xfId="54803" hidden="1" xr:uid="{00000000-0005-0000-0000-0000976B0000}"/>
    <cellStyle name="Hyperlink 30" xfId="54798" hidden="1" xr:uid="{00000000-0005-0000-0000-0000986B0000}"/>
    <cellStyle name="Hyperlink 30" xfId="51917" hidden="1" xr:uid="{00000000-0005-0000-0000-0000996B0000}"/>
    <cellStyle name="Hyperlink 30" xfId="55048" hidden="1" xr:uid="{00000000-0005-0000-0000-00009A6B0000}"/>
    <cellStyle name="Hyperlink 30" xfId="55004" hidden="1" xr:uid="{00000000-0005-0000-0000-00009B6B0000}"/>
    <cellStyle name="Hyperlink 30" xfId="55007" hidden="1" xr:uid="{00000000-0005-0000-0000-00009C6B0000}"/>
    <cellStyle name="Hyperlink 30" xfId="55002" hidden="1" xr:uid="{00000000-0005-0000-0000-00009D6B0000}"/>
    <cellStyle name="Hyperlink 30" xfId="55306" hidden="1" xr:uid="{00000000-0005-0000-0000-00009E6B0000}"/>
    <cellStyle name="Hyperlink 30" xfId="55479" hidden="1" xr:uid="{00000000-0005-0000-0000-00009F6B0000}"/>
    <cellStyle name="Hyperlink 30" xfId="55435" hidden="1" xr:uid="{00000000-0005-0000-0000-0000A06B0000}"/>
    <cellStyle name="Hyperlink 30" xfId="55438" hidden="1" xr:uid="{00000000-0005-0000-0000-0000A16B0000}"/>
    <cellStyle name="Hyperlink 30" xfId="55433" hidden="1" xr:uid="{00000000-0005-0000-0000-0000A26B0000}"/>
    <cellStyle name="Hyperlink 30" xfId="55353" hidden="1" xr:uid="{00000000-0005-0000-0000-0000A36B0000}"/>
    <cellStyle name="Hyperlink 30" xfId="55711" hidden="1" xr:uid="{00000000-0005-0000-0000-0000A46B0000}"/>
    <cellStyle name="Hyperlink 30" xfId="55667" hidden="1" xr:uid="{00000000-0005-0000-0000-0000A56B0000}"/>
    <cellStyle name="Hyperlink 30" xfId="55670" hidden="1" xr:uid="{00000000-0005-0000-0000-0000A66B0000}"/>
    <cellStyle name="Hyperlink 30" xfId="55665" hidden="1" xr:uid="{00000000-0005-0000-0000-0000A76B0000}"/>
    <cellStyle name="Hyperlink 30" xfId="55271" hidden="1" xr:uid="{00000000-0005-0000-0000-0000A86B0000}"/>
    <cellStyle name="Hyperlink 30" xfId="55915" hidden="1" xr:uid="{00000000-0005-0000-0000-0000A96B0000}"/>
    <cellStyle name="Hyperlink 30" xfId="55871" hidden="1" xr:uid="{00000000-0005-0000-0000-0000AA6B0000}"/>
    <cellStyle name="Hyperlink 30" xfId="55874" hidden="1" xr:uid="{00000000-0005-0000-0000-0000AB6B0000}"/>
    <cellStyle name="Hyperlink 30" xfId="55869" hidden="1" xr:uid="{00000000-0005-0000-0000-0000AC6B0000}"/>
    <cellStyle name="Hyperlink 30" xfId="55417" hidden="1" xr:uid="{00000000-0005-0000-0000-0000AD6B0000}"/>
    <cellStyle name="Hyperlink 30" xfId="56119" hidden="1" xr:uid="{00000000-0005-0000-0000-0000AE6B0000}"/>
    <cellStyle name="Hyperlink 30" xfId="56075" hidden="1" xr:uid="{00000000-0005-0000-0000-0000AF6B0000}"/>
    <cellStyle name="Hyperlink 30" xfId="56078" hidden="1" xr:uid="{00000000-0005-0000-0000-0000B06B0000}"/>
    <cellStyle name="Hyperlink 30" xfId="56073" hidden="1" xr:uid="{00000000-0005-0000-0000-0000B16B0000}"/>
    <cellStyle name="Hyperlink 30" xfId="55652" hidden="1" xr:uid="{00000000-0005-0000-0000-0000B26B0000}"/>
    <cellStyle name="Hyperlink 30" xfId="56323" hidden="1" xr:uid="{00000000-0005-0000-0000-0000B36B0000}"/>
    <cellStyle name="Hyperlink 30" xfId="56279" hidden="1" xr:uid="{00000000-0005-0000-0000-0000B46B0000}"/>
    <cellStyle name="Hyperlink 30" xfId="56282" hidden="1" xr:uid="{00000000-0005-0000-0000-0000B56B0000}"/>
    <cellStyle name="Hyperlink 30" xfId="56277" hidden="1" xr:uid="{00000000-0005-0000-0000-0000B66B0000}"/>
    <cellStyle name="Hyperlink 30" xfId="56520" hidden="1" xr:uid="{00000000-0005-0000-0000-0000B76B0000}"/>
    <cellStyle name="Hyperlink 30" xfId="56591" hidden="1" xr:uid="{00000000-0005-0000-0000-0000B86B0000}"/>
    <cellStyle name="Hyperlink 30" xfId="56547" hidden="1" xr:uid="{00000000-0005-0000-0000-0000B96B0000}"/>
    <cellStyle name="Hyperlink 30" xfId="56550" hidden="1" xr:uid="{00000000-0005-0000-0000-0000BA6B0000}"/>
    <cellStyle name="Hyperlink 30" xfId="56545" hidden="1" xr:uid="{00000000-0005-0000-0000-0000BB6B0000}"/>
    <cellStyle name="Hyperlink 30" xfId="56777" hidden="1" xr:uid="{00000000-0005-0000-0000-0000BC6B0000}"/>
    <cellStyle name="Hyperlink 30" xfId="56846" hidden="1" xr:uid="{00000000-0005-0000-0000-0000BD6B0000}"/>
    <cellStyle name="Hyperlink 30" xfId="56802" hidden="1" xr:uid="{00000000-0005-0000-0000-0000BE6B0000}"/>
    <cellStyle name="Hyperlink 30" xfId="56805" hidden="1" xr:uid="{00000000-0005-0000-0000-0000BF6B0000}"/>
    <cellStyle name="Hyperlink 30" xfId="56800" hidden="1" xr:uid="{00000000-0005-0000-0000-0000C06B0000}"/>
    <cellStyle name="Hyperlink 30" xfId="57089" hidden="1" xr:uid="{00000000-0005-0000-0000-0000C16B0000}"/>
    <cellStyle name="Hyperlink 30" xfId="57213" hidden="1" xr:uid="{00000000-0005-0000-0000-0000C26B0000}"/>
    <cellStyle name="Hyperlink 30" xfId="57169" hidden="1" xr:uid="{00000000-0005-0000-0000-0000C36B0000}"/>
    <cellStyle name="Hyperlink 30" xfId="57172" hidden="1" xr:uid="{00000000-0005-0000-0000-0000C46B0000}"/>
    <cellStyle name="Hyperlink 30" xfId="57167" hidden="1" xr:uid="{00000000-0005-0000-0000-0000C56B0000}"/>
    <cellStyle name="Hyperlink 30" xfId="57471" hidden="1" xr:uid="{00000000-0005-0000-0000-0000C66B0000}"/>
    <cellStyle name="Hyperlink 30" xfId="57644" hidden="1" xr:uid="{00000000-0005-0000-0000-0000C76B0000}"/>
    <cellStyle name="Hyperlink 30" xfId="57600" hidden="1" xr:uid="{00000000-0005-0000-0000-0000C86B0000}"/>
    <cellStyle name="Hyperlink 30" xfId="57603" hidden="1" xr:uid="{00000000-0005-0000-0000-0000C96B0000}"/>
    <cellStyle name="Hyperlink 30" xfId="57598" hidden="1" xr:uid="{00000000-0005-0000-0000-0000CA6B0000}"/>
    <cellStyle name="Hyperlink 30" xfId="57518" hidden="1" xr:uid="{00000000-0005-0000-0000-0000CB6B0000}"/>
    <cellStyle name="Hyperlink 30" xfId="57876" hidden="1" xr:uid="{00000000-0005-0000-0000-0000CC6B0000}"/>
    <cellStyle name="Hyperlink 30" xfId="57832" hidden="1" xr:uid="{00000000-0005-0000-0000-0000CD6B0000}"/>
    <cellStyle name="Hyperlink 30" xfId="57835" hidden="1" xr:uid="{00000000-0005-0000-0000-0000CE6B0000}"/>
    <cellStyle name="Hyperlink 30" xfId="57830" hidden="1" xr:uid="{00000000-0005-0000-0000-0000CF6B0000}"/>
    <cellStyle name="Hyperlink 30" xfId="57436" hidden="1" xr:uid="{00000000-0005-0000-0000-0000D06B0000}"/>
    <cellStyle name="Hyperlink 30" xfId="58080" hidden="1" xr:uid="{00000000-0005-0000-0000-0000D16B0000}"/>
    <cellStyle name="Hyperlink 30" xfId="58036" hidden="1" xr:uid="{00000000-0005-0000-0000-0000D26B0000}"/>
    <cellStyle name="Hyperlink 30" xfId="58039" hidden="1" xr:uid="{00000000-0005-0000-0000-0000D36B0000}"/>
    <cellStyle name="Hyperlink 30" xfId="58034" hidden="1" xr:uid="{00000000-0005-0000-0000-0000D46B0000}"/>
    <cellStyle name="Hyperlink 30" xfId="57582" hidden="1" xr:uid="{00000000-0005-0000-0000-0000D56B0000}"/>
    <cellStyle name="Hyperlink 30" xfId="58284" hidden="1" xr:uid="{00000000-0005-0000-0000-0000D66B0000}"/>
    <cellStyle name="Hyperlink 30" xfId="58240" hidden="1" xr:uid="{00000000-0005-0000-0000-0000D76B0000}"/>
    <cellStyle name="Hyperlink 30" xfId="58243" hidden="1" xr:uid="{00000000-0005-0000-0000-0000D86B0000}"/>
    <cellStyle name="Hyperlink 30" xfId="58238" hidden="1" xr:uid="{00000000-0005-0000-0000-0000D96B0000}"/>
    <cellStyle name="Hyperlink 30" xfId="57817" hidden="1" xr:uid="{00000000-0005-0000-0000-0000DA6B0000}"/>
    <cellStyle name="Hyperlink 30" xfId="58488" hidden="1" xr:uid="{00000000-0005-0000-0000-0000DB6B0000}"/>
    <cellStyle name="Hyperlink 30" xfId="58444" hidden="1" xr:uid="{00000000-0005-0000-0000-0000DC6B0000}"/>
    <cellStyle name="Hyperlink 30" xfId="58447" hidden="1" xr:uid="{00000000-0005-0000-0000-0000DD6B0000}"/>
    <cellStyle name="Hyperlink 30" xfId="58442" hidden="1" xr:uid="{00000000-0005-0000-0000-0000DE6B0000}"/>
    <cellStyle name="Hyperlink 30" xfId="57137" hidden="1" xr:uid="{00000000-0005-0000-0000-0000DF6B0000}"/>
    <cellStyle name="Hyperlink 30" xfId="58692" hidden="1" xr:uid="{00000000-0005-0000-0000-0000E06B0000}"/>
    <cellStyle name="Hyperlink 30" xfId="58648" hidden="1" xr:uid="{00000000-0005-0000-0000-0000E16B0000}"/>
    <cellStyle name="Hyperlink 30" xfId="58651" hidden="1" xr:uid="{00000000-0005-0000-0000-0000E26B0000}"/>
    <cellStyle name="Hyperlink 30" xfId="58646" hidden="1" xr:uid="{00000000-0005-0000-0000-0000E36B0000}"/>
    <cellStyle name="Hyperlink 30" xfId="58950" hidden="1" xr:uid="{00000000-0005-0000-0000-0000E46B0000}"/>
    <cellStyle name="Hyperlink 30" xfId="59123" hidden="1" xr:uid="{00000000-0005-0000-0000-0000E56B0000}"/>
    <cellStyle name="Hyperlink 30" xfId="59079" hidden="1" xr:uid="{00000000-0005-0000-0000-0000E66B0000}"/>
    <cellStyle name="Hyperlink 30" xfId="59082" hidden="1" xr:uid="{00000000-0005-0000-0000-0000E76B0000}"/>
    <cellStyle name="Hyperlink 30" xfId="59077" hidden="1" xr:uid="{00000000-0005-0000-0000-0000E86B0000}"/>
    <cellStyle name="Hyperlink 30" xfId="58997" hidden="1" xr:uid="{00000000-0005-0000-0000-0000E96B0000}"/>
    <cellStyle name="Hyperlink 30" xfId="59355" hidden="1" xr:uid="{00000000-0005-0000-0000-0000EA6B0000}"/>
    <cellStyle name="Hyperlink 30" xfId="59311" hidden="1" xr:uid="{00000000-0005-0000-0000-0000EB6B0000}"/>
    <cellStyle name="Hyperlink 30" xfId="59314" hidden="1" xr:uid="{00000000-0005-0000-0000-0000EC6B0000}"/>
    <cellStyle name="Hyperlink 30" xfId="59309" hidden="1" xr:uid="{00000000-0005-0000-0000-0000ED6B0000}"/>
    <cellStyle name="Hyperlink 30" xfId="58915" hidden="1" xr:uid="{00000000-0005-0000-0000-0000EE6B0000}"/>
    <cellStyle name="Hyperlink 30" xfId="59559" hidden="1" xr:uid="{00000000-0005-0000-0000-0000EF6B0000}"/>
    <cellStyle name="Hyperlink 30" xfId="59515" hidden="1" xr:uid="{00000000-0005-0000-0000-0000F06B0000}"/>
    <cellStyle name="Hyperlink 30" xfId="59518" hidden="1" xr:uid="{00000000-0005-0000-0000-0000F16B0000}"/>
    <cellStyle name="Hyperlink 30" xfId="59513" hidden="1" xr:uid="{00000000-0005-0000-0000-0000F26B0000}"/>
    <cellStyle name="Hyperlink 30" xfId="59061" hidden="1" xr:uid="{00000000-0005-0000-0000-0000F36B0000}"/>
    <cellStyle name="Hyperlink 30" xfId="59763" hidden="1" xr:uid="{00000000-0005-0000-0000-0000F46B0000}"/>
    <cellStyle name="Hyperlink 30" xfId="59719" hidden="1" xr:uid="{00000000-0005-0000-0000-0000F56B0000}"/>
    <cellStyle name="Hyperlink 30" xfId="59722" hidden="1" xr:uid="{00000000-0005-0000-0000-0000F66B0000}"/>
    <cellStyle name="Hyperlink 30" xfId="59717" hidden="1" xr:uid="{00000000-0005-0000-0000-0000F76B0000}"/>
    <cellStyle name="Hyperlink 30" xfId="59296" hidden="1" xr:uid="{00000000-0005-0000-0000-0000F86B0000}"/>
    <cellStyle name="Hyperlink 30" xfId="59967" hidden="1" xr:uid="{00000000-0005-0000-0000-0000F96B0000}"/>
    <cellStyle name="Hyperlink 30" xfId="59923" hidden="1" xr:uid="{00000000-0005-0000-0000-0000FA6B0000}"/>
    <cellStyle name="Hyperlink 30" xfId="59926" hidden="1" xr:uid="{00000000-0005-0000-0000-0000FB6B0000}"/>
    <cellStyle name="Hyperlink 30" xfId="59921" hidden="1" xr:uid="{00000000-0005-0000-0000-0000FC6B0000}"/>
    <cellStyle name="Hyperlink 30" xfId="57034" hidden="1" xr:uid="{00000000-0005-0000-0000-0000FD6B0000}"/>
    <cellStyle name="Hyperlink 30" xfId="60171" hidden="1" xr:uid="{00000000-0005-0000-0000-0000FE6B0000}"/>
    <cellStyle name="Hyperlink 30" xfId="60127" hidden="1" xr:uid="{00000000-0005-0000-0000-0000FF6B0000}"/>
    <cellStyle name="Hyperlink 30" xfId="60130" hidden="1" xr:uid="{00000000-0005-0000-0000-0000006C0000}"/>
    <cellStyle name="Hyperlink 30" xfId="60125" hidden="1" xr:uid="{00000000-0005-0000-0000-0000016C0000}"/>
    <cellStyle name="Hyperlink 30" xfId="60429" hidden="1" xr:uid="{00000000-0005-0000-0000-0000026C0000}"/>
    <cellStyle name="Hyperlink 30" xfId="60602" hidden="1" xr:uid="{00000000-0005-0000-0000-0000036C0000}"/>
    <cellStyle name="Hyperlink 30" xfId="60558" hidden="1" xr:uid="{00000000-0005-0000-0000-0000046C0000}"/>
    <cellStyle name="Hyperlink 30" xfId="60561" hidden="1" xr:uid="{00000000-0005-0000-0000-0000056C0000}"/>
    <cellStyle name="Hyperlink 30" xfId="60556" hidden="1" xr:uid="{00000000-0005-0000-0000-0000066C0000}"/>
    <cellStyle name="Hyperlink 30" xfId="60476" hidden="1" xr:uid="{00000000-0005-0000-0000-0000076C0000}"/>
    <cellStyle name="Hyperlink 30" xfId="60834" hidden="1" xr:uid="{00000000-0005-0000-0000-0000086C0000}"/>
    <cellStyle name="Hyperlink 30" xfId="60790" hidden="1" xr:uid="{00000000-0005-0000-0000-0000096C0000}"/>
    <cellStyle name="Hyperlink 30" xfId="60793" hidden="1" xr:uid="{00000000-0005-0000-0000-00000A6C0000}"/>
    <cellStyle name="Hyperlink 30" xfId="60788" hidden="1" xr:uid="{00000000-0005-0000-0000-00000B6C0000}"/>
    <cellStyle name="Hyperlink 30" xfId="60394" hidden="1" xr:uid="{00000000-0005-0000-0000-00000C6C0000}"/>
    <cellStyle name="Hyperlink 30" xfId="61038" hidden="1" xr:uid="{00000000-0005-0000-0000-00000D6C0000}"/>
    <cellStyle name="Hyperlink 30" xfId="60994" hidden="1" xr:uid="{00000000-0005-0000-0000-00000E6C0000}"/>
    <cellStyle name="Hyperlink 30" xfId="60997" hidden="1" xr:uid="{00000000-0005-0000-0000-00000F6C0000}"/>
    <cellStyle name="Hyperlink 30" xfId="60992" hidden="1" xr:uid="{00000000-0005-0000-0000-0000106C0000}"/>
    <cellStyle name="Hyperlink 30" xfId="60540" hidden="1" xr:uid="{00000000-0005-0000-0000-0000116C0000}"/>
    <cellStyle name="Hyperlink 30" xfId="61242" hidden="1" xr:uid="{00000000-0005-0000-0000-0000126C0000}"/>
    <cellStyle name="Hyperlink 30" xfId="61198" hidden="1" xr:uid="{00000000-0005-0000-0000-0000136C0000}"/>
    <cellStyle name="Hyperlink 30" xfId="61201" hidden="1" xr:uid="{00000000-0005-0000-0000-0000146C0000}"/>
    <cellStyle name="Hyperlink 30" xfId="61196" hidden="1" xr:uid="{00000000-0005-0000-0000-0000156C0000}"/>
    <cellStyle name="Hyperlink 30" xfId="60775" hidden="1" xr:uid="{00000000-0005-0000-0000-0000166C0000}"/>
    <cellStyle name="Hyperlink 30" xfId="61446" hidden="1" xr:uid="{00000000-0005-0000-0000-0000176C0000}"/>
    <cellStyle name="Hyperlink 30" xfId="61402" hidden="1" xr:uid="{00000000-0005-0000-0000-0000186C0000}"/>
    <cellStyle name="Hyperlink 30" xfId="61405" hidden="1" xr:uid="{00000000-0005-0000-0000-0000196C0000}"/>
    <cellStyle name="Hyperlink 30" xfId="61400" xr:uid="{00000000-0005-0000-0000-00001A6C0000}"/>
    <cellStyle name="Hyperlink 31" xfId="156" hidden="1" xr:uid="{00000000-0005-0000-0000-00001B6C0000}"/>
    <cellStyle name="Hyperlink 31" xfId="229" hidden="1" xr:uid="{00000000-0005-0000-0000-00001C6C0000}"/>
    <cellStyle name="Hyperlink 31" xfId="459" hidden="1" xr:uid="{00000000-0005-0000-0000-00001D6C0000}"/>
    <cellStyle name="Hyperlink 31" xfId="510" hidden="1" xr:uid="{00000000-0005-0000-0000-00001E6C0000}"/>
    <cellStyle name="Hyperlink 31" xfId="560" hidden="1" xr:uid="{00000000-0005-0000-0000-00001F6C0000}"/>
    <cellStyle name="Hyperlink 31" xfId="413" hidden="1" xr:uid="{00000000-0005-0000-0000-0000206C0000}"/>
    <cellStyle name="Hyperlink 31" xfId="647" hidden="1" xr:uid="{00000000-0005-0000-0000-0000216C0000}"/>
    <cellStyle name="Hyperlink 31" xfId="716" hidden="1" xr:uid="{00000000-0005-0000-0000-0000226C0000}"/>
    <cellStyle name="Hyperlink 31" xfId="765" hidden="1" xr:uid="{00000000-0005-0000-0000-0000236C0000}"/>
    <cellStyle name="Hyperlink 31" xfId="815" hidden="1" xr:uid="{00000000-0005-0000-0000-0000246C0000}"/>
    <cellStyle name="Hyperlink 31" xfId="670" hidden="1" xr:uid="{00000000-0005-0000-0000-0000256C0000}"/>
    <cellStyle name="Hyperlink 31" xfId="961" hidden="1" xr:uid="{00000000-0005-0000-0000-0000266C0000}"/>
    <cellStyle name="Hyperlink 31" xfId="1086" hidden="1" xr:uid="{00000000-0005-0000-0000-0000276C0000}"/>
    <cellStyle name="Hyperlink 31" xfId="1135" hidden="1" xr:uid="{00000000-0005-0000-0000-0000286C0000}"/>
    <cellStyle name="Hyperlink 31" xfId="1185" hidden="1" xr:uid="{00000000-0005-0000-0000-0000296C0000}"/>
    <cellStyle name="Hyperlink 31" xfId="1040" hidden="1" xr:uid="{00000000-0005-0000-0000-00002A6C0000}"/>
    <cellStyle name="Hyperlink 31" xfId="1344" hidden="1" xr:uid="{00000000-0005-0000-0000-00002B6C0000}"/>
    <cellStyle name="Hyperlink 31" xfId="1517" hidden="1" xr:uid="{00000000-0005-0000-0000-00002C6C0000}"/>
    <cellStyle name="Hyperlink 31" xfId="1566" hidden="1" xr:uid="{00000000-0005-0000-0000-00002D6C0000}"/>
    <cellStyle name="Hyperlink 31" xfId="1616" hidden="1" xr:uid="{00000000-0005-0000-0000-00002E6C0000}"/>
    <cellStyle name="Hyperlink 31" xfId="1471" hidden="1" xr:uid="{00000000-0005-0000-0000-00002F6C0000}"/>
    <cellStyle name="Hyperlink 31" xfId="1389" hidden="1" xr:uid="{00000000-0005-0000-0000-0000306C0000}"/>
    <cellStyle name="Hyperlink 31" xfId="1749" hidden="1" xr:uid="{00000000-0005-0000-0000-0000316C0000}"/>
    <cellStyle name="Hyperlink 31" xfId="1798" hidden="1" xr:uid="{00000000-0005-0000-0000-0000326C0000}"/>
    <cellStyle name="Hyperlink 31" xfId="1848" hidden="1" xr:uid="{00000000-0005-0000-0000-0000336C0000}"/>
    <cellStyle name="Hyperlink 31" xfId="1703" hidden="1" xr:uid="{00000000-0005-0000-0000-0000346C0000}"/>
    <cellStyle name="Hyperlink 31" xfId="1287" hidden="1" xr:uid="{00000000-0005-0000-0000-0000356C0000}"/>
    <cellStyle name="Hyperlink 31" xfId="1953" hidden="1" xr:uid="{00000000-0005-0000-0000-0000366C0000}"/>
    <cellStyle name="Hyperlink 31" xfId="2002" hidden="1" xr:uid="{00000000-0005-0000-0000-0000376C0000}"/>
    <cellStyle name="Hyperlink 31" xfId="2052" hidden="1" xr:uid="{00000000-0005-0000-0000-0000386C0000}"/>
    <cellStyle name="Hyperlink 31" xfId="1907" hidden="1" xr:uid="{00000000-0005-0000-0000-0000396C0000}"/>
    <cellStyle name="Hyperlink 31" xfId="1455" hidden="1" xr:uid="{00000000-0005-0000-0000-00003A6C0000}"/>
    <cellStyle name="Hyperlink 31" xfId="2157" hidden="1" xr:uid="{00000000-0005-0000-0000-00003B6C0000}"/>
    <cellStyle name="Hyperlink 31" xfId="2206" hidden="1" xr:uid="{00000000-0005-0000-0000-00003C6C0000}"/>
    <cellStyle name="Hyperlink 31" xfId="2256" hidden="1" xr:uid="{00000000-0005-0000-0000-00003D6C0000}"/>
    <cellStyle name="Hyperlink 31" xfId="2111" hidden="1" xr:uid="{00000000-0005-0000-0000-00003E6C0000}"/>
    <cellStyle name="Hyperlink 31" xfId="1252" hidden="1" xr:uid="{00000000-0005-0000-0000-00003F6C0000}"/>
    <cellStyle name="Hyperlink 31" xfId="2361" hidden="1" xr:uid="{00000000-0005-0000-0000-0000406C0000}"/>
    <cellStyle name="Hyperlink 31" xfId="2410" hidden="1" xr:uid="{00000000-0005-0000-0000-0000416C0000}"/>
    <cellStyle name="Hyperlink 31" xfId="2460" hidden="1" xr:uid="{00000000-0005-0000-0000-0000426C0000}"/>
    <cellStyle name="Hyperlink 31" xfId="2315" hidden="1" xr:uid="{00000000-0005-0000-0000-0000436C0000}"/>
    <cellStyle name="Hyperlink 31" xfId="1007" hidden="1" xr:uid="{00000000-0005-0000-0000-0000446C0000}"/>
    <cellStyle name="Hyperlink 31" xfId="2565" hidden="1" xr:uid="{00000000-0005-0000-0000-0000456C0000}"/>
    <cellStyle name="Hyperlink 31" xfId="2614" hidden="1" xr:uid="{00000000-0005-0000-0000-0000466C0000}"/>
    <cellStyle name="Hyperlink 31" xfId="2664" hidden="1" xr:uid="{00000000-0005-0000-0000-0000476C0000}"/>
    <cellStyle name="Hyperlink 31" xfId="2519" hidden="1" xr:uid="{00000000-0005-0000-0000-0000486C0000}"/>
    <cellStyle name="Hyperlink 31" xfId="2823" hidden="1" xr:uid="{00000000-0005-0000-0000-0000496C0000}"/>
    <cellStyle name="Hyperlink 31" xfId="2996" hidden="1" xr:uid="{00000000-0005-0000-0000-00004A6C0000}"/>
    <cellStyle name="Hyperlink 31" xfId="3045" hidden="1" xr:uid="{00000000-0005-0000-0000-00004B6C0000}"/>
    <cellStyle name="Hyperlink 31" xfId="3095" hidden="1" xr:uid="{00000000-0005-0000-0000-00004C6C0000}"/>
    <cellStyle name="Hyperlink 31" xfId="2950" hidden="1" xr:uid="{00000000-0005-0000-0000-00004D6C0000}"/>
    <cellStyle name="Hyperlink 31" xfId="2868" hidden="1" xr:uid="{00000000-0005-0000-0000-00004E6C0000}"/>
    <cellStyle name="Hyperlink 31" xfId="3228" hidden="1" xr:uid="{00000000-0005-0000-0000-00004F6C0000}"/>
    <cellStyle name="Hyperlink 31" xfId="3277" hidden="1" xr:uid="{00000000-0005-0000-0000-0000506C0000}"/>
    <cellStyle name="Hyperlink 31" xfId="3327" hidden="1" xr:uid="{00000000-0005-0000-0000-0000516C0000}"/>
    <cellStyle name="Hyperlink 31" xfId="3182" hidden="1" xr:uid="{00000000-0005-0000-0000-0000526C0000}"/>
    <cellStyle name="Hyperlink 31" xfId="2766" hidden="1" xr:uid="{00000000-0005-0000-0000-0000536C0000}"/>
    <cellStyle name="Hyperlink 31" xfId="3432" hidden="1" xr:uid="{00000000-0005-0000-0000-0000546C0000}"/>
    <cellStyle name="Hyperlink 31" xfId="3481" hidden="1" xr:uid="{00000000-0005-0000-0000-0000556C0000}"/>
    <cellStyle name="Hyperlink 31" xfId="3531" hidden="1" xr:uid="{00000000-0005-0000-0000-0000566C0000}"/>
    <cellStyle name="Hyperlink 31" xfId="3386" hidden="1" xr:uid="{00000000-0005-0000-0000-0000576C0000}"/>
    <cellStyle name="Hyperlink 31" xfId="2934" hidden="1" xr:uid="{00000000-0005-0000-0000-0000586C0000}"/>
    <cellStyle name="Hyperlink 31" xfId="3636" hidden="1" xr:uid="{00000000-0005-0000-0000-0000596C0000}"/>
    <cellStyle name="Hyperlink 31" xfId="3685" hidden="1" xr:uid="{00000000-0005-0000-0000-00005A6C0000}"/>
    <cellStyle name="Hyperlink 31" xfId="3735" hidden="1" xr:uid="{00000000-0005-0000-0000-00005B6C0000}"/>
    <cellStyle name="Hyperlink 31" xfId="3590" hidden="1" xr:uid="{00000000-0005-0000-0000-00005C6C0000}"/>
    <cellStyle name="Hyperlink 31" xfId="2731" hidden="1" xr:uid="{00000000-0005-0000-0000-00005D6C0000}"/>
    <cellStyle name="Hyperlink 31" xfId="3840" hidden="1" xr:uid="{00000000-0005-0000-0000-00005E6C0000}"/>
    <cellStyle name="Hyperlink 31" xfId="3889" hidden="1" xr:uid="{00000000-0005-0000-0000-00005F6C0000}"/>
    <cellStyle name="Hyperlink 31" xfId="3939" hidden="1" xr:uid="{00000000-0005-0000-0000-0000606C0000}"/>
    <cellStyle name="Hyperlink 31" xfId="3794" hidden="1" xr:uid="{00000000-0005-0000-0000-0000616C0000}"/>
    <cellStyle name="Hyperlink 31" xfId="924" hidden="1" xr:uid="{00000000-0005-0000-0000-0000626C0000}"/>
    <cellStyle name="Hyperlink 31" xfId="4044" hidden="1" xr:uid="{00000000-0005-0000-0000-0000636C0000}"/>
    <cellStyle name="Hyperlink 31" xfId="4093" hidden="1" xr:uid="{00000000-0005-0000-0000-0000646C0000}"/>
    <cellStyle name="Hyperlink 31" xfId="4143" hidden="1" xr:uid="{00000000-0005-0000-0000-0000656C0000}"/>
    <cellStyle name="Hyperlink 31" xfId="3998" hidden="1" xr:uid="{00000000-0005-0000-0000-0000666C0000}"/>
    <cellStyle name="Hyperlink 31" xfId="4302" hidden="1" xr:uid="{00000000-0005-0000-0000-0000676C0000}"/>
    <cellStyle name="Hyperlink 31" xfId="4475" hidden="1" xr:uid="{00000000-0005-0000-0000-0000686C0000}"/>
    <cellStyle name="Hyperlink 31" xfId="4524" hidden="1" xr:uid="{00000000-0005-0000-0000-0000696C0000}"/>
    <cellStyle name="Hyperlink 31" xfId="4574" hidden="1" xr:uid="{00000000-0005-0000-0000-00006A6C0000}"/>
    <cellStyle name="Hyperlink 31" xfId="4429" hidden="1" xr:uid="{00000000-0005-0000-0000-00006B6C0000}"/>
    <cellStyle name="Hyperlink 31" xfId="4347" hidden="1" xr:uid="{00000000-0005-0000-0000-00006C6C0000}"/>
    <cellStyle name="Hyperlink 31" xfId="4707" hidden="1" xr:uid="{00000000-0005-0000-0000-00006D6C0000}"/>
    <cellStyle name="Hyperlink 31" xfId="4756" hidden="1" xr:uid="{00000000-0005-0000-0000-00006E6C0000}"/>
    <cellStyle name="Hyperlink 31" xfId="4806" hidden="1" xr:uid="{00000000-0005-0000-0000-00006F6C0000}"/>
    <cellStyle name="Hyperlink 31" xfId="4661" hidden="1" xr:uid="{00000000-0005-0000-0000-0000706C0000}"/>
    <cellStyle name="Hyperlink 31" xfId="4245" hidden="1" xr:uid="{00000000-0005-0000-0000-0000716C0000}"/>
    <cellStyle name="Hyperlink 31" xfId="4911" hidden="1" xr:uid="{00000000-0005-0000-0000-0000726C0000}"/>
    <cellStyle name="Hyperlink 31" xfId="4960" hidden="1" xr:uid="{00000000-0005-0000-0000-0000736C0000}"/>
    <cellStyle name="Hyperlink 31" xfId="5010" hidden="1" xr:uid="{00000000-0005-0000-0000-0000746C0000}"/>
    <cellStyle name="Hyperlink 31" xfId="4865" hidden="1" xr:uid="{00000000-0005-0000-0000-0000756C0000}"/>
    <cellStyle name="Hyperlink 31" xfId="4413" hidden="1" xr:uid="{00000000-0005-0000-0000-0000766C0000}"/>
    <cellStyle name="Hyperlink 31" xfId="5115" hidden="1" xr:uid="{00000000-0005-0000-0000-0000776C0000}"/>
    <cellStyle name="Hyperlink 31" xfId="5164" hidden="1" xr:uid="{00000000-0005-0000-0000-0000786C0000}"/>
    <cellStyle name="Hyperlink 31" xfId="5214" hidden="1" xr:uid="{00000000-0005-0000-0000-0000796C0000}"/>
    <cellStyle name="Hyperlink 31" xfId="5069" hidden="1" xr:uid="{00000000-0005-0000-0000-00007A6C0000}"/>
    <cellStyle name="Hyperlink 31" xfId="4210" hidden="1" xr:uid="{00000000-0005-0000-0000-00007B6C0000}"/>
    <cellStyle name="Hyperlink 31" xfId="5319" hidden="1" xr:uid="{00000000-0005-0000-0000-00007C6C0000}"/>
    <cellStyle name="Hyperlink 31" xfId="5368" hidden="1" xr:uid="{00000000-0005-0000-0000-00007D6C0000}"/>
    <cellStyle name="Hyperlink 31" xfId="5418" hidden="1" xr:uid="{00000000-0005-0000-0000-00007E6C0000}"/>
    <cellStyle name="Hyperlink 31" xfId="5273" hidden="1" xr:uid="{00000000-0005-0000-0000-00007F6C0000}"/>
    <cellStyle name="Hyperlink 31" xfId="5655" hidden="1" xr:uid="{00000000-0005-0000-0000-0000806C0000}"/>
    <cellStyle name="Hyperlink 31" xfId="5855" hidden="1" xr:uid="{00000000-0005-0000-0000-0000816C0000}"/>
    <cellStyle name="Hyperlink 31" xfId="5904" hidden="1" xr:uid="{00000000-0005-0000-0000-0000826C0000}"/>
    <cellStyle name="Hyperlink 31" xfId="5954" hidden="1" xr:uid="{00000000-0005-0000-0000-0000836C0000}"/>
    <cellStyle name="Hyperlink 31" xfId="5809" hidden="1" xr:uid="{00000000-0005-0000-0000-0000846C0000}"/>
    <cellStyle name="Hyperlink 31" xfId="6041" hidden="1" xr:uid="{00000000-0005-0000-0000-0000856C0000}"/>
    <cellStyle name="Hyperlink 31" xfId="6110" hidden="1" xr:uid="{00000000-0005-0000-0000-0000866C0000}"/>
    <cellStyle name="Hyperlink 31" xfId="6159" hidden="1" xr:uid="{00000000-0005-0000-0000-0000876C0000}"/>
    <cellStyle name="Hyperlink 31" xfId="6209" hidden="1" xr:uid="{00000000-0005-0000-0000-0000886C0000}"/>
    <cellStyle name="Hyperlink 31" xfId="6064" hidden="1" xr:uid="{00000000-0005-0000-0000-0000896C0000}"/>
    <cellStyle name="Hyperlink 31" xfId="6352" hidden="1" xr:uid="{00000000-0005-0000-0000-00008A6C0000}"/>
    <cellStyle name="Hyperlink 31" xfId="6476" hidden="1" xr:uid="{00000000-0005-0000-0000-00008B6C0000}"/>
    <cellStyle name="Hyperlink 31" xfId="6525" hidden="1" xr:uid="{00000000-0005-0000-0000-00008C6C0000}"/>
    <cellStyle name="Hyperlink 31" xfId="6575" hidden="1" xr:uid="{00000000-0005-0000-0000-00008D6C0000}"/>
    <cellStyle name="Hyperlink 31" xfId="6430" hidden="1" xr:uid="{00000000-0005-0000-0000-00008E6C0000}"/>
    <cellStyle name="Hyperlink 31" xfId="6734" hidden="1" xr:uid="{00000000-0005-0000-0000-00008F6C0000}"/>
    <cellStyle name="Hyperlink 31" xfId="6907" hidden="1" xr:uid="{00000000-0005-0000-0000-0000906C0000}"/>
    <cellStyle name="Hyperlink 31" xfId="6956" hidden="1" xr:uid="{00000000-0005-0000-0000-0000916C0000}"/>
    <cellStyle name="Hyperlink 31" xfId="7006" hidden="1" xr:uid="{00000000-0005-0000-0000-0000926C0000}"/>
    <cellStyle name="Hyperlink 31" xfId="6861" hidden="1" xr:uid="{00000000-0005-0000-0000-0000936C0000}"/>
    <cellStyle name="Hyperlink 31" xfId="6779" hidden="1" xr:uid="{00000000-0005-0000-0000-0000946C0000}"/>
    <cellStyle name="Hyperlink 31" xfId="7139" hidden="1" xr:uid="{00000000-0005-0000-0000-0000956C0000}"/>
    <cellStyle name="Hyperlink 31" xfId="7188" hidden="1" xr:uid="{00000000-0005-0000-0000-0000966C0000}"/>
    <cellStyle name="Hyperlink 31" xfId="7238" hidden="1" xr:uid="{00000000-0005-0000-0000-0000976C0000}"/>
    <cellStyle name="Hyperlink 31" xfId="7093" hidden="1" xr:uid="{00000000-0005-0000-0000-0000986C0000}"/>
    <cellStyle name="Hyperlink 31" xfId="6677" hidden="1" xr:uid="{00000000-0005-0000-0000-0000996C0000}"/>
    <cellStyle name="Hyperlink 31" xfId="7343" hidden="1" xr:uid="{00000000-0005-0000-0000-00009A6C0000}"/>
    <cellStyle name="Hyperlink 31" xfId="7392" hidden="1" xr:uid="{00000000-0005-0000-0000-00009B6C0000}"/>
    <cellStyle name="Hyperlink 31" xfId="7442" hidden="1" xr:uid="{00000000-0005-0000-0000-00009C6C0000}"/>
    <cellStyle name="Hyperlink 31" xfId="7297" hidden="1" xr:uid="{00000000-0005-0000-0000-00009D6C0000}"/>
    <cellStyle name="Hyperlink 31" xfId="6845" hidden="1" xr:uid="{00000000-0005-0000-0000-00009E6C0000}"/>
    <cellStyle name="Hyperlink 31" xfId="7547" hidden="1" xr:uid="{00000000-0005-0000-0000-00009F6C0000}"/>
    <cellStyle name="Hyperlink 31" xfId="7596" hidden="1" xr:uid="{00000000-0005-0000-0000-0000A06C0000}"/>
    <cellStyle name="Hyperlink 31" xfId="7646" hidden="1" xr:uid="{00000000-0005-0000-0000-0000A16C0000}"/>
    <cellStyle name="Hyperlink 31" xfId="7501" hidden="1" xr:uid="{00000000-0005-0000-0000-0000A26C0000}"/>
    <cellStyle name="Hyperlink 31" xfId="6642" hidden="1" xr:uid="{00000000-0005-0000-0000-0000A36C0000}"/>
    <cellStyle name="Hyperlink 31" xfId="7751" hidden="1" xr:uid="{00000000-0005-0000-0000-0000A46C0000}"/>
    <cellStyle name="Hyperlink 31" xfId="7800" hidden="1" xr:uid="{00000000-0005-0000-0000-0000A56C0000}"/>
    <cellStyle name="Hyperlink 31" xfId="7850" hidden="1" xr:uid="{00000000-0005-0000-0000-0000A66C0000}"/>
    <cellStyle name="Hyperlink 31" xfId="7705" hidden="1" xr:uid="{00000000-0005-0000-0000-0000A76C0000}"/>
    <cellStyle name="Hyperlink 31" xfId="6398" hidden="1" xr:uid="{00000000-0005-0000-0000-0000A86C0000}"/>
    <cellStyle name="Hyperlink 31" xfId="7955" hidden="1" xr:uid="{00000000-0005-0000-0000-0000A96C0000}"/>
    <cellStyle name="Hyperlink 31" xfId="8004" hidden="1" xr:uid="{00000000-0005-0000-0000-0000AA6C0000}"/>
    <cellStyle name="Hyperlink 31" xfId="8054" hidden="1" xr:uid="{00000000-0005-0000-0000-0000AB6C0000}"/>
    <cellStyle name="Hyperlink 31" xfId="7909" hidden="1" xr:uid="{00000000-0005-0000-0000-0000AC6C0000}"/>
    <cellStyle name="Hyperlink 31" xfId="8213" hidden="1" xr:uid="{00000000-0005-0000-0000-0000AD6C0000}"/>
    <cellStyle name="Hyperlink 31" xfId="8386" hidden="1" xr:uid="{00000000-0005-0000-0000-0000AE6C0000}"/>
    <cellStyle name="Hyperlink 31" xfId="8435" hidden="1" xr:uid="{00000000-0005-0000-0000-0000AF6C0000}"/>
    <cellStyle name="Hyperlink 31" xfId="8485" hidden="1" xr:uid="{00000000-0005-0000-0000-0000B06C0000}"/>
    <cellStyle name="Hyperlink 31" xfId="8340" hidden="1" xr:uid="{00000000-0005-0000-0000-0000B16C0000}"/>
    <cellStyle name="Hyperlink 31" xfId="8258" hidden="1" xr:uid="{00000000-0005-0000-0000-0000B26C0000}"/>
    <cellStyle name="Hyperlink 31" xfId="8618" hidden="1" xr:uid="{00000000-0005-0000-0000-0000B36C0000}"/>
    <cellStyle name="Hyperlink 31" xfId="8667" hidden="1" xr:uid="{00000000-0005-0000-0000-0000B46C0000}"/>
    <cellStyle name="Hyperlink 31" xfId="8717" hidden="1" xr:uid="{00000000-0005-0000-0000-0000B56C0000}"/>
    <cellStyle name="Hyperlink 31" xfId="8572" hidden="1" xr:uid="{00000000-0005-0000-0000-0000B66C0000}"/>
    <cellStyle name="Hyperlink 31" xfId="8156" hidden="1" xr:uid="{00000000-0005-0000-0000-0000B76C0000}"/>
    <cellStyle name="Hyperlink 31" xfId="8822" hidden="1" xr:uid="{00000000-0005-0000-0000-0000B86C0000}"/>
    <cellStyle name="Hyperlink 31" xfId="8871" hidden="1" xr:uid="{00000000-0005-0000-0000-0000B96C0000}"/>
    <cellStyle name="Hyperlink 31" xfId="8921" hidden="1" xr:uid="{00000000-0005-0000-0000-0000BA6C0000}"/>
    <cellStyle name="Hyperlink 31" xfId="8776" hidden="1" xr:uid="{00000000-0005-0000-0000-0000BB6C0000}"/>
    <cellStyle name="Hyperlink 31" xfId="8324" hidden="1" xr:uid="{00000000-0005-0000-0000-0000BC6C0000}"/>
    <cellStyle name="Hyperlink 31" xfId="9026" hidden="1" xr:uid="{00000000-0005-0000-0000-0000BD6C0000}"/>
    <cellStyle name="Hyperlink 31" xfId="9075" hidden="1" xr:uid="{00000000-0005-0000-0000-0000BE6C0000}"/>
    <cellStyle name="Hyperlink 31" xfId="9125" hidden="1" xr:uid="{00000000-0005-0000-0000-0000BF6C0000}"/>
    <cellStyle name="Hyperlink 31" xfId="8980" hidden="1" xr:uid="{00000000-0005-0000-0000-0000C06C0000}"/>
    <cellStyle name="Hyperlink 31" xfId="8121" hidden="1" xr:uid="{00000000-0005-0000-0000-0000C16C0000}"/>
    <cellStyle name="Hyperlink 31" xfId="9230" hidden="1" xr:uid="{00000000-0005-0000-0000-0000C26C0000}"/>
    <cellStyle name="Hyperlink 31" xfId="9279" hidden="1" xr:uid="{00000000-0005-0000-0000-0000C36C0000}"/>
    <cellStyle name="Hyperlink 31" xfId="9329" hidden="1" xr:uid="{00000000-0005-0000-0000-0000C46C0000}"/>
    <cellStyle name="Hyperlink 31" xfId="9184" hidden="1" xr:uid="{00000000-0005-0000-0000-0000C56C0000}"/>
    <cellStyle name="Hyperlink 31" xfId="6316" hidden="1" xr:uid="{00000000-0005-0000-0000-0000C66C0000}"/>
    <cellStyle name="Hyperlink 31" xfId="9434" hidden="1" xr:uid="{00000000-0005-0000-0000-0000C76C0000}"/>
    <cellStyle name="Hyperlink 31" xfId="9483" hidden="1" xr:uid="{00000000-0005-0000-0000-0000C86C0000}"/>
    <cellStyle name="Hyperlink 31" xfId="9533" hidden="1" xr:uid="{00000000-0005-0000-0000-0000C96C0000}"/>
    <cellStyle name="Hyperlink 31" xfId="9388" hidden="1" xr:uid="{00000000-0005-0000-0000-0000CA6C0000}"/>
    <cellStyle name="Hyperlink 31" xfId="9692" hidden="1" xr:uid="{00000000-0005-0000-0000-0000CB6C0000}"/>
    <cellStyle name="Hyperlink 31" xfId="9865" hidden="1" xr:uid="{00000000-0005-0000-0000-0000CC6C0000}"/>
    <cellStyle name="Hyperlink 31" xfId="9914" hidden="1" xr:uid="{00000000-0005-0000-0000-0000CD6C0000}"/>
    <cellStyle name="Hyperlink 31" xfId="9964" hidden="1" xr:uid="{00000000-0005-0000-0000-0000CE6C0000}"/>
    <cellStyle name="Hyperlink 31" xfId="9819" hidden="1" xr:uid="{00000000-0005-0000-0000-0000CF6C0000}"/>
    <cellStyle name="Hyperlink 31" xfId="9737" hidden="1" xr:uid="{00000000-0005-0000-0000-0000D06C0000}"/>
    <cellStyle name="Hyperlink 31" xfId="10097" hidden="1" xr:uid="{00000000-0005-0000-0000-0000D16C0000}"/>
    <cellStyle name="Hyperlink 31" xfId="10146" hidden="1" xr:uid="{00000000-0005-0000-0000-0000D26C0000}"/>
    <cellStyle name="Hyperlink 31" xfId="10196" hidden="1" xr:uid="{00000000-0005-0000-0000-0000D36C0000}"/>
    <cellStyle name="Hyperlink 31" xfId="10051" hidden="1" xr:uid="{00000000-0005-0000-0000-0000D46C0000}"/>
    <cellStyle name="Hyperlink 31" xfId="9635" hidden="1" xr:uid="{00000000-0005-0000-0000-0000D56C0000}"/>
    <cellStyle name="Hyperlink 31" xfId="10301" hidden="1" xr:uid="{00000000-0005-0000-0000-0000D66C0000}"/>
    <cellStyle name="Hyperlink 31" xfId="10350" hidden="1" xr:uid="{00000000-0005-0000-0000-0000D76C0000}"/>
    <cellStyle name="Hyperlink 31" xfId="10400" hidden="1" xr:uid="{00000000-0005-0000-0000-0000D86C0000}"/>
    <cellStyle name="Hyperlink 31" xfId="10255" hidden="1" xr:uid="{00000000-0005-0000-0000-0000D96C0000}"/>
    <cellStyle name="Hyperlink 31" xfId="9803" hidden="1" xr:uid="{00000000-0005-0000-0000-0000DA6C0000}"/>
    <cellStyle name="Hyperlink 31" xfId="10505" hidden="1" xr:uid="{00000000-0005-0000-0000-0000DB6C0000}"/>
    <cellStyle name="Hyperlink 31" xfId="10554" hidden="1" xr:uid="{00000000-0005-0000-0000-0000DC6C0000}"/>
    <cellStyle name="Hyperlink 31" xfId="10604" hidden="1" xr:uid="{00000000-0005-0000-0000-0000DD6C0000}"/>
    <cellStyle name="Hyperlink 31" xfId="10459" hidden="1" xr:uid="{00000000-0005-0000-0000-0000DE6C0000}"/>
    <cellStyle name="Hyperlink 31" xfId="9600" hidden="1" xr:uid="{00000000-0005-0000-0000-0000DF6C0000}"/>
    <cellStyle name="Hyperlink 31" xfId="10709" hidden="1" xr:uid="{00000000-0005-0000-0000-0000E06C0000}"/>
    <cellStyle name="Hyperlink 31" xfId="10758" hidden="1" xr:uid="{00000000-0005-0000-0000-0000E16C0000}"/>
    <cellStyle name="Hyperlink 31" xfId="10808" hidden="1" xr:uid="{00000000-0005-0000-0000-0000E26C0000}"/>
    <cellStyle name="Hyperlink 31" xfId="10663" hidden="1" xr:uid="{00000000-0005-0000-0000-0000E36C0000}"/>
    <cellStyle name="Hyperlink 31" xfId="5707" hidden="1" xr:uid="{00000000-0005-0000-0000-0000E46C0000}"/>
    <cellStyle name="Hyperlink 31" xfId="10942" hidden="1" xr:uid="{00000000-0005-0000-0000-0000E56C0000}"/>
    <cellStyle name="Hyperlink 31" xfId="10991" hidden="1" xr:uid="{00000000-0005-0000-0000-0000E66C0000}"/>
    <cellStyle name="Hyperlink 31" xfId="11041" hidden="1" xr:uid="{00000000-0005-0000-0000-0000E76C0000}"/>
    <cellStyle name="Hyperlink 31" xfId="10896" hidden="1" xr:uid="{00000000-0005-0000-0000-0000E86C0000}"/>
    <cellStyle name="Hyperlink 31" xfId="11128" hidden="1" xr:uid="{00000000-0005-0000-0000-0000E96C0000}"/>
    <cellStyle name="Hyperlink 31" xfId="11197" hidden="1" xr:uid="{00000000-0005-0000-0000-0000EA6C0000}"/>
    <cellStyle name="Hyperlink 31" xfId="11246" hidden="1" xr:uid="{00000000-0005-0000-0000-0000EB6C0000}"/>
    <cellStyle name="Hyperlink 31" xfId="11296" hidden="1" xr:uid="{00000000-0005-0000-0000-0000EC6C0000}"/>
    <cellStyle name="Hyperlink 31" xfId="11151" hidden="1" xr:uid="{00000000-0005-0000-0000-0000ED6C0000}"/>
    <cellStyle name="Hyperlink 31" xfId="11440" hidden="1" xr:uid="{00000000-0005-0000-0000-0000EE6C0000}"/>
    <cellStyle name="Hyperlink 31" xfId="11564" hidden="1" xr:uid="{00000000-0005-0000-0000-0000EF6C0000}"/>
    <cellStyle name="Hyperlink 31" xfId="11613" hidden="1" xr:uid="{00000000-0005-0000-0000-0000F06C0000}"/>
    <cellStyle name="Hyperlink 31" xfId="11663" hidden="1" xr:uid="{00000000-0005-0000-0000-0000F16C0000}"/>
    <cellStyle name="Hyperlink 31" xfId="11518" hidden="1" xr:uid="{00000000-0005-0000-0000-0000F26C0000}"/>
    <cellStyle name="Hyperlink 31" xfId="11822" hidden="1" xr:uid="{00000000-0005-0000-0000-0000F36C0000}"/>
    <cellStyle name="Hyperlink 31" xfId="11995" hidden="1" xr:uid="{00000000-0005-0000-0000-0000F46C0000}"/>
    <cellStyle name="Hyperlink 31" xfId="12044" hidden="1" xr:uid="{00000000-0005-0000-0000-0000F56C0000}"/>
    <cellStyle name="Hyperlink 31" xfId="12094" hidden="1" xr:uid="{00000000-0005-0000-0000-0000F66C0000}"/>
    <cellStyle name="Hyperlink 31" xfId="11949" hidden="1" xr:uid="{00000000-0005-0000-0000-0000F76C0000}"/>
    <cellStyle name="Hyperlink 31" xfId="11867" hidden="1" xr:uid="{00000000-0005-0000-0000-0000F86C0000}"/>
    <cellStyle name="Hyperlink 31" xfId="12227" hidden="1" xr:uid="{00000000-0005-0000-0000-0000F96C0000}"/>
    <cellStyle name="Hyperlink 31" xfId="12276" hidden="1" xr:uid="{00000000-0005-0000-0000-0000FA6C0000}"/>
    <cellStyle name="Hyperlink 31" xfId="12326" hidden="1" xr:uid="{00000000-0005-0000-0000-0000FB6C0000}"/>
    <cellStyle name="Hyperlink 31" xfId="12181" hidden="1" xr:uid="{00000000-0005-0000-0000-0000FC6C0000}"/>
    <cellStyle name="Hyperlink 31" xfId="11765" hidden="1" xr:uid="{00000000-0005-0000-0000-0000FD6C0000}"/>
    <cellStyle name="Hyperlink 31" xfId="12431" hidden="1" xr:uid="{00000000-0005-0000-0000-0000FE6C0000}"/>
    <cellStyle name="Hyperlink 31" xfId="12480" hidden="1" xr:uid="{00000000-0005-0000-0000-0000FF6C0000}"/>
    <cellStyle name="Hyperlink 31" xfId="12530" hidden="1" xr:uid="{00000000-0005-0000-0000-0000006D0000}"/>
    <cellStyle name="Hyperlink 31" xfId="12385" hidden="1" xr:uid="{00000000-0005-0000-0000-0000016D0000}"/>
    <cellStyle name="Hyperlink 31" xfId="11933" hidden="1" xr:uid="{00000000-0005-0000-0000-0000026D0000}"/>
    <cellStyle name="Hyperlink 31" xfId="12635" hidden="1" xr:uid="{00000000-0005-0000-0000-0000036D0000}"/>
    <cellStyle name="Hyperlink 31" xfId="12684" hidden="1" xr:uid="{00000000-0005-0000-0000-0000046D0000}"/>
    <cellStyle name="Hyperlink 31" xfId="12734" hidden="1" xr:uid="{00000000-0005-0000-0000-0000056D0000}"/>
    <cellStyle name="Hyperlink 31" xfId="12589" hidden="1" xr:uid="{00000000-0005-0000-0000-0000066D0000}"/>
    <cellStyle name="Hyperlink 31" xfId="11730" hidden="1" xr:uid="{00000000-0005-0000-0000-0000076D0000}"/>
    <cellStyle name="Hyperlink 31" xfId="12839" hidden="1" xr:uid="{00000000-0005-0000-0000-0000086D0000}"/>
    <cellStyle name="Hyperlink 31" xfId="12888" hidden="1" xr:uid="{00000000-0005-0000-0000-0000096D0000}"/>
    <cellStyle name="Hyperlink 31" xfId="12938" hidden="1" xr:uid="{00000000-0005-0000-0000-00000A6D0000}"/>
    <cellStyle name="Hyperlink 31" xfId="12793" hidden="1" xr:uid="{00000000-0005-0000-0000-00000B6D0000}"/>
    <cellStyle name="Hyperlink 31" xfId="11486" hidden="1" xr:uid="{00000000-0005-0000-0000-00000C6D0000}"/>
    <cellStyle name="Hyperlink 31" xfId="13043" hidden="1" xr:uid="{00000000-0005-0000-0000-00000D6D0000}"/>
    <cellStyle name="Hyperlink 31" xfId="13092" hidden="1" xr:uid="{00000000-0005-0000-0000-00000E6D0000}"/>
    <cellStyle name="Hyperlink 31" xfId="13142" hidden="1" xr:uid="{00000000-0005-0000-0000-00000F6D0000}"/>
    <cellStyle name="Hyperlink 31" xfId="12997" hidden="1" xr:uid="{00000000-0005-0000-0000-0000106D0000}"/>
    <cellStyle name="Hyperlink 31" xfId="13301" hidden="1" xr:uid="{00000000-0005-0000-0000-0000116D0000}"/>
    <cellStyle name="Hyperlink 31" xfId="13474" hidden="1" xr:uid="{00000000-0005-0000-0000-0000126D0000}"/>
    <cellStyle name="Hyperlink 31" xfId="13523" hidden="1" xr:uid="{00000000-0005-0000-0000-0000136D0000}"/>
    <cellStyle name="Hyperlink 31" xfId="13573" hidden="1" xr:uid="{00000000-0005-0000-0000-0000146D0000}"/>
    <cellStyle name="Hyperlink 31" xfId="13428" hidden="1" xr:uid="{00000000-0005-0000-0000-0000156D0000}"/>
    <cellStyle name="Hyperlink 31" xfId="13346" hidden="1" xr:uid="{00000000-0005-0000-0000-0000166D0000}"/>
    <cellStyle name="Hyperlink 31" xfId="13706" hidden="1" xr:uid="{00000000-0005-0000-0000-0000176D0000}"/>
    <cellStyle name="Hyperlink 31" xfId="13755" hidden="1" xr:uid="{00000000-0005-0000-0000-0000186D0000}"/>
    <cellStyle name="Hyperlink 31" xfId="13805" hidden="1" xr:uid="{00000000-0005-0000-0000-0000196D0000}"/>
    <cellStyle name="Hyperlink 31" xfId="13660" hidden="1" xr:uid="{00000000-0005-0000-0000-00001A6D0000}"/>
    <cellStyle name="Hyperlink 31" xfId="13244" hidden="1" xr:uid="{00000000-0005-0000-0000-00001B6D0000}"/>
    <cellStyle name="Hyperlink 31" xfId="13910" hidden="1" xr:uid="{00000000-0005-0000-0000-00001C6D0000}"/>
    <cellStyle name="Hyperlink 31" xfId="13959" hidden="1" xr:uid="{00000000-0005-0000-0000-00001D6D0000}"/>
    <cellStyle name="Hyperlink 31" xfId="14009" hidden="1" xr:uid="{00000000-0005-0000-0000-00001E6D0000}"/>
    <cellStyle name="Hyperlink 31" xfId="13864" hidden="1" xr:uid="{00000000-0005-0000-0000-00001F6D0000}"/>
    <cellStyle name="Hyperlink 31" xfId="13412" hidden="1" xr:uid="{00000000-0005-0000-0000-0000206D0000}"/>
    <cellStyle name="Hyperlink 31" xfId="14114" hidden="1" xr:uid="{00000000-0005-0000-0000-0000216D0000}"/>
    <cellStyle name="Hyperlink 31" xfId="14163" hidden="1" xr:uid="{00000000-0005-0000-0000-0000226D0000}"/>
    <cellStyle name="Hyperlink 31" xfId="14213" hidden="1" xr:uid="{00000000-0005-0000-0000-0000236D0000}"/>
    <cellStyle name="Hyperlink 31" xfId="14068" hidden="1" xr:uid="{00000000-0005-0000-0000-0000246D0000}"/>
    <cellStyle name="Hyperlink 31" xfId="13209" hidden="1" xr:uid="{00000000-0005-0000-0000-0000256D0000}"/>
    <cellStyle name="Hyperlink 31" xfId="14318" hidden="1" xr:uid="{00000000-0005-0000-0000-0000266D0000}"/>
    <cellStyle name="Hyperlink 31" xfId="14367" hidden="1" xr:uid="{00000000-0005-0000-0000-0000276D0000}"/>
    <cellStyle name="Hyperlink 31" xfId="14417" hidden="1" xr:uid="{00000000-0005-0000-0000-0000286D0000}"/>
    <cellStyle name="Hyperlink 31" xfId="14272" hidden="1" xr:uid="{00000000-0005-0000-0000-0000296D0000}"/>
    <cellStyle name="Hyperlink 31" xfId="11404" hidden="1" xr:uid="{00000000-0005-0000-0000-00002A6D0000}"/>
    <cellStyle name="Hyperlink 31" xfId="14522" hidden="1" xr:uid="{00000000-0005-0000-0000-00002B6D0000}"/>
    <cellStyle name="Hyperlink 31" xfId="14571" hidden="1" xr:uid="{00000000-0005-0000-0000-00002C6D0000}"/>
    <cellStyle name="Hyperlink 31" xfId="14621" hidden="1" xr:uid="{00000000-0005-0000-0000-00002D6D0000}"/>
    <cellStyle name="Hyperlink 31" xfId="14476" hidden="1" xr:uid="{00000000-0005-0000-0000-00002E6D0000}"/>
    <cellStyle name="Hyperlink 31" xfId="14780" hidden="1" xr:uid="{00000000-0005-0000-0000-00002F6D0000}"/>
    <cellStyle name="Hyperlink 31" xfId="14953" hidden="1" xr:uid="{00000000-0005-0000-0000-0000306D0000}"/>
    <cellStyle name="Hyperlink 31" xfId="15002" hidden="1" xr:uid="{00000000-0005-0000-0000-0000316D0000}"/>
    <cellStyle name="Hyperlink 31" xfId="15052" hidden="1" xr:uid="{00000000-0005-0000-0000-0000326D0000}"/>
    <cellStyle name="Hyperlink 31" xfId="14907" hidden="1" xr:uid="{00000000-0005-0000-0000-0000336D0000}"/>
    <cellStyle name="Hyperlink 31" xfId="14825" hidden="1" xr:uid="{00000000-0005-0000-0000-0000346D0000}"/>
    <cellStyle name="Hyperlink 31" xfId="15185" hidden="1" xr:uid="{00000000-0005-0000-0000-0000356D0000}"/>
    <cellStyle name="Hyperlink 31" xfId="15234" hidden="1" xr:uid="{00000000-0005-0000-0000-0000366D0000}"/>
    <cellStyle name="Hyperlink 31" xfId="15284" hidden="1" xr:uid="{00000000-0005-0000-0000-0000376D0000}"/>
    <cellStyle name="Hyperlink 31" xfId="15139" hidden="1" xr:uid="{00000000-0005-0000-0000-0000386D0000}"/>
    <cellStyle name="Hyperlink 31" xfId="14723" hidden="1" xr:uid="{00000000-0005-0000-0000-0000396D0000}"/>
    <cellStyle name="Hyperlink 31" xfId="15389" hidden="1" xr:uid="{00000000-0005-0000-0000-00003A6D0000}"/>
    <cellStyle name="Hyperlink 31" xfId="15438" hidden="1" xr:uid="{00000000-0005-0000-0000-00003B6D0000}"/>
    <cellStyle name="Hyperlink 31" xfId="15488" hidden="1" xr:uid="{00000000-0005-0000-0000-00003C6D0000}"/>
    <cellStyle name="Hyperlink 31" xfId="15343" hidden="1" xr:uid="{00000000-0005-0000-0000-00003D6D0000}"/>
    <cellStyle name="Hyperlink 31" xfId="14891" hidden="1" xr:uid="{00000000-0005-0000-0000-00003E6D0000}"/>
    <cellStyle name="Hyperlink 31" xfId="15593" hidden="1" xr:uid="{00000000-0005-0000-0000-00003F6D0000}"/>
    <cellStyle name="Hyperlink 31" xfId="15642" hidden="1" xr:uid="{00000000-0005-0000-0000-0000406D0000}"/>
    <cellStyle name="Hyperlink 31" xfId="15692" hidden="1" xr:uid="{00000000-0005-0000-0000-0000416D0000}"/>
    <cellStyle name="Hyperlink 31" xfId="15547" hidden="1" xr:uid="{00000000-0005-0000-0000-0000426D0000}"/>
    <cellStyle name="Hyperlink 31" xfId="14688" hidden="1" xr:uid="{00000000-0005-0000-0000-0000436D0000}"/>
    <cellStyle name="Hyperlink 31" xfId="15797" hidden="1" xr:uid="{00000000-0005-0000-0000-0000446D0000}"/>
    <cellStyle name="Hyperlink 31" xfId="15846" hidden="1" xr:uid="{00000000-0005-0000-0000-0000456D0000}"/>
    <cellStyle name="Hyperlink 31" xfId="15896" hidden="1" xr:uid="{00000000-0005-0000-0000-0000466D0000}"/>
    <cellStyle name="Hyperlink 31" xfId="15751" hidden="1" xr:uid="{00000000-0005-0000-0000-0000476D0000}"/>
    <cellStyle name="Hyperlink 31" xfId="5578" hidden="1" xr:uid="{00000000-0005-0000-0000-0000486D0000}"/>
    <cellStyle name="Hyperlink 31" xfId="16026" hidden="1" xr:uid="{00000000-0005-0000-0000-0000496D0000}"/>
    <cellStyle name="Hyperlink 31" xfId="16075" hidden="1" xr:uid="{00000000-0005-0000-0000-00004A6D0000}"/>
    <cellStyle name="Hyperlink 31" xfId="16125" hidden="1" xr:uid="{00000000-0005-0000-0000-00004B6D0000}"/>
    <cellStyle name="Hyperlink 31" xfId="15980" hidden="1" xr:uid="{00000000-0005-0000-0000-00004C6D0000}"/>
    <cellStyle name="Hyperlink 31" xfId="16212" hidden="1" xr:uid="{00000000-0005-0000-0000-00004D6D0000}"/>
    <cellStyle name="Hyperlink 31" xfId="16281" hidden="1" xr:uid="{00000000-0005-0000-0000-00004E6D0000}"/>
    <cellStyle name="Hyperlink 31" xfId="16330" hidden="1" xr:uid="{00000000-0005-0000-0000-00004F6D0000}"/>
    <cellStyle name="Hyperlink 31" xfId="16380" hidden="1" xr:uid="{00000000-0005-0000-0000-0000506D0000}"/>
    <cellStyle name="Hyperlink 31" xfId="16235" hidden="1" xr:uid="{00000000-0005-0000-0000-0000516D0000}"/>
    <cellStyle name="Hyperlink 31" xfId="16521" hidden="1" xr:uid="{00000000-0005-0000-0000-0000526D0000}"/>
    <cellStyle name="Hyperlink 31" xfId="16644" hidden="1" xr:uid="{00000000-0005-0000-0000-0000536D0000}"/>
    <cellStyle name="Hyperlink 31" xfId="16693" hidden="1" xr:uid="{00000000-0005-0000-0000-0000546D0000}"/>
    <cellStyle name="Hyperlink 31" xfId="16743" hidden="1" xr:uid="{00000000-0005-0000-0000-0000556D0000}"/>
    <cellStyle name="Hyperlink 31" xfId="16598" hidden="1" xr:uid="{00000000-0005-0000-0000-0000566D0000}"/>
    <cellStyle name="Hyperlink 31" xfId="16902" hidden="1" xr:uid="{00000000-0005-0000-0000-0000576D0000}"/>
    <cellStyle name="Hyperlink 31" xfId="17075" hidden="1" xr:uid="{00000000-0005-0000-0000-0000586D0000}"/>
    <cellStyle name="Hyperlink 31" xfId="17124" hidden="1" xr:uid="{00000000-0005-0000-0000-0000596D0000}"/>
    <cellStyle name="Hyperlink 31" xfId="17174" hidden="1" xr:uid="{00000000-0005-0000-0000-00005A6D0000}"/>
    <cellStyle name="Hyperlink 31" xfId="17029" hidden="1" xr:uid="{00000000-0005-0000-0000-00005B6D0000}"/>
    <cellStyle name="Hyperlink 31" xfId="16947" hidden="1" xr:uid="{00000000-0005-0000-0000-00005C6D0000}"/>
    <cellStyle name="Hyperlink 31" xfId="17307" hidden="1" xr:uid="{00000000-0005-0000-0000-00005D6D0000}"/>
    <cellStyle name="Hyperlink 31" xfId="17356" hidden="1" xr:uid="{00000000-0005-0000-0000-00005E6D0000}"/>
    <cellStyle name="Hyperlink 31" xfId="17406" hidden="1" xr:uid="{00000000-0005-0000-0000-00005F6D0000}"/>
    <cellStyle name="Hyperlink 31" xfId="17261" hidden="1" xr:uid="{00000000-0005-0000-0000-0000606D0000}"/>
    <cellStyle name="Hyperlink 31" xfId="16845" hidden="1" xr:uid="{00000000-0005-0000-0000-0000616D0000}"/>
    <cellStyle name="Hyperlink 31" xfId="17511" hidden="1" xr:uid="{00000000-0005-0000-0000-0000626D0000}"/>
    <cellStyle name="Hyperlink 31" xfId="17560" hidden="1" xr:uid="{00000000-0005-0000-0000-0000636D0000}"/>
    <cellStyle name="Hyperlink 31" xfId="17610" hidden="1" xr:uid="{00000000-0005-0000-0000-0000646D0000}"/>
    <cellStyle name="Hyperlink 31" xfId="17465" hidden="1" xr:uid="{00000000-0005-0000-0000-0000656D0000}"/>
    <cellStyle name="Hyperlink 31" xfId="17013" hidden="1" xr:uid="{00000000-0005-0000-0000-0000666D0000}"/>
    <cellStyle name="Hyperlink 31" xfId="17715" hidden="1" xr:uid="{00000000-0005-0000-0000-0000676D0000}"/>
    <cellStyle name="Hyperlink 31" xfId="17764" hidden="1" xr:uid="{00000000-0005-0000-0000-0000686D0000}"/>
    <cellStyle name="Hyperlink 31" xfId="17814" hidden="1" xr:uid="{00000000-0005-0000-0000-0000696D0000}"/>
    <cellStyle name="Hyperlink 31" xfId="17669" hidden="1" xr:uid="{00000000-0005-0000-0000-00006A6D0000}"/>
    <cellStyle name="Hyperlink 31" xfId="16810" hidden="1" xr:uid="{00000000-0005-0000-0000-00006B6D0000}"/>
    <cellStyle name="Hyperlink 31" xfId="17919" hidden="1" xr:uid="{00000000-0005-0000-0000-00006C6D0000}"/>
    <cellStyle name="Hyperlink 31" xfId="17968" hidden="1" xr:uid="{00000000-0005-0000-0000-00006D6D0000}"/>
    <cellStyle name="Hyperlink 31" xfId="18018" hidden="1" xr:uid="{00000000-0005-0000-0000-00006E6D0000}"/>
    <cellStyle name="Hyperlink 31" xfId="17873" hidden="1" xr:uid="{00000000-0005-0000-0000-00006F6D0000}"/>
    <cellStyle name="Hyperlink 31" xfId="16567" hidden="1" xr:uid="{00000000-0005-0000-0000-0000706D0000}"/>
    <cellStyle name="Hyperlink 31" xfId="18123" hidden="1" xr:uid="{00000000-0005-0000-0000-0000716D0000}"/>
    <cellStyle name="Hyperlink 31" xfId="18172" hidden="1" xr:uid="{00000000-0005-0000-0000-0000726D0000}"/>
    <cellStyle name="Hyperlink 31" xfId="18222" hidden="1" xr:uid="{00000000-0005-0000-0000-0000736D0000}"/>
    <cellStyle name="Hyperlink 31" xfId="18077" hidden="1" xr:uid="{00000000-0005-0000-0000-0000746D0000}"/>
    <cellStyle name="Hyperlink 31" xfId="18381" hidden="1" xr:uid="{00000000-0005-0000-0000-0000756D0000}"/>
    <cellStyle name="Hyperlink 31" xfId="18554" hidden="1" xr:uid="{00000000-0005-0000-0000-0000766D0000}"/>
    <cellStyle name="Hyperlink 31" xfId="18603" hidden="1" xr:uid="{00000000-0005-0000-0000-0000776D0000}"/>
    <cellStyle name="Hyperlink 31" xfId="18653" hidden="1" xr:uid="{00000000-0005-0000-0000-0000786D0000}"/>
    <cellStyle name="Hyperlink 31" xfId="18508" hidden="1" xr:uid="{00000000-0005-0000-0000-0000796D0000}"/>
    <cellStyle name="Hyperlink 31" xfId="18426" hidden="1" xr:uid="{00000000-0005-0000-0000-00007A6D0000}"/>
    <cellStyle name="Hyperlink 31" xfId="18786" hidden="1" xr:uid="{00000000-0005-0000-0000-00007B6D0000}"/>
    <cellStyle name="Hyperlink 31" xfId="18835" hidden="1" xr:uid="{00000000-0005-0000-0000-00007C6D0000}"/>
    <cellStyle name="Hyperlink 31" xfId="18885" hidden="1" xr:uid="{00000000-0005-0000-0000-00007D6D0000}"/>
    <cellStyle name="Hyperlink 31" xfId="18740" hidden="1" xr:uid="{00000000-0005-0000-0000-00007E6D0000}"/>
    <cellStyle name="Hyperlink 31" xfId="18324" hidden="1" xr:uid="{00000000-0005-0000-0000-00007F6D0000}"/>
    <cellStyle name="Hyperlink 31" xfId="18990" hidden="1" xr:uid="{00000000-0005-0000-0000-0000806D0000}"/>
    <cellStyle name="Hyperlink 31" xfId="19039" hidden="1" xr:uid="{00000000-0005-0000-0000-0000816D0000}"/>
    <cellStyle name="Hyperlink 31" xfId="19089" hidden="1" xr:uid="{00000000-0005-0000-0000-0000826D0000}"/>
    <cellStyle name="Hyperlink 31" xfId="18944" hidden="1" xr:uid="{00000000-0005-0000-0000-0000836D0000}"/>
    <cellStyle name="Hyperlink 31" xfId="18492" hidden="1" xr:uid="{00000000-0005-0000-0000-0000846D0000}"/>
    <cellStyle name="Hyperlink 31" xfId="19194" hidden="1" xr:uid="{00000000-0005-0000-0000-0000856D0000}"/>
    <cellStyle name="Hyperlink 31" xfId="19243" hidden="1" xr:uid="{00000000-0005-0000-0000-0000866D0000}"/>
    <cellStyle name="Hyperlink 31" xfId="19293" hidden="1" xr:uid="{00000000-0005-0000-0000-0000876D0000}"/>
    <cellStyle name="Hyperlink 31" xfId="19148" hidden="1" xr:uid="{00000000-0005-0000-0000-0000886D0000}"/>
    <cellStyle name="Hyperlink 31" xfId="18289" hidden="1" xr:uid="{00000000-0005-0000-0000-0000896D0000}"/>
    <cellStyle name="Hyperlink 31" xfId="19398" hidden="1" xr:uid="{00000000-0005-0000-0000-00008A6D0000}"/>
    <cellStyle name="Hyperlink 31" xfId="19447" hidden="1" xr:uid="{00000000-0005-0000-0000-00008B6D0000}"/>
    <cellStyle name="Hyperlink 31" xfId="19497" hidden="1" xr:uid="{00000000-0005-0000-0000-00008C6D0000}"/>
    <cellStyle name="Hyperlink 31" xfId="19352" hidden="1" xr:uid="{00000000-0005-0000-0000-00008D6D0000}"/>
    <cellStyle name="Hyperlink 31" xfId="16486" hidden="1" xr:uid="{00000000-0005-0000-0000-00008E6D0000}"/>
    <cellStyle name="Hyperlink 31" xfId="19602" hidden="1" xr:uid="{00000000-0005-0000-0000-00008F6D0000}"/>
    <cellStyle name="Hyperlink 31" xfId="19651" hidden="1" xr:uid="{00000000-0005-0000-0000-0000906D0000}"/>
    <cellStyle name="Hyperlink 31" xfId="19701" hidden="1" xr:uid="{00000000-0005-0000-0000-0000916D0000}"/>
    <cellStyle name="Hyperlink 31" xfId="19556" hidden="1" xr:uid="{00000000-0005-0000-0000-0000926D0000}"/>
    <cellStyle name="Hyperlink 31" xfId="19860" hidden="1" xr:uid="{00000000-0005-0000-0000-0000936D0000}"/>
    <cellStyle name="Hyperlink 31" xfId="20033" hidden="1" xr:uid="{00000000-0005-0000-0000-0000946D0000}"/>
    <cellStyle name="Hyperlink 31" xfId="20082" hidden="1" xr:uid="{00000000-0005-0000-0000-0000956D0000}"/>
    <cellStyle name="Hyperlink 31" xfId="20132" hidden="1" xr:uid="{00000000-0005-0000-0000-0000966D0000}"/>
    <cellStyle name="Hyperlink 31" xfId="19987" hidden="1" xr:uid="{00000000-0005-0000-0000-0000976D0000}"/>
    <cellStyle name="Hyperlink 31" xfId="19905" hidden="1" xr:uid="{00000000-0005-0000-0000-0000986D0000}"/>
    <cellStyle name="Hyperlink 31" xfId="20265" hidden="1" xr:uid="{00000000-0005-0000-0000-0000996D0000}"/>
    <cellStyle name="Hyperlink 31" xfId="20314" hidden="1" xr:uid="{00000000-0005-0000-0000-00009A6D0000}"/>
    <cellStyle name="Hyperlink 31" xfId="20364" hidden="1" xr:uid="{00000000-0005-0000-0000-00009B6D0000}"/>
    <cellStyle name="Hyperlink 31" xfId="20219" hidden="1" xr:uid="{00000000-0005-0000-0000-00009C6D0000}"/>
    <cellStyle name="Hyperlink 31" xfId="19803" hidden="1" xr:uid="{00000000-0005-0000-0000-00009D6D0000}"/>
    <cellStyle name="Hyperlink 31" xfId="20469" hidden="1" xr:uid="{00000000-0005-0000-0000-00009E6D0000}"/>
    <cellStyle name="Hyperlink 31" xfId="20518" hidden="1" xr:uid="{00000000-0005-0000-0000-00009F6D0000}"/>
    <cellStyle name="Hyperlink 31" xfId="20568" hidden="1" xr:uid="{00000000-0005-0000-0000-0000A06D0000}"/>
    <cellStyle name="Hyperlink 31" xfId="20423" hidden="1" xr:uid="{00000000-0005-0000-0000-0000A16D0000}"/>
    <cellStyle name="Hyperlink 31" xfId="19971" hidden="1" xr:uid="{00000000-0005-0000-0000-0000A26D0000}"/>
    <cellStyle name="Hyperlink 31" xfId="20673" hidden="1" xr:uid="{00000000-0005-0000-0000-0000A36D0000}"/>
    <cellStyle name="Hyperlink 31" xfId="20722" hidden="1" xr:uid="{00000000-0005-0000-0000-0000A46D0000}"/>
    <cellStyle name="Hyperlink 31" xfId="20772" hidden="1" xr:uid="{00000000-0005-0000-0000-0000A56D0000}"/>
    <cellStyle name="Hyperlink 31" xfId="20627" hidden="1" xr:uid="{00000000-0005-0000-0000-0000A66D0000}"/>
    <cellStyle name="Hyperlink 31" xfId="19768" hidden="1" xr:uid="{00000000-0005-0000-0000-0000A76D0000}"/>
    <cellStyle name="Hyperlink 31" xfId="20877" hidden="1" xr:uid="{00000000-0005-0000-0000-0000A86D0000}"/>
    <cellStyle name="Hyperlink 31" xfId="20926" hidden="1" xr:uid="{00000000-0005-0000-0000-0000A96D0000}"/>
    <cellStyle name="Hyperlink 31" xfId="20976" hidden="1" xr:uid="{00000000-0005-0000-0000-0000AA6D0000}"/>
    <cellStyle name="Hyperlink 31" xfId="20831" hidden="1" xr:uid="{00000000-0005-0000-0000-0000AB6D0000}"/>
    <cellStyle name="Hyperlink 31" xfId="5783" hidden="1" xr:uid="{00000000-0005-0000-0000-0000AC6D0000}"/>
    <cellStyle name="Hyperlink 31" xfId="21110" hidden="1" xr:uid="{00000000-0005-0000-0000-0000AD6D0000}"/>
    <cellStyle name="Hyperlink 31" xfId="21159" hidden="1" xr:uid="{00000000-0005-0000-0000-0000AE6D0000}"/>
    <cellStyle name="Hyperlink 31" xfId="21209" hidden="1" xr:uid="{00000000-0005-0000-0000-0000AF6D0000}"/>
    <cellStyle name="Hyperlink 31" xfId="21064" hidden="1" xr:uid="{00000000-0005-0000-0000-0000B06D0000}"/>
    <cellStyle name="Hyperlink 31" xfId="21296" hidden="1" xr:uid="{00000000-0005-0000-0000-0000B16D0000}"/>
    <cellStyle name="Hyperlink 31" xfId="21365" hidden="1" xr:uid="{00000000-0005-0000-0000-0000B26D0000}"/>
    <cellStyle name="Hyperlink 31" xfId="21414" hidden="1" xr:uid="{00000000-0005-0000-0000-0000B36D0000}"/>
    <cellStyle name="Hyperlink 31" xfId="21464" hidden="1" xr:uid="{00000000-0005-0000-0000-0000B46D0000}"/>
    <cellStyle name="Hyperlink 31" xfId="21319" hidden="1" xr:uid="{00000000-0005-0000-0000-0000B56D0000}"/>
    <cellStyle name="Hyperlink 31" xfId="21606" hidden="1" xr:uid="{00000000-0005-0000-0000-0000B66D0000}"/>
    <cellStyle name="Hyperlink 31" xfId="21729" hidden="1" xr:uid="{00000000-0005-0000-0000-0000B76D0000}"/>
    <cellStyle name="Hyperlink 31" xfId="21778" hidden="1" xr:uid="{00000000-0005-0000-0000-0000B86D0000}"/>
    <cellStyle name="Hyperlink 31" xfId="21828" hidden="1" xr:uid="{00000000-0005-0000-0000-0000B96D0000}"/>
    <cellStyle name="Hyperlink 31" xfId="21683" hidden="1" xr:uid="{00000000-0005-0000-0000-0000BA6D0000}"/>
    <cellStyle name="Hyperlink 31" xfId="21987" hidden="1" xr:uid="{00000000-0005-0000-0000-0000BB6D0000}"/>
    <cellStyle name="Hyperlink 31" xfId="22160" hidden="1" xr:uid="{00000000-0005-0000-0000-0000BC6D0000}"/>
    <cellStyle name="Hyperlink 31" xfId="22209" hidden="1" xr:uid="{00000000-0005-0000-0000-0000BD6D0000}"/>
    <cellStyle name="Hyperlink 31" xfId="22259" hidden="1" xr:uid="{00000000-0005-0000-0000-0000BE6D0000}"/>
    <cellStyle name="Hyperlink 31" xfId="22114" hidden="1" xr:uid="{00000000-0005-0000-0000-0000BF6D0000}"/>
    <cellStyle name="Hyperlink 31" xfId="22032" hidden="1" xr:uid="{00000000-0005-0000-0000-0000C06D0000}"/>
    <cellStyle name="Hyperlink 31" xfId="22392" hidden="1" xr:uid="{00000000-0005-0000-0000-0000C16D0000}"/>
    <cellStyle name="Hyperlink 31" xfId="22441" hidden="1" xr:uid="{00000000-0005-0000-0000-0000C26D0000}"/>
    <cellStyle name="Hyperlink 31" xfId="22491" hidden="1" xr:uid="{00000000-0005-0000-0000-0000C36D0000}"/>
    <cellStyle name="Hyperlink 31" xfId="22346" hidden="1" xr:uid="{00000000-0005-0000-0000-0000C46D0000}"/>
    <cellStyle name="Hyperlink 31" xfId="21930" hidden="1" xr:uid="{00000000-0005-0000-0000-0000C56D0000}"/>
    <cellStyle name="Hyperlink 31" xfId="22596" hidden="1" xr:uid="{00000000-0005-0000-0000-0000C66D0000}"/>
    <cellStyle name="Hyperlink 31" xfId="22645" hidden="1" xr:uid="{00000000-0005-0000-0000-0000C76D0000}"/>
    <cellStyle name="Hyperlink 31" xfId="22695" hidden="1" xr:uid="{00000000-0005-0000-0000-0000C86D0000}"/>
    <cellStyle name="Hyperlink 31" xfId="22550" hidden="1" xr:uid="{00000000-0005-0000-0000-0000C96D0000}"/>
    <cellStyle name="Hyperlink 31" xfId="22098" hidden="1" xr:uid="{00000000-0005-0000-0000-0000CA6D0000}"/>
    <cellStyle name="Hyperlink 31" xfId="22800" hidden="1" xr:uid="{00000000-0005-0000-0000-0000CB6D0000}"/>
    <cellStyle name="Hyperlink 31" xfId="22849" hidden="1" xr:uid="{00000000-0005-0000-0000-0000CC6D0000}"/>
    <cellStyle name="Hyperlink 31" xfId="22899" hidden="1" xr:uid="{00000000-0005-0000-0000-0000CD6D0000}"/>
    <cellStyle name="Hyperlink 31" xfId="22754" hidden="1" xr:uid="{00000000-0005-0000-0000-0000CE6D0000}"/>
    <cellStyle name="Hyperlink 31" xfId="21895" hidden="1" xr:uid="{00000000-0005-0000-0000-0000CF6D0000}"/>
    <cellStyle name="Hyperlink 31" xfId="23004" hidden="1" xr:uid="{00000000-0005-0000-0000-0000D06D0000}"/>
    <cellStyle name="Hyperlink 31" xfId="23053" hidden="1" xr:uid="{00000000-0005-0000-0000-0000D16D0000}"/>
    <cellStyle name="Hyperlink 31" xfId="23103" hidden="1" xr:uid="{00000000-0005-0000-0000-0000D26D0000}"/>
    <cellStyle name="Hyperlink 31" xfId="22958" hidden="1" xr:uid="{00000000-0005-0000-0000-0000D36D0000}"/>
    <cellStyle name="Hyperlink 31" xfId="21652" hidden="1" xr:uid="{00000000-0005-0000-0000-0000D46D0000}"/>
    <cellStyle name="Hyperlink 31" xfId="23208" hidden="1" xr:uid="{00000000-0005-0000-0000-0000D56D0000}"/>
    <cellStyle name="Hyperlink 31" xfId="23257" hidden="1" xr:uid="{00000000-0005-0000-0000-0000D66D0000}"/>
    <cellStyle name="Hyperlink 31" xfId="23307" hidden="1" xr:uid="{00000000-0005-0000-0000-0000D76D0000}"/>
    <cellStyle name="Hyperlink 31" xfId="23162" hidden="1" xr:uid="{00000000-0005-0000-0000-0000D86D0000}"/>
    <cellStyle name="Hyperlink 31" xfId="23466" hidden="1" xr:uid="{00000000-0005-0000-0000-0000D96D0000}"/>
    <cellStyle name="Hyperlink 31" xfId="23639" hidden="1" xr:uid="{00000000-0005-0000-0000-0000DA6D0000}"/>
    <cellStyle name="Hyperlink 31" xfId="23688" hidden="1" xr:uid="{00000000-0005-0000-0000-0000DB6D0000}"/>
    <cellStyle name="Hyperlink 31" xfId="23738" hidden="1" xr:uid="{00000000-0005-0000-0000-0000DC6D0000}"/>
    <cellStyle name="Hyperlink 31" xfId="23593" hidden="1" xr:uid="{00000000-0005-0000-0000-0000DD6D0000}"/>
    <cellStyle name="Hyperlink 31" xfId="23511" hidden="1" xr:uid="{00000000-0005-0000-0000-0000DE6D0000}"/>
    <cellStyle name="Hyperlink 31" xfId="23871" hidden="1" xr:uid="{00000000-0005-0000-0000-0000DF6D0000}"/>
    <cellStyle name="Hyperlink 31" xfId="23920" hidden="1" xr:uid="{00000000-0005-0000-0000-0000E06D0000}"/>
    <cellStyle name="Hyperlink 31" xfId="23970" hidden="1" xr:uid="{00000000-0005-0000-0000-0000E16D0000}"/>
    <cellStyle name="Hyperlink 31" xfId="23825" hidden="1" xr:uid="{00000000-0005-0000-0000-0000E26D0000}"/>
    <cellStyle name="Hyperlink 31" xfId="23409" hidden="1" xr:uid="{00000000-0005-0000-0000-0000E36D0000}"/>
    <cellStyle name="Hyperlink 31" xfId="24075" hidden="1" xr:uid="{00000000-0005-0000-0000-0000E46D0000}"/>
    <cellStyle name="Hyperlink 31" xfId="24124" hidden="1" xr:uid="{00000000-0005-0000-0000-0000E56D0000}"/>
    <cellStyle name="Hyperlink 31" xfId="24174" hidden="1" xr:uid="{00000000-0005-0000-0000-0000E66D0000}"/>
    <cellStyle name="Hyperlink 31" xfId="24029" hidden="1" xr:uid="{00000000-0005-0000-0000-0000E76D0000}"/>
    <cellStyle name="Hyperlink 31" xfId="23577" hidden="1" xr:uid="{00000000-0005-0000-0000-0000E86D0000}"/>
    <cellStyle name="Hyperlink 31" xfId="24279" hidden="1" xr:uid="{00000000-0005-0000-0000-0000E96D0000}"/>
    <cellStyle name="Hyperlink 31" xfId="24328" hidden="1" xr:uid="{00000000-0005-0000-0000-0000EA6D0000}"/>
    <cellStyle name="Hyperlink 31" xfId="24378" hidden="1" xr:uid="{00000000-0005-0000-0000-0000EB6D0000}"/>
    <cellStyle name="Hyperlink 31" xfId="24233" hidden="1" xr:uid="{00000000-0005-0000-0000-0000EC6D0000}"/>
    <cellStyle name="Hyperlink 31" xfId="23374" hidden="1" xr:uid="{00000000-0005-0000-0000-0000ED6D0000}"/>
    <cellStyle name="Hyperlink 31" xfId="24483" hidden="1" xr:uid="{00000000-0005-0000-0000-0000EE6D0000}"/>
    <cellStyle name="Hyperlink 31" xfId="24532" hidden="1" xr:uid="{00000000-0005-0000-0000-0000EF6D0000}"/>
    <cellStyle name="Hyperlink 31" xfId="24582" hidden="1" xr:uid="{00000000-0005-0000-0000-0000F06D0000}"/>
    <cellStyle name="Hyperlink 31" xfId="24437" hidden="1" xr:uid="{00000000-0005-0000-0000-0000F16D0000}"/>
    <cellStyle name="Hyperlink 31" xfId="21571" hidden="1" xr:uid="{00000000-0005-0000-0000-0000F26D0000}"/>
    <cellStyle name="Hyperlink 31" xfId="24687" hidden="1" xr:uid="{00000000-0005-0000-0000-0000F36D0000}"/>
    <cellStyle name="Hyperlink 31" xfId="24736" hidden="1" xr:uid="{00000000-0005-0000-0000-0000F46D0000}"/>
    <cellStyle name="Hyperlink 31" xfId="24786" hidden="1" xr:uid="{00000000-0005-0000-0000-0000F56D0000}"/>
    <cellStyle name="Hyperlink 31" xfId="24641" hidden="1" xr:uid="{00000000-0005-0000-0000-0000F66D0000}"/>
    <cellStyle name="Hyperlink 31" xfId="24945" hidden="1" xr:uid="{00000000-0005-0000-0000-0000F76D0000}"/>
    <cellStyle name="Hyperlink 31" xfId="25118" hidden="1" xr:uid="{00000000-0005-0000-0000-0000F86D0000}"/>
    <cellStyle name="Hyperlink 31" xfId="25167" hidden="1" xr:uid="{00000000-0005-0000-0000-0000F96D0000}"/>
    <cellStyle name="Hyperlink 31" xfId="25217" hidden="1" xr:uid="{00000000-0005-0000-0000-0000FA6D0000}"/>
    <cellStyle name="Hyperlink 31" xfId="25072" hidden="1" xr:uid="{00000000-0005-0000-0000-0000FB6D0000}"/>
    <cellStyle name="Hyperlink 31" xfId="24990" hidden="1" xr:uid="{00000000-0005-0000-0000-0000FC6D0000}"/>
    <cellStyle name="Hyperlink 31" xfId="25350" hidden="1" xr:uid="{00000000-0005-0000-0000-0000FD6D0000}"/>
    <cellStyle name="Hyperlink 31" xfId="25399" hidden="1" xr:uid="{00000000-0005-0000-0000-0000FE6D0000}"/>
    <cellStyle name="Hyperlink 31" xfId="25449" hidden="1" xr:uid="{00000000-0005-0000-0000-0000FF6D0000}"/>
    <cellStyle name="Hyperlink 31" xfId="25304" hidden="1" xr:uid="{00000000-0005-0000-0000-0000006E0000}"/>
    <cellStyle name="Hyperlink 31" xfId="24888" hidden="1" xr:uid="{00000000-0005-0000-0000-0000016E0000}"/>
    <cellStyle name="Hyperlink 31" xfId="25554" hidden="1" xr:uid="{00000000-0005-0000-0000-0000026E0000}"/>
    <cellStyle name="Hyperlink 31" xfId="25603" hidden="1" xr:uid="{00000000-0005-0000-0000-0000036E0000}"/>
    <cellStyle name="Hyperlink 31" xfId="25653" hidden="1" xr:uid="{00000000-0005-0000-0000-0000046E0000}"/>
    <cellStyle name="Hyperlink 31" xfId="25508" hidden="1" xr:uid="{00000000-0005-0000-0000-0000056E0000}"/>
    <cellStyle name="Hyperlink 31" xfId="25056" hidden="1" xr:uid="{00000000-0005-0000-0000-0000066E0000}"/>
    <cellStyle name="Hyperlink 31" xfId="25758" hidden="1" xr:uid="{00000000-0005-0000-0000-0000076E0000}"/>
    <cellStyle name="Hyperlink 31" xfId="25807" hidden="1" xr:uid="{00000000-0005-0000-0000-0000086E0000}"/>
    <cellStyle name="Hyperlink 31" xfId="25857" hidden="1" xr:uid="{00000000-0005-0000-0000-0000096E0000}"/>
    <cellStyle name="Hyperlink 31" xfId="25712" hidden="1" xr:uid="{00000000-0005-0000-0000-00000A6E0000}"/>
    <cellStyle name="Hyperlink 31" xfId="24853" hidden="1" xr:uid="{00000000-0005-0000-0000-00000B6E0000}"/>
    <cellStyle name="Hyperlink 31" xfId="25962" hidden="1" xr:uid="{00000000-0005-0000-0000-00000C6E0000}"/>
    <cellStyle name="Hyperlink 31" xfId="26011" hidden="1" xr:uid="{00000000-0005-0000-0000-00000D6E0000}"/>
    <cellStyle name="Hyperlink 31" xfId="26061" hidden="1" xr:uid="{00000000-0005-0000-0000-00000E6E0000}"/>
    <cellStyle name="Hyperlink 31" xfId="25916" hidden="1" xr:uid="{00000000-0005-0000-0000-00000F6E0000}"/>
    <cellStyle name="Hyperlink 31" xfId="10874" hidden="1" xr:uid="{00000000-0005-0000-0000-0000106E0000}"/>
    <cellStyle name="Hyperlink 31" xfId="26191" hidden="1" xr:uid="{00000000-0005-0000-0000-0000116E0000}"/>
    <cellStyle name="Hyperlink 31" xfId="26240" hidden="1" xr:uid="{00000000-0005-0000-0000-0000126E0000}"/>
    <cellStyle name="Hyperlink 31" xfId="26290" hidden="1" xr:uid="{00000000-0005-0000-0000-0000136E0000}"/>
    <cellStyle name="Hyperlink 31" xfId="26145" hidden="1" xr:uid="{00000000-0005-0000-0000-0000146E0000}"/>
    <cellStyle name="Hyperlink 31" xfId="26377" hidden="1" xr:uid="{00000000-0005-0000-0000-0000156E0000}"/>
    <cellStyle name="Hyperlink 31" xfId="26446" hidden="1" xr:uid="{00000000-0005-0000-0000-0000166E0000}"/>
    <cellStyle name="Hyperlink 31" xfId="26495" hidden="1" xr:uid="{00000000-0005-0000-0000-0000176E0000}"/>
    <cellStyle name="Hyperlink 31" xfId="26545" hidden="1" xr:uid="{00000000-0005-0000-0000-0000186E0000}"/>
    <cellStyle name="Hyperlink 31" xfId="26400" hidden="1" xr:uid="{00000000-0005-0000-0000-0000196E0000}"/>
    <cellStyle name="Hyperlink 31" xfId="26684" hidden="1" xr:uid="{00000000-0005-0000-0000-00001A6E0000}"/>
    <cellStyle name="Hyperlink 31" xfId="26807" hidden="1" xr:uid="{00000000-0005-0000-0000-00001B6E0000}"/>
    <cellStyle name="Hyperlink 31" xfId="26856" hidden="1" xr:uid="{00000000-0005-0000-0000-00001C6E0000}"/>
    <cellStyle name="Hyperlink 31" xfId="26906" hidden="1" xr:uid="{00000000-0005-0000-0000-00001D6E0000}"/>
    <cellStyle name="Hyperlink 31" xfId="26761" hidden="1" xr:uid="{00000000-0005-0000-0000-00001E6E0000}"/>
    <cellStyle name="Hyperlink 31" xfId="27065" hidden="1" xr:uid="{00000000-0005-0000-0000-00001F6E0000}"/>
    <cellStyle name="Hyperlink 31" xfId="27238" hidden="1" xr:uid="{00000000-0005-0000-0000-0000206E0000}"/>
    <cellStyle name="Hyperlink 31" xfId="27287" hidden="1" xr:uid="{00000000-0005-0000-0000-0000216E0000}"/>
    <cellStyle name="Hyperlink 31" xfId="27337" hidden="1" xr:uid="{00000000-0005-0000-0000-0000226E0000}"/>
    <cellStyle name="Hyperlink 31" xfId="27192" hidden="1" xr:uid="{00000000-0005-0000-0000-0000236E0000}"/>
    <cellStyle name="Hyperlink 31" xfId="27110" hidden="1" xr:uid="{00000000-0005-0000-0000-0000246E0000}"/>
    <cellStyle name="Hyperlink 31" xfId="27470" hidden="1" xr:uid="{00000000-0005-0000-0000-0000256E0000}"/>
    <cellStyle name="Hyperlink 31" xfId="27519" hidden="1" xr:uid="{00000000-0005-0000-0000-0000266E0000}"/>
    <cellStyle name="Hyperlink 31" xfId="27569" hidden="1" xr:uid="{00000000-0005-0000-0000-0000276E0000}"/>
    <cellStyle name="Hyperlink 31" xfId="27424" hidden="1" xr:uid="{00000000-0005-0000-0000-0000286E0000}"/>
    <cellStyle name="Hyperlink 31" xfId="27008" hidden="1" xr:uid="{00000000-0005-0000-0000-0000296E0000}"/>
    <cellStyle name="Hyperlink 31" xfId="27674" hidden="1" xr:uid="{00000000-0005-0000-0000-00002A6E0000}"/>
    <cellStyle name="Hyperlink 31" xfId="27723" hidden="1" xr:uid="{00000000-0005-0000-0000-00002B6E0000}"/>
    <cellStyle name="Hyperlink 31" xfId="27773" hidden="1" xr:uid="{00000000-0005-0000-0000-00002C6E0000}"/>
    <cellStyle name="Hyperlink 31" xfId="27628" hidden="1" xr:uid="{00000000-0005-0000-0000-00002D6E0000}"/>
    <cellStyle name="Hyperlink 31" xfId="27176" hidden="1" xr:uid="{00000000-0005-0000-0000-00002E6E0000}"/>
    <cellStyle name="Hyperlink 31" xfId="27878" hidden="1" xr:uid="{00000000-0005-0000-0000-00002F6E0000}"/>
    <cellStyle name="Hyperlink 31" xfId="27927" hidden="1" xr:uid="{00000000-0005-0000-0000-0000306E0000}"/>
    <cellStyle name="Hyperlink 31" xfId="27977" hidden="1" xr:uid="{00000000-0005-0000-0000-0000316E0000}"/>
    <cellStyle name="Hyperlink 31" xfId="27832" hidden="1" xr:uid="{00000000-0005-0000-0000-0000326E0000}"/>
    <cellStyle name="Hyperlink 31" xfId="26973" hidden="1" xr:uid="{00000000-0005-0000-0000-0000336E0000}"/>
    <cellStyle name="Hyperlink 31" xfId="28082" hidden="1" xr:uid="{00000000-0005-0000-0000-0000346E0000}"/>
    <cellStyle name="Hyperlink 31" xfId="28131" hidden="1" xr:uid="{00000000-0005-0000-0000-0000356E0000}"/>
    <cellStyle name="Hyperlink 31" xfId="28181" hidden="1" xr:uid="{00000000-0005-0000-0000-0000366E0000}"/>
    <cellStyle name="Hyperlink 31" xfId="28036" hidden="1" xr:uid="{00000000-0005-0000-0000-0000376E0000}"/>
    <cellStyle name="Hyperlink 31" xfId="26730" hidden="1" xr:uid="{00000000-0005-0000-0000-0000386E0000}"/>
    <cellStyle name="Hyperlink 31" xfId="28286" hidden="1" xr:uid="{00000000-0005-0000-0000-0000396E0000}"/>
    <cellStyle name="Hyperlink 31" xfId="28335" hidden="1" xr:uid="{00000000-0005-0000-0000-00003A6E0000}"/>
    <cellStyle name="Hyperlink 31" xfId="28385" hidden="1" xr:uid="{00000000-0005-0000-0000-00003B6E0000}"/>
    <cellStyle name="Hyperlink 31" xfId="28240" hidden="1" xr:uid="{00000000-0005-0000-0000-00003C6E0000}"/>
    <cellStyle name="Hyperlink 31" xfId="28544" hidden="1" xr:uid="{00000000-0005-0000-0000-00003D6E0000}"/>
    <cellStyle name="Hyperlink 31" xfId="28717" hidden="1" xr:uid="{00000000-0005-0000-0000-00003E6E0000}"/>
    <cellStyle name="Hyperlink 31" xfId="28766" hidden="1" xr:uid="{00000000-0005-0000-0000-00003F6E0000}"/>
    <cellStyle name="Hyperlink 31" xfId="28816" hidden="1" xr:uid="{00000000-0005-0000-0000-0000406E0000}"/>
    <cellStyle name="Hyperlink 31" xfId="28671" hidden="1" xr:uid="{00000000-0005-0000-0000-0000416E0000}"/>
    <cellStyle name="Hyperlink 31" xfId="28589" hidden="1" xr:uid="{00000000-0005-0000-0000-0000426E0000}"/>
    <cellStyle name="Hyperlink 31" xfId="28949" hidden="1" xr:uid="{00000000-0005-0000-0000-0000436E0000}"/>
    <cellStyle name="Hyperlink 31" xfId="28998" hidden="1" xr:uid="{00000000-0005-0000-0000-0000446E0000}"/>
    <cellStyle name="Hyperlink 31" xfId="29048" hidden="1" xr:uid="{00000000-0005-0000-0000-0000456E0000}"/>
    <cellStyle name="Hyperlink 31" xfId="28903" hidden="1" xr:uid="{00000000-0005-0000-0000-0000466E0000}"/>
    <cellStyle name="Hyperlink 31" xfId="28487" hidden="1" xr:uid="{00000000-0005-0000-0000-0000476E0000}"/>
    <cellStyle name="Hyperlink 31" xfId="29153" hidden="1" xr:uid="{00000000-0005-0000-0000-0000486E0000}"/>
    <cellStyle name="Hyperlink 31" xfId="29202" hidden="1" xr:uid="{00000000-0005-0000-0000-0000496E0000}"/>
    <cellStyle name="Hyperlink 31" xfId="29252" hidden="1" xr:uid="{00000000-0005-0000-0000-00004A6E0000}"/>
    <cellStyle name="Hyperlink 31" xfId="29107" hidden="1" xr:uid="{00000000-0005-0000-0000-00004B6E0000}"/>
    <cellStyle name="Hyperlink 31" xfId="28655" hidden="1" xr:uid="{00000000-0005-0000-0000-00004C6E0000}"/>
    <cellStyle name="Hyperlink 31" xfId="29357" hidden="1" xr:uid="{00000000-0005-0000-0000-00004D6E0000}"/>
    <cellStyle name="Hyperlink 31" xfId="29406" hidden="1" xr:uid="{00000000-0005-0000-0000-00004E6E0000}"/>
    <cellStyle name="Hyperlink 31" xfId="29456" hidden="1" xr:uid="{00000000-0005-0000-0000-00004F6E0000}"/>
    <cellStyle name="Hyperlink 31" xfId="29311" hidden="1" xr:uid="{00000000-0005-0000-0000-0000506E0000}"/>
    <cellStyle name="Hyperlink 31" xfId="28452" hidden="1" xr:uid="{00000000-0005-0000-0000-0000516E0000}"/>
    <cellStyle name="Hyperlink 31" xfId="29561" hidden="1" xr:uid="{00000000-0005-0000-0000-0000526E0000}"/>
    <cellStyle name="Hyperlink 31" xfId="29610" hidden="1" xr:uid="{00000000-0005-0000-0000-0000536E0000}"/>
    <cellStyle name="Hyperlink 31" xfId="29660" hidden="1" xr:uid="{00000000-0005-0000-0000-0000546E0000}"/>
    <cellStyle name="Hyperlink 31" xfId="29515" hidden="1" xr:uid="{00000000-0005-0000-0000-0000556E0000}"/>
    <cellStyle name="Hyperlink 31" xfId="26649" hidden="1" xr:uid="{00000000-0005-0000-0000-0000566E0000}"/>
    <cellStyle name="Hyperlink 31" xfId="29765" hidden="1" xr:uid="{00000000-0005-0000-0000-0000576E0000}"/>
    <cellStyle name="Hyperlink 31" xfId="29814" hidden="1" xr:uid="{00000000-0005-0000-0000-0000586E0000}"/>
    <cellStyle name="Hyperlink 31" xfId="29864" hidden="1" xr:uid="{00000000-0005-0000-0000-0000596E0000}"/>
    <cellStyle name="Hyperlink 31" xfId="29719" hidden="1" xr:uid="{00000000-0005-0000-0000-00005A6E0000}"/>
    <cellStyle name="Hyperlink 31" xfId="30023" hidden="1" xr:uid="{00000000-0005-0000-0000-00005B6E0000}"/>
    <cellStyle name="Hyperlink 31" xfId="30196" hidden="1" xr:uid="{00000000-0005-0000-0000-00005C6E0000}"/>
    <cellStyle name="Hyperlink 31" xfId="30245" hidden="1" xr:uid="{00000000-0005-0000-0000-00005D6E0000}"/>
    <cellStyle name="Hyperlink 31" xfId="30295" hidden="1" xr:uid="{00000000-0005-0000-0000-00005E6E0000}"/>
    <cellStyle name="Hyperlink 31" xfId="30150" hidden="1" xr:uid="{00000000-0005-0000-0000-00005F6E0000}"/>
    <cellStyle name="Hyperlink 31" xfId="30068" hidden="1" xr:uid="{00000000-0005-0000-0000-0000606E0000}"/>
    <cellStyle name="Hyperlink 31" xfId="30428" hidden="1" xr:uid="{00000000-0005-0000-0000-0000616E0000}"/>
    <cellStyle name="Hyperlink 31" xfId="30477" hidden="1" xr:uid="{00000000-0005-0000-0000-0000626E0000}"/>
    <cellStyle name="Hyperlink 31" xfId="30527" hidden="1" xr:uid="{00000000-0005-0000-0000-0000636E0000}"/>
    <cellStyle name="Hyperlink 31" xfId="30382" hidden="1" xr:uid="{00000000-0005-0000-0000-0000646E0000}"/>
    <cellStyle name="Hyperlink 31" xfId="29966" hidden="1" xr:uid="{00000000-0005-0000-0000-0000656E0000}"/>
    <cellStyle name="Hyperlink 31" xfId="30632" hidden="1" xr:uid="{00000000-0005-0000-0000-0000666E0000}"/>
    <cellStyle name="Hyperlink 31" xfId="30681" hidden="1" xr:uid="{00000000-0005-0000-0000-0000676E0000}"/>
    <cellStyle name="Hyperlink 31" xfId="30731" hidden="1" xr:uid="{00000000-0005-0000-0000-0000686E0000}"/>
    <cellStyle name="Hyperlink 31" xfId="30586" hidden="1" xr:uid="{00000000-0005-0000-0000-0000696E0000}"/>
    <cellStyle name="Hyperlink 31" xfId="30134" hidden="1" xr:uid="{00000000-0005-0000-0000-00006A6E0000}"/>
    <cellStyle name="Hyperlink 31" xfId="30836" hidden="1" xr:uid="{00000000-0005-0000-0000-00006B6E0000}"/>
    <cellStyle name="Hyperlink 31" xfId="30885" hidden="1" xr:uid="{00000000-0005-0000-0000-00006C6E0000}"/>
    <cellStyle name="Hyperlink 31" xfId="30935" hidden="1" xr:uid="{00000000-0005-0000-0000-00006D6E0000}"/>
    <cellStyle name="Hyperlink 31" xfId="30790" hidden="1" xr:uid="{00000000-0005-0000-0000-00006E6E0000}"/>
    <cellStyle name="Hyperlink 31" xfId="29931" hidden="1" xr:uid="{00000000-0005-0000-0000-00006F6E0000}"/>
    <cellStyle name="Hyperlink 31" xfId="31040" hidden="1" xr:uid="{00000000-0005-0000-0000-0000706E0000}"/>
    <cellStyle name="Hyperlink 31" xfId="31089" hidden="1" xr:uid="{00000000-0005-0000-0000-0000716E0000}"/>
    <cellStyle name="Hyperlink 31" xfId="31139" hidden="1" xr:uid="{00000000-0005-0000-0000-0000726E0000}"/>
    <cellStyle name="Hyperlink 31" xfId="30994" hidden="1" xr:uid="{00000000-0005-0000-0000-0000736E0000}"/>
    <cellStyle name="Hyperlink 31" xfId="15962" hidden="1" xr:uid="{00000000-0005-0000-0000-0000746E0000}"/>
    <cellStyle name="Hyperlink 31" xfId="31263" hidden="1" xr:uid="{00000000-0005-0000-0000-0000756E0000}"/>
    <cellStyle name="Hyperlink 31" xfId="31312" hidden="1" xr:uid="{00000000-0005-0000-0000-0000766E0000}"/>
    <cellStyle name="Hyperlink 31" xfId="31362" hidden="1" xr:uid="{00000000-0005-0000-0000-0000776E0000}"/>
    <cellStyle name="Hyperlink 31" xfId="31217" hidden="1" xr:uid="{00000000-0005-0000-0000-0000786E0000}"/>
    <cellStyle name="Hyperlink 31" xfId="31449" hidden="1" xr:uid="{00000000-0005-0000-0000-0000796E0000}"/>
    <cellStyle name="Hyperlink 31" xfId="31518" hidden="1" xr:uid="{00000000-0005-0000-0000-00007A6E0000}"/>
    <cellStyle name="Hyperlink 31" xfId="31567" hidden="1" xr:uid="{00000000-0005-0000-0000-00007B6E0000}"/>
    <cellStyle name="Hyperlink 31" xfId="31617" hidden="1" xr:uid="{00000000-0005-0000-0000-00007C6E0000}"/>
    <cellStyle name="Hyperlink 31" xfId="31472" hidden="1" xr:uid="{00000000-0005-0000-0000-00007D6E0000}"/>
    <cellStyle name="Hyperlink 31" xfId="31753" hidden="1" xr:uid="{00000000-0005-0000-0000-00007E6E0000}"/>
    <cellStyle name="Hyperlink 31" xfId="31875" hidden="1" xr:uid="{00000000-0005-0000-0000-00007F6E0000}"/>
    <cellStyle name="Hyperlink 31" xfId="31924" hidden="1" xr:uid="{00000000-0005-0000-0000-0000806E0000}"/>
    <cellStyle name="Hyperlink 31" xfId="31974" hidden="1" xr:uid="{00000000-0005-0000-0000-0000816E0000}"/>
    <cellStyle name="Hyperlink 31" xfId="31829" hidden="1" xr:uid="{00000000-0005-0000-0000-0000826E0000}"/>
    <cellStyle name="Hyperlink 31" xfId="32133" hidden="1" xr:uid="{00000000-0005-0000-0000-0000836E0000}"/>
    <cellStyle name="Hyperlink 31" xfId="32306" hidden="1" xr:uid="{00000000-0005-0000-0000-0000846E0000}"/>
    <cellStyle name="Hyperlink 31" xfId="32355" hidden="1" xr:uid="{00000000-0005-0000-0000-0000856E0000}"/>
    <cellStyle name="Hyperlink 31" xfId="32405" hidden="1" xr:uid="{00000000-0005-0000-0000-0000866E0000}"/>
    <cellStyle name="Hyperlink 31" xfId="32260" hidden="1" xr:uid="{00000000-0005-0000-0000-0000876E0000}"/>
    <cellStyle name="Hyperlink 31" xfId="32178" hidden="1" xr:uid="{00000000-0005-0000-0000-0000886E0000}"/>
    <cellStyle name="Hyperlink 31" xfId="32538" hidden="1" xr:uid="{00000000-0005-0000-0000-0000896E0000}"/>
    <cellStyle name="Hyperlink 31" xfId="32587" hidden="1" xr:uid="{00000000-0005-0000-0000-00008A6E0000}"/>
    <cellStyle name="Hyperlink 31" xfId="32637" hidden="1" xr:uid="{00000000-0005-0000-0000-00008B6E0000}"/>
    <cellStyle name="Hyperlink 31" xfId="32492" hidden="1" xr:uid="{00000000-0005-0000-0000-00008C6E0000}"/>
    <cellStyle name="Hyperlink 31" xfId="32076" hidden="1" xr:uid="{00000000-0005-0000-0000-00008D6E0000}"/>
    <cellStyle name="Hyperlink 31" xfId="32742" hidden="1" xr:uid="{00000000-0005-0000-0000-00008E6E0000}"/>
    <cellStyle name="Hyperlink 31" xfId="32791" hidden="1" xr:uid="{00000000-0005-0000-0000-00008F6E0000}"/>
    <cellStyle name="Hyperlink 31" xfId="32841" hidden="1" xr:uid="{00000000-0005-0000-0000-0000906E0000}"/>
    <cellStyle name="Hyperlink 31" xfId="32696" hidden="1" xr:uid="{00000000-0005-0000-0000-0000916E0000}"/>
    <cellStyle name="Hyperlink 31" xfId="32244" hidden="1" xr:uid="{00000000-0005-0000-0000-0000926E0000}"/>
    <cellStyle name="Hyperlink 31" xfId="32946" hidden="1" xr:uid="{00000000-0005-0000-0000-0000936E0000}"/>
    <cellStyle name="Hyperlink 31" xfId="32995" hidden="1" xr:uid="{00000000-0005-0000-0000-0000946E0000}"/>
    <cellStyle name="Hyperlink 31" xfId="33045" hidden="1" xr:uid="{00000000-0005-0000-0000-0000956E0000}"/>
    <cellStyle name="Hyperlink 31" xfId="32900" hidden="1" xr:uid="{00000000-0005-0000-0000-0000966E0000}"/>
    <cellStyle name="Hyperlink 31" xfId="32041" hidden="1" xr:uid="{00000000-0005-0000-0000-0000976E0000}"/>
    <cellStyle name="Hyperlink 31" xfId="33150" hidden="1" xr:uid="{00000000-0005-0000-0000-0000986E0000}"/>
    <cellStyle name="Hyperlink 31" xfId="33199" hidden="1" xr:uid="{00000000-0005-0000-0000-0000996E0000}"/>
    <cellStyle name="Hyperlink 31" xfId="33249" hidden="1" xr:uid="{00000000-0005-0000-0000-00009A6E0000}"/>
    <cellStyle name="Hyperlink 31" xfId="33104" hidden="1" xr:uid="{00000000-0005-0000-0000-00009B6E0000}"/>
    <cellStyle name="Hyperlink 31" xfId="31798" hidden="1" xr:uid="{00000000-0005-0000-0000-00009C6E0000}"/>
    <cellStyle name="Hyperlink 31" xfId="33354" hidden="1" xr:uid="{00000000-0005-0000-0000-00009D6E0000}"/>
    <cellStyle name="Hyperlink 31" xfId="33403" hidden="1" xr:uid="{00000000-0005-0000-0000-00009E6E0000}"/>
    <cellStyle name="Hyperlink 31" xfId="33453" hidden="1" xr:uid="{00000000-0005-0000-0000-00009F6E0000}"/>
    <cellStyle name="Hyperlink 31" xfId="33308" hidden="1" xr:uid="{00000000-0005-0000-0000-0000A06E0000}"/>
    <cellStyle name="Hyperlink 31" xfId="33612" hidden="1" xr:uid="{00000000-0005-0000-0000-0000A16E0000}"/>
    <cellStyle name="Hyperlink 31" xfId="33785" hidden="1" xr:uid="{00000000-0005-0000-0000-0000A26E0000}"/>
    <cellStyle name="Hyperlink 31" xfId="33834" hidden="1" xr:uid="{00000000-0005-0000-0000-0000A36E0000}"/>
    <cellStyle name="Hyperlink 31" xfId="33884" hidden="1" xr:uid="{00000000-0005-0000-0000-0000A46E0000}"/>
    <cellStyle name="Hyperlink 31" xfId="33739" hidden="1" xr:uid="{00000000-0005-0000-0000-0000A56E0000}"/>
    <cellStyle name="Hyperlink 31" xfId="33657" hidden="1" xr:uid="{00000000-0005-0000-0000-0000A66E0000}"/>
    <cellStyle name="Hyperlink 31" xfId="34017" hidden="1" xr:uid="{00000000-0005-0000-0000-0000A76E0000}"/>
    <cellStyle name="Hyperlink 31" xfId="34066" hidden="1" xr:uid="{00000000-0005-0000-0000-0000A86E0000}"/>
    <cellStyle name="Hyperlink 31" xfId="34116" hidden="1" xr:uid="{00000000-0005-0000-0000-0000A96E0000}"/>
    <cellStyle name="Hyperlink 31" xfId="33971" hidden="1" xr:uid="{00000000-0005-0000-0000-0000AA6E0000}"/>
    <cellStyle name="Hyperlink 31" xfId="33555" hidden="1" xr:uid="{00000000-0005-0000-0000-0000AB6E0000}"/>
    <cellStyle name="Hyperlink 31" xfId="34221" hidden="1" xr:uid="{00000000-0005-0000-0000-0000AC6E0000}"/>
    <cellStyle name="Hyperlink 31" xfId="34270" hidden="1" xr:uid="{00000000-0005-0000-0000-0000AD6E0000}"/>
    <cellStyle name="Hyperlink 31" xfId="34320" hidden="1" xr:uid="{00000000-0005-0000-0000-0000AE6E0000}"/>
    <cellStyle name="Hyperlink 31" xfId="34175" hidden="1" xr:uid="{00000000-0005-0000-0000-0000AF6E0000}"/>
    <cellStyle name="Hyperlink 31" xfId="33723" hidden="1" xr:uid="{00000000-0005-0000-0000-0000B06E0000}"/>
    <cellStyle name="Hyperlink 31" xfId="34425" hidden="1" xr:uid="{00000000-0005-0000-0000-0000B16E0000}"/>
    <cellStyle name="Hyperlink 31" xfId="34474" hidden="1" xr:uid="{00000000-0005-0000-0000-0000B26E0000}"/>
    <cellStyle name="Hyperlink 31" xfId="34524" hidden="1" xr:uid="{00000000-0005-0000-0000-0000B36E0000}"/>
    <cellStyle name="Hyperlink 31" xfId="34379" hidden="1" xr:uid="{00000000-0005-0000-0000-0000B46E0000}"/>
    <cellStyle name="Hyperlink 31" xfId="33520" hidden="1" xr:uid="{00000000-0005-0000-0000-0000B56E0000}"/>
    <cellStyle name="Hyperlink 31" xfId="34629" hidden="1" xr:uid="{00000000-0005-0000-0000-0000B66E0000}"/>
    <cellStyle name="Hyperlink 31" xfId="34678" hidden="1" xr:uid="{00000000-0005-0000-0000-0000B76E0000}"/>
    <cellStyle name="Hyperlink 31" xfId="34728" hidden="1" xr:uid="{00000000-0005-0000-0000-0000B86E0000}"/>
    <cellStyle name="Hyperlink 31" xfId="34583" hidden="1" xr:uid="{00000000-0005-0000-0000-0000B96E0000}"/>
    <cellStyle name="Hyperlink 31" xfId="31720" hidden="1" xr:uid="{00000000-0005-0000-0000-0000BA6E0000}"/>
    <cellStyle name="Hyperlink 31" xfId="34833" hidden="1" xr:uid="{00000000-0005-0000-0000-0000BB6E0000}"/>
    <cellStyle name="Hyperlink 31" xfId="34882" hidden="1" xr:uid="{00000000-0005-0000-0000-0000BC6E0000}"/>
    <cellStyle name="Hyperlink 31" xfId="34932" hidden="1" xr:uid="{00000000-0005-0000-0000-0000BD6E0000}"/>
    <cellStyle name="Hyperlink 31" xfId="34787" hidden="1" xr:uid="{00000000-0005-0000-0000-0000BE6E0000}"/>
    <cellStyle name="Hyperlink 31" xfId="35091" hidden="1" xr:uid="{00000000-0005-0000-0000-0000BF6E0000}"/>
    <cellStyle name="Hyperlink 31" xfId="35264" hidden="1" xr:uid="{00000000-0005-0000-0000-0000C06E0000}"/>
    <cellStyle name="Hyperlink 31" xfId="35313" hidden="1" xr:uid="{00000000-0005-0000-0000-0000C16E0000}"/>
    <cellStyle name="Hyperlink 31" xfId="35363" hidden="1" xr:uid="{00000000-0005-0000-0000-0000C26E0000}"/>
    <cellStyle name="Hyperlink 31" xfId="35218" hidden="1" xr:uid="{00000000-0005-0000-0000-0000C36E0000}"/>
    <cellStyle name="Hyperlink 31" xfId="35136" hidden="1" xr:uid="{00000000-0005-0000-0000-0000C46E0000}"/>
    <cellStyle name="Hyperlink 31" xfId="35496" hidden="1" xr:uid="{00000000-0005-0000-0000-0000C56E0000}"/>
    <cellStyle name="Hyperlink 31" xfId="35545" hidden="1" xr:uid="{00000000-0005-0000-0000-0000C66E0000}"/>
    <cellStyle name="Hyperlink 31" xfId="35595" hidden="1" xr:uid="{00000000-0005-0000-0000-0000C76E0000}"/>
    <cellStyle name="Hyperlink 31" xfId="35450" hidden="1" xr:uid="{00000000-0005-0000-0000-0000C86E0000}"/>
    <cellStyle name="Hyperlink 31" xfId="35034" hidden="1" xr:uid="{00000000-0005-0000-0000-0000C96E0000}"/>
    <cellStyle name="Hyperlink 31" xfId="35700" hidden="1" xr:uid="{00000000-0005-0000-0000-0000CA6E0000}"/>
    <cellStyle name="Hyperlink 31" xfId="35749" hidden="1" xr:uid="{00000000-0005-0000-0000-0000CB6E0000}"/>
    <cellStyle name="Hyperlink 31" xfId="35799" hidden="1" xr:uid="{00000000-0005-0000-0000-0000CC6E0000}"/>
    <cellStyle name="Hyperlink 31" xfId="35654" hidden="1" xr:uid="{00000000-0005-0000-0000-0000CD6E0000}"/>
    <cellStyle name="Hyperlink 31" xfId="35202" hidden="1" xr:uid="{00000000-0005-0000-0000-0000CE6E0000}"/>
    <cellStyle name="Hyperlink 31" xfId="35904" hidden="1" xr:uid="{00000000-0005-0000-0000-0000CF6E0000}"/>
    <cellStyle name="Hyperlink 31" xfId="35953" hidden="1" xr:uid="{00000000-0005-0000-0000-0000D06E0000}"/>
    <cellStyle name="Hyperlink 31" xfId="36003" hidden="1" xr:uid="{00000000-0005-0000-0000-0000D16E0000}"/>
    <cellStyle name="Hyperlink 31" xfId="35858" hidden="1" xr:uid="{00000000-0005-0000-0000-0000D26E0000}"/>
    <cellStyle name="Hyperlink 31" xfId="34999" hidden="1" xr:uid="{00000000-0005-0000-0000-0000D36E0000}"/>
    <cellStyle name="Hyperlink 31" xfId="36108" hidden="1" xr:uid="{00000000-0005-0000-0000-0000D46E0000}"/>
    <cellStyle name="Hyperlink 31" xfId="36157" hidden="1" xr:uid="{00000000-0005-0000-0000-0000D56E0000}"/>
    <cellStyle name="Hyperlink 31" xfId="36207" hidden="1" xr:uid="{00000000-0005-0000-0000-0000D66E0000}"/>
    <cellStyle name="Hyperlink 31" xfId="36062" hidden="1" xr:uid="{00000000-0005-0000-0000-0000D76E0000}"/>
    <cellStyle name="Hyperlink 31" xfId="21043" hidden="1" xr:uid="{00000000-0005-0000-0000-0000D86E0000}"/>
    <cellStyle name="Hyperlink 31" xfId="36332" hidden="1" xr:uid="{00000000-0005-0000-0000-0000D96E0000}"/>
    <cellStyle name="Hyperlink 31" xfId="36381" hidden="1" xr:uid="{00000000-0005-0000-0000-0000DA6E0000}"/>
    <cellStyle name="Hyperlink 31" xfId="36431" hidden="1" xr:uid="{00000000-0005-0000-0000-0000DB6E0000}"/>
    <cellStyle name="Hyperlink 31" xfId="36286" hidden="1" xr:uid="{00000000-0005-0000-0000-0000DC6E0000}"/>
    <cellStyle name="Hyperlink 31" xfId="36518" hidden="1" xr:uid="{00000000-0005-0000-0000-0000DD6E0000}"/>
    <cellStyle name="Hyperlink 31" xfId="36587" hidden="1" xr:uid="{00000000-0005-0000-0000-0000DE6E0000}"/>
    <cellStyle name="Hyperlink 31" xfId="36636" hidden="1" xr:uid="{00000000-0005-0000-0000-0000DF6E0000}"/>
    <cellStyle name="Hyperlink 31" xfId="36686" hidden="1" xr:uid="{00000000-0005-0000-0000-0000E06E0000}"/>
    <cellStyle name="Hyperlink 31" xfId="36541" hidden="1" xr:uid="{00000000-0005-0000-0000-0000E16E0000}"/>
    <cellStyle name="Hyperlink 31" xfId="36822" hidden="1" xr:uid="{00000000-0005-0000-0000-0000E26E0000}"/>
    <cellStyle name="Hyperlink 31" xfId="36944" hidden="1" xr:uid="{00000000-0005-0000-0000-0000E36E0000}"/>
    <cellStyle name="Hyperlink 31" xfId="36993" hidden="1" xr:uid="{00000000-0005-0000-0000-0000E46E0000}"/>
    <cellStyle name="Hyperlink 31" xfId="37043" hidden="1" xr:uid="{00000000-0005-0000-0000-0000E56E0000}"/>
    <cellStyle name="Hyperlink 31" xfId="36898" hidden="1" xr:uid="{00000000-0005-0000-0000-0000E66E0000}"/>
    <cellStyle name="Hyperlink 31" xfId="37202" hidden="1" xr:uid="{00000000-0005-0000-0000-0000E76E0000}"/>
    <cellStyle name="Hyperlink 31" xfId="37375" hidden="1" xr:uid="{00000000-0005-0000-0000-0000E86E0000}"/>
    <cellStyle name="Hyperlink 31" xfId="37424" hidden="1" xr:uid="{00000000-0005-0000-0000-0000E96E0000}"/>
    <cellStyle name="Hyperlink 31" xfId="37474" hidden="1" xr:uid="{00000000-0005-0000-0000-0000EA6E0000}"/>
    <cellStyle name="Hyperlink 31" xfId="37329" hidden="1" xr:uid="{00000000-0005-0000-0000-0000EB6E0000}"/>
    <cellStyle name="Hyperlink 31" xfId="37247" hidden="1" xr:uid="{00000000-0005-0000-0000-0000EC6E0000}"/>
    <cellStyle name="Hyperlink 31" xfId="37607" hidden="1" xr:uid="{00000000-0005-0000-0000-0000ED6E0000}"/>
    <cellStyle name="Hyperlink 31" xfId="37656" hidden="1" xr:uid="{00000000-0005-0000-0000-0000EE6E0000}"/>
    <cellStyle name="Hyperlink 31" xfId="37706" hidden="1" xr:uid="{00000000-0005-0000-0000-0000EF6E0000}"/>
    <cellStyle name="Hyperlink 31" xfId="37561" hidden="1" xr:uid="{00000000-0005-0000-0000-0000F06E0000}"/>
    <cellStyle name="Hyperlink 31" xfId="37145" hidden="1" xr:uid="{00000000-0005-0000-0000-0000F16E0000}"/>
    <cellStyle name="Hyperlink 31" xfId="37811" hidden="1" xr:uid="{00000000-0005-0000-0000-0000F26E0000}"/>
    <cellStyle name="Hyperlink 31" xfId="37860" hidden="1" xr:uid="{00000000-0005-0000-0000-0000F36E0000}"/>
    <cellStyle name="Hyperlink 31" xfId="37910" hidden="1" xr:uid="{00000000-0005-0000-0000-0000F46E0000}"/>
    <cellStyle name="Hyperlink 31" xfId="37765" hidden="1" xr:uid="{00000000-0005-0000-0000-0000F56E0000}"/>
    <cellStyle name="Hyperlink 31" xfId="37313" hidden="1" xr:uid="{00000000-0005-0000-0000-0000F66E0000}"/>
    <cellStyle name="Hyperlink 31" xfId="38015" hidden="1" xr:uid="{00000000-0005-0000-0000-0000F76E0000}"/>
    <cellStyle name="Hyperlink 31" xfId="38064" hidden="1" xr:uid="{00000000-0005-0000-0000-0000F86E0000}"/>
    <cellStyle name="Hyperlink 31" xfId="38114" hidden="1" xr:uid="{00000000-0005-0000-0000-0000F96E0000}"/>
    <cellStyle name="Hyperlink 31" xfId="37969" hidden="1" xr:uid="{00000000-0005-0000-0000-0000FA6E0000}"/>
    <cellStyle name="Hyperlink 31" xfId="37110" hidden="1" xr:uid="{00000000-0005-0000-0000-0000FB6E0000}"/>
    <cellStyle name="Hyperlink 31" xfId="38219" hidden="1" xr:uid="{00000000-0005-0000-0000-0000FC6E0000}"/>
    <cellStyle name="Hyperlink 31" xfId="38268" hidden="1" xr:uid="{00000000-0005-0000-0000-0000FD6E0000}"/>
    <cellStyle name="Hyperlink 31" xfId="38318" hidden="1" xr:uid="{00000000-0005-0000-0000-0000FE6E0000}"/>
    <cellStyle name="Hyperlink 31" xfId="38173" hidden="1" xr:uid="{00000000-0005-0000-0000-0000FF6E0000}"/>
    <cellStyle name="Hyperlink 31" xfId="36867" hidden="1" xr:uid="{00000000-0005-0000-0000-0000006F0000}"/>
    <cellStyle name="Hyperlink 31" xfId="38423" hidden="1" xr:uid="{00000000-0005-0000-0000-0000016F0000}"/>
    <cellStyle name="Hyperlink 31" xfId="38472" hidden="1" xr:uid="{00000000-0005-0000-0000-0000026F0000}"/>
    <cellStyle name="Hyperlink 31" xfId="38522" hidden="1" xr:uid="{00000000-0005-0000-0000-0000036F0000}"/>
    <cellStyle name="Hyperlink 31" xfId="38377" hidden="1" xr:uid="{00000000-0005-0000-0000-0000046F0000}"/>
    <cellStyle name="Hyperlink 31" xfId="38681" hidden="1" xr:uid="{00000000-0005-0000-0000-0000056F0000}"/>
    <cellStyle name="Hyperlink 31" xfId="38854" hidden="1" xr:uid="{00000000-0005-0000-0000-0000066F0000}"/>
    <cellStyle name="Hyperlink 31" xfId="38903" hidden="1" xr:uid="{00000000-0005-0000-0000-0000076F0000}"/>
    <cellStyle name="Hyperlink 31" xfId="38953" hidden="1" xr:uid="{00000000-0005-0000-0000-0000086F0000}"/>
    <cellStyle name="Hyperlink 31" xfId="38808" hidden="1" xr:uid="{00000000-0005-0000-0000-0000096F0000}"/>
    <cellStyle name="Hyperlink 31" xfId="38726" hidden="1" xr:uid="{00000000-0005-0000-0000-00000A6F0000}"/>
    <cellStyle name="Hyperlink 31" xfId="39086" hidden="1" xr:uid="{00000000-0005-0000-0000-00000B6F0000}"/>
    <cellStyle name="Hyperlink 31" xfId="39135" hidden="1" xr:uid="{00000000-0005-0000-0000-00000C6F0000}"/>
    <cellStyle name="Hyperlink 31" xfId="39185" hidden="1" xr:uid="{00000000-0005-0000-0000-00000D6F0000}"/>
    <cellStyle name="Hyperlink 31" xfId="39040" hidden="1" xr:uid="{00000000-0005-0000-0000-00000E6F0000}"/>
    <cellStyle name="Hyperlink 31" xfId="38624" hidden="1" xr:uid="{00000000-0005-0000-0000-00000F6F0000}"/>
    <cellStyle name="Hyperlink 31" xfId="39290" hidden="1" xr:uid="{00000000-0005-0000-0000-0000106F0000}"/>
    <cellStyle name="Hyperlink 31" xfId="39339" hidden="1" xr:uid="{00000000-0005-0000-0000-0000116F0000}"/>
    <cellStyle name="Hyperlink 31" xfId="39389" hidden="1" xr:uid="{00000000-0005-0000-0000-0000126F0000}"/>
    <cellStyle name="Hyperlink 31" xfId="39244" hidden="1" xr:uid="{00000000-0005-0000-0000-0000136F0000}"/>
    <cellStyle name="Hyperlink 31" xfId="38792" hidden="1" xr:uid="{00000000-0005-0000-0000-0000146F0000}"/>
    <cellStyle name="Hyperlink 31" xfId="39494" hidden="1" xr:uid="{00000000-0005-0000-0000-0000156F0000}"/>
    <cellStyle name="Hyperlink 31" xfId="39543" hidden="1" xr:uid="{00000000-0005-0000-0000-0000166F0000}"/>
    <cellStyle name="Hyperlink 31" xfId="39593" hidden="1" xr:uid="{00000000-0005-0000-0000-0000176F0000}"/>
    <cellStyle name="Hyperlink 31" xfId="39448" hidden="1" xr:uid="{00000000-0005-0000-0000-0000186F0000}"/>
    <cellStyle name="Hyperlink 31" xfId="38589" hidden="1" xr:uid="{00000000-0005-0000-0000-0000196F0000}"/>
    <cellStyle name="Hyperlink 31" xfId="39698" hidden="1" xr:uid="{00000000-0005-0000-0000-00001A6F0000}"/>
    <cellStyle name="Hyperlink 31" xfId="39747" hidden="1" xr:uid="{00000000-0005-0000-0000-00001B6F0000}"/>
    <cellStyle name="Hyperlink 31" xfId="39797" hidden="1" xr:uid="{00000000-0005-0000-0000-00001C6F0000}"/>
    <cellStyle name="Hyperlink 31" xfId="39652" hidden="1" xr:uid="{00000000-0005-0000-0000-00001D6F0000}"/>
    <cellStyle name="Hyperlink 31" xfId="36789" hidden="1" xr:uid="{00000000-0005-0000-0000-00001E6F0000}"/>
    <cellStyle name="Hyperlink 31" xfId="39902" hidden="1" xr:uid="{00000000-0005-0000-0000-00001F6F0000}"/>
    <cellStyle name="Hyperlink 31" xfId="39951" hidden="1" xr:uid="{00000000-0005-0000-0000-0000206F0000}"/>
    <cellStyle name="Hyperlink 31" xfId="40001" hidden="1" xr:uid="{00000000-0005-0000-0000-0000216F0000}"/>
    <cellStyle name="Hyperlink 31" xfId="39856" hidden="1" xr:uid="{00000000-0005-0000-0000-0000226F0000}"/>
    <cellStyle name="Hyperlink 31" xfId="40160" hidden="1" xr:uid="{00000000-0005-0000-0000-0000236F0000}"/>
    <cellStyle name="Hyperlink 31" xfId="40333" hidden="1" xr:uid="{00000000-0005-0000-0000-0000246F0000}"/>
    <cellStyle name="Hyperlink 31" xfId="40382" hidden="1" xr:uid="{00000000-0005-0000-0000-0000256F0000}"/>
    <cellStyle name="Hyperlink 31" xfId="40432" hidden="1" xr:uid="{00000000-0005-0000-0000-0000266F0000}"/>
    <cellStyle name="Hyperlink 31" xfId="40287" hidden="1" xr:uid="{00000000-0005-0000-0000-0000276F0000}"/>
    <cellStyle name="Hyperlink 31" xfId="40205" hidden="1" xr:uid="{00000000-0005-0000-0000-0000286F0000}"/>
    <cellStyle name="Hyperlink 31" xfId="40565" hidden="1" xr:uid="{00000000-0005-0000-0000-0000296F0000}"/>
    <cellStyle name="Hyperlink 31" xfId="40614" hidden="1" xr:uid="{00000000-0005-0000-0000-00002A6F0000}"/>
    <cellStyle name="Hyperlink 31" xfId="40664" hidden="1" xr:uid="{00000000-0005-0000-0000-00002B6F0000}"/>
    <cellStyle name="Hyperlink 31" xfId="40519" hidden="1" xr:uid="{00000000-0005-0000-0000-00002C6F0000}"/>
    <cellStyle name="Hyperlink 31" xfId="40103" hidden="1" xr:uid="{00000000-0005-0000-0000-00002D6F0000}"/>
    <cellStyle name="Hyperlink 31" xfId="40769" hidden="1" xr:uid="{00000000-0005-0000-0000-00002E6F0000}"/>
    <cellStyle name="Hyperlink 31" xfId="40818" hidden="1" xr:uid="{00000000-0005-0000-0000-00002F6F0000}"/>
    <cellStyle name="Hyperlink 31" xfId="40868" hidden="1" xr:uid="{00000000-0005-0000-0000-0000306F0000}"/>
    <cellStyle name="Hyperlink 31" xfId="40723" hidden="1" xr:uid="{00000000-0005-0000-0000-0000316F0000}"/>
    <cellStyle name="Hyperlink 31" xfId="40271" hidden="1" xr:uid="{00000000-0005-0000-0000-0000326F0000}"/>
    <cellStyle name="Hyperlink 31" xfId="40973" hidden="1" xr:uid="{00000000-0005-0000-0000-0000336F0000}"/>
    <cellStyle name="Hyperlink 31" xfId="41022" hidden="1" xr:uid="{00000000-0005-0000-0000-0000346F0000}"/>
    <cellStyle name="Hyperlink 31" xfId="41072" hidden="1" xr:uid="{00000000-0005-0000-0000-0000356F0000}"/>
    <cellStyle name="Hyperlink 31" xfId="40927" hidden="1" xr:uid="{00000000-0005-0000-0000-0000366F0000}"/>
    <cellStyle name="Hyperlink 31" xfId="40068" hidden="1" xr:uid="{00000000-0005-0000-0000-0000376F0000}"/>
    <cellStyle name="Hyperlink 31" xfId="41177" hidden="1" xr:uid="{00000000-0005-0000-0000-0000386F0000}"/>
    <cellStyle name="Hyperlink 31" xfId="41226" hidden="1" xr:uid="{00000000-0005-0000-0000-0000396F0000}"/>
    <cellStyle name="Hyperlink 31" xfId="41276" hidden="1" xr:uid="{00000000-0005-0000-0000-00003A6F0000}"/>
    <cellStyle name="Hyperlink 31" xfId="41131" hidden="1" xr:uid="{00000000-0005-0000-0000-00003B6F0000}"/>
    <cellStyle name="Hyperlink 31" xfId="26126" hidden="1" xr:uid="{00000000-0005-0000-0000-00003C6F0000}"/>
    <cellStyle name="Hyperlink 31" xfId="41381" hidden="1" xr:uid="{00000000-0005-0000-0000-00003D6F0000}"/>
    <cellStyle name="Hyperlink 31" xfId="41430" hidden="1" xr:uid="{00000000-0005-0000-0000-00003E6F0000}"/>
    <cellStyle name="Hyperlink 31" xfId="41480" hidden="1" xr:uid="{00000000-0005-0000-0000-00003F6F0000}"/>
    <cellStyle name="Hyperlink 31" xfId="41335" hidden="1" xr:uid="{00000000-0005-0000-0000-0000406F0000}"/>
    <cellStyle name="Hyperlink 31" xfId="41567" hidden="1" xr:uid="{00000000-0005-0000-0000-0000416F0000}"/>
    <cellStyle name="Hyperlink 31" xfId="41636" hidden="1" xr:uid="{00000000-0005-0000-0000-0000426F0000}"/>
    <cellStyle name="Hyperlink 31" xfId="41685" hidden="1" xr:uid="{00000000-0005-0000-0000-0000436F0000}"/>
    <cellStyle name="Hyperlink 31" xfId="41735" hidden="1" xr:uid="{00000000-0005-0000-0000-0000446F0000}"/>
    <cellStyle name="Hyperlink 31" xfId="41590" hidden="1" xr:uid="{00000000-0005-0000-0000-0000456F0000}"/>
    <cellStyle name="Hyperlink 31" xfId="41871" hidden="1" xr:uid="{00000000-0005-0000-0000-0000466F0000}"/>
    <cellStyle name="Hyperlink 31" xfId="41993" hidden="1" xr:uid="{00000000-0005-0000-0000-0000476F0000}"/>
    <cellStyle name="Hyperlink 31" xfId="42042" hidden="1" xr:uid="{00000000-0005-0000-0000-0000486F0000}"/>
    <cellStyle name="Hyperlink 31" xfId="42092" hidden="1" xr:uid="{00000000-0005-0000-0000-0000496F0000}"/>
    <cellStyle name="Hyperlink 31" xfId="41947" hidden="1" xr:uid="{00000000-0005-0000-0000-00004A6F0000}"/>
    <cellStyle name="Hyperlink 31" xfId="42251" hidden="1" xr:uid="{00000000-0005-0000-0000-00004B6F0000}"/>
    <cellStyle name="Hyperlink 31" xfId="42424" hidden="1" xr:uid="{00000000-0005-0000-0000-00004C6F0000}"/>
    <cellStyle name="Hyperlink 31" xfId="42473" hidden="1" xr:uid="{00000000-0005-0000-0000-00004D6F0000}"/>
    <cellStyle name="Hyperlink 31" xfId="42523" hidden="1" xr:uid="{00000000-0005-0000-0000-00004E6F0000}"/>
    <cellStyle name="Hyperlink 31" xfId="42378" hidden="1" xr:uid="{00000000-0005-0000-0000-00004F6F0000}"/>
    <cellStyle name="Hyperlink 31" xfId="42296" hidden="1" xr:uid="{00000000-0005-0000-0000-0000506F0000}"/>
    <cellStyle name="Hyperlink 31" xfId="42656" hidden="1" xr:uid="{00000000-0005-0000-0000-0000516F0000}"/>
    <cellStyle name="Hyperlink 31" xfId="42705" hidden="1" xr:uid="{00000000-0005-0000-0000-0000526F0000}"/>
    <cellStyle name="Hyperlink 31" xfId="42755" hidden="1" xr:uid="{00000000-0005-0000-0000-0000536F0000}"/>
    <cellStyle name="Hyperlink 31" xfId="42610" hidden="1" xr:uid="{00000000-0005-0000-0000-0000546F0000}"/>
    <cellStyle name="Hyperlink 31" xfId="42194" hidden="1" xr:uid="{00000000-0005-0000-0000-0000556F0000}"/>
    <cellStyle name="Hyperlink 31" xfId="42860" hidden="1" xr:uid="{00000000-0005-0000-0000-0000566F0000}"/>
    <cellStyle name="Hyperlink 31" xfId="42909" hidden="1" xr:uid="{00000000-0005-0000-0000-0000576F0000}"/>
    <cellStyle name="Hyperlink 31" xfId="42959" hidden="1" xr:uid="{00000000-0005-0000-0000-0000586F0000}"/>
    <cellStyle name="Hyperlink 31" xfId="42814" hidden="1" xr:uid="{00000000-0005-0000-0000-0000596F0000}"/>
    <cellStyle name="Hyperlink 31" xfId="42362" hidden="1" xr:uid="{00000000-0005-0000-0000-00005A6F0000}"/>
    <cellStyle name="Hyperlink 31" xfId="43064" hidden="1" xr:uid="{00000000-0005-0000-0000-00005B6F0000}"/>
    <cellStyle name="Hyperlink 31" xfId="43113" hidden="1" xr:uid="{00000000-0005-0000-0000-00005C6F0000}"/>
    <cellStyle name="Hyperlink 31" xfId="43163" hidden="1" xr:uid="{00000000-0005-0000-0000-00005D6F0000}"/>
    <cellStyle name="Hyperlink 31" xfId="43018" hidden="1" xr:uid="{00000000-0005-0000-0000-00005E6F0000}"/>
    <cellStyle name="Hyperlink 31" xfId="42159" hidden="1" xr:uid="{00000000-0005-0000-0000-00005F6F0000}"/>
    <cellStyle name="Hyperlink 31" xfId="43268" hidden="1" xr:uid="{00000000-0005-0000-0000-0000606F0000}"/>
    <cellStyle name="Hyperlink 31" xfId="43317" hidden="1" xr:uid="{00000000-0005-0000-0000-0000616F0000}"/>
    <cellStyle name="Hyperlink 31" xfId="43367" hidden="1" xr:uid="{00000000-0005-0000-0000-0000626F0000}"/>
    <cellStyle name="Hyperlink 31" xfId="43222" hidden="1" xr:uid="{00000000-0005-0000-0000-0000636F0000}"/>
    <cellStyle name="Hyperlink 31" xfId="41916" hidden="1" xr:uid="{00000000-0005-0000-0000-0000646F0000}"/>
    <cellStyle name="Hyperlink 31" xfId="43472" hidden="1" xr:uid="{00000000-0005-0000-0000-0000656F0000}"/>
    <cellStyle name="Hyperlink 31" xfId="43521" hidden="1" xr:uid="{00000000-0005-0000-0000-0000666F0000}"/>
    <cellStyle name="Hyperlink 31" xfId="43571" hidden="1" xr:uid="{00000000-0005-0000-0000-0000676F0000}"/>
    <cellStyle name="Hyperlink 31" xfId="43426" hidden="1" xr:uid="{00000000-0005-0000-0000-0000686F0000}"/>
    <cellStyle name="Hyperlink 31" xfId="43730" hidden="1" xr:uid="{00000000-0005-0000-0000-0000696F0000}"/>
    <cellStyle name="Hyperlink 31" xfId="43903" hidden="1" xr:uid="{00000000-0005-0000-0000-00006A6F0000}"/>
    <cellStyle name="Hyperlink 31" xfId="43952" hidden="1" xr:uid="{00000000-0005-0000-0000-00006B6F0000}"/>
    <cellStyle name="Hyperlink 31" xfId="44002" hidden="1" xr:uid="{00000000-0005-0000-0000-00006C6F0000}"/>
    <cellStyle name="Hyperlink 31" xfId="43857" hidden="1" xr:uid="{00000000-0005-0000-0000-00006D6F0000}"/>
    <cellStyle name="Hyperlink 31" xfId="43775" hidden="1" xr:uid="{00000000-0005-0000-0000-00006E6F0000}"/>
    <cellStyle name="Hyperlink 31" xfId="44135" hidden="1" xr:uid="{00000000-0005-0000-0000-00006F6F0000}"/>
    <cellStyle name="Hyperlink 31" xfId="44184" hidden="1" xr:uid="{00000000-0005-0000-0000-0000706F0000}"/>
    <cellStyle name="Hyperlink 31" xfId="44234" hidden="1" xr:uid="{00000000-0005-0000-0000-0000716F0000}"/>
    <cellStyle name="Hyperlink 31" xfId="44089" hidden="1" xr:uid="{00000000-0005-0000-0000-0000726F0000}"/>
    <cellStyle name="Hyperlink 31" xfId="43673" hidden="1" xr:uid="{00000000-0005-0000-0000-0000736F0000}"/>
    <cellStyle name="Hyperlink 31" xfId="44339" hidden="1" xr:uid="{00000000-0005-0000-0000-0000746F0000}"/>
    <cellStyle name="Hyperlink 31" xfId="44388" hidden="1" xr:uid="{00000000-0005-0000-0000-0000756F0000}"/>
    <cellStyle name="Hyperlink 31" xfId="44438" hidden="1" xr:uid="{00000000-0005-0000-0000-0000766F0000}"/>
    <cellStyle name="Hyperlink 31" xfId="44293" hidden="1" xr:uid="{00000000-0005-0000-0000-0000776F0000}"/>
    <cellStyle name="Hyperlink 31" xfId="43841" hidden="1" xr:uid="{00000000-0005-0000-0000-0000786F0000}"/>
    <cellStyle name="Hyperlink 31" xfId="44543" hidden="1" xr:uid="{00000000-0005-0000-0000-0000796F0000}"/>
    <cellStyle name="Hyperlink 31" xfId="44592" hidden="1" xr:uid="{00000000-0005-0000-0000-00007A6F0000}"/>
    <cellStyle name="Hyperlink 31" xfId="44642" hidden="1" xr:uid="{00000000-0005-0000-0000-00007B6F0000}"/>
    <cellStyle name="Hyperlink 31" xfId="44497" hidden="1" xr:uid="{00000000-0005-0000-0000-00007C6F0000}"/>
    <cellStyle name="Hyperlink 31" xfId="43638" hidden="1" xr:uid="{00000000-0005-0000-0000-00007D6F0000}"/>
    <cellStyle name="Hyperlink 31" xfId="44747" hidden="1" xr:uid="{00000000-0005-0000-0000-00007E6F0000}"/>
    <cellStyle name="Hyperlink 31" xfId="44796" hidden="1" xr:uid="{00000000-0005-0000-0000-00007F6F0000}"/>
    <cellStyle name="Hyperlink 31" xfId="44846" hidden="1" xr:uid="{00000000-0005-0000-0000-0000806F0000}"/>
    <cellStyle name="Hyperlink 31" xfId="44701" hidden="1" xr:uid="{00000000-0005-0000-0000-0000816F0000}"/>
    <cellStyle name="Hyperlink 31" xfId="41838" hidden="1" xr:uid="{00000000-0005-0000-0000-0000826F0000}"/>
    <cellStyle name="Hyperlink 31" xfId="44951" hidden="1" xr:uid="{00000000-0005-0000-0000-0000836F0000}"/>
    <cellStyle name="Hyperlink 31" xfId="45000" hidden="1" xr:uid="{00000000-0005-0000-0000-0000846F0000}"/>
    <cellStyle name="Hyperlink 31" xfId="45050" hidden="1" xr:uid="{00000000-0005-0000-0000-0000856F0000}"/>
    <cellStyle name="Hyperlink 31" xfId="44905" hidden="1" xr:uid="{00000000-0005-0000-0000-0000866F0000}"/>
    <cellStyle name="Hyperlink 31" xfId="45209" hidden="1" xr:uid="{00000000-0005-0000-0000-0000876F0000}"/>
    <cellStyle name="Hyperlink 31" xfId="45382" hidden="1" xr:uid="{00000000-0005-0000-0000-0000886F0000}"/>
    <cellStyle name="Hyperlink 31" xfId="45431" hidden="1" xr:uid="{00000000-0005-0000-0000-0000896F0000}"/>
    <cellStyle name="Hyperlink 31" xfId="45481" hidden="1" xr:uid="{00000000-0005-0000-0000-00008A6F0000}"/>
    <cellStyle name="Hyperlink 31" xfId="45336" hidden="1" xr:uid="{00000000-0005-0000-0000-00008B6F0000}"/>
    <cellStyle name="Hyperlink 31" xfId="45254" hidden="1" xr:uid="{00000000-0005-0000-0000-00008C6F0000}"/>
    <cellStyle name="Hyperlink 31" xfId="45614" hidden="1" xr:uid="{00000000-0005-0000-0000-00008D6F0000}"/>
    <cellStyle name="Hyperlink 31" xfId="45663" hidden="1" xr:uid="{00000000-0005-0000-0000-00008E6F0000}"/>
    <cellStyle name="Hyperlink 31" xfId="45713" hidden="1" xr:uid="{00000000-0005-0000-0000-00008F6F0000}"/>
    <cellStyle name="Hyperlink 31" xfId="45568" hidden="1" xr:uid="{00000000-0005-0000-0000-0000906F0000}"/>
    <cellStyle name="Hyperlink 31" xfId="45152" hidden="1" xr:uid="{00000000-0005-0000-0000-0000916F0000}"/>
    <cellStyle name="Hyperlink 31" xfId="45818" hidden="1" xr:uid="{00000000-0005-0000-0000-0000926F0000}"/>
    <cellStyle name="Hyperlink 31" xfId="45867" hidden="1" xr:uid="{00000000-0005-0000-0000-0000936F0000}"/>
    <cellStyle name="Hyperlink 31" xfId="45917" hidden="1" xr:uid="{00000000-0005-0000-0000-0000946F0000}"/>
    <cellStyle name="Hyperlink 31" xfId="45772" hidden="1" xr:uid="{00000000-0005-0000-0000-0000956F0000}"/>
    <cellStyle name="Hyperlink 31" xfId="45320" hidden="1" xr:uid="{00000000-0005-0000-0000-0000966F0000}"/>
    <cellStyle name="Hyperlink 31" xfId="46022" hidden="1" xr:uid="{00000000-0005-0000-0000-0000976F0000}"/>
    <cellStyle name="Hyperlink 31" xfId="46071" hidden="1" xr:uid="{00000000-0005-0000-0000-0000986F0000}"/>
    <cellStyle name="Hyperlink 31" xfId="46121" hidden="1" xr:uid="{00000000-0005-0000-0000-0000996F0000}"/>
    <cellStyle name="Hyperlink 31" xfId="45976" hidden="1" xr:uid="{00000000-0005-0000-0000-00009A6F0000}"/>
    <cellStyle name="Hyperlink 31" xfId="45117" hidden="1" xr:uid="{00000000-0005-0000-0000-00009B6F0000}"/>
    <cellStyle name="Hyperlink 31" xfId="46226" hidden="1" xr:uid="{00000000-0005-0000-0000-00009C6F0000}"/>
    <cellStyle name="Hyperlink 31" xfId="46275" hidden="1" xr:uid="{00000000-0005-0000-0000-00009D6F0000}"/>
    <cellStyle name="Hyperlink 31" xfId="46325" hidden="1" xr:uid="{00000000-0005-0000-0000-00009E6F0000}"/>
    <cellStyle name="Hyperlink 31" xfId="46180" hidden="1" xr:uid="{00000000-0005-0000-0000-00009F6F0000}"/>
    <cellStyle name="Hyperlink 31" xfId="31200" hidden="1" xr:uid="{00000000-0005-0000-0000-0000A06F0000}"/>
    <cellStyle name="Hyperlink 31" xfId="46430" hidden="1" xr:uid="{00000000-0005-0000-0000-0000A16F0000}"/>
    <cellStyle name="Hyperlink 31" xfId="46479" hidden="1" xr:uid="{00000000-0005-0000-0000-0000A26F0000}"/>
    <cellStyle name="Hyperlink 31" xfId="46529" hidden="1" xr:uid="{00000000-0005-0000-0000-0000A36F0000}"/>
    <cellStyle name="Hyperlink 31" xfId="46384" hidden="1" xr:uid="{00000000-0005-0000-0000-0000A46F0000}"/>
    <cellStyle name="Hyperlink 31" xfId="46616" hidden="1" xr:uid="{00000000-0005-0000-0000-0000A56F0000}"/>
    <cellStyle name="Hyperlink 31" xfId="46685" hidden="1" xr:uid="{00000000-0005-0000-0000-0000A66F0000}"/>
    <cellStyle name="Hyperlink 31" xfId="46734" hidden="1" xr:uid="{00000000-0005-0000-0000-0000A76F0000}"/>
    <cellStyle name="Hyperlink 31" xfId="46784" hidden="1" xr:uid="{00000000-0005-0000-0000-0000A86F0000}"/>
    <cellStyle name="Hyperlink 31" xfId="46639" hidden="1" xr:uid="{00000000-0005-0000-0000-0000A96F0000}"/>
    <cellStyle name="Hyperlink 31" xfId="46920" hidden="1" xr:uid="{00000000-0005-0000-0000-0000AA6F0000}"/>
    <cellStyle name="Hyperlink 31" xfId="47042" hidden="1" xr:uid="{00000000-0005-0000-0000-0000AB6F0000}"/>
    <cellStyle name="Hyperlink 31" xfId="47091" hidden="1" xr:uid="{00000000-0005-0000-0000-0000AC6F0000}"/>
    <cellStyle name="Hyperlink 31" xfId="47141" hidden="1" xr:uid="{00000000-0005-0000-0000-0000AD6F0000}"/>
    <cellStyle name="Hyperlink 31" xfId="46996" hidden="1" xr:uid="{00000000-0005-0000-0000-0000AE6F0000}"/>
    <cellStyle name="Hyperlink 31" xfId="47300" hidden="1" xr:uid="{00000000-0005-0000-0000-0000AF6F0000}"/>
    <cellStyle name="Hyperlink 31" xfId="47473" hidden="1" xr:uid="{00000000-0005-0000-0000-0000B06F0000}"/>
    <cellStyle name="Hyperlink 31" xfId="47522" hidden="1" xr:uid="{00000000-0005-0000-0000-0000B16F0000}"/>
    <cellStyle name="Hyperlink 31" xfId="47572" hidden="1" xr:uid="{00000000-0005-0000-0000-0000B26F0000}"/>
    <cellStyle name="Hyperlink 31" xfId="47427" hidden="1" xr:uid="{00000000-0005-0000-0000-0000B36F0000}"/>
    <cellStyle name="Hyperlink 31" xfId="47345" hidden="1" xr:uid="{00000000-0005-0000-0000-0000B46F0000}"/>
    <cellStyle name="Hyperlink 31" xfId="47705" hidden="1" xr:uid="{00000000-0005-0000-0000-0000B56F0000}"/>
    <cellStyle name="Hyperlink 31" xfId="47754" hidden="1" xr:uid="{00000000-0005-0000-0000-0000B66F0000}"/>
    <cellStyle name="Hyperlink 31" xfId="47804" hidden="1" xr:uid="{00000000-0005-0000-0000-0000B76F0000}"/>
    <cellStyle name="Hyperlink 31" xfId="47659" hidden="1" xr:uid="{00000000-0005-0000-0000-0000B86F0000}"/>
    <cellStyle name="Hyperlink 31" xfId="47243" hidden="1" xr:uid="{00000000-0005-0000-0000-0000B96F0000}"/>
    <cellStyle name="Hyperlink 31" xfId="47909" hidden="1" xr:uid="{00000000-0005-0000-0000-0000BA6F0000}"/>
    <cellStyle name="Hyperlink 31" xfId="47958" hidden="1" xr:uid="{00000000-0005-0000-0000-0000BB6F0000}"/>
    <cellStyle name="Hyperlink 31" xfId="48008" hidden="1" xr:uid="{00000000-0005-0000-0000-0000BC6F0000}"/>
    <cellStyle name="Hyperlink 31" xfId="47863" hidden="1" xr:uid="{00000000-0005-0000-0000-0000BD6F0000}"/>
    <cellStyle name="Hyperlink 31" xfId="47411" hidden="1" xr:uid="{00000000-0005-0000-0000-0000BE6F0000}"/>
    <cellStyle name="Hyperlink 31" xfId="48113" hidden="1" xr:uid="{00000000-0005-0000-0000-0000BF6F0000}"/>
    <cellStyle name="Hyperlink 31" xfId="48162" hidden="1" xr:uid="{00000000-0005-0000-0000-0000C06F0000}"/>
    <cellStyle name="Hyperlink 31" xfId="48212" hidden="1" xr:uid="{00000000-0005-0000-0000-0000C16F0000}"/>
    <cellStyle name="Hyperlink 31" xfId="48067" hidden="1" xr:uid="{00000000-0005-0000-0000-0000C26F0000}"/>
    <cellStyle name="Hyperlink 31" xfId="47208" hidden="1" xr:uid="{00000000-0005-0000-0000-0000C36F0000}"/>
    <cellStyle name="Hyperlink 31" xfId="48317" hidden="1" xr:uid="{00000000-0005-0000-0000-0000C46F0000}"/>
    <cellStyle name="Hyperlink 31" xfId="48366" hidden="1" xr:uid="{00000000-0005-0000-0000-0000C56F0000}"/>
    <cellStyle name="Hyperlink 31" xfId="48416" hidden="1" xr:uid="{00000000-0005-0000-0000-0000C66F0000}"/>
    <cellStyle name="Hyperlink 31" xfId="48271" hidden="1" xr:uid="{00000000-0005-0000-0000-0000C76F0000}"/>
    <cellStyle name="Hyperlink 31" xfId="46965" hidden="1" xr:uid="{00000000-0005-0000-0000-0000C86F0000}"/>
    <cellStyle name="Hyperlink 31" xfId="48521" hidden="1" xr:uid="{00000000-0005-0000-0000-0000C96F0000}"/>
    <cellStyle name="Hyperlink 31" xfId="48570" hidden="1" xr:uid="{00000000-0005-0000-0000-0000CA6F0000}"/>
    <cellStyle name="Hyperlink 31" xfId="48620" hidden="1" xr:uid="{00000000-0005-0000-0000-0000CB6F0000}"/>
    <cellStyle name="Hyperlink 31" xfId="48475" hidden="1" xr:uid="{00000000-0005-0000-0000-0000CC6F0000}"/>
    <cellStyle name="Hyperlink 31" xfId="48779" hidden="1" xr:uid="{00000000-0005-0000-0000-0000CD6F0000}"/>
    <cellStyle name="Hyperlink 31" xfId="48952" hidden="1" xr:uid="{00000000-0005-0000-0000-0000CE6F0000}"/>
    <cellStyle name="Hyperlink 31" xfId="49001" hidden="1" xr:uid="{00000000-0005-0000-0000-0000CF6F0000}"/>
    <cellStyle name="Hyperlink 31" xfId="49051" hidden="1" xr:uid="{00000000-0005-0000-0000-0000D06F0000}"/>
    <cellStyle name="Hyperlink 31" xfId="48906" hidden="1" xr:uid="{00000000-0005-0000-0000-0000D16F0000}"/>
    <cellStyle name="Hyperlink 31" xfId="48824" hidden="1" xr:uid="{00000000-0005-0000-0000-0000D26F0000}"/>
    <cellStyle name="Hyperlink 31" xfId="49184" hidden="1" xr:uid="{00000000-0005-0000-0000-0000D36F0000}"/>
    <cellStyle name="Hyperlink 31" xfId="49233" hidden="1" xr:uid="{00000000-0005-0000-0000-0000D46F0000}"/>
    <cellStyle name="Hyperlink 31" xfId="49283" hidden="1" xr:uid="{00000000-0005-0000-0000-0000D56F0000}"/>
    <cellStyle name="Hyperlink 31" xfId="49138" hidden="1" xr:uid="{00000000-0005-0000-0000-0000D66F0000}"/>
    <cellStyle name="Hyperlink 31" xfId="48722" hidden="1" xr:uid="{00000000-0005-0000-0000-0000D76F0000}"/>
    <cellStyle name="Hyperlink 31" xfId="49388" hidden="1" xr:uid="{00000000-0005-0000-0000-0000D86F0000}"/>
    <cellStyle name="Hyperlink 31" xfId="49437" hidden="1" xr:uid="{00000000-0005-0000-0000-0000D96F0000}"/>
    <cellStyle name="Hyperlink 31" xfId="49487" hidden="1" xr:uid="{00000000-0005-0000-0000-0000DA6F0000}"/>
    <cellStyle name="Hyperlink 31" xfId="49342" hidden="1" xr:uid="{00000000-0005-0000-0000-0000DB6F0000}"/>
    <cellStyle name="Hyperlink 31" xfId="48890" hidden="1" xr:uid="{00000000-0005-0000-0000-0000DC6F0000}"/>
    <cellStyle name="Hyperlink 31" xfId="49592" hidden="1" xr:uid="{00000000-0005-0000-0000-0000DD6F0000}"/>
    <cellStyle name="Hyperlink 31" xfId="49641" hidden="1" xr:uid="{00000000-0005-0000-0000-0000DE6F0000}"/>
    <cellStyle name="Hyperlink 31" xfId="49691" hidden="1" xr:uid="{00000000-0005-0000-0000-0000DF6F0000}"/>
    <cellStyle name="Hyperlink 31" xfId="49546" hidden="1" xr:uid="{00000000-0005-0000-0000-0000E06F0000}"/>
    <cellStyle name="Hyperlink 31" xfId="48687" hidden="1" xr:uid="{00000000-0005-0000-0000-0000E16F0000}"/>
    <cellStyle name="Hyperlink 31" xfId="49796" hidden="1" xr:uid="{00000000-0005-0000-0000-0000E26F0000}"/>
    <cellStyle name="Hyperlink 31" xfId="49845" hidden="1" xr:uid="{00000000-0005-0000-0000-0000E36F0000}"/>
    <cellStyle name="Hyperlink 31" xfId="49895" hidden="1" xr:uid="{00000000-0005-0000-0000-0000E46F0000}"/>
    <cellStyle name="Hyperlink 31" xfId="49750" hidden="1" xr:uid="{00000000-0005-0000-0000-0000E56F0000}"/>
    <cellStyle name="Hyperlink 31" xfId="46887" hidden="1" xr:uid="{00000000-0005-0000-0000-0000E66F0000}"/>
    <cellStyle name="Hyperlink 31" xfId="50000" hidden="1" xr:uid="{00000000-0005-0000-0000-0000E76F0000}"/>
    <cellStyle name="Hyperlink 31" xfId="50049" hidden="1" xr:uid="{00000000-0005-0000-0000-0000E86F0000}"/>
    <cellStyle name="Hyperlink 31" xfId="50099" hidden="1" xr:uid="{00000000-0005-0000-0000-0000E96F0000}"/>
    <cellStyle name="Hyperlink 31" xfId="49954" hidden="1" xr:uid="{00000000-0005-0000-0000-0000EA6F0000}"/>
    <cellStyle name="Hyperlink 31" xfId="50258" hidden="1" xr:uid="{00000000-0005-0000-0000-0000EB6F0000}"/>
    <cellStyle name="Hyperlink 31" xfId="50431" hidden="1" xr:uid="{00000000-0005-0000-0000-0000EC6F0000}"/>
    <cellStyle name="Hyperlink 31" xfId="50480" hidden="1" xr:uid="{00000000-0005-0000-0000-0000ED6F0000}"/>
    <cellStyle name="Hyperlink 31" xfId="50530" hidden="1" xr:uid="{00000000-0005-0000-0000-0000EE6F0000}"/>
    <cellStyle name="Hyperlink 31" xfId="50385" hidden="1" xr:uid="{00000000-0005-0000-0000-0000EF6F0000}"/>
    <cellStyle name="Hyperlink 31" xfId="50303" hidden="1" xr:uid="{00000000-0005-0000-0000-0000F06F0000}"/>
    <cellStyle name="Hyperlink 31" xfId="50663" hidden="1" xr:uid="{00000000-0005-0000-0000-0000F16F0000}"/>
    <cellStyle name="Hyperlink 31" xfId="50712" hidden="1" xr:uid="{00000000-0005-0000-0000-0000F26F0000}"/>
    <cellStyle name="Hyperlink 31" xfId="50762" hidden="1" xr:uid="{00000000-0005-0000-0000-0000F36F0000}"/>
    <cellStyle name="Hyperlink 31" xfId="50617" hidden="1" xr:uid="{00000000-0005-0000-0000-0000F46F0000}"/>
    <cellStyle name="Hyperlink 31" xfId="50201" hidden="1" xr:uid="{00000000-0005-0000-0000-0000F56F0000}"/>
    <cellStyle name="Hyperlink 31" xfId="50867" hidden="1" xr:uid="{00000000-0005-0000-0000-0000F66F0000}"/>
    <cellStyle name="Hyperlink 31" xfId="50916" hidden="1" xr:uid="{00000000-0005-0000-0000-0000F76F0000}"/>
    <cellStyle name="Hyperlink 31" xfId="50966" hidden="1" xr:uid="{00000000-0005-0000-0000-0000F86F0000}"/>
    <cellStyle name="Hyperlink 31" xfId="50821" hidden="1" xr:uid="{00000000-0005-0000-0000-0000F96F0000}"/>
    <cellStyle name="Hyperlink 31" xfId="50369" hidden="1" xr:uid="{00000000-0005-0000-0000-0000FA6F0000}"/>
    <cellStyle name="Hyperlink 31" xfId="51071" hidden="1" xr:uid="{00000000-0005-0000-0000-0000FB6F0000}"/>
    <cellStyle name="Hyperlink 31" xfId="51120" hidden="1" xr:uid="{00000000-0005-0000-0000-0000FC6F0000}"/>
    <cellStyle name="Hyperlink 31" xfId="51170" hidden="1" xr:uid="{00000000-0005-0000-0000-0000FD6F0000}"/>
    <cellStyle name="Hyperlink 31" xfId="51025" hidden="1" xr:uid="{00000000-0005-0000-0000-0000FE6F0000}"/>
    <cellStyle name="Hyperlink 31" xfId="50166" hidden="1" xr:uid="{00000000-0005-0000-0000-0000FF6F0000}"/>
    <cellStyle name="Hyperlink 31" xfId="51275" hidden="1" xr:uid="{00000000-0005-0000-0000-000000700000}"/>
    <cellStyle name="Hyperlink 31" xfId="51324" hidden="1" xr:uid="{00000000-0005-0000-0000-000001700000}"/>
    <cellStyle name="Hyperlink 31" xfId="51374" hidden="1" xr:uid="{00000000-0005-0000-0000-000002700000}"/>
    <cellStyle name="Hyperlink 31" xfId="51229" hidden="1" xr:uid="{00000000-0005-0000-0000-000003700000}"/>
    <cellStyle name="Hyperlink 31" xfId="36272" hidden="1" xr:uid="{00000000-0005-0000-0000-000004700000}"/>
    <cellStyle name="Hyperlink 31" xfId="51479" hidden="1" xr:uid="{00000000-0005-0000-0000-000005700000}"/>
    <cellStyle name="Hyperlink 31" xfId="51528" hidden="1" xr:uid="{00000000-0005-0000-0000-000006700000}"/>
    <cellStyle name="Hyperlink 31" xfId="51578" hidden="1" xr:uid="{00000000-0005-0000-0000-000007700000}"/>
    <cellStyle name="Hyperlink 31" xfId="51433" hidden="1" xr:uid="{00000000-0005-0000-0000-000008700000}"/>
    <cellStyle name="Hyperlink 31" xfId="51665" hidden="1" xr:uid="{00000000-0005-0000-0000-000009700000}"/>
    <cellStyle name="Hyperlink 31" xfId="51734" hidden="1" xr:uid="{00000000-0005-0000-0000-00000A700000}"/>
    <cellStyle name="Hyperlink 31" xfId="51783" hidden="1" xr:uid="{00000000-0005-0000-0000-00000B700000}"/>
    <cellStyle name="Hyperlink 31" xfId="51833" hidden="1" xr:uid="{00000000-0005-0000-0000-00000C700000}"/>
    <cellStyle name="Hyperlink 31" xfId="51688" hidden="1" xr:uid="{00000000-0005-0000-0000-00000D700000}"/>
    <cellStyle name="Hyperlink 31" xfId="51969" hidden="1" xr:uid="{00000000-0005-0000-0000-00000E700000}"/>
    <cellStyle name="Hyperlink 31" xfId="52091" hidden="1" xr:uid="{00000000-0005-0000-0000-00000F700000}"/>
    <cellStyle name="Hyperlink 31" xfId="52140" hidden="1" xr:uid="{00000000-0005-0000-0000-000010700000}"/>
    <cellStyle name="Hyperlink 31" xfId="52190" hidden="1" xr:uid="{00000000-0005-0000-0000-000011700000}"/>
    <cellStyle name="Hyperlink 31" xfId="52045" hidden="1" xr:uid="{00000000-0005-0000-0000-000012700000}"/>
    <cellStyle name="Hyperlink 31" xfId="52349" hidden="1" xr:uid="{00000000-0005-0000-0000-000013700000}"/>
    <cellStyle name="Hyperlink 31" xfId="52522" hidden="1" xr:uid="{00000000-0005-0000-0000-000014700000}"/>
    <cellStyle name="Hyperlink 31" xfId="52571" hidden="1" xr:uid="{00000000-0005-0000-0000-000015700000}"/>
    <cellStyle name="Hyperlink 31" xfId="52621" hidden="1" xr:uid="{00000000-0005-0000-0000-000016700000}"/>
    <cellStyle name="Hyperlink 31" xfId="52476" hidden="1" xr:uid="{00000000-0005-0000-0000-000017700000}"/>
    <cellStyle name="Hyperlink 31" xfId="52394" hidden="1" xr:uid="{00000000-0005-0000-0000-000018700000}"/>
    <cellStyle name="Hyperlink 31" xfId="52754" hidden="1" xr:uid="{00000000-0005-0000-0000-000019700000}"/>
    <cellStyle name="Hyperlink 31" xfId="52803" hidden="1" xr:uid="{00000000-0005-0000-0000-00001A700000}"/>
    <cellStyle name="Hyperlink 31" xfId="52853" hidden="1" xr:uid="{00000000-0005-0000-0000-00001B700000}"/>
    <cellStyle name="Hyperlink 31" xfId="52708" hidden="1" xr:uid="{00000000-0005-0000-0000-00001C700000}"/>
    <cellStyle name="Hyperlink 31" xfId="52292" hidden="1" xr:uid="{00000000-0005-0000-0000-00001D700000}"/>
    <cellStyle name="Hyperlink 31" xfId="52958" hidden="1" xr:uid="{00000000-0005-0000-0000-00001E700000}"/>
    <cellStyle name="Hyperlink 31" xfId="53007" hidden="1" xr:uid="{00000000-0005-0000-0000-00001F700000}"/>
    <cellStyle name="Hyperlink 31" xfId="53057" hidden="1" xr:uid="{00000000-0005-0000-0000-000020700000}"/>
    <cellStyle name="Hyperlink 31" xfId="52912" hidden="1" xr:uid="{00000000-0005-0000-0000-000021700000}"/>
    <cellStyle name="Hyperlink 31" xfId="52460" hidden="1" xr:uid="{00000000-0005-0000-0000-000022700000}"/>
    <cellStyle name="Hyperlink 31" xfId="53162" hidden="1" xr:uid="{00000000-0005-0000-0000-000023700000}"/>
    <cellStyle name="Hyperlink 31" xfId="53211" hidden="1" xr:uid="{00000000-0005-0000-0000-000024700000}"/>
    <cellStyle name="Hyperlink 31" xfId="53261" hidden="1" xr:uid="{00000000-0005-0000-0000-000025700000}"/>
    <cellStyle name="Hyperlink 31" xfId="53116" hidden="1" xr:uid="{00000000-0005-0000-0000-000026700000}"/>
    <cellStyle name="Hyperlink 31" xfId="52257" hidden="1" xr:uid="{00000000-0005-0000-0000-000027700000}"/>
    <cellStyle name="Hyperlink 31" xfId="53366" hidden="1" xr:uid="{00000000-0005-0000-0000-000028700000}"/>
    <cellStyle name="Hyperlink 31" xfId="53415" hidden="1" xr:uid="{00000000-0005-0000-0000-000029700000}"/>
    <cellStyle name="Hyperlink 31" xfId="53465" hidden="1" xr:uid="{00000000-0005-0000-0000-00002A700000}"/>
    <cellStyle name="Hyperlink 31" xfId="53320" hidden="1" xr:uid="{00000000-0005-0000-0000-00002B700000}"/>
    <cellStyle name="Hyperlink 31" xfId="52014" hidden="1" xr:uid="{00000000-0005-0000-0000-00002C700000}"/>
    <cellStyle name="Hyperlink 31" xfId="53570" hidden="1" xr:uid="{00000000-0005-0000-0000-00002D700000}"/>
    <cellStyle name="Hyperlink 31" xfId="53619" hidden="1" xr:uid="{00000000-0005-0000-0000-00002E700000}"/>
    <cellStyle name="Hyperlink 31" xfId="53669" hidden="1" xr:uid="{00000000-0005-0000-0000-00002F700000}"/>
    <cellStyle name="Hyperlink 31" xfId="53524" hidden="1" xr:uid="{00000000-0005-0000-0000-000030700000}"/>
    <cellStyle name="Hyperlink 31" xfId="53828" hidden="1" xr:uid="{00000000-0005-0000-0000-000031700000}"/>
    <cellStyle name="Hyperlink 31" xfId="54001" hidden="1" xr:uid="{00000000-0005-0000-0000-000032700000}"/>
    <cellStyle name="Hyperlink 31" xfId="54050" hidden="1" xr:uid="{00000000-0005-0000-0000-000033700000}"/>
    <cellStyle name="Hyperlink 31" xfId="54100" hidden="1" xr:uid="{00000000-0005-0000-0000-000034700000}"/>
    <cellStyle name="Hyperlink 31" xfId="53955" hidden="1" xr:uid="{00000000-0005-0000-0000-000035700000}"/>
    <cellStyle name="Hyperlink 31" xfId="53873" hidden="1" xr:uid="{00000000-0005-0000-0000-000036700000}"/>
    <cellStyle name="Hyperlink 31" xfId="54233" hidden="1" xr:uid="{00000000-0005-0000-0000-000037700000}"/>
    <cellStyle name="Hyperlink 31" xfId="54282" hidden="1" xr:uid="{00000000-0005-0000-0000-000038700000}"/>
    <cellStyle name="Hyperlink 31" xfId="54332" hidden="1" xr:uid="{00000000-0005-0000-0000-000039700000}"/>
    <cellStyle name="Hyperlink 31" xfId="54187" hidden="1" xr:uid="{00000000-0005-0000-0000-00003A700000}"/>
    <cellStyle name="Hyperlink 31" xfId="53771" hidden="1" xr:uid="{00000000-0005-0000-0000-00003B700000}"/>
    <cellStyle name="Hyperlink 31" xfId="54437" hidden="1" xr:uid="{00000000-0005-0000-0000-00003C700000}"/>
    <cellStyle name="Hyperlink 31" xfId="54486" hidden="1" xr:uid="{00000000-0005-0000-0000-00003D700000}"/>
    <cellStyle name="Hyperlink 31" xfId="54536" hidden="1" xr:uid="{00000000-0005-0000-0000-00003E700000}"/>
    <cellStyle name="Hyperlink 31" xfId="54391" hidden="1" xr:uid="{00000000-0005-0000-0000-00003F700000}"/>
    <cellStyle name="Hyperlink 31" xfId="53939" hidden="1" xr:uid="{00000000-0005-0000-0000-000040700000}"/>
    <cellStyle name="Hyperlink 31" xfId="54641" hidden="1" xr:uid="{00000000-0005-0000-0000-000041700000}"/>
    <cellStyle name="Hyperlink 31" xfId="54690" hidden="1" xr:uid="{00000000-0005-0000-0000-000042700000}"/>
    <cellStyle name="Hyperlink 31" xfId="54740" hidden="1" xr:uid="{00000000-0005-0000-0000-000043700000}"/>
    <cellStyle name="Hyperlink 31" xfId="54595" hidden="1" xr:uid="{00000000-0005-0000-0000-000044700000}"/>
    <cellStyle name="Hyperlink 31" xfId="53736" hidden="1" xr:uid="{00000000-0005-0000-0000-000045700000}"/>
    <cellStyle name="Hyperlink 31" xfId="54845" hidden="1" xr:uid="{00000000-0005-0000-0000-000046700000}"/>
    <cellStyle name="Hyperlink 31" xfId="54894" hidden="1" xr:uid="{00000000-0005-0000-0000-000047700000}"/>
    <cellStyle name="Hyperlink 31" xfId="54944" hidden="1" xr:uid="{00000000-0005-0000-0000-000048700000}"/>
    <cellStyle name="Hyperlink 31" xfId="54799" hidden="1" xr:uid="{00000000-0005-0000-0000-000049700000}"/>
    <cellStyle name="Hyperlink 31" xfId="51936" hidden="1" xr:uid="{00000000-0005-0000-0000-00004A700000}"/>
    <cellStyle name="Hyperlink 31" xfId="55049" hidden="1" xr:uid="{00000000-0005-0000-0000-00004B700000}"/>
    <cellStyle name="Hyperlink 31" xfId="55098" hidden="1" xr:uid="{00000000-0005-0000-0000-00004C700000}"/>
    <cellStyle name="Hyperlink 31" xfId="55148" hidden="1" xr:uid="{00000000-0005-0000-0000-00004D700000}"/>
    <cellStyle name="Hyperlink 31" xfId="55003" hidden="1" xr:uid="{00000000-0005-0000-0000-00004E700000}"/>
    <cellStyle name="Hyperlink 31" xfId="55307" hidden="1" xr:uid="{00000000-0005-0000-0000-00004F700000}"/>
    <cellStyle name="Hyperlink 31" xfId="55480" hidden="1" xr:uid="{00000000-0005-0000-0000-000050700000}"/>
    <cellStyle name="Hyperlink 31" xfId="55529" hidden="1" xr:uid="{00000000-0005-0000-0000-000051700000}"/>
    <cellStyle name="Hyperlink 31" xfId="55579" hidden="1" xr:uid="{00000000-0005-0000-0000-000052700000}"/>
    <cellStyle name="Hyperlink 31" xfId="55434" hidden="1" xr:uid="{00000000-0005-0000-0000-000053700000}"/>
    <cellStyle name="Hyperlink 31" xfId="55352" hidden="1" xr:uid="{00000000-0005-0000-0000-000054700000}"/>
    <cellStyle name="Hyperlink 31" xfId="55712" hidden="1" xr:uid="{00000000-0005-0000-0000-000055700000}"/>
    <cellStyle name="Hyperlink 31" xfId="55761" hidden="1" xr:uid="{00000000-0005-0000-0000-000056700000}"/>
    <cellStyle name="Hyperlink 31" xfId="55811" hidden="1" xr:uid="{00000000-0005-0000-0000-000057700000}"/>
    <cellStyle name="Hyperlink 31" xfId="55666" hidden="1" xr:uid="{00000000-0005-0000-0000-000058700000}"/>
    <cellStyle name="Hyperlink 31" xfId="55250" hidden="1" xr:uid="{00000000-0005-0000-0000-000059700000}"/>
    <cellStyle name="Hyperlink 31" xfId="55916" hidden="1" xr:uid="{00000000-0005-0000-0000-00005A700000}"/>
    <cellStyle name="Hyperlink 31" xfId="55965" hidden="1" xr:uid="{00000000-0005-0000-0000-00005B700000}"/>
    <cellStyle name="Hyperlink 31" xfId="56015" hidden="1" xr:uid="{00000000-0005-0000-0000-00005C700000}"/>
    <cellStyle name="Hyperlink 31" xfId="55870" hidden="1" xr:uid="{00000000-0005-0000-0000-00005D700000}"/>
    <cellStyle name="Hyperlink 31" xfId="55418" hidden="1" xr:uid="{00000000-0005-0000-0000-00005E700000}"/>
    <cellStyle name="Hyperlink 31" xfId="56120" hidden="1" xr:uid="{00000000-0005-0000-0000-00005F700000}"/>
    <cellStyle name="Hyperlink 31" xfId="56169" hidden="1" xr:uid="{00000000-0005-0000-0000-000060700000}"/>
    <cellStyle name="Hyperlink 31" xfId="56219" hidden="1" xr:uid="{00000000-0005-0000-0000-000061700000}"/>
    <cellStyle name="Hyperlink 31" xfId="56074" hidden="1" xr:uid="{00000000-0005-0000-0000-000062700000}"/>
    <cellStyle name="Hyperlink 31" xfId="55215" hidden="1" xr:uid="{00000000-0005-0000-0000-000063700000}"/>
    <cellStyle name="Hyperlink 31" xfId="56324" hidden="1" xr:uid="{00000000-0005-0000-0000-000064700000}"/>
    <cellStyle name="Hyperlink 31" xfId="56373" hidden="1" xr:uid="{00000000-0005-0000-0000-000065700000}"/>
    <cellStyle name="Hyperlink 31" xfId="56423" hidden="1" xr:uid="{00000000-0005-0000-0000-000066700000}"/>
    <cellStyle name="Hyperlink 31" xfId="56278" hidden="1" xr:uid="{00000000-0005-0000-0000-000067700000}"/>
    <cellStyle name="Hyperlink 31" xfId="56521" hidden="1" xr:uid="{00000000-0005-0000-0000-000068700000}"/>
    <cellStyle name="Hyperlink 31" xfId="56592" hidden="1" xr:uid="{00000000-0005-0000-0000-000069700000}"/>
    <cellStyle name="Hyperlink 31" xfId="56641" hidden="1" xr:uid="{00000000-0005-0000-0000-00006A700000}"/>
    <cellStyle name="Hyperlink 31" xfId="56691" hidden="1" xr:uid="{00000000-0005-0000-0000-00006B700000}"/>
    <cellStyle name="Hyperlink 31" xfId="56546" hidden="1" xr:uid="{00000000-0005-0000-0000-00006C700000}"/>
    <cellStyle name="Hyperlink 31" xfId="56778" hidden="1" xr:uid="{00000000-0005-0000-0000-00006D700000}"/>
    <cellStyle name="Hyperlink 31" xfId="56847" hidden="1" xr:uid="{00000000-0005-0000-0000-00006E700000}"/>
    <cellStyle name="Hyperlink 31" xfId="56896" hidden="1" xr:uid="{00000000-0005-0000-0000-00006F700000}"/>
    <cellStyle name="Hyperlink 31" xfId="56946" hidden="1" xr:uid="{00000000-0005-0000-0000-000070700000}"/>
    <cellStyle name="Hyperlink 31" xfId="56801" hidden="1" xr:uid="{00000000-0005-0000-0000-000071700000}"/>
    <cellStyle name="Hyperlink 31" xfId="57090" hidden="1" xr:uid="{00000000-0005-0000-0000-000072700000}"/>
    <cellStyle name="Hyperlink 31" xfId="57214" hidden="1" xr:uid="{00000000-0005-0000-0000-000073700000}"/>
    <cellStyle name="Hyperlink 31" xfId="57263" hidden="1" xr:uid="{00000000-0005-0000-0000-000074700000}"/>
    <cellStyle name="Hyperlink 31" xfId="57313" hidden="1" xr:uid="{00000000-0005-0000-0000-000075700000}"/>
    <cellStyle name="Hyperlink 31" xfId="57168" hidden="1" xr:uid="{00000000-0005-0000-0000-000076700000}"/>
    <cellStyle name="Hyperlink 31" xfId="57472" hidden="1" xr:uid="{00000000-0005-0000-0000-000077700000}"/>
    <cellStyle name="Hyperlink 31" xfId="57645" hidden="1" xr:uid="{00000000-0005-0000-0000-000078700000}"/>
    <cellStyle name="Hyperlink 31" xfId="57694" hidden="1" xr:uid="{00000000-0005-0000-0000-000079700000}"/>
    <cellStyle name="Hyperlink 31" xfId="57744" hidden="1" xr:uid="{00000000-0005-0000-0000-00007A700000}"/>
    <cellStyle name="Hyperlink 31" xfId="57599" hidden="1" xr:uid="{00000000-0005-0000-0000-00007B700000}"/>
    <cellStyle name="Hyperlink 31" xfId="57517" hidden="1" xr:uid="{00000000-0005-0000-0000-00007C700000}"/>
    <cellStyle name="Hyperlink 31" xfId="57877" hidden="1" xr:uid="{00000000-0005-0000-0000-00007D700000}"/>
    <cellStyle name="Hyperlink 31" xfId="57926" hidden="1" xr:uid="{00000000-0005-0000-0000-00007E700000}"/>
    <cellStyle name="Hyperlink 31" xfId="57976" hidden="1" xr:uid="{00000000-0005-0000-0000-00007F700000}"/>
    <cellStyle name="Hyperlink 31" xfId="57831" hidden="1" xr:uid="{00000000-0005-0000-0000-000080700000}"/>
    <cellStyle name="Hyperlink 31" xfId="57415" hidden="1" xr:uid="{00000000-0005-0000-0000-000081700000}"/>
    <cellStyle name="Hyperlink 31" xfId="58081" hidden="1" xr:uid="{00000000-0005-0000-0000-000082700000}"/>
    <cellStyle name="Hyperlink 31" xfId="58130" hidden="1" xr:uid="{00000000-0005-0000-0000-000083700000}"/>
    <cellStyle name="Hyperlink 31" xfId="58180" hidden="1" xr:uid="{00000000-0005-0000-0000-000084700000}"/>
    <cellStyle name="Hyperlink 31" xfId="58035" hidden="1" xr:uid="{00000000-0005-0000-0000-000085700000}"/>
    <cellStyle name="Hyperlink 31" xfId="57583" hidden="1" xr:uid="{00000000-0005-0000-0000-000086700000}"/>
    <cellStyle name="Hyperlink 31" xfId="58285" hidden="1" xr:uid="{00000000-0005-0000-0000-000087700000}"/>
    <cellStyle name="Hyperlink 31" xfId="58334" hidden="1" xr:uid="{00000000-0005-0000-0000-000088700000}"/>
    <cellStyle name="Hyperlink 31" xfId="58384" hidden="1" xr:uid="{00000000-0005-0000-0000-000089700000}"/>
    <cellStyle name="Hyperlink 31" xfId="58239" hidden="1" xr:uid="{00000000-0005-0000-0000-00008A700000}"/>
    <cellStyle name="Hyperlink 31" xfId="57380" hidden="1" xr:uid="{00000000-0005-0000-0000-00008B700000}"/>
    <cellStyle name="Hyperlink 31" xfId="58489" hidden="1" xr:uid="{00000000-0005-0000-0000-00008C700000}"/>
    <cellStyle name="Hyperlink 31" xfId="58538" hidden="1" xr:uid="{00000000-0005-0000-0000-00008D700000}"/>
    <cellStyle name="Hyperlink 31" xfId="58588" hidden="1" xr:uid="{00000000-0005-0000-0000-00008E700000}"/>
    <cellStyle name="Hyperlink 31" xfId="58443" hidden="1" xr:uid="{00000000-0005-0000-0000-00008F700000}"/>
    <cellStyle name="Hyperlink 31" xfId="57136" hidden="1" xr:uid="{00000000-0005-0000-0000-000090700000}"/>
    <cellStyle name="Hyperlink 31" xfId="58693" hidden="1" xr:uid="{00000000-0005-0000-0000-000091700000}"/>
    <cellStyle name="Hyperlink 31" xfId="58742" hidden="1" xr:uid="{00000000-0005-0000-0000-000092700000}"/>
    <cellStyle name="Hyperlink 31" xfId="58792" hidden="1" xr:uid="{00000000-0005-0000-0000-000093700000}"/>
    <cellStyle name="Hyperlink 31" xfId="58647" hidden="1" xr:uid="{00000000-0005-0000-0000-000094700000}"/>
    <cellStyle name="Hyperlink 31" xfId="58951" hidden="1" xr:uid="{00000000-0005-0000-0000-000095700000}"/>
    <cellStyle name="Hyperlink 31" xfId="59124" hidden="1" xr:uid="{00000000-0005-0000-0000-000096700000}"/>
    <cellStyle name="Hyperlink 31" xfId="59173" hidden="1" xr:uid="{00000000-0005-0000-0000-000097700000}"/>
    <cellStyle name="Hyperlink 31" xfId="59223" hidden="1" xr:uid="{00000000-0005-0000-0000-000098700000}"/>
    <cellStyle name="Hyperlink 31" xfId="59078" hidden="1" xr:uid="{00000000-0005-0000-0000-000099700000}"/>
    <cellStyle name="Hyperlink 31" xfId="58996" hidden="1" xr:uid="{00000000-0005-0000-0000-00009A700000}"/>
    <cellStyle name="Hyperlink 31" xfId="59356" hidden="1" xr:uid="{00000000-0005-0000-0000-00009B700000}"/>
    <cellStyle name="Hyperlink 31" xfId="59405" hidden="1" xr:uid="{00000000-0005-0000-0000-00009C700000}"/>
    <cellStyle name="Hyperlink 31" xfId="59455" hidden="1" xr:uid="{00000000-0005-0000-0000-00009D700000}"/>
    <cellStyle name="Hyperlink 31" xfId="59310" hidden="1" xr:uid="{00000000-0005-0000-0000-00009E700000}"/>
    <cellStyle name="Hyperlink 31" xfId="58894" hidden="1" xr:uid="{00000000-0005-0000-0000-00009F700000}"/>
    <cellStyle name="Hyperlink 31" xfId="59560" hidden="1" xr:uid="{00000000-0005-0000-0000-0000A0700000}"/>
    <cellStyle name="Hyperlink 31" xfId="59609" hidden="1" xr:uid="{00000000-0005-0000-0000-0000A1700000}"/>
    <cellStyle name="Hyperlink 31" xfId="59659" hidden="1" xr:uid="{00000000-0005-0000-0000-0000A2700000}"/>
    <cellStyle name="Hyperlink 31" xfId="59514" hidden="1" xr:uid="{00000000-0005-0000-0000-0000A3700000}"/>
    <cellStyle name="Hyperlink 31" xfId="59062" hidden="1" xr:uid="{00000000-0005-0000-0000-0000A4700000}"/>
    <cellStyle name="Hyperlink 31" xfId="59764" hidden="1" xr:uid="{00000000-0005-0000-0000-0000A5700000}"/>
    <cellStyle name="Hyperlink 31" xfId="59813" hidden="1" xr:uid="{00000000-0005-0000-0000-0000A6700000}"/>
    <cellStyle name="Hyperlink 31" xfId="59863" hidden="1" xr:uid="{00000000-0005-0000-0000-0000A7700000}"/>
    <cellStyle name="Hyperlink 31" xfId="59718" hidden="1" xr:uid="{00000000-0005-0000-0000-0000A8700000}"/>
    <cellStyle name="Hyperlink 31" xfId="58859" hidden="1" xr:uid="{00000000-0005-0000-0000-0000A9700000}"/>
    <cellStyle name="Hyperlink 31" xfId="59968" hidden="1" xr:uid="{00000000-0005-0000-0000-0000AA700000}"/>
    <cellStyle name="Hyperlink 31" xfId="60017" hidden="1" xr:uid="{00000000-0005-0000-0000-0000AB700000}"/>
    <cellStyle name="Hyperlink 31" xfId="60067" hidden="1" xr:uid="{00000000-0005-0000-0000-0000AC700000}"/>
    <cellStyle name="Hyperlink 31" xfId="59922" hidden="1" xr:uid="{00000000-0005-0000-0000-0000AD700000}"/>
    <cellStyle name="Hyperlink 31" xfId="57053" hidden="1" xr:uid="{00000000-0005-0000-0000-0000AE700000}"/>
    <cellStyle name="Hyperlink 31" xfId="60172" hidden="1" xr:uid="{00000000-0005-0000-0000-0000AF700000}"/>
    <cellStyle name="Hyperlink 31" xfId="60221" hidden="1" xr:uid="{00000000-0005-0000-0000-0000B0700000}"/>
    <cellStyle name="Hyperlink 31" xfId="60271" hidden="1" xr:uid="{00000000-0005-0000-0000-0000B1700000}"/>
    <cellStyle name="Hyperlink 31" xfId="60126" hidden="1" xr:uid="{00000000-0005-0000-0000-0000B2700000}"/>
    <cellStyle name="Hyperlink 31" xfId="60430" hidden="1" xr:uid="{00000000-0005-0000-0000-0000B3700000}"/>
    <cellStyle name="Hyperlink 31" xfId="60603" hidden="1" xr:uid="{00000000-0005-0000-0000-0000B4700000}"/>
    <cellStyle name="Hyperlink 31" xfId="60652" hidden="1" xr:uid="{00000000-0005-0000-0000-0000B5700000}"/>
    <cellStyle name="Hyperlink 31" xfId="60702" hidden="1" xr:uid="{00000000-0005-0000-0000-0000B6700000}"/>
    <cellStyle name="Hyperlink 31" xfId="60557" hidden="1" xr:uid="{00000000-0005-0000-0000-0000B7700000}"/>
    <cellStyle name="Hyperlink 31" xfId="60475" hidden="1" xr:uid="{00000000-0005-0000-0000-0000B8700000}"/>
    <cellStyle name="Hyperlink 31" xfId="60835" hidden="1" xr:uid="{00000000-0005-0000-0000-0000B9700000}"/>
    <cellStyle name="Hyperlink 31" xfId="60884" hidden="1" xr:uid="{00000000-0005-0000-0000-0000BA700000}"/>
    <cellStyle name="Hyperlink 31" xfId="60934" hidden="1" xr:uid="{00000000-0005-0000-0000-0000BB700000}"/>
    <cellStyle name="Hyperlink 31" xfId="60789" hidden="1" xr:uid="{00000000-0005-0000-0000-0000BC700000}"/>
    <cellStyle name="Hyperlink 31" xfId="60373" hidden="1" xr:uid="{00000000-0005-0000-0000-0000BD700000}"/>
    <cellStyle name="Hyperlink 31" xfId="61039" hidden="1" xr:uid="{00000000-0005-0000-0000-0000BE700000}"/>
    <cellStyle name="Hyperlink 31" xfId="61088" hidden="1" xr:uid="{00000000-0005-0000-0000-0000BF700000}"/>
    <cellStyle name="Hyperlink 31" xfId="61138" hidden="1" xr:uid="{00000000-0005-0000-0000-0000C0700000}"/>
    <cellStyle name="Hyperlink 31" xfId="60993" hidden="1" xr:uid="{00000000-0005-0000-0000-0000C1700000}"/>
    <cellStyle name="Hyperlink 31" xfId="60541" hidden="1" xr:uid="{00000000-0005-0000-0000-0000C2700000}"/>
    <cellStyle name="Hyperlink 31" xfId="61243" hidden="1" xr:uid="{00000000-0005-0000-0000-0000C3700000}"/>
    <cellStyle name="Hyperlink 31" xfId="61292" hidden="1" xr:uid="{00000000-0005-0000-0000-0000C4700000}"/>
    <cellStyle name="Hyperlink 31" xfId="61342" hidden="1" xr:uid="{00000000-0005-0000-0000-0000C5700000}"/>
    <cellStyle name="Hyperlink 31" xfId="61197" hidden="1" xr:uid="{00000000-0005-0000-0000-0000C6700000}"/>
    <cellStyle name="Hyperlink 31" xfId="60338" hidden="1" xr:uid="{00000000-0005-0000-0000-0000C7700000}"/>
    <cellStyle name="Hyperlink 31" xfId="61447" hidden="1" xr:uid="{00000000-0005-0000-0000-0000C8700000}"/>
    <cellStyle name="Hyperlink 31" xfId="61496" hidden="1" xr:uid="{00000000-0005-0000-0000-0000C9700000}"/>
    <cellStyle name="Hyperlink 31" xfId="61546" hidden="1" xr:uid="{00000000-0005-0000-0000-0000CA700000}"/>
    <cellStyle name="Hyperlink 31" xfId="61401" xr:uid="{00000000-0005-0000-0000-0000CB700000}"/>
    <cellStyle name="Hyperlink 32" xfId="155" hidden="1" xr:uid="{00000000-0005-0000-0000-0000CC700000}"/>
    <cellStyle name="Hyperlink 32" xfId="230" hidden="1" xr:uid="{00000000-0005-0000-0000-0000CD700000}"/>
    <cellStyle name="Hyperlink 32" xfId="460" hidden="1" xr:uid="{00000000-0005-0000-0000-0000CE700000}"/>
    <cellStyle name="Hyperlink 32" xfId="511" hidden="1" xr:uid="{00000000-0005-0000-0000-0000CF700000}"/>
    <cellStyle name="Hyperlink 32" xfId="561" hidden="1" xr:uid="{00000000-0005-0000-0000-0000D0700000}"/>
    <cellStyle name="Hyperlink 32" xfId="597" hidden="1" xr:uid="{00000000-0005-0000-0000-0000D1700000}"/>
    <cellStyle name="Hyperlink 32" xfId="648" hidden="1" xr:uid="{00000000-0005-0000-0000-0000D2700000}"/>
    <cellStyle name="Hyperlink 32" xfId="717" hidden="1" xr:uid="{00000000-0005-0000-0000-0000D3700000}"/>
    <cellStyle name="Hyperlink 32" xfId="766" hidden="1" xr:uid="{00000000-0005-0000-0000-0000D4700000}"/>
    <cellStyle name="Hyperlink 32" xfId="816" hidden="1" xr:uid="{00000000-0005-0000-0000-0000D5700000}"/>
    <cellStyle name="Hyperlink 32" xfId="852" hidden="1" xr:uid="{00000000-0005-0000-0000-0000D6700000}"/>
    <cellStyle name="Hyperlink 32" xfId="962" hidden="1" xr:uid="{00000000-0005-0000-0000-0000D7700000}"/>
    <cellStyle name="Hyperlink 32" xfId="1087" hidden="1" xr:uid="{00000000-0005-0000-0000-0000D8700000}"/>
    <cellStyle name="Hyperlink 32" xfId="1136" hidden="1" xr:uid="{00000000-0005-0000-0000-0000D9700000}"/>
    <cellStyle name="Hyperlink 32" xfId="1186" hidden="1" xr:uid="{00000000-0005-0000-0000-0000DA700000}"/>
    <cellStyle name="Hyperlink 32" xfId="1222" hidden="1" xr:uid="{00000000-0005-0000-0000-0000DB700000}"/>
    <cellStyle name="Hyperlink 32" xfId="1345" hidden="1" xr:uid="{00000000-0005-0000-0000-0000DC700000}"/>
    <cellStyle name="Hyperlink 32" xfId="1518" hidden="1" xr:uid="{00000000-0005-0000-0000-0000DD700000}"/>
    <cellStyle name="Hyperlink 32" xfId="1567" hidden="1" xr:uid="{00000000-0005-0000-0000-0000DE700000}"/>
    <cellStyle name="Hyperlink 32" xfId="1617" hidden="1" xr:uid="{00000000-0005-0000-0000-0000DF700000}"/>
    <cellStyle name="Hyperlink 32" xfId="1653" hidden="1" xr:uid="{00000000-0005-0000-0000-0000E0700000}"/>
    <cellStyle name="Hyperlink 32" xfId="1388" hidden="1" xr:uid="{00000000-0005-0000-0000-0000E1700000}"/>
    <cellStyle name="Hyperlink 32" xfId="1750" hidden="1" xr:uid="{00000000-0005-0000-0000-0000E2700000}"/>
    <cellStyle name="Hyperlink 32" xfId="1799" hidden="1" xr:uid="{00000000-0005-0000-0000-0000E3700000}"/>
    <cellStyle name="Hyperlink 32" xfId="1849" hidden="1" xr:uid="{00000000-0005-0000-0000-0000E4700000}"/>
    <cellStyle name="Hyperlink 32" xfId="1885" hidden="1" xr:uid="{00000000-0005-0000-0000-0000E5700000}"/>
    <cellStyle name="Hyperlink 32" xfId="1286" hidden="1" xr:uid="{00000000-0005-0000-0000-0000E6700000}"/>
    <cellStyle name="Hyperlink 32" xfId="1954" hidden="1" xr:uid="{00000000-0005-0000-0000-0000E7700000}"/>
    <cellStyle name="Hyperlink 32" xfId="2003" hidden="1" xr:uid="{00000000-0005-0000-0000-0000E8700000}"/>
    <cellStyle name="Hyperlink 32" xfId="2053" hidden="1" xr:uid="{00000000-0005-0000-0000-0000E9700000}"/>
    <cellStyle name="Hyperlink 32" xfId="2089" hidden="1" xr:uid="{00000000-0005-0000-0000-0000EA700000}"/>
    <cellStyle name="Hyperlink 32" xfId="1456" hidden="1" xr:uid="{00000000-0005-0000-0000-0000EB700000}"/>
    <cellStyle name="Hyperlink 32" xfId="2158" hidden="1" xr:uid="{00000000-0005-0000-0000-0000EC700000}"/>
    <cellStyle name="Hyperlink 32" xfId="2207" hidden="1" xr:uid="{00000000-0005-0000-0000-0000ED700000}"/>
    <cellStyle name="Hyperlink 32" xfId="2257" hidden="1" xr:uid="{00000000-0005-0000-0000-0000EE700000}"/>
    <cellStyle name="Hyperlink 32" xfId="2293" hidden="1" xr:uid="{00000000-0005-0000-0000-0000EF700000}"/>
    <cellStyle name="Hyperlink 32" xfId="1690" hidden="1" xr:uid="{00000000-0005-0000-0000-0000F0700000}"/>
    <cellStyle name="Hyperlink 32" xfId="2362" hidden="1" xr:uid="{00000000-0005-0000-0000-0000F1700000}"/>
    <cellStyle name="Hyperlink 32" xfId="2411" hidden="1" xr:uid="{00000000-0005-0000-0000-0000F2700000}"/>
    <cellStyle name="Hyperlink 32" xfId="2461" hidden="1" xr:uid="{00000000-0005-0000-0000-0000F3700000}"/>
    <cellStyle name="Hyperlink 32" xfId="2497" hidden="1" xr:uid="{00000000-0005-0000-0000-0000F4700000}"/>
    <cellStyle name="Hyperlink 32" xfId="1006" hidden="1" xr:uid="{00000000-0005-0000-0000-0000F5700000}"/>
    <cellStyle name="Hyperlink 32" xfId="2566" hidden="1" xr:uid="{00000000-0005-0000-0000-0000F6700000}"/>
    <cellStyle name="Hyperlink 32" xfId="2615" hidden="1" xr:uid="{00000000-0005-0000-0000-0000F7700000}"/>
    <cellStyle name="Hyperlink 32" xfId="2665" hidden="1" xr:uid="{00000000-0005-0000-0000-0000F8700000}"/>
    <cellStyle name="Hyperlink 32" xfId="2701" hidden="1" xr:uid="{00000000-0005-0000-0000-0000F9700000}"/>
    <cellStyle name="Hyperlink 32" xfId="2824" hidden="1" xr:uid="{00000000-0005-0000-0000-0000FA700000}"/>
    <cellStyle name="Hyperlink 32" xfId="2997" hidden="1" xr:uid="{00000000-0005-0000-0000-0000FB700000}"/>
    <cellStyle name="Hyperlink 32" xfId="3046" hidden="1" xr:uid="{00000000-0005-0000-0000-0000FC700000}"/>
    <cellStyle name="Hyperlink 32" xfId="3096" hidden="1" xr:uid="{00000000-0005-0000-0000-0000FD700000}"/>
    <cellStyle name="Hyperlink 32" xfId="3132" hidden="1" xr:uid="{00000000-0005-0000-0000-0000FE700000}"/>
    <cellStyle name="Hyperlink 32" xfId="2867" hidden="1" xr:uid="{00000000-0005-0000-0000-0000FF700000}"/>
    <cellStyle name="Hyperlink 32" xfId="3229" hidden="1" xr:uid="{00000000-0005-0000-0000-000000710000}"/>
    <cellStyle name="Hyperlink 32" xfId="3278" hidden="1" xr:uid="{00000000-0005-0000-0000-000001710000}"/>
    <cellStyle name="Hyperlink 32" xfId="3328" hidden="1" xr:uid="{00000000-0005-0000-0000-000002710000}"/>
    <cellStyle name="Hyperlink 32" xfId="3364" hidden="1" xr:uid="{00000000-0005-0000-0000-000003710000}"/>
    <cellStyle name="Hyperlink 32" xfId="2765" hidden="1" xr:uid="{00000000-0005-0000-0000-000004710000}"/>
    <cellStyle name="Hyperlink 32" xfId="3433" hidden="1" xr:uid="{00000000-0005-0000-0000-000005710000}"/>
    <cellStyle name="Hyperlink 32" xfId="3482" hidden="1" xr:uid="{00000000-0005-0000-0000-000006710000}"/>
    <cellStyle name="Hyperlink 32" xfId="3532" hidden="1" xr:uid="{00000000-0005-0000-0000-000007710000}"/>
    <cellStyle name="Hyperlink 32" xfId="3568" hidden="1" xr:uid="{00000000-0005-0000-0000-000008710000}"/>
    <cellStyle name="Hyperlink 32" xfId="2935" hidden="1" xr:uid="{00000000-0005-0000-0000-000009710000}"/>
    <cellStyle name="Hyperlink 32" xfId="3637" hidden="1" xr:uid="{00000000-0005-0000-0000-00000A710000}"/>
    <cellStyle name="Hyperlink 32" xfId="3686" hidden="1" xr:uid="{00000000-0005-0000-0000-00000B710000}"/>
    <cellStyle name="Hyperlink 32" xfId="3736" hidden="1" xr:uid="{00000000-0005-0000-0000-00000C710000}"/>
    <cellStyle name="Hyperlink 32" xfId="3772" hidden="1" xr:uid="{00000000-0005-0000-0000-00000D710000}"/>
    <cellStyle name="Hyperlink 32" xfId="3169" hidden="1" xr:uid="{00000000-0005-0000-0000-00000E710000}"/>
    <cellStyle name="Hyperlink 32" xfId="3841" hidden="1" xr:uid="{00000000-0005-0000-0000-00000F710000}"/>
    <cellStyle name="Hyperlink 32" xfId="3890" hidden="1" xr:uid="{00000000-0005-0000-0000-000010710000}"/>
    <cellStyle name="Hyperlink 32" xfId="3940" hidden="1" xr:uid="{00000000-0005-0000-0000-000011710000}"/>
    <cellStyle name="Hyperlink 32" xfId="3976" hidden="1" xr:uid="{00000000-0005-0000-0000-000012710000}"/>
    <cellStyle name="Hyperlink 32" xfId="904" hidden="1" xr:uid="{00000000-0005-0000-0000-000013710000}"/>
    <cellStyle name="Hyperlink 32" xfId="4045" hidden="1" xr:uid="{00000000-0005-0000-0000-000014710000}"/>
    <cellStyle name="Hyperlink 32" xfId="4094" hidden="1" xr:uid="{00000000-0005-0000-0000-000015710000}"/>
    <cellStyle name="Hyperlink 32" xfId="4144" hidden="1" xr:uid="{00000000-0005-0000-0000-000016710000}"/>
    <cellStyle name="Hyperlink 32" xfId="4180" hidden="1" xr:uid="{00000000-0005-0000-0000-000017710000}"/>
    <cellStyle name="Hyperlink 32" xfId="4303" hidden="1" xr:uid="{00000000-0005-0000-0000-000018710000}"/>
    <cellStyle name="Hyperlink 32" xfId="4476" hidden="1" xr:uid="{00000000-0005-0000-0000-000019710000}"/>
    <cellStyle name="Hyperlink 32" xfId="4525" hidden="1" xr:uid="{00000000-0005-0000-0000-00001A710000}"/>
    <cellStyle name="Hyperlink 32" xfId="4575" hidden="1" xr:uid="{00000000-0005-0000-0000-00001B710000}"/>
    <cellStyle name="Hyperlink 32" xfId="4611" hidden="1" xr:uid="{00000000-0005-0000-0000-00001C710000}"/>
    <cellStyle name="Hyperlink 32" xfId="4346" hidden="1" xr:uid="{00000000-0005-0000-0000-00001D710000}"/>
    <cellStyle name="Hyperlink 32" xfId="4708" hidden="1" xr:uid="{00000000-0005-0000-0000-00001E710000}"/>
    <cellStyle name="Hyperlink 32" xfId="4757" hidden="1" xr:uid="{00000000-0005-0000-0000-00001F710000}"/>
    <cellStyle name="Hyperlink 32" xfId="4807" hidden="1" xr:uid="{00000000-0005-0000-0000-000020710000}"/>
    <cellStyle name="Hyperlink 32" xfId="4843" hidden="1" xr:uid="{00000000-0005-0000-0000-000021710000}"/>
    <cellStyle name="Hyperlink 32" xfId="4244" hidden="1" xr:uid="{00000000-0005-0000-0000-000022710000}"/>
    <cellStyle name="Hyperlink 32" xfId="4912" hidden="1" xr:uid="{00000000-0005-0000-0000-000023710000}"/>
    <cellStyle name="Hyperlink 32" xfId="4961" hidden="1" xr:uid="{00000000-0005-0000-0000-000024710000}"/>
    <cellStyle name="Hyperlink 32" xfId="5011" hidden="1" xr:uid="{00000000-0005-0000-0000-000025710000}"/>
    <cellStyle name="Hyperlink 32" xfId="5047" hidden="1" xr:uid="{00000000-0005-0000-0000-000026710000}"/>
    <cellStyle name="Hyperlink 32" xfId="4414" hidden="1" xr:uid="{00000000-0005-0000-0000-000027710000}"/>
    <cellStyle name="Hyperlink 32" xfId="5116" hidden="1" xr:uid="{00000000-0005-0000-0000-000028710000}"/>
    <cellStyle name="Hyperlink 32" xfId="5165" hidden="1" xr:uid="{00000000-0005-0000-0000-000029710000}"/>
    <cellStyle name="Hyperlink 32" xfId="5215" hidden="1" xr:uid="{00000000-0005-0000-0000-00002A710000}"/>
    <cellStyle name="Hyperlink 32" xfId="5251" hidden="1" xr:uid="{00000000-0005-0000-0000-00002B710000}"/>
    <cellStyle name="Hyperlink 32" xfId="4648" hidden="1" xr:uid="{00000000-0005-0000-0000-00002C710000}"/>
    <cellStyle name="Hyperlink 32" xfId="5320" hidden="1" xr:uid="{00000000-0005-0000-0000-00002D710000}"/>
    <cellStyle name="Hyperlink 32" xfId="5369" hidden="1" xr:uid="{00000000-0005-0000-0000-00002E710000}"/>
    <cellStyle name="Hyperlink 32" xfId="5419" hidden="1" xr:uid="{00000000-0005-0000-0000-00002F710000}"/>
    <cellStyle name="Hyperlink 32" xfId="5455" hidden="1" xr:uid="{00000000-0005-0000-0000-000030710000}"/>
    <cellStyle name="Hyperlink 32" xfId="5656" hidden="1" xr:uid="{00000000-0005-0000-0000-000031710000}"/>
    <cellStyle name="Hyperlink 32" xfId="5856" hidden="1" xr:uid="{00000000-0005-0000-0000-000032710000}"/>
    <cellStyle name="Hyperlink 32" xfId="5905" hidden="1" xr:uid="{00000000-0005-0000-0000-000033710000}"/>
    <cellStyle name="Hyperlink 32" xfId="5955" hidden="1" xr:uid="{00000000-0005-0000-0000-000034710000}"/>
    <cellStyle name="Hyperlink 32" xfId="5991" hidden="1" xr:uid="{00000000-0005-0000-0000-000035710000}"/>
    <cellStyle name="Hyperlink 32" xfId="6042" hidden="1" xr:uid="{00000000-0005-0000-0000-000036710000}"/>
    <cellStyle name="Hyperlink 32" xfId="6111" hidden="1" xr:uid="{00000000-0005-0000-0000-000037710000}"/>
    <cellStyle name="Hyperlink 32" xfId="6160" hidden="1" xr:uid="{00000000-0005-0000-0000-000038710000}"/>
    <cellStyle name="Hyperlink 32" xfId="6210" hidden="1" xr:uid="{00000000-0005-0000-0000-000039710000}"/>
    <cellStyle name="Hyperlink 32" xfId="6246" hidden="1" xr:uid="{00000000-0005-0000-0000-00003A710000}"/>
    <cellStyle name="Hyperlink 32" xfId="6353" hidden="1" xr:uid="{00000000-0005-0000-0000-00003B710000}"/>
    <cellStyle name="Hyperlink 32" xfId="6477" hidden="1" xr:uid="{00000000-0005-0000-0000-00003C710000}"/>
    <cellStyle name="Hyperlink 32" xfId="6526" hidden="1" xr:uid="{00000000-0005-0000-0000-00003D710000}"/>
    <cellStyle name="Hyperlink 32" xfId="6576" hidden="1" xr:uid="{00000000-0005-0000-0000-00003E710000}"/>
    <cellStyle name="Hyperlink 32" xfId="6612" hidden="1" xr:uid="{00000000-0005-0000-0000-00003F710000}"/>
    <cellStyle name="Hyperlink 32" xfId="6735" hidden="1" xr:uid="{00000000-0005-0000-0000-000040710000}"/>
    <cellStyle name="Hyperlink 32" xfId="6908" hidden="1" xr:uid="{00000000-0005-0000-0000-000041710000}"/>
    <cellStyle name="Hyperlink 32" xfId="6957" hidden="1" xr:uid="{00000000-0005-0000-0000-000042710000}"/>
    <cellStyle name="Hyperlink 32" xfId="7007" hidden="1" xr:uid="{00000000-0005-0000-0000-000043710000}"/>
    <cellStyle name="Hyperlink 32" xfId="7043" hidden="1" xr:uid="{00000000-0005-0000-0000-000044710000}"/>
    <cellStyle name="Hyperlink 32" xfId="6778" hidden="1" xr:uid="{00000000-0005-0000-0000-000045710000}"/>
    <cellStyle name="Hyperlink 32" xfId="7140" hidden="1" xr:uid="{00000000-0005-0000-0000-000046710000}"/>
    <cellStyle name="Hyperlink 32" xfId="7189" hidden="1" xr:uid="{00000000-0005-0000-0000-000047710000}"/>
    <cellStyle name="Hyperlink 32" xfId="7239" hidden="1" xr:uid="{00000000-0005-0000-0000-000048710000}"/>
    <cellStyle name="Hyperlink 32" xfId="7275" hidden="1" xr:uid="{00000000-0005-0000-0000-000049710000}"/>
    <cellStyle name="Hyperlink 32" xfId="6676" hidden="1" xr:uid="{00000000-0005-0000-0000-00004A710000}"/>
    <cellStyle name="Hyperlink 32" xfId="7344" hidden="1" xr:uid="{00000000-0005-0000-0000-00004B710000}"/>
    <cellStyle name="Hyperlink 32" xfId="7393" hidden="1" xr:uid="{00000000-0005-0000-0000-00004C710000}"/>
    <cellStyle name="Hyperlink 32" xfId="7443" hidden="1" xr:uid="{00000000-0005-0000-0000-00004D710000}"/>
    <cellStyle name="Hyperlink 32" xfId="7479" hidden="1" xr:uid="{00000000-0005-0000-0000-00004E710000}"/>
    <cellStyle name="Hyperlink 32" xfId="6846" hidden="1" xr:uid="{00000000-0005-0000-0000-00004F710000}"/>
    <cellStyle name="Hyperlink 32" xfId="7548" hidden="1" xr:uid="{00000000-0005-0000-0000-000050710000}"/>
    <cellStyle name="Hyperlink 32" xfId="7597" hidden="1" xr:uid="{00000000-0005-0000-0000-000051710000}"/>
    <cellStyle name="Hyperlink 32" xfId="7647" hidden="1" xr:uid="{00000000-0005-0000-0000-000052710000}"/>
    <cellStyle name="Hyperlink 32" xfId="7683" hidden="1" xr:uid="{00000000-0005-0000-0000-000053710000}"/>
    <cellStyle name="Hyperlink 32" xfId="7080" hidden="1" xr:uid="{00000000-0005-0000-0000-000054710000}"/>
    <cellStyle name="Hyperlink 32" xfId="7752" hidden="1" xr:uid="{00000000-0005-0000-0000-000055710000}"/>
    <cellStyle name="Hyperlink 32" xfId="7801" hidden="1" xr:uid="{00000000-0005-0000-0000-000056710000}"/>
    <cellStyle name="Hyperlink 32" xfId="7851" hidden="1" xr:uid="{00000000-0005-0000-0000-000057710000}"/>
    <cellStyle name="Hyperlink 32" xfId="7887" hidden="1" xr:uid="{00000000-0005-0000-0000-000058710000}"/>
    <cellStyle name="Hyperlink 32" xfId="6397" hidden="1" xr:uid="{00000000-0005-0000-0000-000059710000}"/>
    <cellStyle name="Hyperlink 32" xfId="7956" hidden="1" xr:uid="{00000000-0005-0000-0000-00005A710000}"/>
    <cellStyle name="Hyperlink 32" xfId="8005" hidden="1" xr:uid="{00000000-0005-0000-0000-00005B710000}"/>
    <cellStyle name="Hyperlink 32" xfId="8055" hidden="1" xr:uid="{00000000-0005-0000-0000-00005C710000}"/>
    <cellStyle name="Hyperlink 32" xfId="8091" hidden="1" xr:uid="{00000000-0005-0000-0000-00005D710000}"/>
    <cellStyle name="Hyperlink 32" xfId="8214" hidden="1" xr:uid="{00000000-0005-0000-0000-00005E710000}"/>
    <cellStyle name="Hyperlink 32" xfId="8387" hidden="1" xr:uid="{00000000-0005-0000-0000-00005F710000}"/>
    <cellStyle name="Hyperlink 32" xfId="8436" hidden="1" xr:uid="{00000000-0005-0000-0000-000060710000}"/>
    <cellStyle name="Hyperlink 32" xfId="8486" hidden="1" xr:uid="{00000000-0005-0000-0000-000061710000}"/>
    <cellStyle name="Hyperlink 32" xfId="8522" hidden="1" xr:uid="{00000000-0005-0000-0000-000062710000}"/>
    <cellStyle name="Hyperlink 32" xfId="8257" hidden="1" xr:uid="{00000000-0005-0000-0000-000063710000}"/>
    <cellStyle name="Hyperlink 32" xfId="8619" hidden="1" xr:uid="{00000000-0005-0000-0000-000064710000}"/>
    <cellStyle name="Hyperlink 32" xfId="8668" hidden="1" xr:uid="{00000000-0005-0000-0000-000065710000}"/>
    <cellStyle name="Hyperlink 32" xfId="8718" hidden="1" xr:uid="{00000000-0005-0000-0000-000066710000}"/>
    <cellStyle name="Hyperlink 32" xfId="8754" hidden="1" xr:uid="{00000000-0005-0000-0000-000067710000}"/>
    <cellStyle name="Hyperlink 32" xfId="8155" hidden="1" xr:uid="{00000000-0005-0000-0000-000068710000}"/>
    <cellStyle name="Hyperlink 32" xfId="8823" hidden="1" xr:uid="{00000000-0005-0000-0000-000069710000}"/>
    <cellStyle name="Hyperlink 32" xfId="8872" hidden="1" xr:uid="{00000000-0005-0000-0000-00006A710000}"/>
    <cellStyle name="Hyperlink 32" xfId="8922" hidden="1" xr:uid="{00000000-0005-0000-0000-00006B710000}"/>
    <cellStyle name="Hyperlink 32" xfId="8958" hidden="1" xr:uid="{00000000-0005-0000-0000-00006C710000}"/>
    <cellStyle name="Hyperlink 32" xfId="8325" hidden="1" xr:uid="{00000000-0005-0000-0000-00006D710000}"/>
    <cellStyle name="Hyperlink 32" xfId="9027" hidden="1" xr:uid="{00000000-0005-0000-0000-00006E710000}"/>
    <cellStyle name="Hyperlink 32" xfId="9076" hidden="1" xr:uid="{00000000-0005-0000-0000-00006F710000}"/>
    <cellStyle name="Hyperlink 32" xfId="9126" hidden="1" xr:uid="{00000000-0005-0000-0000-000070710000}"/>
    <cellStyle name="Hyperlink 32" xfId="9162" hidden="1" xr:uid="{00000000-0005-0000-0000-000071710000}"/>
    <cellStyle name="Hyperlink 32" xfId="8559" hidden="1" xr:uid="{00000000-0005-0000-0000-000072710000}"/>
    <cellStyle name="Hyperlink 32" xfId="9231" hidden="1" xr:uid="{00000000-0005-0000-0000-000073710000}"/>
    <cellStyle name="Hyperlink 32" xfId="9280" hidden="1" xr:uid="{00000000-0005-0000-0000-000074710000}"/>
    <cellStyle name="Hyperlink 32" xfId="9330" hidden="1" xr:uid="{00000000-0005-0000-0000-000075710000}"/>
    <cellStyle name="Hyperlink 32" xfId="9366" hidden="1" xr:uid="{00000000-0005-0000-0000-000076710000}"/>
    <cellStyle name="Hyperlink 32" xfId="6296" hidden="1" xr:uid="{00000000-0005-0000-0000-000077710000}"/>
    <cellStyle name="Hyperlink 32" xfId="9435" hidden="1" xr:uid="{00000000-0005-0000-0000-000078710000}"/>
    <cellStyle name="Hyperlink 32" xfId="9484" hidden="1" xr:uid="{00000000-0005-0000-0000-000079710000}"/>
    <cellStyle name="Hyperlink 32" xfId="9534" hidden="1" xr:uid="{00000000-0005-0000-0000-00007A710000}"/>
    <cellStyle name="Hyperlink 32" xfId="9570" hidden="1" xr:uid="{00000000-0005-0000-0000-00007B710000}"/>
    <cellStyle name="Hyperlink 32" xfId="9693" hidden="1" xr:uid="{00000000-0005-0000-0000-00007C710000}"/>
    <cellStyle name="Hyperlink 32" xfId="9866" hidden="1" xr:uid="{00000000-0005-0000-0000-00007D710000}"/>
    <cellStyle name="Hyperlink 32" xfId="9915" hidden="1" xr:uid="{00000000-0005-0000-0000-00007E710000}"/>
    <cellStyle name="Hyperlink 32" xfId="9965" hidden="1" xr:uid="{00000000-0005-0000-0000-00007F710000}"/>
    <cellStyle name="Hyperlink 32" xfId="10001" hidden="1" xr:uid="{00000000-0005-0000-0000-000080710000}"/>
    <cellStyle name="Hyperlink 32" xfId="9736" hidden="1" xr:uid="{00000000-0005-0000-0000-000081710000}"/>
    <cellStyle name="Hyperlink 32" xfId="10098" hidden="1" xr:uid="{00000000-0005-0000-0000-000082710000}"/>
    <cellStyle name="Hyperlink 32" xfId="10147" hidden="1" xr:uid="{00000000-0005-0000-0000-000083710000}"/>
    <cellStyle name="Hyperlink 32" xfId="10197" hidden="1" xr:uid="{00000000-0005-0000-0000-000084710000}"/>
    <cellStyle name="Hyperlink 32" xfId="10233" hidden="1" xr:uid="{00000000-0005-0000-0000-000085710000}"/>
    <cellStyle name="Hyperlink 32" xfId="9634" hidden="1" xr:uid="{00000000-0005-0000-0000-000086710000}"/>
    <cellStyle name="Hyperlink 32" xfId="10302" hidden="1" xr:uid="{00000000-0005-0000-0000-000087710000}"/>
    <cellStyle name="Hyperlink 32" xfId="10351" hidden="1" xr:uid="{00000000-0005-0000-0000-000088710000}"/>
    <cellStyle name="Hyperlink 32" xfId="10401" hidden="1" xr:uid="{00000000-0005-0000-0000-000089710000}"/>
    <cellStyle name="Hyperlink 32" xfId="10437" hidden="1" xr:uid="{00000000-0005-0000-0000-00008A710000}"/>
    <cellStyle name="Hyperlink 32" xfId="9804" hidden="1" xr:uid="{00000000-0005-0000-0000-00008B710000}"/>
    <cellStyle name="Hyperlink 32" xfId="10506" hidden="1" xr:uid="{00000000-0005-0000-0000-00008C710000}"/>
    <cellStyle name="Hyperlink 32" xfId="10555" hidden="1" xr:uid="{00000000-0005-0000-0000-00008D710000}"/>
    <cellStyle name="Hyperlink 32" xfId="10605" hidden="1" xr:uid="{00000000-0005-0000-0000-00008E710000}"/>
    <cellStyle name="Hyperlink 32" xfId="10641" hidden="1" xr:uid="{00000000-0005-0000-0000-00008F710000}"/>
    <cellStyle name="Hyperlink 32" xfId="10038" hidden="1" xr:uid="{00000000-0005-0000-0000-000090710000}"/>
    <cellStyle name="Hyperlink 32" xfId="10710" hidden="1" xr:uid="{00000000-0005-0000-0000-000091710000}"/>
    <cellStyle name="Hyperlink 32" xfId="10759" hidden="1" xr:uid="{00000000-0005-0000-0000-000092710000}"/>
    <cellStyle name="Hyperlink 32" xfId="10809" hidden="1" xr:uid="{00000000-0005-0000-0000-000093710000}"/>
    <cellStyle name="Hyperlink 32" xfId="10845" hidden="1" xr:uid="{00000000-0005-0000-0000-000094710000}"/>
    <cellStyle name="Hyperlink 32" xfId="5706" hidden="1" xr:uid="{00000000-0005-0000-0000-000095710000}"/>
    <cellStyle name="Hyperlink 32" xfId="10943" hidden="1" xr:uid="{00000000-0005-0000-0000-000096710000}"/>
    <cellStyle name="Hyperlink 32" xfId="10992" hidden="1" xr:uid="{00000000-0005-0000-0000-000097710000}"/>
    <cellStyle name="Hyperlink 32" xfId="11042" hidden="1" xr:uid="{00000000-0005-0000-0000-000098710000}"/>
    <cellStyle name="Hyperlink 32" xfId="11078" hidden="1" xr:uid="{00000000-0005-0000-0000-000099710000}"/>
    <cellStyle name="Hyperlink 32" xfId="11129" hidden="1" xr:uid="{00000000-0005-0000-0000-00009A710000}"/>
    <cellStyle name="Hyperlink 32" xfId="11198" hidden="1" xr:uid="{00000000-0005-0000-0000-00009B710000}"/>
    <cellStyle name="Hyperlink 32" xfId="11247" hidden="1" xr:uid="{00000000-0005-0000-0000-00009C710000}"/>
    <cellStyle name="Hyperlink 32" xfId="11297" hidden="1" xr:uid="{00000000-0005-0000-0000-00009D710000}"/>
    <cellStyle name="Hyperlink 32" xfId="11333" hidden="1" xr:uid="{00000000-0005-0000-0000-00009E710000}"/>
    <cellStyle name="Hyperlink 32" xfId="11441" hidden="1" xr:uid="{00000000-0005-0000-0000-00009F710000}"/>
    <cellStyle name="Hyperlink 32" xfId="11565" hidden="1" xr:uid="{00000000-0005-0000-0000-0000A0710000}"/>
    <cellStyle name="Hyperlink 32" xfId="11614" hidden="1" xr:uid="{00000000-0005-0000-0000-0000A1710000}"/>
    <cellStyle name="Hyperlink 32" xfId="11664" hidden="1" xr:uid="{00000000-0005-0000-0000-0000A2710000}"/>
    <cellStyle name="Hyperlink 32" xfId="11700" hidden="1" xr:uid="{00000000-0005-0000-0000-0000A3710000}"/>
    <cellStyle name="Hyperlink 32" xfId="11823" hidden="1" xr:uid="{00000000-0005-0000-0000-0000A4710000}"/>
    <cellStyle name="Hyperlink 32" xfId="11996" hidden="1" xr:uid="{00000000-0005-0000-0000-0000A5710000}"/>
    <cellStyle name="Hyperlink 32" xfId="12045" hidden="1" xr:uid="{00000000-0005-0000-0000-0000A6710000}"/>
    <cellStyle name="Hyperlink 32" xfId="12095" hidden="1" xr:uid="{00000000-0005-0000-0000-0000A7710000}"/>
    <cellStyle name="Hyperlink 32" xfId="12131" hidden="1" xr:uid="{00000000-0005-0000-0000-0000A8710000}"/>
    <cellStyle name="Hyperlink 32" xfId="11866" hidden="1" xr:uid="{00000000-0005-0000-0000-0000A9710000}"/>
    <cellStyle name="Hyperlink 32" xfId="12228" hidden="1" xr:uid="{00000000-0005-0000-0000-0000AA710000}"/>
    <cellStyle name="Hyperlink 32" xfId="12277" hidden="1" xr:uid="{00000000-0005-0000-0000-0000AB710000}"/>
    <cellStyle name="Hyperlink 32" xfId="12327" hidden="1" xr:uid="{00000000-0005-0000-0000-0000AC710000}"/>
    <cellStyle name="Hyperlink 32" xfId="12363" hidden="1" xr:uid="{00000000-0005-0000-0000-0000AD710000}"/>
    <cellStyle name="Hyperlink 32" xfId="11764" hidden="1" xr:uid="{00000000-0005-0000-0000-0000AE710000}"/>
    <cellStyle name="Hyperlink 32" xfId="12432" hidden="1" xr:uid="{00000000-0005-0000-0000-0000AF710000}"/>
    <cellStyle name="Hyperlink 32" xfId="12481" hidden="1" xr:uid="{00000000-0005-0000-0000-0000B0710000}"/>
    <cellStyle name="Hyperlink 32" xfId="12531" hidden="1" xr:uid="{00000000-0005-0000-0000-0000B1710000}"/>
    <cellStyle name="Hyperlink 32" xfId="12567" hidden="1" xr:uid="{00000000-0005-0000-0000-0000B2710000}"/>
    <cellStyle name="Hyperlink 32" xfId="11934" hidden="1" xr:uid="{00000000-0005-0000-0000-0000B3710000}"/>
    <cellStyle name="Hyperlink 32" xfId="12636" hidden="1" xr:uid="{00000000-0005-0000-0000-0000B4710000}"/>
    <cellStyle name="Hyperlink 32" xfId="12685" hidden="1" xr:uid="{00000000-0005-0000-0000-0000B5710000}"/>
    <cellStyle name="Hyperlink 32" xfId="12735" hidden="1" xr:uid="{00000000-0005-0000-0000-0000B6710000}"/>
    <cellStyle name="Hyperlink 32" xfId="12771" hidden="1" xr:uid="{00000000-0005-0000-0000-0000B7710000}"/>
    <cellStyle name="Hyperlink 32" xfId="12168" hidden="1" xr:uid="{00000000-0005-0000-0000-0000B8710000}"/>
    <cellStyle name="Hyperlink 32" xfId="12840" hidden="1" xr:uid="{00000000-0005-0000-0000-0000B9710000}"/>
    <cellStyle name="Hyperlink 32" xfId="12889" hidden="1" xr:uid="{00000000-0005-0000-0000-0000BA710000}"/>
    <cellStyle name="Hyperlink 32" xfId="12939" hidden="1" xr:uid="{00000000-0005-0000-0000-0000BB710000}"/>
    <cellStyle name="Hyperlink 32" xfId="12975" hidden="1" xr:uid="{00000000-0005-0000-0000-0000BC710000}"/>
    <cellStyle name="Hyperlink 32" xfId="11485" hidden="1" xr:uid="{00000000-0005-0000-0000-0000BD710000}"/>
    <cellStyle name="Hyperlink 32" xfId="13044" hidden="1" xr:uid="{00000000-0005-0000-0000-0000BE710000}"/>
    <cellStyle name="Hyperlink 32" xfId="13093" hidden="1" xr:uid="{00000000-0005-0000-0000-0000BF710000}"/>
    <cellStyle name="Hyperlink 32" xfId="13143" hidden="1" xr:uid="{00000000-0005-0000-0000-0000C0710000}"/>
    <cellStyle name="Hyperlink 32" xfId="13179" hidden="1" xr:uid="{00000000-0005-0000-0000-0000C1710000}"/>
    <cellStyle name="Hyperlink 32" xfId="13302" hidden="1" xr:uid="{00000000-0005-0000-0000-0000C2710000}"/>
    <cellStyle name="Hyperlink 32" xfId="13475" hidden="1" xr:uid="{00000000-0005-0000-0000-0000C3710000}"/>
    <cellStyle name="Hyperlink 32" xfId="13524" hidden="1" xr:uid="{00000000-0005-0000-0000-0000C4710000}"/>
    <cellStyle name="Hyperlink 32" xfId="13574" hidden="1" xr:uid="{00000000-0005-0000-0000-0000C5710000}"/>
    <cellStyle name="Hyperlink 32" xfId="13610" hidden="1" xr:uid="{00000000-0005-0000-0000-0000C6710000}"/>
    <cellStyle name="Hyperlink 32" xfId="13345" hidden="1" xr:uid="{00000000-0005-0000-0000-0000C7710000}"/>
    <cellStyle name="Hyperlink 32" xfId="13707" hidden="1" xr:uid="{00000000-0005-0000-0000-0000C8710000}"/>
    <cellStyle name="Hyperlink 32" xfId="13756" hidden="1" xr:uid="{00000000-0005-0000-0000-0000C9710000}"/>
    <cellStyle name="Hyperlink 32" xfId="13806" hidden="1" xr:uid="{00000000-0005-0000-0000-0000CA710000}"/>
    <cellStyle name="Hyperlink 32" xfId="13842" hidden="1" xr:uid="{00000000-0005-0000-0000-0000CB710000}"/>
    <cellStyle name="Hyperlink 32" xfId="13243" hidden="1" xr:uid="{00000000-0005-0000-0000-0000CC710000}"/>
    <cellStyle name="Hyperlink 32" xfId="13911" hidden="1" xr:uid="{00000000-0005-0000-0000-0000CD710000}"/>
    <cellStyle name="Hyperlink 32" xfId="13960" hidden="1" xr:uid="{00000000-0005-0000-0000-0000CE710000}"/>
    <cellStyle name="Hyperlink 32" xfId="14010" hidden="1" xr:uid="{00000000-0005-0000-0000-0000CF710000}"/>
    <cellStyle name="Hyperlink 32" xfId="14046" hidden="1" xr:uid="{00000000-0005-0000-0000-0000D0710000}"/>
    <cellStyle name="Hyperlink 32" xfId="13413" hidden="1" xr:uid="{00000000-0005-0000-0000-0000D1710000}"/>
    <cellStyle name="Hyperlink 32" xfId="14115" hidden="1" xr:uid="{00000000-0005-0000-0000-0000D2710000}"/>
    <cellStyle name="Hyperlink 32" xfId="14164" hidden="1" xr:uid="{00000000-0005-0000-0000-0000D3710000}"/>
    <cellStyle name="Hyperlink 32" xfId="14214" hidden="1" xr:uid="{00000000-0005-0000-0000-0000D4710000}"/>
    <cellStyle name="Hyperlink 32" xfId="14250" hidden="1" xr:uid="{00000000-0005-0000-0000-0000D5710000}"/>
    <cellStyle name="Hyperlink 32" xfId="13647" hidden="1" xr:uid="{00000000-0005-0000-0000-0000D6710000}"/>
    <cellStyle name="Hyperlink 32" xfId="14319" hidden="1" xr:uid="{00000000-0005-0000-0000-0000D7710000}"/>
    <cellStyle name="Hyperlink 32" xfId="14368" hidden="1" xr:uid="{00000000-0005-0000-0000-0000D8710000}"/>
    <cellStyle name="Hyperlink 32" xfId="14418" hidden="1" xr:uid="{00000000-0005-0000-0000-0000D9710000}"/>
    <cellStyle name="Hyperlink 32" xfId="14454" hidden="1" xr:uid="{00000000-0005-0000-0000-0000DA710000}"/>
    <cellStyle name="Hyperlink 32" xfId="11384" hidden="1" xr:uid="{00000000-0005-0000-0000-0000DB710000}"/>
    <cellStyle name="Hyperlink 32" xfId="14523" hidden="1" xr:uid="{00000000-0005-0000-0000-0000DC710000}"/>
    <cellStyle name="Hyperlink 32" xfId="14572" hidden="1" xr:uid="{00000000-0005-0000-0000-0000DD710000}"/>
    <cellStyle name="Hyperlink 32" xfId="14622" hidden="1" xr:uid="{00000000-0005-0000-0000-0000DE710000}"/>
    <cellStyle name="Hyperlink 32" xfId="14658" hidden="1" xr:uid="{00000000-0005-0000-0000-0000DF710000}"/>
    <cellStyle name="Hyperlink 32" xfId="14781" hidden="1" xr:uid="{00000000-0005-0000-0000-0000E0710000}"/>
    <cellStyle name="Hyperlink 32" xfId="14954" hidden="1" xr:uid="{00000000-0005-0000-0000-0000E1710000}"/>
    <cellStyle name="Hyperlink 32" xfId="15003" hidden="1" xr:uid="{00000000-0005-0000-0000-0000E2710000}"/>
    <cellStyle name="Hyperlink 32" xfId="15053" hidden="1" xr:uid="{00000000-0005-0000-0000-0000E3710000}"/>
    <cellStyle name="Hyperlink 32" xfId="15089" hidden="1" xr:uid="{00000000-0005-0000-0000-0000E4710000}"/>
    <cellStyle name="Hyperlink 32" xfId="14824" hidden="1" xr:uid="{00000000-0005-0000-0000-0000E5710000}"/>
    <cellStyle name="Hyperlink 32" xfId="15186" hidden="1" xr:uid="{00000000-0005-0000-0000-0000E6710000}"/>
    <cellStyle name="Hyperlink 32" xfId="15235" hidden="1" xr:uid="{00000000-0005-0000-0000-0000E7710000}"/>
    <cellStyle name="Hyperlink 32" xfId="15285" hidden="1" xr:uid="{00000000-0005-0000-0000-0000E8710000}"/>
    <cellStyle name="Hyperlink 32" xfId="15321" hidden="1" xr:uid="{00000000-0005-0000-0000-0000E9710000}"/>
    <cellStyle name="Hyperlink 32" xfId="14722" hidden="1" xr:uid="{00000000-0005-0000-0000-0000EA710000}"/>
    <cellStyle name="Hyperlink 32" xfId="15390" hidden="1" xr:uid="{00000000-0005-0000-0000-0000EB710000}"/>
    <cellStyle name="Hyperlink 32" xfId="15439" hidden="1" xr:uid="{00000000-0005-0000-0000-0000EC710000}"/>
    <cellStyle name="Hyperlink 32" xfId="15489" hidden="1" xr:uid="{00000000-0005-0000-0000-0000ED710000}"/>
    <cellStyle name="Hyperlink 32" xfId="15525" hidden="1" xr:uid="{00000000-0005-0000-0000-0000EE710000}"/>
    <cellStyle name="Hyperlink 32" xfId="14892" hidden="1" xr:uid="{00000000-0005-0000-0000-0000EF710000}"/>
    <cellStyle name="Hyperlink 32" xfId="15594" hidden="1" xr:uid="{00000000-0005-0000-0000-0000F0710000}"/>
    <cellStyle name="Hyperlink 32" xfId="15643" hidden="1" xr:uid="{00000000-0005-0000-0000-0000F1710000}"/>
    <cellStyle name="Hyperlink 32" xfId="15693" hidden="1" xr:uid="{00000000-0005-0000-0000-0000F2710000}"/>
    <cellStyle name="Hyperlink 32" xfId="15729" hidden="1" xr:uid="{00000000-0005-0000-0000-0000F3710000}"/>
    <cellStyle name="Hyperlink 32" xfId="15126" hidden="1" xr:uid="{00000000-0005-0000-0000-0000F4710000}"/>
    <cellStyle name="Hyperlink 32" xfId="15798" hidden="1" xr:uid="{00000000-0005-0000-0000-0000F5710000}"/>
    <cellStyle name="Hyperlink 32" xfId="15847" hidden="1" xr:uid="{00000000-0005-0000-0000-0000F6710000}"/>
    <cellStyle name="Hyperlink 32" xfId="15897" hidden="1" xr:uid="{00000000-0005-0000-0000-0000F7710000}"/>
    <cellStyle name="Hyperlink 32" xfId="15933" hidden="1" xr:uid="{00000000-0005-0000-0000-0000F8710000}"/>
    <cellStyle name="Hyperlink 32" xfId="5577" hidden="1" xr:uid="{00000000-0005-0000-0000-0000F9710000}"/>
    <cellStyle name="Hyperlink 32" xfId="16027" hidden="1" xr:uid="{00000000-0005-0000-0000-0000FA710000}"/>
    <cellStyle name="Hyperlink 32" xfId="16076" hidden="1" xr:uid="{00000000-0005-0000-0000-0000FB710000}"/>
    <cellStyle name="Hyperlink 32" xfId="16126" hidden="1" xr:uid="{00000000-0005-0000-0000-0000FC710000}"/>
    <cellStyle name="Hyperlink 32" xfId="16162" hidden="1" xr:uid="{00000000-0005-0000-0000-0000FD710000}"/>
    <cellStyle name="Hyperlink 32" xfId="16213" hidden="1" xr:uid="{00000000-0005-0000-0000-0000FE710000}"/>
    <cellStyle name="Hyperlink 32" xfId="16282" hidden="1" xr:uid="{00000000-0005-0000-0000-0000FF710000}"/>
    <cellStyle name="Hyperlink 32" xfId="16331" hidden="1" xr:uid="{00000000-0005-0000-0000-000000720000}"/>
    <cellStyle name="Hyperlink 32" xfId="16381" hidden="1" xr:uid="{00000000-0005-0000-0000-000001720000}"/>
    <cellStyle name="Hyperlink 32" xfId="16417" hidden="1" xr:uid="{00000000-0005-0000-0000-000002720000}"/>
    <cellStyle name="Hyperlink 32" xfId="16522" hidden="1" xr:uid="{00000000-0005-0000-0000-000003720000}"/>
    <cellStyle name="Hyperlink 32" xfId="16645" hidden="1" xr:uid="{00000000-0005-0000-0000-000004720000}"/>
    <cellStyle name="Hyperlink 32" xfId="16694" hidden="1" xr:uid="{00000000-0005-0000-0000-000005720000}"/>
    <cellStyle name="Hyperlink 32" xfId="16744" hidden="1" xr:uid="{00000000-0005-0000-0000-000006720000}"/>
    <cellStyle name="Hyperlink 32" xfId="16780" hidden="1" xr:uid="{00000000-0005-0000-0000-000007720000}"/>
    <cellStyle name="Hyperlink 32" xfId="16903" hidden="1" xr:uid="{00000000-0005-0000-0000-000008720000}"/>
    <cellStyle name="Hyperlink 32" xfId="17076" hidden="1" xr:uid="{00000000-0005-0000-0000-000009720000}"/>
    <cellStyle name="Hyperlink 32" xfId="17125" hidden="1" xr:uid="{00000000-0005-0000-0000-00000A720000}"/>
    <cellStyle name="Hyperlink 32" xfId="17175" hidden="1" xr:uid="{00000000-0005-0000-0000-00000B720000}"/>
    <cellStyle name="Hyperlink 32" xfId="17211" hidden="1" xr:uid="{00000000-0005-0000-0000-00000C720000}"/>
    <cellStyle name="Hyperlink 32" xfId="16946" hidden="1" xr:uid="{00000000-0005-0000-0000-00000D720000}"/>
    <cellStyle name="Hyperlink 32" xfId="17308" hidden="1" xr:uid="{00000000-0005-0000-0000-00000E720000}"/>
    <cellStyle name="Hyperlink 32" xfId="17357" hidden="1" xr:uid="{00000000-0005-0000-0000-00000F720000}"/>
    <cellStyle name="Hyperlink 32" xfId="17407" hidden="1" xr:uid="{00000000-0005-0000-0000-000010720000}"/>
    <cellStyle name="Hyperlink 32" xfId="17443" hidden="1" xr:uid="{00000000-0005-0000-0000-000011720000}"/>
    <cellStyle name="Hyperlink 32" xfId="16844" hidden="1" xr:uid="{00000000-0005-0000-0000-000012720000}"/>
    <cellStyle name="Hyperlink 32" xfId="17512" hidden="1" xr:uid="{00000000-0005-0000-0000-000013720000}"/>
    <cellStyle name="Hyperlink 32" xfId="17561" hidden="1" xr:uid="{00000000-0005-0000-0000-000014720000}"/>
    <cellStyle name="Hyperlink 32" xfId="17611" hidden="1" xr:uid="{00000000-0005-0000-0000-000015720000}"/>
    <cellStyle name="Hyperlink 32" xfId="17647" hidden="1" xr:uid="{00000000-0005-0000-0000-000016720000}"/>
    <cellStyle name="Hyperlink 32" xfId="17014" hidden="1" xr:uid="{00000000-0005-0000-0000-000017720000}"/>
    <cellStyle name="Hyperlink 32" xfId="17716" hidden="1" xr:uid="{00000000-0005-0000-0000-000018720000}"/>
    <cellStyle name="Hyperlink 32" xfId="17765" hidden="1" xr:uid="{00000000-0005-0000-0000-000019720000}"/>
    <cellStyle name="Hyperlink 32" xfId="17815" hidden="1" xr:uid="{00000000-0005-0000-0000-00001A720000}"/>
    <cellStyle name="Hyperlink 32" xfId="17851" hidden="1" xr:uid="{00000000-0005-0000-0000-00001B720000}"/>
    <cellStyle name="Hyperlink 32" xfId="17248" hidden="1" xr:uid="{00000000-0005-0000-0000-00001C720000}"/>
    <cellStyle name="Hyperlink 32" xfId="17920" hidden="1" xr:uid="{00000000-0005-0000-0000-00001D720000}"/>
    <cellStyle name="Hyperlink 32" xfId="17969" hidden="1" xr:uid="{00000000-0005-0000-0000-00001E720000}"/>
    <cellStyle name="Hyperlink 32" xfId="18019" hidden="1" xr:uid="{00000000-0005-0000-0000-00001F720000}"/>
    <cellStyle name="Hyperlink 32" xfId="18055" hidden="1" xr:uid="{00000000-0005-0000-0000-000020720000}"/>
    <cellStyle name="Hyperlink 32" xfId="16566" hidden="1" xr:uid="{00000000-0005-0000-0000-000021720000}"/>
    <cellStyle name="Hyperlink 32" xfId="18124" hidden="1" xr:uid="{00000000-0005-0000-0000-000022720000}"/>
    <cellStyle name="Hyperlink 32" xfId="18173" hidden="1" xr:uid="{00000000-0005-0000-0000-000023720000}"/>
    <cellStyle name="Hyperlink 32" xfId="18223" hidden="1" xr:uid="{00000000-0005-0000-0000-000024720000}"/>
    <cellStyle name="Hyperlink 32" xfId="18259" hidden="1" xr:uid="{00000000-0005-0000-0000-000025720000}"/>
    <cellStyle name="Hyperlink 32" xfId="18382" hidden="1" xr:uid="{00000000-0005-0000-0000-000026720000}"/>
    <cellStyle name="Hyperlink 32" xfId="18555" hidden="1" xr:uid="{00000000-0005-0000-0000-000027720000}"/>
    <cellStyle name="Hyperlink 32" xfId="18604" hidden="1" xr:uid="{00000000-0005-0000-0000-000028720000}"/>
    <cellStyle name="Hyperlink 32" xfId="18654" hidden="1" xr:uid="{00000000-0005-0000-0000-000029720000}"/>
    <cellStyle name="Hyperlink 32" xfId="18690" hidden="1" xr:uid="{00000000-0005-0000-0000-00002A720000}"/>
    <cellStyle name="Hyperlink 32" xfId="18425" hidden="1" xr:uid="{00000000-0005-0000-0000-00002B720000}"/>
    <cellStyle name="Hyperlink 32" xfId="18787" hidden="1" xr:uid="{00000000-0005-0000-0000-00002C720000}"/>
    <cellStyle name="Hyperlink 32" xfId="18836" hidden="1" xr:uid="{00000000-0005-0000-0000-00002D720000}"/>
    <cellStyle name="Hyperlink 32" xfId="18886" hidden="1" xr:uid="{00000000-0005-0000-0000-00002E720000}"/>
    <cellStyle name="Hyperlink 32" xfId="18922" hidden="1" xr:uid="{00000000-0005-0000-0000-00002F720000}"/>
    <cellStyle name="Hyperlink 32" xfId="18323" hidden="1" xr:uid="{00000000-0005-0000-0000-000030720000}"/>
    <cellStyle name="Hyperlink 32" xfId="18991" hidden="1" xr:uid="{00000000-0005-0000-0000-000031720000}"/>
    <cellStyle name="Hyperlink 32" xfId="19040" hidden="1" xr:uid="{00000000-0005-0000-0000-000032720000}"/>
    <cellStyle name="Hyperlink 32" xfId="19090" hidden="1" xr:uid="{00000000-0005-0000-0000-000033720000}"/>
    <cellStyle name="Hyperlink 32" xfId="19126" hidden="1" xr:uid="{00000000-0005-0000-0000-000034720000}"/>
    <cellStyle name="Hyperlink 32" xfId="18493" hidden="1" xr:uid="{00000000-0005-0000-0000-000035720000}"/>
    <cellStyle name="Hyperlink 32" xfId="19195" hidden="1" xr:uid="{00000000-0005-0000-0000-000036720000}"/>
    <cellStyle name="Hyperlink 32" xfId="19244" hidden="1" xr:uid="{00000000-0005-0000-0000-000037720000}"/>
    <cellStyle name="Hyperlink 32" xfId="19294" hidden="1" xr:uid="{00000000-0005-0000-0000-000038720000}"/>
    <cellStyle name="Hyperlink 32" xfId="19330" hidden="1" xr:uid="{00000000-0005-0000-0000-000039720000}"/>
    <cellStyle name="Hyperlink 32" xfId="18727" hidden="1" xr:uid="{00000000-0005-0000-0000-00003A720000}"/>
    <cellStyle name="Hyperlink 32" xfId="19399" hidden="1" xr:uid="{00000000-0005-0000-0000-00003B720000}"/>
    <cellStyle name="Hyperlink 32" xfId="19448" hidden="1" xr:uid="{00000000-0005-0000-0000-00003C720000}"/>
    <cellStyle name="Hyperlink 32" xfId="19498" hidden="1" xr:uid="{00000000-0005-0000-0000-00003D720000}"/>
    <cellStyle name="Hyperlink 32" xfId="19534" hidden="1" xr:uid="{00000000-0005-0000-0000-00003E720000}"/>
    <cellStyle name="Hyperlink 32" xfId="16466" hidden="1" xr:uid="{00000000-0005-0000-0000-00003F720000}"/>
    <cellStyle name="Hyperlink 32" xfId="19603" hidden="1" xr:uid="{00000000-0005-0000-0000-000040720000}"/>
    <cellStyle name="Hyperlink 32" xfId="19652" hidden="1" xr:uid="{00000000-0005-0000-0000-000041720000}"/>
    <cellStyle name="Hyperlink 32" xfId="19702" hidden="1" xr:uid="{00000000-0005-0000-0000-000042720000}"/>
    <cellStyle name="Hyperlink 32" xfId="19738" hidden="1" xr:uid="{00000000-0005-0000-0000-000043720000}"/>
    <cellStyle name="Hyperlink 32" xfId="19861" hidden="1" xr:uid="{00000000-0005-0000-0000-000044720000}"/>
    <cellStyle name="Hyperlink 32" xfId="20034" hidden="1" xr:uid="{00000000-0005-0000-0000-000045720000}"/>
    <cellStyle name="Hyperlink 32" xfId="20083" hidden="1" xr:uid="{00000000-0005-0000-0000-000046720000}"/>
    <cellStyle name="Hyperlink 32" xfId="20133" hidden="1" xr:uid="{00000000-0005-0000-0000-000047720000}"/>
    <cellStyle name="Hyperlink 32" xfId="20169" hidden="1" xr:uid="{00000000-0005-0000-0000-000048720000}"/>
    <cellStyle name="Hyperlink 32" xfId="19904" hidden="1" xr:uid="{00000000-0005-0000-0000-000049720000}"/>
    <cellStyle name="Hyperlink 32" xfId="20266" hidden="1" xr:uid="{00000000-0005-0000-0000-00004A720000}"/>
    <cellStyle name="Hyperlink 32" xfId="20315" hidden="1" xr:uid="{00000000-0005-0000-0000-00004B720000}"/>
    <cellStyle name="Hyperlink 32" xfId="20365" hidden="1" xr:uid="{00000000-0005-0000-0000-00004C720000}"/>
    <cellStyle name="Hyperlink 32" xfId="20401" hidden="1" xr:uid="{00000000-0005-0000-0000-00004D720000}"/>
    <cellStyle name="Hyperlink 32" xfId="19802" hidden="1" xr:uid="{00000000-0005-0000-0000-00004E720000}"/>
    <cellStyle name="Hyperlink 32" xfId="20470" hidden="1" xr:uid="{00000000-0005-0000-0000-00004F720000}"/>
    <cellStyle name="Hyperlink 32" xfId="20519" hidden="1" xr:uid="{00000000-0005-0000-0000-000050720000}"/>
    <cellStyle name="Hyperlink 32" xfId="20569" hidden="1" xr:uid="{00000000-0005-0000-0000-000051720000}"/>
    <cellStyle name="Hyperlink 32" xfId="20605" hidden="1" xr:uid="{00000000-0005-0000-0000-000052720000}"/>
    <cellStyle name="Hyperlink 32" xfId="19972" hidden="1" xr:uid="{00000000-0005-0000-0000-000053720000}"/>
    <cellStyle name="Hyperlink 32" xfId="20674" hidden="1" xr:uid="{00000000-0005-0000-0000-000054720000}"/>
    <cellStyle name="Hyperlink 32" xfId="20723" hidden="1" xr:uid="{00000000-0005-0000-0000-000055720000}"/>
    <cellStyle name="Hyperlink 32" xfId="20773" hidden="1" xr:uid="{00000000-0005-0000-0000-000056720000}"/>
    <cellStyle name="Hyperlink 32" xfId="20809" hidden="1" xr:uid="{00000000-0005-0000-0000-000057720000}"/>
    <cellStyle name="Hyperlink 32" xfId="20206" hidden="1" xr:uid="{00000000-0005-0000-0000-000058720000}"/>
    <cellStyle name="Hyperlink 32" xfId="20878" hidden="1" xr:uid="{00000000-0005-0000-0000-000059720000}"/>
    <cellStyle name="Hyperlink 32" xfId="20927" hidden="1" xr:uid="{00000000-0005-0000-0000-00005A720000}"/>
    <cellStyle name="Hyperlink 32" xfId="20977" hidden="1" xr:uid="{00000000-0005-0000-0000-00005B720000}"/>
    <cellStyle name="Hyperlink 32" xfId="21013" hidden="1" xr:uid="{00000000-0005-0000-0000-00005C720000}"/>
    <cellStyle name="Hyperlink 32" xfId="5784" hidden="1" xr:uid="{00000000-0005-0000-0000-00005D720000}"/>
    <cellStyle name="Hyperlink 32" xfId="21111" hidden="1" xr:uid="{00000000-0005-0000-0000-00005E720000}"/>
    <cellStyle name="Hyperlink 32" xfId="21160" hidden="1" xr:uid="{00000000-0005-0000-0000-00005F720000}"/>
    <cellStyle name="Hyperlink 32" xfId="21210" hidden="1" xr:uid="{00000000-0005-0000-0000-000060720000}"/>
    <cellStyle name="Hyperlink 32" xfId="21246" hidden="1" xr:uid="{00000000-0005-0000-0000-000061720000}"/>
    <cellStyle name="Hyperlink 32" xfId="21297" hidden="1" xr:uid="{00000000-0005-0000-0000-000062720000}"/>
    <cellStyle name="Hyperlink 32" xfId="21366" hidden="1" xr:uid="{00000000-0005-0000-0000-000063720000}"/>
    <cellStyle name="Hyperlink 32" xfId="21415" hidden="1" xr:uid="{00000000-0005-0000-0000-000064720000}"/>
    <cellStyle name="Hyperlink 32" xfId="21465" hidden="1" xr:uid="{00000000-0005-0000-0000-000065720000}"/>
    <cellStyle name="Hyperlink 32" xfId="21501" hidden="1" xr:uid="{00000000-0005-0000-0000-000066720000}"/>
    <cellStyle name="Hyperlink 32" xfId="21607" hidden="1" xr:uid="{00000000-0005-0000-0000-000067720000}"/>
    <cellStyle name="Hyperlink 32" xfId="21730" hidden="1" xr:uid="{00000000-0005-0000-0000-000068720000}"/>
    <cellStyle name="Hyperlink 32" xfId="21779" hidden="1" xr:uid="{00000000-0005-0000-0000-000069720000}"/>
    <cellStyle name="Hyperlink 32" xfId="21829" hidden="1" xr:uid="{00000000-0005-0000-0000-00006A720000}"/>
    <cellStyle name="Hyperlink 32" xfId="21865" hidden="1" xr:uid="{00000000-0005-0000-0000-00006B720000}"/>
    <cellStyle name="Hyperlink 32" xfId="21988" hidden="1" xr:uid="{00000000-0005-0000-0000-00006C720000}"/>
    <cellStyle name="Hyperlink 32" xfId="22161" hidden="1" xr:uid="{00000000-0005-0000-0000-00006D720000}"/>
    <cellStyle name="Hyperlink 32" xfId="22210" hidden="1" xr:uid="{00000000-0005-0000-0000-00006E720000}"/>
    <cellStyle name="Hyperlink 32" xfId="22260" hidden="1" xr:uid="{00000000-0005-0000-0000-00006F720000}"/>
    <cellStyle name="Hyperlink 32" xfId="22296" hidden="1" xr:uid="{00000000-0005-0000-0000-000070720000}"/>
    <cellStyle name="Hyperlink 32" xfId="22031" hidden="1" xr:uid="{00000000-0005-0000-0000-000071720000}"/>
    <cellStyle name="Hyperlink 32" xfId="22393" hidden="1" xr:uid="{00000000-0005-0000-0000-000072720000}"/>
    <cellStyle name="Hyperlink 32" xfId="22442" hidden="1" xr:uid="{00000000-0005-0000-0000-000073720000}"/>
    <cellStyle name="Hyperlink 32" xfId="22492" hidden="1" xr:uid="{00000000-0005-0000-0000-000074720000}"/>
    <cellStyle name="Hyperlink 32" xfId="22528" hidden="1" xr:uid="{00000000-0005-0000-0000-000075720000}"/>
    <cellStyle name="Hyperlink 32" xfId="21929" hidden="1" xr:uid="{00000000-0005-0000-0000-000076720000}"/>
    <cellStyle name="Hyperlink 32" xfId="22597" hidden="1" xr:uid="{00000000-0005-0000-0000-000077720000}"/>
    <cellStyle name="Hyperlink 32" xfId="22646" hidden="1" xr:uid="{00000000-0005-0000-0000-000078720000}"/>
    <cellStyle name="Hyperlink 32" xfId="22696" hidden="1" xr:uid="{00000000-0005-0000-0000-000079720000}"/>
    <cellStyle name="Hyperlink 32" xfId="22732" hidden="1" xr:uid="{00000000-0005-0000-0000-00007A720000}"/>
    <cellStyle name="Hyperlink 32" xfId="22099" hidden="1" xr:uid="{00000000-0005-0000-0000-00007B720000}"/>
    <cellStyle name="Hyperlink 32" xfId="22801" hidden="1" xr:uid="{00000000-0005-0000-0000-00007C720000}"/>
    <cellStyle name="Hyperlink 32" xfId="22850" hidden="1" xr:uid="{00000000-0005-0000-0000-00007D720000}"/>
    <cellStyle name="Hyperlink 32" xfId="22900" hidden="1" xr:uid="{00000000-0005-0000-0000-00007E720000}"/>
    <cellStyle name="Hyperlink 32" xfId="22936" hidden="1" xr:uid="{00000000-0005-0000-0000-00007F720000}"/>
    <cellStyle name="Hyperlink 32" xfId="22333" hidden="1" xr:uid="{00000000-0005-0000-0000-000080720000}"/>
    <cellStyle name="Hyperlink 32" xfId="23005" hidden="1" xr:uid="{00000000-0005-0000-0000-000081720000}"/>
    <cellStyle name="Hyperlink 32" xfId="23054" hidden="1" xr:uid="{00000000-0005-0000-0000-000082720000}"/>
    <cellStyle name="Hyperlink 32" xfId="23104" hidden="1" xr:uid="{00000000-0005-0000-0000-000083720000}"/>
    <cellStyle name="Hyperlink 32" xfId="23140" hidden="1" xr:uid="{00000000-0005-0000-0000-000084720000}"/>
    <cellStyle name="Hyperlink 32" xfId="21651" hidden="1" xr:uid="{00000000-0005-0000-0000-000085720000}"/>
    <cellStyle name="Hyperlink 32" xfId="23209" hidden="1" xr:uid="{00000000-0005-0000-0000-000086720000}"/>
    <cellStyle name="Hyperlink 32" xfId="23258" hidden="1" xr:uid="{00000000-0005-0000-0000-000087720000}"/>
    <cellStyle name="Hyperlink 32" xfId="23308" hidden="1" xr:uid="{00000000-0005-0000-0000-000088720000}"/>
    <cellStyle name="Hyperlink 32" xfId="23344" hidden="1" xr:uid="{00000000-0005-0000-0000-000089720000}"/>
    <cellStyle name="Hyperlink 32" xfId="23467" hidden="1" xr:uid="{00000000-0005-0000-0000-00008A720000}"/>
    <cellStyle name="Hyperlink 32" xfId="23640" hidden="1" xr:uid="{00000000-0005-0000-0000-00008B720000}"/>
    <cellStyle name="Hyperlink 32" xfId="23689" hidden="1" xr:uid="{00000000-0005-0000-0000-00008C720000}"/>
    <cellStyle name="Hyperlink 32" xfId="23739" hidden="1" xr:uid="{00000000-0005-0000-0000-00008D720000}"/>
    <cellStyle name="Hyperlink 32" xfId="23775" hidden="1" xr:uid="{00000000-0005-0000-0000-00008E720000}"/>
    <cellStyle name="Hyperlink 32" xfId="23510" hidden="1" xr:uid="{00000000-0005-0000-0000-00008F720000}"/>
    <cellStyle name="Hyperlink 32" xfId="23872" hidden="1" xr:uid="{00000000-0005-0000-0000-000090720000}"/>
    <cellStyle name="Hyperlink 32" xfId="23921" hidden="1" xr:uid="{00000000-0005-0000-0000-000091720000}"/>
    <cellStyle name="Hyperlink 32" xfId="23971" hidden="1" xr:uid="{00000000-0005-0000-0000-000092720000}"/>
    <cellStyle name="Hyperlink 32" xfId="24007" hidden="1" xr:uid="{00000000-0005-0000-0000-000093720000}"/>
    <cellStyle name="Hyperlink 32" xfId="23408" hidden="1" xr:uid="{00000000-0005-0000-0000-000094720000}"/>
    <cellStyle name="Hyperlink 32" xfId="24076" hidden="1" xr:uid="{00000000-0005-0000-0000-000095720000}"/>
    <cellStyle name="Hyperlink 32" xfId="24125" hidden="1" xr:uid="{00000000-0005-0000-0000-000096720000}"/>
    <cellStyle name="Hyperlink 32" xfId="24175" hidden="1" xr:uid="{00000000-0005-0000-0000-000097720000}"/>
    <cellStyle name="Hyperlink 32" xfId="24211" hidden="1" xr:uid="{00000000-0005-0000-0000-000098720000}"/>
    <cellStyle name="Hyperlink 32" xfId="23578" hidden="1" xr:uid="{00000000-0005-0000-0000-000099720000}"/>
    <cellStyle name="Hyperlink 32" xfId="24280" hidden="1" xr:uid="{00000000-0005-0000-0000-00009A720000}"/>
    <cellStyle name="Hyperlink 32" xfId="24329" hidden="1" xr:uid="{00000000-0005-0000-0000-00009B720000}"/>
    <cellStyle name="Hyperlink 32" xfId="24379" hidden="1" xr:uid="{00000000-0005-0000-0000-00009C720000}"/>
    <cellStyle name="Hyperlink 32" xfId="24415" hidden="1" xr:uid="{00000000-0005-0000-0000-00009D720000}"/>
    <cellStyle name="Hyperlink 32" xfId="23812" hidden="1" xr:uid="{00000000-0005-0000-0000-00009E720000}"/>
    <cellStyle name="Hyperlink 32" xfId="24484" hidden="1" xr:uid="{00000000-0005-0000-0000-00009F720000}"/>
    <cellStyle name="Hyperlink 32" xfId="24533" hidden="1" xr:uid="{00000000-0005-0000-0000-0000A0720000}"/>
    <cellStyle name="Hyperlink 32" xfId="24583" hidden="1" xr:uid="{00000000-0005-0000-0000-0000A1720000}"/>
    <cellStyle name="Hyperlink 32" xfId="24619" hidden="1" xr:uid="{00000000-0005-0000-0000-0000A2720000}"/>
    <cellStyle name="Hyperlink 32" xfId="21551" hidden="1" xr:uid="{00000000-0005-0000-0000-0000A3720000}"/>
    <cellStyle name="Hyperlink 32" xfId="24688" hidden="1" xr:uid="{00000000-0005-0000-0000-0000A4720000}"/>
    <cellStyle name="Hyperlink 32" xfId="24737" hidden="1" xr:uid="{00000000-0005-0000-0000-0000A5720000}"/>
    <cellStyle name="Hyperlink 32" xfId="24787" hidden="1" xr:uid="{00000000-0005-0000-0000-0000A6720000}"/>
    <cellStyle name="Hyperlink 32" xfId="24823" hidden="1" xr:uid="{00000000-0005-0000-0000-0000A7720000}"/>
    <cellStyle name="Hyperlink 32" xfId="24946" hidden="1" xr:uid="{00000000-0005-0000-0000-0000A8720000}"/>
    <cellStyle name="Hyperlink 32" xfId="25119" hidden="1" xr:uid="{00000000-0005-0000-0000-0000A9720000}"/>
    <cellStyle name="Hyperlink 32" xfId="25168" hidden="1" xr:uid="{00000000-0005-0000-0000-0000AA720000}"/>
    <cellStyle name="Hyperlink 32" xfId="25218" hidden="1" xr:uid="{00000000-0005-0000-0000-0000AB720000}"/>
    <cellStyle name="Hyperlink 32" xfId="25254" hidden="1" xr:uid="{00000000-0005-0000-0000-0000AC720000}"/>
    <cellStyle name="Hyperlink 32" xfId="24989" hidden="1" xr:uid="{00000000-0005-0000-0000-0000AD720000}"/>
    <cellStyle name="Hyperlink 32" xfId="25351" hidden="1" xr:uid="{00000000-0005-0000-0000-0000AE720000}"/>
    <cellStyle name="Hyperlink 32" xfId="25400" hidden="1" xr:uid="{00000000-0005-0000-0000-0000AF720000}"/>
    <cellStyle name="Hyperlink 32" xfId="25450" hidden="1" xr:uid="{00000000-0005-0000-0000-0000B0720000}"/>
    <cellStyle name="Hyperlink 32" xfId="25486" hidden="1" xr:uid="{00000000-0005-0000-0000-0000B1720000}"/>
    <cellStyle name="Hyperlink 32" xfId="24887" hidden="1" xr:uid="{00000000-0005-0000-0000-0000B2720000}"/>
    <cellStyle name="Hyperlink 32" xfId="25555" hidden="1" xr:uid="{00000000-0005-0000-0000-0000B3720000}"/>
    <cellStyle name="Hyperlink 32" xfId="25604" hidden="1" xr:uid="{00000000-0005-0000-0000-0000B4720000}"/>
    <cellStyle name="Hyperlink 32" xfId="25654" hidden="1" xr:uid="{00000000-0005-0000-0000-0000B5720000}"/>
    <cellStyle name="Hyperlink 32" xfId="25690" hidden="1" xr:uid="{00000000-0005-0000-0000-0000B6720000}"/>
    <cellStyle name="Hyperlink 32" xfId="25057" hidden="1" xr:uid="{00000000-0005-0000-0000-0000B7720000}"/>
    <cellStyle name="Hyperlink 32" xfId="25759" hidden="1" xr:uid="{00000000-0005-0000-0000-0000B8720000}"/>
    <cellStyle name="Hyperlink 32" xfId="25808" hidden="1" xr:uid="{00000000-0005-0000-0000-0000B9720000}"/>
    <cellStyle name="Hyperlink 32" xfId="25858" hidden="1" xr:uid="{00000000-0005-0000-0000-0000BA720000}"/>
    <cellStyle name="Hyperlink 32" xfId="25894" hidden="1" xr:uid="{00000000-0005-0000-0000-0000BB720000}"/>
    <cellStyle name="Hyperlink 32" xfId="25291" hidden="1" xr:uid="{00000000-0005-0000-0000-0000BC720000}"/>
    <cellStyle name="Hyperlink 32" xfId="25963" hidden="1" xr:uid="{00000000-0005-0000-0000-0000BD720000}"/>
    <cellStyle name="Hyperlink 32" xfId="26012" hidden="1" xr:uid="{00000000-0005-0000-0000-0000BE720000}"/>
    <cellStyle name="Hyperlink 32" xfId="26062" hidden="1" xr:uid="{00000000-0005-0000-0000-0000BF720000}"/>
    <cellStyle name="Hyperlink 32" xfId="26098" hidden="1" xr:uid="{00000000-0005-0000-0000-0000C0720000}"/>
    <cellStyle name="Hyperlink 32" xfId="10875" hidden="1" xr:uid="{00000000-0005-0000-0000-0000C1720000}"/>
    <cellStyle name="Hyperlink 32" xfId="26192" hidden="1" xr:uid="{00000000-0005-0000-0000-0000C2720000}"/>
    <cellStyle name="Hyperlink 32" xfId="26241" hidden="1" xr:uid="{00000000-0005-0000-0000-0000C3720000}"/>
    <cellStyle name="Hyperlink 32" xfId="26291" hidden="1" xr:uid="{00000000-0005-0000-0000-0000C4720000}"/>
    <cellStyle name="Hyperlink 32" xfId="26327" hidden="1" xr:uid="{00000000-0005-0000-0000-0000C5720000}"/>
    <cellStyle name="Hyperlink 32" xfId="26378" hidden="1" xr:uid="{00000000-0005-0000-0000-0000C6720000}"/>
    <cellStyle name="Hyperlink 32" xfId="26447" hidden="1" xr:uid="{00000000-0005-0000-0000-0000C7720000}"/>
    <cellStyle name="Hyperlink 32" xfId="26496" hidden="1" xr:uid="{00000000-0005-0000-0000-0000C8720000}"/>
    <cellStyle name="Hyperlink 32" xfId="26546" hidden="1" xr:uid="{00000000-0005-0000-0000-0000C9720000}"/>
    <cellStyle name="Hyperlink 32" xfId="26582" hidden="1" xr:uid="{00000000-0005-0000-0000-0000CA720000}"/>
    <cellStyle name="Hyperlink 32" xfId="26685" hidden="1" xr:uid="{00000000-0005-0000-0000-0000CB720000}"/>
    <cellStyle name="Hyperlink 32" xfId="26808" hidden="1" xr:uid="{00000000-0005-0000-0000-0000CC720000}"/>
    <cellStyle name="Hyperlink 32" xfId="26857" hidden="1" xr:uid="{00000000-0005-0000-0000-0000CD720000}"/>
    <cellStyle name="Hyperlink 32" xfId="26907" hidden="1" xr:uid="{00000000-0005-0000-0000-0000CE720000}"/>
    <cellStyle name="Hyperlink 32" xfId="26943" hidden="1" xr:uid="{00000000-0005-0000-0000-0000CF720000}"/>
    <cellStyle name="Hyperlink 32" xfId="27066" hidden="1" xr:uid="{00000000-0005-0000-0000-0000D0720000}"/>
    <cellStyle name="Hyperlink 32" xfId="27239" hidden="1" xr:uid="{00000000-0005-0000-0000-0000D1720000}"/>
    <cellStyle name="Hyperlink 32" xfId="27288" hidden="1" xr:uid="{00000000-0005-0000-0000-0000D2720000}"/>
    <cellStyle name="Hyperlink 32" xfId="27338" hidden="1" xr:uid="{00000000-0005-0000-0000-0000D3720000}"/>
    <cellStyle name="Hyperlink 32" xfId="27374" hidden="1" xr:uid="{00000000-0005-0000-0000-0000D4720000}"/>
    <cellStyle name="Hyperlink 32" xfId="27109" hidden="1" xr:uid="{00000000-0005-0000-0000-0000D5720000}"/>
    <cellStyle name="Hyperlink 32" xfId="27471" hidden="1" xr:uid="{00000000-0005-0000-0000-0000D6720000}"/>
    <cellStyle name="Hyperlink 32" xfId="27520" hidden="1" xr:uid="{00000000-0005-0000-0000-0000D7720000}"/>
    <cellStyle name="Hyperlink 32" xfId="27570" hidden="1" xr:uid="{00000000-0005-0000-0000-0000D8720000}"/>
    <cellStyle name="Hyperlink 32" xfId="27606" hidden="1" xr:uid="{00000000-0005-0000-0000-0000D9720000}"/>
    <cellStyle name="Hyperlink 32" xfId="27007" hidden="1" xr:uid="{00000000-0005-0000-0000-0000DA720000}"/>
    <cellStyle name="Hyperlink 32" xfId="27675" hidden="1" xr:uid="{00000000-0005-0000-0000-0000DB720000}"/>
    <cellStyle name="Hyperlink 32" xfId="27724" hidden="1" xr:uid="{00000000-0005-0000-0000-0000DC720000}"/>
    <cellStyle name="Hyperlink 32" xfId="27774" hidden="1" xr:uid="{00000000-0005-0000-0000-0000DD720000}"/>
    <cellStyle name="Hyperlink 32" xfId="27810" hidden="1" xr:uid="{00000000-0005-0000-0000-0000DE720000}"/>
    <cellStyle name="Hyperlink 32" xfId="27177" hidden="1" xr:uid="{00000000-0005-0000-0000-0000DF720000}"/>
    <cellStyle name="Hyperlink 32" xfId="27879" hidden="1" xr:uid="{00000000-0005-0000-0000-0000E0720000}"/>
    <cellStyle name="Hyperlink 32" xfId="27928" hidden="1" xr:uid="{00000000-0005-0000-0000-0000E1720000}"/>
    <cellStyle name="Hyperlink 32" xfId="27978" hidden="1" xr:uid="{00000000-0005-0000-0000-0000E2720000}"/>
    <cellStyle name="Hyperlink 32" xfId="28014" hidden="1" xr:uid="{00000000-0005-0000-0000-0000E3720000}"/>
    <cellStyle name="Hyperlink 32" xfId="27411" hidden="1" xr:uid="{00000000-0005-0000-0000-0000E4720000}"/>
    <cellStyle name="Hyperlink 32" xfId="28083" hidden="1" xr:uid="{00000000-0005-0000-0000-0000E5720000}"/>
    <cellStyle name="Hyperlink 32" xfId="28132" hidden="1" xr:uid="{00000000-0005-0000-0000-0000E6720000}"/>
    <cellStyle name="Hyperlink 32" xfId="28182" hidden="1" xr:uid="{00000000-0005-0000-0000-0000E7720000}"/>
    <cellStyle name="Hyperlink 32" xfId="28218" hidden="1" xr:uid="{00000000-0005-0000-0000-0000E8720000}"/>
    <cellStyle name="Hyperlink 32" xfId="26729" hidden="1" xr:uid="{00000000-0005-0000-0000-0000E9720000}"/>
    <cellStyle name="Hyperlink 32" xfId="28287" hidden="1" xr:uid="{00000000-0005-0000-0000-0000EA720000}"/>
    <cellStyle name="Hyperlink 32" xfId="28336" hidden="1" xr:uid="{00000000-0005-0000-0000-0000EB720000}"/>
    <cellStyle name="Hyperlink 32" xfId="28386" hidden="1" xr:uid="{00000000-0005-0000-0000-0000EC720000}"/>
    <cellStyle name="Hyperlink 32" xfId="28422" hidden="1" xr:uid="{00000000-0005-0000-0000-0000ED720000}"/>
    <cellStyle name="Hyperlink 32" xfId="28545" hidden="1" xr:uid="{00000000-0005-0000-0000-0000EE720000}"/>
    <cellStyle name="Hyperlink 32" xfId="28718" hidden="1" xr:uid="{00000000-0005-0000-0000-0000EF720000}"/>
    <cellStyle name="Hyperlink 32" xfId="28767" hidden="1" xr:uid="{00000000-0005-0000-0000-0000F0720000}"/>
    <cellStyle name="Hyperlink 32" xfId="28817" hidden="1" xr:uid="{00000000-0005-0000-0000-0000F1720000}"/>
    <cellStyle name="Hyperlink 32" xfId="28853" hidden="1" xr:uid="{00000000-0005-0000-0000-0000F2720000}"/>
    <cellStyle name="Hyperlink 32" xfId="28588" hidden="1" xr:uid="{00000000-0005-0000-0000-0000F3720000}"/>
    <cellStyle name="Hyperlink 32" xfId="28950" hidden="1" xr:uid="{00000000-0005-0000-0000-0000F4720000}"/>
    <cellStyle name="Hyperlink 32" xfId="28999" hidden="1" xr:uid="{00000000-0005-0000-0000-0000F5720000}"/>
    <cellStyle name="Hyperlink 32" xfId="29049" hidden="1" xr:uid="{00000000-0005-0000-0000-0000F6720000}"/>
    <cellStyle name="Hyperlink 32" xfId="29085" hidden="1" xr:uid="{00000000-0005-0000-0000-0000F7720000}"/>
    <cellStyle name="Hyperlink 32" xfId="28486" hidden="1" xr:uid="{00000000-0005-0000-0000-0000F8720000}"/>
    <cellStyle name="Hyperlink 32" xfId="29154" hidden="1" xr:uid="{00000000-0005-0000-0000-0000F9720000}"/>
    <cellStyle name="Hyperlink 32" xfId="29203" hidden="1" xr:uid="{00000000-0005-0000-0000-0000FA720000}"/>
    <cellStyle name="Hyperlink 32" xfId="29253" hidden="1" xr:uid="{00000000-0005-0000-0000-0000FB720000}"/>
    <cellStyle name="Hyperlink 32" xfId="29289" hidden="1" xr:uid="{00000000-0005-0000-0000-0000FC720000}"/>
    <cellStyle name="Hyperlink 32" xfId="28656" hidden="1" xr:uid="{00000000-0005-0000-0000-0000FD720000}"/>
    <cellStyle name="Hyperlink 32" xfId="29358" hidden="1" xr:uid="{00000000-0005-0000-0000-0000FE720000}"/>
    <cellStyle name="Hyperlink 32" xfId="29407" hidden="1" xr:uid="{00000000-0005-0000-0000-0000FF720000}"/>
    <cellStyle name="Hyperlink 32" xfId="29457" hidden="1" xr:uid="{00000000-0005-0000-0000-000000730000}"/>
    <cellStyle name="Hyperlink 32" xfId="29493" hidden="1" xr:uid="{00000000-0005-0000-0000-000001730000}"/>
    <cellStyle name="Hyperlink 32" xfId="28890" hidden="1" xr:uid="{00000000-0005-0000-0000-000002730000}"/>
    <cellStyle name="Hyperlink 32" xfId="29562" hidden="1" xr:uid="{00000000-0005-0000-0000-000003730000}"/>
    <cellStyle name="Hyperlink 32" xfId="29611" hidden="1" xr:uid="{00000000-0005-0000-0000-000004730000}"/>
    <cellStyle name="Hyperlink 32" xfId="29661" hidden="1" xr:uid="{00000000-0005-0000-0000-000005730000}"/>
    <cellStyle name="Hyperlink 32" xfId="29697" hidden="1" xr:uid="{00000000-0005-0000-0000-000006730000}"/>
    <cellStyle name="Hyperlink 32" xfId="26629" hidden="1" xr:uid="{00000000-0005-0000-0000-000007730000}"/>
    <cellStyle name="Hyperlink 32" xfId="29766" hidden="1" xr:uid="{00000000-0005-0000-0000-000008730000}"/>
    <cellStyle name="Hyperlink 32" xfId="29815" hidden="1" xr:uid="{00000000-0005-0000-0000-000009730000}"/>
    <cellStyle name="Hyperlink 32" xfId="29865" hidden="1" xr:uid="{00000000-0005-0000-0000-00000A730000}"/>
    <cellStyle name="Hyperlink 32" xfId="29901" hidden="1" xr:uid="{00000000-0005-0000-0000-00000B730000}"/>
    <cellStyle name="Hyperlink 32" xfId="30024" hidden="1" xr:uid="{00000000-0005-0000-0000-00000C730000}"/>
    <cellStyle name="Hyperlink 32" xfId="30197" hidden="1" xr:uid="{00000000-0005-0000-0000-00000D730000}"/>
    <cellStyle name="Hyperlink 32" xfId="30246" hidden="1" xr:uid="{00000000-0005-0000-0000-00000E730000}"/>
    <cellStyle name="Hyperlink 32" xfId="30296" hidden="1" xr:uid="{00000000-0005-0000-0000-00000F730000}"/>
    <cellStyle name="Hyperlink 32" xfId="30332" hidden="1" xr:uid="{00000000-0005-0000-0000-000010730000}"/>
    <cellStyle name="Hyperlink 32" xfId="30067" hidden="1" xr:uid="{00000000-0005-0000-0000-000011730000}"/>
    <cellStyle name="Hyperlink 32" xfId="30429" hidden="1" xr:uid="{00000000-0005-0000-0000-000012730000}"/>
    <cellStyle name="Hyperlink 32" xfId="30478" hidden="1" xr:uid="{00000000-0005-0000-0000-000013730000}"/>
    <cellStyle name="Hyperlink 32" xfId="30528" hidden="1" xr:uid="{00000000-0005-0000-0000-000014730000}"/>
    <cellStyle name="Hyperlink 32" xfId="30564" hidden="1" xr:uid="{00000000-0005-0000-0000-000015730000}"/>
    <cellStyle name="Hyperlink 32" xfId="29965" hidden="1" xr:uid="{00000000-0005-0000-0000-000016730000}"/>
    <cellStyle name="Hyperlink 32" xfId="30633" hidden="1" xr:uid="{00000000-0005-0000-0000-000017730000}"/>
    <cellStyle name="Hyperlink 32" xfId="30682" hidden="1" xr:uid="{00000000-0005-0000-0000-000018730000}"/>
    <cellStyle name="Hyperlink 32" xfId="30732" hidden="1" xr:uid="{00000000-0005-0000-0000-000019730000}"/>
    <cellStyle name="Hyperlink 32" xfId="30768" hidden="1" xr:uid="{00000000-0005-0000-0000-00001A730000}"/>
    <cellStyle name="Hyperlink 32" xfId="30135" hidden="1" xr:uid="{00000000-0005-0000-0000-00001B730000}"/>
    <cellStyle name="Hyperlink 32" xfId="30837" hidden="1" xr:uid="{00000000-0005-0000-0000-00001C730000}"/>
    <cellStyle name="Hyperlink 32" xfId="30886" hidden="1" xr:uid="{00000000-0005-0000-0000-00001D730000}"/>
    <cellStyle name="Hyperlink 32" xfId="30936" hidden="1" xr:uid="{00000000-0005-0000-0000-00001E730000}"/>
    <cellStyle name="Hyperlink 32" xfId="30972" hidden="1" xr:uid="{00000000-0005-0000-0000-00001F730000}"/>
    <cellStyle name="Hyperlink 32" xfId="30369" hidden="1" xr:uid="{00000000-0005-0000-0000-000020730000}"/>
    <cellStyle name="Hyperlink 32" xfId="31041" hidden="1" xr:uid="{00000000-0005-0000-0000-000021730000}"/>
    <cellStyle name="Hyperlink 32" xfId="31090" hidden="1" xr:uid="{00000000-0005-0000-0000-000022730000}"/>
    <cellStyle name="Hyperlink 32" xfId="31140" hidden="1" xr:uid="{00000000-0005-0000-0000-000023730000}"/>
    <cellStyle name="Hyperlink 32" xfId="31176" hidden="1" xr:uid="{00000000-0005-0000-0000-000024730000}"/>
    <cellStyle name="Hyperlink 32" xfId="15963" hidden="1" xr:uid="{00000000-0005-0000-0000-000025730000}"/>
    <cellStyle name="Hyperlink 32" xfId="31264" hidden="1" xr:uid="{00000000-0005-0000-0000-000026730000}"/>
    <cellStyle name="Hyperlink 32" xfId="31313" hidden="1" xr:uid="{00000000-0005-0000-0000-000027730000}"/>
    <cellStyle name="Hyperlink 32" xfId="31363" hidden="1" xr:uid="{00000000-0005-0000-0000-000028730000}"/>
    <cellStyle name="Hyperlink 32" xfId="31399" hidden="1" xr:uid="{00000000-0005-0000-0000-000029730000}"/>
    <cellStyle name="Hyperlink 32" xfId="31450" hidden="1" xr:uid="{00000000-0005-0000-0000-00002A730000}"/>
    <cellStyle name="Hyperlink 32" xfId="31519" hidden="1" xr:uid="{00000000-0005-0000-0000-00002B730000}"/>
    <cellStyle name="Hyperlink 32" xfId="31568" hidden="1" xr:uid="{00000000-0005-0000-0000-00002C730000}"/>
    <cellStyle name="Hyperlink 32" xfId="31618" hidden="1" xr:uid="{00000000-0005-0000-0000-00002D730000}"/>
    <cellStyle name="Hyperlink 32" xfId="31654" hidden="1" xr:uid="{00000000-0005-0000-0000-00002E730000}"/>
    <cellStyle name="Hyperlink 32" xfId="31754" hidden="1" xr:uid="{00000000-0005-0000-0000-00002F730000}"/>
    <cellStyle name="Hyperlink 32" xfId="31876" hidden="1" xr:uid="{00000000-0005-0000-0000-000030730000}"/>
    <cellStyle name="Hyperlink 32" xfId="31925" hidden="1" xr:uid="{00000000-0005-0000-0000-000031730000}"/>
    <cellStyle name="Hyperlink 32" xfId="31975" hidden="1" xr:uid="{00000000-0005-0000-0000-000032730000}"/>
    <cellStyle name="Hyperlink 32" xfId="32011" hidden="1" xr:uid="{00000000-0005-0000-0000-000033730000}"/>
    <cellStyle name="Hyperlink 32" xfId="32134" hidden="1" xr:uid="{00000000-0005-0000-0000-000034730000}"/>
    <cellStyle name="Hyperlink 32" xfId="32307" hidden="1" xr:uid="{00000000-0005-0000-0000-000035730000}"/>
    <cellStyle name="Hyperlink 32" xfId="32356" hidden="1" xr:uid="{00000000-0005-0000-0000-000036730000}"/>
    <cellStyle name="Hyperlink 32" xfId="32406" hidden="1" xr:uid="{00000000-0005-0000-0000-000037730000}"/>
    <cellStyle name="Hyperlink 32" xfId="32442" hidden="1" xr:uid="{00000000-0005-0000-0000-000038730000}"/>
    <cellStyle name="Hyperlink 32" xfId="32177" hidden="1" xr:uid="{00000000-0005-0000-0000-000039730000}"/>
    <cellStyle name="Hyperlink 32" xfId="32539" hidden="1" xr:uid="{00000000-0005-0000-0000-00003A730000}"/>
    <cellStyle name="Hyperlink 32" xfId="32588" hidden="1" xr:uid="{00000000-0005-0000-0000-00003B730000}"/>
    <cellStyle name="Hyperlink 32" xfId="32638" hidden="1" xr:uid="{00000000-0005-0000-0000-00003C730000}"/>
    <cellStyle name="Hyperlink 32" xfId="32674" hidden="1" xr:uid="{00000000-0005-0000-0000-00003D730000}"/>
    <cellStyle name="Hyperlink 32" xfId="32075" hidden="1" xr:uid="{00000000-0005-0000-0000-00003E730000}"/>
    <cellStyle name="Hyperlink 32" xfId="32743" hidden="1" xr:uid="{00000000-0005-0000-0000-00003F730000}"/>
    <cellStyle name="Hyperlink 32" xfId="32792" hidden="1" xr:uid="{00000000-0005-0000-0000-000040730000}"/>
    <cellStyle name="Hyperlink 32" xfId="32842" hidden="1" xr:uid="{00000000-0005-0000-0000-000041730000}"/>
    <cellStyle name="Hyperlink 32" xfId="32878" hidden="1" xr:uid="{00000000-0005-0000-0000-000042730000}"/>
    <cellStyle name="Hyperlink 32" xfId="32245" hidden="1" xr:uid="{00000000-0005-0000-0000-000043730000}"/>
    <cellStyle name="Hyperlink 32" xfId="32947" hidden="1" xr:uid="{00000000-0005-0000-0000-000044730000}"/>
    <cellStyle name="Hyperlink 32" xfId="32996" hidden="1" xr:uid="{00000000-0005-0000-0000-000045730000}"/>
    <cellStyle name="Hyperlink 32" xfId="33046" hidden="1" xr:uid="{00000000-0005-0000-0000-000046730000}"/>
    <cellStyle name="Hyperlink 32" xfId="33082" hidden="1" xr:uid="{00000000-0005-0000-0000-000047730000}"/>
    <cellStyle name="Hyperlink 32" xfId="32479" hidden="1" xr:uid="{00000000-0005-0000-0000-000048730000}"/>
    <cellStyle name="Hyperlink 32" xfId="33151" hidden="1" xr:uid="{00000000-0005-0000-0000-000049730000}"/>
    <cellStyle name="Hyperlink 32" xfId="33200" hidden="1" xr:uid="{00000000-0005-0000-0000-00004A730000}"/>
    <cellStyle name="Hyperlink 32" xfId="33250" hidden="1" xr:uid="{00000000-0005-0000-0000-00004B730000}"/>
    <cellStyle name="Hyperlink 32" xfId="33286" hidden="1" xr:uid="{00000000-0005-0000-0000-00004C730000}"/>
    <cellStyle name="Hyperlink 32" xfId="31797" hidden="1" xr:uid="{00000000-0005-0000-0000-00004D730000}"/>
    <cellStyle name="Hyperlink 32" xfId="33355" hidden="1" xr:uid="{00000000-0005-0000-0000-00004E730000}"/>
    <cellStyle name="Hyperlink 32" xfId="33404" hidden="1" xr:uid="{00000000-0005-0000-0000-00004F730000}"/>
    <cellStyle name="Hyperlink 32" xfId="33454" hidden="1" xr:uid="{00000000-0005-0000-0000-000050730000}"/>
    <cellStyle name="Hyperlink 32" xfId="33490" hidden="1" xr:uid="{00000000-0005-0000-0000-000051730000}"/>
    <cellStyle name="Hyperlink 32" xfId="33613" hidden="1" xr:uid="{00000000-0005-0000-0000-000052730000}"/>
    <cellStyle name="Hyperlink 32" xfId="33786" hidden="1" xr:uid="{00000000-0005-0000-0000-000053730000}"/>
    <cellStyle name="Hyperlink 32" xfId="33835" hidden="1" xr:uid="{00000000-0005-0000-0000-000054730000}"/>
    <cellStyle name="Hyperlink 32" xfId="33885" hidden="1" xr:uid="{00000000-0005-0000-0000-000055730000}"/>
    <cellStyle name="Hyperlink 32" xfId="33921" hidden="1" xr:uid="{00000000-0005-0000-0000-000056730000}"/>
    <cellStyle name="Hyperlink 32" xfId="33656" hidden="1" xr:uid="{00000000-0005-0000-0000-000057730000}"/>
    <cellStyle name="Hyperlink 32" xfId="34018" hidden="1" xr:uid="{00000000-0005-0000-0000-000058730000}"/>
    <cellStyle name="Hyperlink 32" xfId="34067" hidden="1" xr:uid="{00000000-0005-0000-0000-000059730000}"/>
    <cellStyle name="Hyperlink 32" xfId="34117" hidden="1" xr:uid="{00000000-0005-0000-0000-00005A730000}"/>
    <cellStyle name="Hyperlink 32" xfId="34153" hidden="1" xr:uid="{00000000-0005-0000-0000-00005B730000}"/>
    <cellStyle name="Hyperlink 32" xfId="33554" hidden="1" xr:uid="{00000000-0005-0000-0000-00005C730000}"/>
    <cellStyle name="Hyperlink 32" xfId="34222" hidden="1" xr:uid="{00000000-0005-0000-0000-00005D730000}"/>
    <cellStyle name="Hyperlink 32" xfId="34271" hidden="1" xr:uid="{00000000-0005-0000-0000-00005E730000}"/>
    <cellStyle name="Hyperlink 32" xfId="34321" hidden="1" xr:uid="{00000000-0005-0000-0000-00005F730000}"/>
    <cellStyle name="Hyperlink 32" xfId="34357" hidden="1" xr:uid="{00000000-0005-0000-0000-000060730000}"/>
    <cellStyle name="Hyperlink 32" xfId="33724" hidden="1" xr:uid="{00000000-0005-0000-0000-000061730000}"/>
    <cellStyle name="Hyperlink 32" xfId="34426" hidden="1" xr:uid="{00000000-0005-0000-0000-000062730000}"/>
    <cellStyle name="Hyperlink 32" xfId="34475" hidden="1" xr:uid="{00000000-0005-0000-0000-000063730000}"/>
    <cellStyle name="Hyperlink 32" xfId="34525" hidden="1" xr:uid="{00000000-0005-0000-0000-000064730000}"/>
    <cellStyle name="Hyperlink 32" xfId="34561" hidden="1" xr:uid="{00000000-0005-0000-0000-000065730000}"/>
    <cellStyle name="Hyperlink 32" xfId="33958" hidden="1" xr:uid="{00000000-0005-0000-0000-000066730000}"/>
    <cellStyle name="Hyperlink 32" xfId="34630" hidden="1" xr:uid="{00000000-0005-0000-0000-000067730000}"/>
    <cellStyle name="Hyperlink 32" xfId="34679" hidden="1" xr:uid="{00000000-0005-0000-0000-000068730000}"/>
    <cellStyle name="Hyperlink 32" xfId="34729" hidden="1" xr:uid="{00000000-0005-0000-0000-000069730000}"/>
    <cellStyle name="Hyperlink 32" xfId="34765" hidden="1" xr:uid="{00000000-0005-0000-0000-00006A730000}"/>
    <cellStyle name="Hyperlink 32" xfId="31700" hidden="1" xr:uid="{00000000-0005-0000-0000-00006B730000}"/>
    <cellStyle name="Hyperlink 32" xfId="34834" hidden="1" xr:uid="{00000000-0005-0000-0000-00006C730000}"/>
    <cellStyle name="Hyperlink 32" xfId="34883" hidden="1" xr:uid="{00000000-0005-0000-0000-00006D730000}"/>
    <cellStyle name="Hyperlink 32" xfId="34933" hidden="1" xr:uid="{00000000-0005-0000-0000-00006E730000}"/>
    <cellStyle name="Hyperlink 32" xfId="34969" hidden="1" xr:uid="{00000000-0005-0000-0000-00006F730000}"/>
    <cellStyle name="Hyperlink 32" xfId="35092" hidden="1" xr:uid="{00000000-0005-0000-0000-000070730000}"/>
    <cellStyle name="Hyperlink 32" xfId="35265" hidden="1" xr:uid="{00000000-0005-0000-0000-000071730000}"/>
    <cellStyle name="Hyperlink 32" xfId="35314" hidden="1" xr:uid="{00000000-0005-0000-0000-000072730000}"/>
    <cellStyle name="Hyperlink 32" xfId="35364" hidden="1" xr:uid="{00000000-0005-0000-0000-000073730000}"/>
    <cellStyle name="Hyperlink 32" xfId="35400" hidden="1" xr:uid="{00000000-0005-0000-0000-000074730000}"/>
    <cellStyle name="Hyperlink 32" xfId="35135" hidden="1" xr:uid="{00000000-0005-0000-0000-000075730000}"/>
    <cellStyle name="Hyperlink 32" xfId="35497" hidden="1" xr:uid="{00000000-0005-0000-0000-000076730000}"/>
    <cellStyle name="Hyperlink 32" xfId="35546" hidden="1" xr:uid="{00000000-0005-0000-0000-000077730000}"/>
    <cellStyle name="Hyperlink 32" xfId="35596" hidden="1" xr:uid="{00000000-0005-0000-0000-000078730000}"/>
    <cellStyle name="Hyperlink 32" xfId="35632" hidden="1" xr:uid="{00000000-0005-0000-0000-000079730000}"/>
    <cellStyle name="Hyperlink 32" xfId="35033" hidden="1" xr:uid="{00000000-0005-0000-0000-00007A730000}"/>
    <cellStyle name="Hyperlink 32" xfId="35701" hidden="1" xr:uid="{00000000-0005-0000-0000-00007B730000}"/>
    <cellStyle name="Hyperlink 32" xfId="35750" hidden="1" xr:uid="{00000000-0005-0000-0000-00007C730000}"/>
    <cellStyle name="Hyperlink 32" xfId="35800" hidden="1" xr:uid="{00000000-0005-0000-0000-00007D730000}"/>
    <cellStyle name="Hyperlink 32" xfId="35836" hidden="1" xr:uid="{00000000-0005-0000-0000-00007E730000}"/>
    <cellStyle name="Hyperlink 32" xfId="35203" hidden="1" xr:uid="{00000000-0005-0000-0000-00007F730000}"/>
    <cellStyle name="Hyperlink 32" xfId="35905" hidden="1" xr:uid="{00000000-0005-0000-0000-000080730000}"/>
    <cellStyle name="Hyperlink 32" xfId="35954" hidden="1" xr:uid="{00000000-0005-0000-0000-000081730000}"/>
    <cellStyle name="Hyperlink 32" xfId="36004" hidden="1" xr:uid="{00000000-0005-0000-0000-000082730000}"/>
    <cellStyle name="Hyperlink 32" xfId="36040" hidden="1" xr:uid="{00000000-0005-0000-0000-000083730000}"/>
    <cellStyle name="Hyperlink 32" xfId="35437" hidden="1" xr:uid="{00000000-0005-0000-0000-000084730000}"/>
    <cellStyle name="Hyperlink 32" xfId="36109" hidden="1" xr:uid="{00000000-0005-0000-0000-000085730000}"/>
    <cellStyle name="Hyperlink 32" xfId="36158" hidden="1" xr:uid="{00000000-0005-0000-0000-000086730000}"/>
    <cellStyle name="Hyperlink 32" xfId="36208" hidden="1" xr:uid="{00000000-0005-0000-0000-000087730000}"/>
    <cellStyle name="Hyperlink 32" xfId="36244" hidden="1" xr:uid="{00000000-0005-0000-0000-000088730000}"/>
    <cellStyle name="Hyperlink 32" xfId="21044" hidden="1" xr:uid="{00000000-0005-0000-0000-000089730000}"/>
    <cellStyle name="Hyperlink 32" xfId="36333" hidden="1" xr:uid="{00000000-0005-0000-0000-00008A730000}"/>
    <cellStyle name="Hyperlink 32" xfId="36382" hidden="1" xr:uid="{00000000-0005-0000-0000-00008B730000}"/>
    <cellStyle name="Hyperlink 32" xfId="36432" hidden="1" xr:uid="{00000000-0005-0000-0000-00008C730000}"/>
    <cellStyle name="Hyperlink 32" xfId="36468" hidden="1" xr:uid="{00000000-0005-0000-0000-00008D730000}"/>
    <cellStyle name="Hyperlink 32" xfId="36519" hidden="1" xr:uid="{00000000-0005-0000-0000-00008E730000}"/>
    <cellStyle name="Hyperlink 32" xfId="36588" hidden="1" xr:uid="{00000000-0005-0000-0000-00008F730000}"/>
    <cellStyle name="Hyperlink 32" xfId="36637" hidden="1" xr:uid="{00000000-0005-0000-0000-000090730000}"/>
    <cellStyle name="Hyperlink 32" xfId="36687" hidden="1" xr:uid="{00000000-0005-0000-0000-000091730000}"/>
    <cellStyle name="Hyperlink 32" xfId="36723" hidden="1" xr:uid="{00000000-0005-0000-0000-000092730000}"/>
    <cellStyle name="Hyperlink 32" xfId="36823" hidden="1" xr:uid="{00000000-0005-0000-0000-000093730000}"/>
    <cellStyle name="Hyperlink 32" xfId="36945" hidden="1" xr:uid="{00000000-0005-0000-0000-000094730000}"/>
    <cellStyle name="Hyperlink 32" xfId="36994" hidden="1" xr:uid="{00000000-0005-0000-0000-000095730000}"/>
    <cellStyle name="Hyperlink 32" xfId="37044" hidden="1" xr:uid="{00000000-0005-0000-0000-000096730000}"/>
    <cellStyle name="Hyperlink 32" xfId="37080" hidden="1" xr:uid="{00000000-0005-0000-0000-000097730000}"/>
    <cellStyle name="Hyperlink 32" xfId="37203" hidden="1" xr:uid="{00000000-0005-0000-0000-000098730000}"/>
    <cellStyle name="Hyperlink 32" xfId="37376" hidden="1" xr:uid="{00000000-0005-0000-0000-000099730000}"/>
    <cellStyle name="Hyperlink 32" xfId="37425" hidden="1" xr:uid="{00000000-0005-0000-0000-00009A730000}"/>
    <cellStyle name="Hyperlink 32" xfId="37475" hidden="1" xr:uid="{00000000-0005-0000-0000-00009B730000}"/>
    <cellStyle name="Hyperlink 32" xfId="37511" hidden="1" xr:uid="{00000000-0005-0000-0000-00009C730000}"/>
    <cellStyle name="Hyperlink 32" xfId="37246" hidden="1" xr:uid="{00000000-0005-0000-0000-00009D730000}"/>
    <cellStyle name="Hyperlink 32" xfId="37608" hidden="1" xr:uid="{00000000-0005-0000-0000-00009E730000}"/>
    <cellStyle name="Hyperlink 32" xfId="37657" hidden="1" xr:uid="{00000000-0005-0000-0000-00009F730000}"/>
    <cellStyle name="Hyperlink 32" xfId="37707" hidden="1" xr:uid="{00000000-0005-0000-0000-0000A0730000}"/>
    <cellStyle name="Hyperlink 32" xfId="37743" hidden="1" xr:uid="{00000000-0005-0000-0000-0000A1730000}"/>
    <cellStyle name="Hyperlink 32" xfId="37144" hidden="1" xr:uid="{00000000-0005-0000-0000-0000A2730000}"/>
    <cellStyle name="Hyperlink 32" xfId="37812" hidden="1" xr:uid="{00000000-0005-0000-0000-0000A3730000}"/>
    <cellStyle name="Hyperlink 32" xfId="37861" hidden="1" xr:uid="{00000000-0005-0000-0000-0000A4730000}"/>
    <cellStyle name="Hyperlink 32" xfId="37911" hidden="1" xr:uid="{00000000-0005-0000-0000-0000A5730000}"/>
    <cellStyle name="Hyperlink 32" xfId="37947" hidden="1" xr:uid="{00000000-0005-0000-0000-0000A6730000}"/>
    <cellStyle name="Hyperlink 32" xfId="37314" hidden="1" xr:uid="{00000000-0005-0000-0000-0000A7730000}"/>
    <cellStyle name="Hyperlink 32" xfId="38016" hidden="1" xr:uid="{00000000-0005-0000-0000-0000A8730000}"/>
    <cellStyle name="Hyperlink 32" xfId="38065" hidden="1" xr:uid="{00000000-0005-0000-0000-0000A9730000}"/>
    <cellStyle name="Hyperlink 32" xfId="38115" hidden="1" xr:uid="{00000000-0005-0000-0000-0000AA730000}"/>
    <cellStyle name="Hyperlink 32" xfId="38151" hidden="1" xr:uid="{00000000-0005-0000-0000-0000AB730000}"/>
    <cellStyle name="Hyperlink 32" xfId="37548" hidden="1" xr:uid="{00000000-0005-0000-0000-0000AC730000}"/>
    <cellStyle name="Hyperlink 32" xfId="38220" hidden="1" xr:uid="{00000000-0005-0000-0000-0000AD730000}"/>
    <cellStyle name="Hyperlink 32" xfId="38269" hidden="1" xr:uid="{00000000-0005-0000-0000-0000AE730000}"/>
    <cellStyle name="Hyperlink 32" xfId="38319" hidden="1" xr:uid="{00000000-0005-0000-0000-0000AF730000}"/>
    <cellStyle name="Hyperlink 32" xfId="38355" hidden="1" xr:uid="{00000000-0005-0000-0000-0000B0730000}"/>
    <cellStyle name="Hyperlink 32" xfId="36866" hidden="1" xr:uid="{00000000-0005-0000-0000-0000B1730000}"/>
    <cellStyle name="Hyperlink 32" xfId="38424" hidden="1" xr:uid="{00000000-0005-0000-0000-0000B2730000}"/>
    <cellStyle name="Hyperlink 32" xfId="38473" hidden="1" xr:uid="{00000000-0005-0000-0000-0000B3730000}"/>
    <cellStyle name="Hyperlink 32" xfId="38523" hidden="1" xr:uid="{00000000-0005-0000-0000-0000B4730000}"/>
    <cellStyle name="Hyperlink 32" xfId="38559" hidden="1" xr:uid="{00000000-0005-0000-0000-0000B5730000}"/>
    <cellStyle name="Hyperlink 32" xfId="38682" hidden="1" xr:uid="{00000000-0005-0000-0000-0000B6730000}"/>
    <cellStyle name="Hyperlink 32" xfId="38855" hidden="1" xr:uid="{00000000-0005-0000-0000-0000B7730000}"/>
    <cellStyle name="Hyperlink 32" xfId="38904" hidden="1" xr:uid="{00000000-0005-0000-0000-0000B8730000}"/>
    <cellStyle name="Hyperlink 32" xfId="38954" hidden="1" xr:uid="{00000000-0005-0000-0000-0000B9730000}"/>
    <cellStyle name="Hyperlink 32" xfId="38990" hidden="1" xr:uid="{00000000-0005-0000-0000-0000BA730000}"/>
    <cellStyle name="Hyperlink 32" xfId="38725" hidden="1" xr:uid="{00000000-0005-0000-0000-0000BB730000}"/>
    <cellStyle name="Hyperlink 32" xfId="39087" hidden="1" xr:uid="{00000000-0005-0000-0000-0000BC730000}"/>
    <cellStyle name="Hyperlink 32" xfId="39136" hidden="1" xr:uid="{00000000-0005-0000-0000-0000BD730000}"/>
    <cellStyle name="Hyperlink 32" xfId="39186" hidden="1" xr:uid="{00000000-0005-0000-0000-0000BE730000}"/>
    <cellStyle name="Hyperlink 32" xfId="39222" hidden="1" xr:uid="{00000000-0005-0000-0000-0000BF730000}"/>
    <cellStyle name="Hyperlink 32" xfId="38623" hidden="1" xr:uid="{00000000-0005-0000-0000-0000C0730000}"/>
    <cellStyle name="Hyperlink 32" xfId="39291" hidden="1" xr:uid="{00000000-0005-0000-0000-0000C1730000}"/>
    <cellStyle name="Hyperlink 32" xfId="39340" hidden="1" xr:uid="{00000000-0005-0000-0000-0000C2730000}"/>
    <cellStyle name="Hyperlink 32" xfId="39390" hidden="1" xr:uid="{00000000-0005-0000-0000-0000C3730000}"/>
    <cellStyle name="Hyperlink 32" xfId="39426" hidden="1" xr:uid="{00000000-0005-0000-0000-0000C4730000}"/>
    <cellStyle name="Hyperlink 32" xfId="38793" hidden="1" xr:uid="{00000000-0005-0000-0000-0000C5730000}"/>
    <cellStyle name="Hyperlink 32" xfId="39495" hidden="1" xr:uid="{00000000-0005-0000-0000-0000C6730000}"/>
    <cellStyle name="Hyperlink 32" xfId="39544" hidden="1" xr:uid="{00000000-0005-0000-0000-0000C7730000}"/>
    <cellStyle name="Hyperlink 32" xfId="39594" hidden="1" xr:uid="{00000000-0005-0000-0000-0000C8730000}"/>
    <cellStyle name="Hyperlink 32" xfId="39630" hidden="1" xr:uid="{00000000-0005-0000-0000-0000C9730000}"/>
    <cellStyle name="Hyperlink 32" xfId="39027" hidden="1" xr:uid="{00000000-0005-0000-0000-0000CA730000}"/>
    <cellStyle name="Hyperlink 32" xfId="39699" hidden="1" xr:uid="{00000000-0005-0000-0000-0000CB730000}"/>
    <cellStyle name="Hyperlink 32" xfId="39748" hidden="1" xr:uid="{00000000-0005-0000-0000-0000CC730000}"/>
    <cellStyle name="Hyperlink 32" xfId="39798" hidden="1" xr:uid="{00000000-0005-0000-0000-0000CD730000}"/>
    <cellStyle name="Hyperlink 32" xfId="39834" hidden="1" xr:uid="{00000000-0005-0000-0000-0000CE730000}"/>
    <cellStyle name="Hyperlink 32" xfId="36769" hidden="1" xr:uid="{00000000-0005-0000-0000-0000CF730000}"/>
    <cellStyle name="Hyperlink 32" xfId="39903" hidden="1" xr:uid="{00000000-0005-0000-0000-0000D0730000}"/>
    <cellStyle name="Hyperlink 32" xfId="39952" hidden="1" xr:uid="{00000000-0005-0000-0000-0000D1730000}"/>
    <cellStyle name="Hyperlink 32" xfId="40002" hidden="1" xr:uid="{00000000-0005-0000-0000-0000D2730000}"/>
    <cellStyle name="Hyperlink 32" xfId="40038" hidden="1" xr:uid="{00000000-0005-0000-0000-0000D3730000}"/>
    <cellStyle name="Hyperlink 32" xfId="40161" hidden="1" xr:uid="{00000000-0005-0000-0000-0000D4730000}"/>
    <cellStyle name="Hyperlink 32" xfId="40334" hidden="1" xr:uid="{00000000-0005-0000-0000-0000D5730000}"/>
    <cellStyle name="Hyperlink 32" xfId="40383" hidden="1" xr:uid="{00000000-0005-0000-0000-0000D6730000}"/>
    <cellStyle name="Hyperlink 32" xfId="40433" hidden="1" xr:uid="{00000000-0005-0000-0000-0000D7730000}"/>
    <cellStyle name="Hyperlink 32" xfId="40469" hidden="1" xr:uid="{00000000-0005-0000-0000-0000D8730000}"/>
    <cellStyle name="Hyperlink 32" xfId="40204" hidden="1" xr:uid="{00000000-0005-0000-0000-0000D9730000}"/>
    <cellStyle name="Hyperlink 32" xfId="40566" hidden="1" xr:uid="{00000000-0005-0000-0000-0000DA730000}"/>
    <cellStyle name="Hyperlink 32" xfId="40615" hidden="1" xr:uid="{00000000-0005-0000-0000-0000DB730000}"/>
    <cellStyle name="Hyperlink 32" xfId="40665" hidden="1" xr:uid="{00000000-0005-0000-0000-0000DC730000}"/>
    <cellStyle name="Hyperlink 32" xfId="40701" hidden="1" xr:uid="{00000000-0005-0000-0000-0000DD730000}"/>
    <cellStyle name="Hyperlink 32" xfId="40102" hidden="1" xr:uid="{00000000-0005-0000-0000-0000DE730000}"/>
    <cellStyle name="Hyperlink 32" xfId="40770" hidden="1" xr:uid="{00000000-0005-0000-0000-0000DF730000}"/>
    <cellStyle name="Hyperlink 32" xfId="40819" hidden="1" xr:uid="{00000000-0005-0000-0000-0000E0730000}"/>
    <cellStyle name="Hyperlink 32" xfId="40869" hidden="1" xr:uid="{00000000-0005-0000-0000-0000E1730000}"/>
    <cellStyle name="Hyperlink 32" xfId="40905" hidden="1" xr:uid="{00000000-0005-0000-0000-0000E2730000}"/>
    <cellStyle name="Hyperlink 32" xfId="40272" hidden="1" xr:uid="{00000000-0005-0000-0000-0000E3730000}"/>
    <cellStyle name="Hyperlink 32" xfId="40974" hidden="1" xr:uid="{00000000-0005-0000-0000-0000E4730000}"/>
    <cellStyle name="Hyperlink 32" xfId="41023" hidden="1" xr:uid="{00000000-0005-0000-0000-0000E5730000}"/>
    <cellStyle name="Hyperlink 32" xfId="41073" hidden="1" xr:uid="{00000000-0005-0000-0000-0000E6730000}"/>
    <cellStyle name="Hyperlink 32" xfId="41109" hidden="1" xr:uid="{00000000-0005-0000-0000-0000E7730000}"/>
    <cellStyle name="Hyperlink 32" xfId="40506" hidden="1" xr:uid="{00000000-0005-0000-0000-0000E8730000}"/>
    <cellStyle name="Hyperlink 32" xfId="41178" hidden="1" xr:uid="{00000000-0005-0000-0000-0000E9730000}"/>
    <cellStyle name="Hyperlink 32" xfId="41227" hidden="1" xr:uid="{00000000-0005-0000-0000-0000EA730000}"/>
    <cellStyle name="Hyperlink 32" xfId="41277" hidden="1" xr:uid="{00000000-0005-0000-0000-0000EB730000}"/>
    <cellStyle name="Hyperlink 32" xfId="41313" hidden="1" xr:uid="{00000000-0005-0000-0000-0000EC730000}"/>
    <cellStyle name="Hyperlink 32" xfId="26127" hidden="1" xr:uid="{00000000-0005-0000-0000-0000ED730000}"/>
    <cellStyle name="Hyperlink 32" xfId="41382" hidden="1" xr:uid="{00000000-0005-0000-0000-0000EE730000}"/>
    <cellStyle name="Hyperlink 32" xfId="41431" hidden="1" xr:uid="{00000000-0005-0000-0000-0000EF730000}"/>
    <cellStyle name="Hyperlink 32" xfId="41481" hidden="1" xr:uid="{00000000-0005-0000-0000-0000F0730000}"/>
    <cellStyle name="Hyperlink 32" xfId="41517" hidden="1" xr:uid="{00000000-0005-0000-0000-0000F1730000}"/>
    <cellStyle name="Hyperlink 32" xfId="41568" hidden="1" xr:uid="{00000000-0005-0000-0000-0000F2730000}"/>
    <cellStyle name="Hyperlink 32" xfId="41637" hidden="1" xr:uid="{00000000-0005-0000-0000-0000F3730000}"/>
    <cellStyle name="Hyperlink 32" xfId="41686" hidden="1" xr:uid="{00000000-0005-0000-0000-0000F4730000}"/>
    <cellStyle name="Hyperlink 32" xfId="41736" hidden="1" xr:uid="{00000000-0005-0000-0000-0000F5730000}"/>
    <cellStyle name="Hyperlink 32" xfId="41772" hidden="1" xr:uid="{00000000-0005-0000-0000-0000F6730000}"/>
    <cellStyle name="Hyperlink 32" xfId="41872" hidden="1" xr:uid="{00000000-0005-0000-0000-0000F7730000}"/>
    <cellStyle name="Hyperlink 32" xfId="41994" hidden="1" xr:uid="{00000000-0005-0000-0000-0000F8730000}"/>
    <cellStyle name="Hyperlink 32" xfId="42043" hidden="1" xr:uid="{00000000-0005-0000-0000-0000F9730000}"/>
    <cellStyle name="Hyperlink 32" xfId="42093" hidden="1" xr:uid="{00000000-0005-0000-0000-0000FA730000}"/>
    <cellStyle name="Hyperlink 32" xfId="42129" hidden="1" xr:uid="{00000000-0005-0000-0000-0000FB730000}"/>
    <cellStyle name="Hyperlink 32" xfId="42252" hidden="1" xr:uid="{00000000-0005-0000-0000-0000FC730000}"/>
    <cellStyle name="Hyperlink 32" xfId="42425" hidden="1" xr:uid="{00000000-0005-0000-0000-0000FD730000}"/>
    <cellStyle name="Hyperlink 32" xfId="42474" hidden="1" xr:uid="{00000000-0005-0000-0000-0000FE730000}"/>
    <cellStyle name="Hyperlink 32" xfId="42524" hidden="1" xr:uid="{00000000-0005-0000-0000-0000FF730000}"/>
    <cellStyle name="Hyperlink 32" xfId="42560" hidden="1" xr:uid="{00000000-0005-0000-0000-000000740000}"/>
    <cellStyle name="Hyperlink 32" xfId="42295" hidden="1" xr:uid="{00000000-0005-0000-0000-000001740000}"/>
    <cellStyle name="Hyperlink 32" xfId="42657" hidden="1" xr:uid="{00000000-0005-0000-0000-000002740000}"/>
    <cellStyle name="Hyperlink 32" xfId="42706" hidden="1" xr:uid="{00000000-0005-0000-0000-000003740000}"/>
    <cellStyle name="Hyperlink 32" xfId="42756" hidden="1" xr:uid="{00000000-0005-0000-0000-000004740000}"/>
    <cellStyle name="Hyperlink 32" xfId="42792" hidden="1" xr:uid="{00000000-0005-0000-0000-000005740000}"/>
    <cellStyle name="Hyperlink 32" xfId="42193" hidden="1" xr:uid="{00000000-0005-0000-0000-000006740000}"/>
    <cellStyle name="Hyperlink 32" xfId="42861" hidden="1" xr:uid="{00000000-0005-0000-0000-000007740000}"/>
    <cellStyle name="Hyperlink 32" xfId="42910" hidden="1" xr:uid="{00000000-0005-0000-0000-000008740000}"/>
    <cellStyle name="Hyperlink 32" xfId="42960" hidden="1" xr:uid="{00000000-0005-0000-0000-000009740000}"/>
    <cellStyle name="Hyperlink 32" xfId="42996" hidden="1" xr:uid="{00000000-0005-0000-0000-00000A740000}"/>
    <cellStyle name="Hyperlink 32" xfId="42363" hidden="1" xr:uid="{00000000-0005-0000-0000-00000B740000}"/>
    <cellStyle name="Hyperlink 32" xfId="43065" hidden="1" xr:uid="{00000000-0005-0000-0000-00000C740000}"/>
    <cellStyle name="Hyperlink 32" xfId="43114" hidden="1" xr:uid="{00000000-0005-0000-0000-00000D740000}"/>
    <cellStyle name="Hyperlink 32" xfId="43164" hidden="1" xr:uid="{00000000-0005-0000-0000-00000E740000}"/>
    <cellStyle name="Hyperlink 32" xfId="43200" hidden="1" xr:uid="{00000000-0005-0000-0000-00000F740000}"/>
    <cellStyle name="Hyperlink 32" xfId="42597" hidden="1" xr:uid="{00000000-0005-0000-0000-000010740000}"/>
    <cellStyle name="Hyperlink 32" xfId="43269" hidden="1" xr:uid="{00000000-0005-0000-0000-000011740000}"/>
    <cellStyle name="Hyperlink 32" xfId="43318" hidden="1" xr:uid="{00000000-0005-0000-0000-000012740000}"/>
    <cellStyle name="Hyperlink 32" xfId="43368" hidden="1" xr:uid="{00000000-0005-0000-0000-000013740000}"/>
    <cellStyle name="Hyperlink 32" xfId="43404" hidden="1" xr:uid="{00000000-0005-0000-0000-000014740000}"/>
    <cellStyle name="Hyperlink 32" xfId="41915" hidden="1" xr:uid="{00000000-0005-0000-0000-000015740000}"/>
    <cellStyle name="Hyperlink 32" xfId="43473" hidden="1" xr:uid="{00000000-0005-0000-0000-000016740000}"/>
    <cellStyle name="Hyperlink 32" xfId="43522" hidden="1" xr:uid="{00000000-0005-0000-0000-000017740000}"/>
    <cellStyle name="Hyperlink 32" xfId="43572" hidden="1" xr:uid="{00000000-0005-0000-0000-000018740000}"/>
    <cellStyle name="Hyperlink 32" xfId="43608" hidden="1" xr:uid="{00000000-0005-0000-0000-000019740000}"/>
    <cellStyle name="Hyperlink 32" xfId="43731" hidden="1" xr:uid="{00000000-0005-0000-0000-00001A740000}"/>
    <cellStyle name="Hyperlink 32" xfId="43904" hidden="1" xr:uid="{00000000-0005-0000-0000-00001B740000}"/>
    <cellStyle name="Hyperlink 32" xfId="43953" hidden="1" xr:uid="{00000000-0005-0000-0000-00001C740000}"/>
    <cellStyle name="Hyperlink 32" xfId="44003" hidden="1" xr:uid="{00000000-0005-0000-0000-00001D740000}"/>
    <cellStyle name="Hyperlink 32" xfId="44039" hidden="1" xr:uid="{00000000-0005-0000-0000-00001E740000}"/>
    <cellStyle name="Hyperlink 32" xfId="43774" hidden="1" xr:uid="{00000000-0005-0000-0000-00001F740000}"/>
    <cellStyle name="Hyperlink 32" xfId="44136" hidden="1" xr:uid="{00000000-0005-0000-0000-000020740000}"/>
    <cellStyle name="Hyperlink 32" xfId="44185" hidden="1" xr:uid="{00000000-0005-0000-0000-000021740000}"/>
    <cellStyle name="Hyperlink 32" xfId="44235" hidden="1" xr:uid="{00000000-0005-0000-0000-000022740000}"/>
    <cellStyle name="Hyperlink 32" xfId="44271" hidden="1" xr:uid="{00000000-0005-0000-0000-000023740000}"/>
    <cellStyle name="Hyperlink 32" xfId="43672" hidden="1" xr:uid="{00000000-0005-0000-0000-000024740000}"/>
    <cellStyle name="Hyperlink 32" xfId="44340" hidden="1" xr:uid="{00000000-0005-0000-0000-000025740000}"/>
    <cellStyle name="Hyperlink 32" xfId="44389" hidden="1" xr:uid="{00000000-0005-0000-0000-000026740000}"/>
    <cellStyle name="Hyperlink 32" xfId="44439" hidden="1" xr:uid="{00000000-0005-0000-0000-000027740000}"/>
    <cellStyle name="Hyperlink 32" xfId="44475" hidden="1" xr:uid="{00000000-0005-0000-0000-000028740000}"/>
    <cellStyle name="Hyperlink 32" xfId="43842" hidden="1" xr:uid="{00000000-0005-0000-0000-000029740000}"/>
    <cellStyle name="Hyperlink 32" xfId="44544" hidden="1" xr:uid="{00000000-0005-0000-0000-00002A740000}"/>
    <cellStyle name="Hyperlink 32" xfId="44593" hidden="1" xr:uid="{00000000-0005-0000-0000-00002B740000}"/>
    <cellStyle name="Hyperlink 32" xfId="44643" hidden="1" xr:uid="{00000000-0005-0000-0000-00002C740000}"/>
    <cellStyle name="Hyperlink 32" xfId="44679" hidden="1" xr:uid="{00000000-0005-0000-0000-00002D740000}"/>
    <cellStyle name="Hyperlink 32" xfId="44076" hidden="1" xr:uid="{00000000-0005-0000-0000-00002E740000}"/>
    <cellStyle name="Hyperlink 32" xfId="44748" hidden="1" xr:uid="{00000000-0005-0000-0000-00002F740000}"/>
    <cellStyle name="Hyperlink 32" xfId="44797" hidden="1" xr:uid="{00000000-0005-0000-0000-000030740000}"/>
    <cellStyle name="Hyperlink 32" xfId="44847" hidden="1" xr:uid="{00000000-0005-0000-0000-000031740000}"/>
    <cellStyle name="Hyperlink 32" xfId="44883" hidden="1" xr:uid="{00000000-0005-0000-0000-000032740000}"/>
    <cellStyle name="Hyperlink 32" xfId="41818" hidden="1" xr:uid="{00000000-0005-0000-0000-000033740000}"/>
    <cellStyle name="Hyperlink 32" xfId="44952" hidden="1" xr:uid="{00000000-0005-0000-0000-000034740000}"/>
    <cellStyle name="Hyperlink 32" xfId="45001" hidden="1" xr:uid="{00000000-0005-0000-0000-000035740000}"/>
    <cellStyle name="Hyperlink 32" xfId="45051" hidden="1" xr:uid="{00000000-0005-0000-0000-000036740000}"/>
    <cellStyle name="Hyperlink 32" xfId="45087" hidden="1" xr:uid="{00000000-0005-0000-0000-000037740000}"/>
    <cellStyle name="Hyperlink 32" xfId="45210" hidden="1" xr:uid="{00000000-0005-0000-0000-000038740000}"/>
    <cellStyle name="Hyperlink 32" xfId="45383" hidden="1" xr:uid="{00000000-0005-0000-0000-000039740000}"/>
    <cellStyle name="Hyperlink 32" xfId="45432" hidden="1" xr:uid="{00000000-0005-0000-0000-00003A740000}"/>
    <cellStyle name="Hyperlink 32" xfId="45482" hidden="1" xr:uid="{00000000-0005-0000-0000-00003B740000}"/>
    <cellStyle name="Hyperlink 32" xfId="45518" hidden="1" xr:uid="{00000000-0005-0000-0000-00003C740000}"/>
    <cellStyle name="Hyperlink 32" xfId="45253" hidden="1" xr:uid="{00000000-0005-0000-0000-00003D740000}"/>
    <cellStyle name="Hyperlink 32" xfId="45615" hidden="1" xr:uid="{00000000-0005-0000-0000-00003E740000}"/>
    <cellStyle name="Hyperlink 32" xfId="45664" hidden="1" xr:uid="{00000000-0005-0000-0000-00003F740000}"/>
    <cellStyle name="Hyperlink 32" xfId="45714" hidden="1" xr:uid="{00000000-0005-0000-0000-000040740000}"/>
    <cellStyle name="Hyperlink 32" xfId="45750" hidden="1" xr:uid="{00000000-0005-0000-0000-000041740000}"/>
    <cellStyle name="Hyperlink 32" xfId="45151" hidden="1" xr:uid="{00000000-0005-0000-0000-000042740000}"/>
    <cellStyle name="Hyperlink 32" xfId="45819" hidden="1" xr:uid="{00000000-0005-0000-0000-000043740000}"/>
    <cellStyle name="Hyperlink 32" xfId="45868" hidden="1" xr:uid="{00000000-0005-0000-0000-000044740000}"/>
    <cellStyle name="Hyperlink 32" xfId="45918" hidden="1" xr:uid="{00000000-0005-0000-0000-000045740000}"/>
    <cellStyle name="Hyperlink 32" xfId="45954" hidden="1" xr:uid="{00000000-0005-0000-0000-000046740000}"/>
    <cellStyle name="Hyperlink 32" xfId="45321" hidden="1" xr:uid="{00000000-0005-0000-0000-000047740000}"/>
    <cellStyle name="Hyperlink 32" xfId="46023" hidden="1" xr:uid="{00000000-0005-0000-0000-000048740000}"/>
    <cellStyle name="Hyperlink 32" xfId="46072" hidden="1" xr:uid="{00000000-0005-0000-0000-000049740000}"/>
    <cellStyle name="Hyperlink 32" xfId="46122" hidden="1" xr:uid="{00000000-0005-0000-0000-00004A740000}"/>
    <cellStyle name="Hyperlink 32" xfId="46158" hidden="1" xr:uid="{00000000-0005-0000-0000-00004B740000}"/>
    <cellStyle name="Hyperlink 32" xfId="45555" hidden="1" xr:uid="{00000000-0005-0000-0000-00004C740000}"/>
    <cellStyle name="Hyperlink 32" xfId="46227" hidden="1" xr:uid="{00000000-0005-0000-0000-00004D740000}"/>
    <cellStyle name="Hyperlink 32" xfId="46276" hidden="1" xr:uid="{00000000-0005-0000-0000-00004E740000}"/>
    <cellStyle name="Hyperlink 32" xfId="46326" hidden="1" xr:uid="{00000000-0005-0000-0000-00004F740000}"/>
    <cellStyle name="Hyperlink 32" xfId="46362" hidden="1" xr:uid="{00000000-0005-0000-0000-000050740000}"/>
    <cellStyle name="Hyperlink 32" xfId="31201" hidden="1" xr:uid="{00000000-0005-0000-0000-000051740000}"/>
    <cellStyle name="Hyperlink 32" xfId="46431" hidden="1" xr:uid="{00000000-0005-0000-0000-000052740000}"/>
    <cellStyle name="Hyperlink 32" xfId="46480" hidden="1" xr:uid="{00000000-0005-0000-0000-000053740000}"/>
    <cellStyle name="Hyperlink 32" xfId="46530" hidden="1" xr:uid="{00000000-0005-0000-0000-000054740000}"/>
    <cellStyle name="Hyperlink 32" xfId="46566" hidden="1" xr:uid="{00000000-0005-0000-0000-000055740000}"/>
    <cellStyle name="Hyperlink 32" xfId="46617" hidden="1" xr:uid="{00000000-0005-0000-0000-000056740000}"/>
    <cellStyle name="Hyperlink 32" xfId="46686" hidden="1" xr:uid="{00000000-0005-0000-0000-000057740000}"/>
    <cellStyle name="Hyperlink 32" xfId="46735" hidden="1" xr:uid="{00000000-0005-0000-0000-000058740000}"/>
    <cellStyle name="Hyperlink 32" xfId="46785" hidden="1" xr:uid="{00000000-0005-0000-0000-000059740000}"/>
    <cellStyle name="Hyperlink 32" xfId="46821" hidden="1" xr:uid="{00000000-0005-0000-0000-00005A740000}"/>
    <cellStyle name="Hyperlink 32" xfId="46921" hidden="1" xr:uid="{00000000-0005-0000-0000-00005B740000}"/>
    <cellStyle name="Hyperlink 32" xfId="47043" hidden="1" xr:uid="{00000000-0005-0000-0000-00005C740000}"/>
    <cellStyle name="Hyperlink 32" xfId="47092" hidden="1" xr:uid="{00000000-0005-0000-0000-00005D740000}"/>
    <cellStyle name="Hyperlink 32" xfId="47142" hidden="1" xr:uid="{00000000-0005-0000-0000-00005E740000}"/>
    <cellStyle name="Hyperlink 32" xfId="47178" hidden="1" xr:uid="{00000000-0005-0000-0000-00005F740000}"/>
    <cellStyle name="Hyperlink 32" xfId="47301" hidden="1" xr:uid="{00000000-0005-0000-0000-000060740000}"/>
    <cellStyle name="Hyperlink 32" xfId="47474" hidden="1" xr:uid="{00000000-0005-0000-0000-000061740000}"/>
    <cellStyle name="Hyperlink 32" xfId="47523" hidden="1" xr:uid="{00000000-0005-0000-0000-000062740000}"/>
    <cellStyle name="Hyperlink 32" xfId="47573" hidden="1" xr:uid="{00000000-0005-0000-0000-000063740000}"/>
    <cellStyle name="Hyperlink 32" xfId="47609" hidden="1" xr:uid="{00000000-0005-0000-0000-000064740000}"/>
    <cellStyle name="Hyperlink 32" xfId="47344" hidden="1" xr:uid="{00000000-0005-0000-0000-000065740000}"/>
    <cellStyle name="Hyperlink 32" xfId="47706" hidden="1" xr:uid="{00000000-0005-0000-0000-000066740000}"/>
    <cellStyle name="Hyperlink 32" xfId="47755" hidden="1" xr:uid="{00000000-0005-0000-0000-000067740000}"/>
    <cellStyle name="Hyperlink 32" xfId="47805" hidden="1" xr:uid="{00000000-0005-0000-0000-000068740000}"/>
    <cellStyle name="Hyperlink 32" xfId="47841" hidden="1" xr:uid="{00000000-0005-0000-0000-000069740000}"/>
    <cellStyle name="Hyperlink 32" xfId="47242" hidden="1" xr:uid="{00000000-0005-0000-0000-00006A740000}"/>
    <cellStyle name="Hyperlink 32" xfId="47910" hidden="1" xr:uid="{00000000-0005-0000-0000-00006B740000}"/>
    <cellStyle name="Hyperlink 32" xfId="47959" hidden="1" xr:uid="{00000000-0005-0000-0000-00006C740000}"/>
    <cellStyle name="Hyperlink 32" xfId="48009" hidden="1" xr:uid="{00000000-0005-0000-0000-00006D740000}"/>
    <cellStyle name="Hyperlink 32" xfId="48045" hidden="1" xr:uid="{00000000-0005-0000-0000-00006E740000}"/>
    <cellStyle name="Hyperlink 32" xfId="47412" hidden="1" xr:uid="{00000000-0005-0000-0000-00006F740000}"/>
    <cellStyle name="Hyperlink 32" xfId="48114" hidden="1" xr:uid="{00000000-0005-0000-0000-000070740000}"/>
    <cellStyle name="Hyperlink 32" xfId="48163" hidden="1" xr:uid="{00000000-0005-0000-0000-000071740000}"/>
    <cellStyle name="Hyperlink 32" xfId="48213" hidden="1" xr:uid="{00000000-0005-0000-0000-000072740000}"/>
    <cellStyle name="Hyperlink 32" xfId="48249" hidden="1" xr:uid="{00000000-0005-0000-0000-000073740000}"/>
    <cellStyle name="Hyperlink 32" xfId="47646" hidden="1" xr:uid="{00000000-0005-0000-0000-000074740000}"/>
    <cellStyle name="Hyperlink 32" xfId="48318" hidden="1" xr:uid="{00000000-0005-0000-0000-000075740000}"/>
    <cellStyle name="Hyperlink 32" xfId="48367" hidden="1" xr:uid="{00000000-0005-0000-0000-000076740000}"/>
    <cellStyle name="Hyperlink 32" xfId="48417" hidden="1" xr:uid="{00000000-0005-0000-0000-000077740000}"/>
    <cellStyle name="Hyperlink 32" xfId="48453" hidden="1" xr:uid="{00000000-0005-0000-0000-000078740000}"/>
    <cellStyle name="Hyperlink 32" xfId="46964" hidden="1" xr:uid="{00000000-0005-0000-0000-000079740000}"/>
    <cellStyle name="Hyperlink 32" xfId="48522" hidden="1" xr:uid="{00000000-0005-0000-0000-00007A740000}"/>
    <cellStyle name="Hyperlink 32" xfId="48571" hidden="1" xr:uid="{00000000-0005-0000-0000-00007B740000}"/>
    <cellStyle name="Hyperlink 32" xfId="48621" hidden="1" xr:uid="{00000000-0005-0000-0000-00007C740000}"/>
    <cellStyle name="Hyperlink 32" xfId="48657" hidden="1" xr:uid="{00000000-0005-0000-0000-00007D740000}"/>
    <cellStyle name="Hyperlink 32" xfId="48780" hidden="1" xr:uid="{00000000-0005-0000-0000-00007E740000}"/>
    <cellStyle name="Hyperlink 32" xfId="48953" hidden="1" xr:uid="{00000000-0005-0000-0000-00007F740000}"/>
    <cellStyle name="Hyperlink 32" xfId="49002" hidden="1" xr:uid="{00000000-0005-0000-0000-000080740000}"/>
    <cellStyle name="Hyperlink 32" xfId="49052" hidden="1" xr:uid="{00000000-0005-0000-0000-000081740000}"/>
    <cellStyle name="Hyperlink 32" xfId="49088" hidden="1" xr:uid="{00000000-0005-0000-0000-000082740000}"/>
    <cellStyle name="Hyperlink 32" xfId="48823" hidden="1" xr:uid="{00000000-0005-0000-0000-000083740000}"/>
    <cellStyle name="Hyperlink 32" xfId="49185" hidden="1" xr:uid="{00000000-0005-0000-0000-000084740000}"/>
    <cellStyle name="Hyperlink 32" xfId="49234" hidden="1" xr:uid="{00000000-0005-0000-0000-000085740000}"/>
    <cellStyle name="Hyperlink 32" xfId="49284" hidden="1" xr:uid="{00000000-0005-0000-0000-000086740000}"/>
    <cellStyle name="Hyperlink 32" xfId="49320" hidden="1" xr:uid="{00000000-0005-0000-0000-000087740000}"/>
    <cellStyle name="Hyperlink 32" xfId="48721" hidden="1" xr:uid="{00000000-0005-0000-0000-000088740000}"/>
    <cellStyle name="Hyperlink 32" xfId="49389" hidden="1" xr:uid="{00000000-0005-0000-0000-000089740000}"/>
    <cellStyle name="Hyperlink 32" xfId="49438" hidden="1" xr:uid="{00000000-0005-0000-0000-00008A740000}"/>
    <cellStyle name="Hyperlink 32" xfId="49488" hidden="1" xr:uid="{00000000-0005-0000-0000-00008B740000}"/>
    <cellStyle name="Hyperlink 32" xfId="49524" hidden="1" xr:uid="{00000000-0005-0000-0000-00008C740000}"/>
    <cellStyle name="Hyperlink 32" xfId="48891" hidden="1" xr:uid="{00000000-0005-0000-0000-00008D740000}"/>
    <cellStyle name="Hyperlink 32" xfId="49593" hidden="1" xr:uid="{00000000-0005-0000-0000-00008E740000}"/>
    <cellStyle name="Hyperlink 32" xfId="49642" hidden="1" xr:uid="{00000000-0005-0000-0000-00008F740000}"/>
    <cellStyle name="Hyperlink 32" xfId="49692" hidden="1" xr:uid="{00000000-0005-0000-0000-000090740000}"/>
    <cellStyle name="Hyperlink 32" xfId="49728" hidden="1" xr:uid="{00000000-0005-0000-0000-000091740000}"/>
    <cellStyle name="Hyperlink 32" xfId="49125" hidden="1" xr:uid="{00000000-0005-0000-0000-000092740000}"/>
    <cellStyle name="Hyperlink 32" xfId="49797" hidden="1" xr:uid="{00000000-0005-0000-0000-000093740000}"/>
    <cellStyle name="Hyperlink 32" xfId="49846" hidden="1" xr:uid="{00000000-0005-0000-0000-000094740000}"/>
    <cellStyle name="Hyperlink 32" xfId="49896" hidden="1" xr:uid="{00000000-0005-0000-0000-000095740000}"/>
    <cellStyle name="Hyperlink 32" xfId="49932" hidden="1" xr:uid="{00000000-0005-0000-0000-000096740000}"/>
    <cellStyle name="Hyperlink 32" xfId="46867" hidden="1" xr:uid="{00000000-0005-0000-0000-000097740000}"/>
    <cellStyle name="Hyperlink 32" xfId="50001" hidden="1" xr:uid="{00000000-0005-0000-0000-000098740000}"/>
    <cellStyle name="Hyperlink 32" xfId="50050" hidden="1" xr:uid="{00000000-0005-0000-0000-000099740000}"/>
    <cellStyle name="Hyperlink 32" xfId="50100" hidden="1" xr:uid="{00000000-0005-0000-0000-00009A740000}"/>
    <cellStyle name="Hyperlink 32" xfId="50136" hidden="1" xr:uid="{00000000-0005-0000-0000-00009B740000}"/>
    <cellStyle name="Hyperlink 32" xfId="50259" hidden="1" xr:uid="{00000000-0005-0000-0000-00009C740000}"/>
    <cellStyle name="Hyperlink 32" xfId="50432" hidden="1" xr:uid="{00000000-0005-0000-0000-00009D740000}"/>
    <cellStyle name="Hyperlink 32" xfId="50481" hidden="1" xr:uid="{00000000-0005-0000-0000-00009E740000}"/>
    <cellStyle name="Hyperlink 32" xfId="50531" hidden="1" xr:uid="{00000000-0005-0000-0000-00009F740000}"/>
    <cellStyle name="Hyperlink 32" xfId="50567" hidden="1" xr:uid="{00000000-0005-0000-0000-0000A0740000}"/>
    <cellStyle name="Hyperlink 32" xfId="50302" hidden="1" xr:uid="{00000000-0005-0000-0000-0000A1740000}"/>
    <cellStyle name="Hyperlink 32" xfId="50664" hidden="1" xr:uid="{00000000-0005-0000-0000-0000A2740000}"/>
    <cellStyle name="Hyperlink 32" xfId="50713" hidden="1" xr:uid="{00000000-0005-0000-0000-0000A3740000}"/>
    <cellStyle name="Hyperlink 32" xfId="50763" hidden="1" xr:uid="{00000000-0005-0000-0000-0000A4740000}"/>
    <cellStyle name="Hyperlink 32" xfId="50799" hidden="1" xr:uid="{00000000-0005-0000-0000-0000A5740000}"/>
    <cellStyle name="Hyperlink 32" xfId="50200" hidden="1" xr:uid="{00000000-0005-0000-0000-0000A6740000}"/>
    <cellStyle name="Hyperlink 32" xfId="50868" hidden="1" xr:uid="{00000000-0005-0000-0000-0000A7740000}"/>
    <cellStyle name="Hyperlink 32" xfId="50917" hidden="1" xr:uid="{00000000-0005-0000-0000-0000A8740000}"/>
    <cellStyle name="Hyperlink 32" xfId="50967" hidden="1" xr:uid="{00000000-0005-0000-0000-0000A9740000}"/>
    <cellStyle name="Hyperlink 32" xfId="51003" hidden="1" xr:uid="{00000000-0005-0000-0000-0000AA740000}"/>
    <cellStyle name="Hyperlink 32" xfId="50370" hidden="1" xr:uid="{00000000-0005-0000-0000-0000AB740000}"/>
    <cellStyle name="Hyperlink 32" xfId="51072" hidden="1" xr:uid="{00000000-0005-0000-0000-0000AC740000}"/>
    <cellStyle name="Hyperlink 32" xfId="51121" hidden="1" xr:uid="{00000000-0005-0000-0000-0000AD740000}"/>
    <cellStyle name="Hyperlink 32" xfId="51171" hidden="1" xr:uid="{00000000-0005-0000-0000-0000AE740000}"/>
    <cellStyle name="Hyperlink 32" xfId="51207" hidden="1" xr:uid="{00000000-0005-0000-0000-0000AF740000}"/>
    <cellStyle name="Hyperlink 32" xfId="50604" hidden="1" xr:uid="{00000000-0005-0000-0000-0000B0740000}"/>
    <cellStyle name="Hyperlink 32" xfId="51276" hidden="1" xr:uid="{00000000-0005-0000-0000-0000B1740000}"/>
    <cellStyle name="Hyperlink 32" xfId="51325" hidden="1" xr:uid="{00000000-0005-0000-0000-0000B2740000}"/>
    <cellStyle name="Hyperlink 32" xfId="51375" hidden="1" xr:uid="{00000000-0005-0000-0000-0000B3740000}"/>
    <cellStyle name="Hyperlink 32" xfId="51411" hidden="1" xr:uid="{00000000-0005-0000-0000-0000B4740000}"/>
    <cellStyle name="Hyperlink 32" xfId="10890" hidden="1" xr:uid="{00000000-0005-0000-0000-0000B5740000}"/>
    <cellStyle name="Hyperlink 32" xfId="51480" hidden="1" xr:uid="{00000000-0005-0000-0000-0000B6740000}"/>
    <cellStyle name="Hyperlink 32" xfId="51529" hidden="1" xr:uid="{00000000-0005-0000-0000-0000B7740000}"/>
    <cellStyle name="Hyperlink 32" xfId="51579" hidden="1" xr:uid="{00000000-0005-0000-0000-0000B8740000}"/>
    <cellStyle name="Hyperlink 32" xfId="51615" hidden="1" xr:uid="{00000000-0005-0000-0000-0000B9740000}"/>
    <cellStyle name="Hyperlink 32" xfId="51666" hidden="1" xr:uid="{00000000-0005-0000-0000-0000BA740000}"/>
    <cellStyle name="Hyperlink 32" xfId="51735" hidden="1" xr:uid="{00000000-0005-0000-0000-0000BB740000}"/>
    <cellStyle name="Hyperlink 32" xfId="51784" hidden="1" xr:uid="{00000000-0005-0000-0000-0000BC740000}"/>
    <cellStyle name="Hyperlink 32" xfId="51834" hidden="1" xr:uid="{00000000-0005-0000-0000-0000BD740000}"/>
    <cellStyle name="Hyperlink 32" xfId="51870" hidden="1" xr:uid="{00000000-0005-0000-0000-0000BE740000}"/>
    <cellStyle name="Hyperlink 32" xfId="51970" hidden="1" xr:uid="{00000000-0005-0000-0000-0000BF740000}"/>
    <cellStyle name="Hyperlink 32" xfId="52092" hidden="1" xr:uid="{00000000-0005-0000-0000-0000C0740000}"/>
    <cellStyle name="Hyperlink 32" xfId="52141" hidden="1" xr:uid="{00000000-0005-0000-0000-0000C1740000}"/>
    <cellStyle name="Hyperlink 32" xfId="52191" hidden="1" xr:uid="{00000000-0005-0000-0000-0000C2740000}"/>
    <cellStyle name="Hyperlink 32" xfId="52227" hidden="1" xr:uid="{00000000-0005-0000-0000-0000C3740000}"/>
    <cellStyle name="Hyperlink 32" xfId="52350" hidden="1" xr:uid="{00000000-0005-0000-0000-0000C4740000}"/>
    <cellStyle name="Hyperlink 32" xfId="52523" hidden="1" xr:uid="{00000000-0005-0000-0000-0000C5740000}"/>
    <cellStyle name="Hyperlink 32" xfId="52572" hidden="1" xr:uid="{00000000-0005-0000-0000-0000C6740000}"/>
    <cellStyle name="Hyperlink 32" xfId="52622" hidden="1" xr:uid="{00000000-0005-0000-0000-0000C7740000}"/>
    <cellStyle name="Hyperlink 32" xfId="52658" hidden="1" xr:uid="{00000000-0005-0000-0000-0000C8740000}"/>
    <cellStyle name="Hyperlink 32" xfId="52393" hidden="1" xr:uid="{00000000-0005-0000-0000-0000C9740000}"/>
    <cellStyle name="Hyperlink 32" xfId="52755" hidden="1" xr:uid="{00000000-0005-0000-0000-0000CA740000}"/>
    <cellStyle name="Hyperlink 32" xfId="52804" hidden="1" xr:uid="{00000000-0005-0000-0000-0000CB740000}"/>
    <cellStyle name="Hyperlink 32" xfId="52854" hidden="1" xr:uid="{00000000-0005-0000-0000-0000CC740000}"/>
    <cellStyle name="Hyperlink 32" xfId="52890" hidden="1" xr:uid="{00000000-0005-0000-0000-0000CD740000}"/>
    <cellStyle name="Hyperlink 32" xfId="52291" hidden="1" xr:uid="{00000000-0005-0000-0000-0000CE740000}"/>
    <cellStyle name="Hyperlink 32" xfId="52959" hidden="1" xr:uid="{00000000-0005-0000-0000-0000CF740000}"/>
    <cellStyle name="Hyperlink 32" xfId="53008" hidden="1" xr:uid="{00000000-0005-0000-0000-0000D0740000}"/>
    <cellStyle name="Hyperlink 32" xfId="53058" hidden="1" xr:uid="{00000000-0005-0000-0000-0000D1740000}"/>
    <cellStyle name="Hyperlink 32" xfId="53094" hidden="1" xr:uid="{00000000-0005-0000-0000-0000D2740000}"/>
    <cellStyle name="Hyperlink 32" xfId="52461" hidden="1" xr:uid="{00000000-0005-0000-0000-0000D3740000}"/>
    <cellStyle name="Hyperlink 32" xfId="53163" hidden="1" xr:uid="{00000000-0005-0000-0000-0000D4740000}"/>
    <cellStyle name="Hyperlink 32" xfId="53212" hidden="1" xr:uid="{00000000-0005-0000-0000-0000D5740000}"/>
    <cellStyle name="Hyperlink 32" xfId="53262" hidden="1" xr:uid="{00000000-0005-0000-0000-0000D6740000}"/>
    <cellStyle name="Hyperlink 32" xfId="53298" hidden="1" xr:uid="{00000000-0005-0000-0000-0000D7740000}"/>
    <cellStyle name="Hyperlink 32" xfId="52695" hidden="1" xr:uid="{00000000-0005-0000-0000-0000D8740000}"/>
    <cellStyle name="Hyperlink 32" xfId="53367" hidden="1" xr:uid="{00000000-0005-0000-0000-0000D9740000}"/>
    <cellStyle name="Hyperlink 32" xfId="53416" hidden="1" xr:uid="{00000000-0005-0000-0000-0000DA740000}"/>
    <cellStyle name="Hyperlink 32" xfId="53466" hidden="1" xr:uid="{00000000-0005-0000-0000-0000DB740000}"/>
    <cellStyle name="Hyperlink 32" xfId="53502" hidden="1" xr:uid="{00000000-0005-0000-0000-0000DC740000}"/>
    <cellStyle name="Hyperlink 32" xfId="52013" hidden="1" xr:uid="{00000000-0005-0000-0000-0000DD740000}"/>
    <cellStyle name="Hyperlink 32" xfId="53571" hidden="1" xr:uid="{00000000-0005-0000-0000-0000DE740000}"/>
    <cellStyle name="Hyperlink 32" xfId="53620" hidden="1" xr:uid="{00000000-0005-0000-0000-0000DF740000}"/>
    <cellStyle name="Hyperlink 32" xfId="53670" hidden="1" xr:uid="{00000000-0005-0000-0000-0000E0740000}"/>
    <cellStyle name="Hyperlink 32" xfId="53706" hidden="1" xr:uid="{00000000-0005-0000-0000-0000E1740000}"/>
    <cellStyle name="Hyperlink 32" xfId="53829" hidden="1" xr:uid="{00000000-0005-0000-0000-0000E2740000}"/>
    <cellStyle name="Hyperlink 32" xfId="54002" hidden="1" xr:uid="{00000000-0005-0000-0000-0000E3740000}"/>
    <cellStyle name="Hyperlink 32" xfId="54051" hidden="1" xr:uid="{00000000-0005-0000-0000-0000E4740000}"/>
    <cellStyle name="Hyperlink 32" xfId="54101" hidden="1" xr:uid="{00000000-0005-0000-0000-0000E5740000}"/>
    <cellStyle name="Hyperlink 32" xfId="54137" hidden="1" xr:uid="{00000000-0005-0000-0000-0000E6740000}"/>
    <cellStyle name="Hyperlink 32" xfId="53872" hidden="1" xr:uid="{00000000-0005-0000-0000-0000E7740000}"/>
    <cellStyle name="Hyperlink 32" xfId="54234" hidden="1" xr:uid="{00000000-0005-0000-0000-0000E8740000}"/>
    <cellStyle name="Hyperlink 32" xfId="54283" hidden="1" xr:uid="{00000000-0005-0000-0000-0000E9740000}"/>
    <cellStyle name="Hyperlink 32" xfId="54333" hidden="1" xr:uid="{00000000-0005-0000-0000-0000EA740000}"/>
    <cellStyle name="Hyperlink 32" xfId="54369" hidden="1" xr:uid="{00000000-0005-0000-0000-0000EB740000}"/>
    <cellStyle name="Hyperlink 32" xfId="53770" hidden="1" xr:uid="{00000000-0005-0000-0000-0000EC740000}"/>
    <cellStyle name="Hyperlink 32" xfId="54438" hidden="1" xr:uid="{00000000-0005-0000-0000-0000ED740000}"/>
    <cellStyle name="Hyperlink 32" xfId="54487" hidden="1" xr:uid="{00000000-0005-0000-0000-0000EE740000}"/>
    <cellStyle name="Hyperlink 32" xfId="54537" hidden="1" xr:uid="{00000000-0005-0000-0000-0000EF740000}"/>
    <cellStyle name="Hyperlink 32" xfId="54573" hidden="1" xr:uid="{00000000-0005-0000-0000-0000F0740000}"/>
    <cellStyle name="Hyperlink 32" xfId="53940" hidden="1" xr:uid="{00000000-0005-0000-0000-0000F1740000}"/>
    <cellStyle name="Hyperlink 32" xfId="54642" hidden="1" xr:uid="{00000000-0005-0000-0000-0000F2740000}"/>
    <cellStyle name="Hyperlink 32" xfId="54691" hidden="1" xr:uid="{00000000-0005-0000-0000-0000F3740000}"/>
    <cellStyle name="Hyperlink 32" xfId="54741" hidden="1" xr:uid="{00000000-0005-0000-0000-0000F4740000}"/>
    <cellStyle name="Hyperlink 32" xfId="54777" hidden="1" xr:uid="{00000000-0005-0000-0000-0000F5740000}"/>
    <cellStyle name="Hyperlink 32" xfId="54174" hidden="1" xr:uid="{00000000-0005-0000-0000-0000F6740000}"/>
    <cellStyle name="Hyperlink 32" xfId="54846" hidden="1" xr:uid="{00000000-0005-0000-0000-0000F7740000}"/>
    <cellStyle name="Hyperlink 32" xfId="54895" hidden="1" xr:uid="{00000000-0005-0000-0000-0000F8740000}"/>
    <cellStyle name="Hyperlink 32" xfId="54945" hidden="1" xr:uid="{00000000-0005-0000-0000-0000F9740000}"/>
    <cellStyle name="Hyperlink 32" xfId="54981" hidden="1" xr:uid="{00000000-0005-0000-0000-0000FA740000}"/>
    <cellStyle name="Hyperlink 32" xfId="51916" hidden="1" xr:uid="{00000000-0005-0000-0000-0000FB740000}"/>
    <cellStyle name="Hyperlink 32" xfId="55050" hidden="1" xr:uid="{00000000-0005-0000-0000-0000FC740000}"/>
    <cellStyle name="Hyperlink 32" xfId="55099" hidden="1" xr:uid="{00000000-0005-0000-0000-0000FD740000}"/>
    <cellStyle name="Hyperlink 32" xfId="55149" hidden="1" xr:uid="{00000000-0005-0000-0000-0000FE740000}"/>
    <cellStyle name="Hyperlink 32" xfId="55185" hidden="1" xr:uid="{00000000-0005-0000-0000-0000FF740000}"/>
    <cellStyle name="Hyperlink 32" xfId="55308" hidden="1" xr:uid="{00000000-0005-0000-0000-000000750000}"/>
    <cellStyle name="Hyperlink 32" xfId="55481" hidden="1" xr:uid="{00000000-0005-0000-0000-000001750000}"/>
    <cellStyle name="Hyperlink 32" xfId="55530" hidden="1" xr:uid="{00000000-0005-0000-0000-000002750000}"/>
    <cellStyle name="Hyperlink 32" xfId="55580" hidden="1" xr:uid="{00000000-0005-0000-0000-000003750000}"/>
    <cellStyle name="Hyperlink 32" xfId="55616" hidden="1" xr:uid="{00000000-0005-0000-0000-000004750000}"/>
    <cellStyle name="Hyperlink 32" xfId="55351" hidden="1" xr:uid="{00000000-0005-0000-0000-000005750000}"/>
    <cellStyle name="Hyperlink 32" xfId="55713" hidden="1" xr:uid="{00000000-0005-0000-0000-000006750000}"/>
    <cellStyle name="Hyperlink 32" xfId="55762" hidden="1" xr:uid="{00000000-0005-0000-0000-000007750000}"/>
    <cellStyle name="Hyperlink 32" xfId="55812" hidden="1" xr:uid="{00000000-0005-0000-0000-000008750000}"/>
    <cellStyle name="Hyperlink 32" xfId="55848" hidden="1" xr:uid="{00000000-0005-0000-0000-000009750000}"/>
    <cellStyle name="Hyperlink 32" xfId="55249" hidden="1" xr:uid="{00000000-0005-0000-0000-00000A750000}"/>
    <cellStyle name="Hyperlink 32" xfId="55917" hidden="1" xr:uid="{00000000-0005-0000-0000-00000B750000}"/>
    <cellStyle name="Hyperlink 32" xfId="55966" hidden="1" xr:uid="{00000000-0005-0000-0000-00000C750000}"/>
    <cellStyle name="Hyperlink 32" xfId="56016" hidden="1" xr:uid="{00000000-0005-0000-0000-00000D750000}"/>
    <cellStyle name="Hyperlink 32" xfId="56052" hidden="1" xr:uid="{00000000-0005-0000-0000-00000E750000}"/>
    <cellStyle name="Hyperlink 32" xfId="55419" hidden="1" xr:uid="{00000000-0005-0000-0000-00000F750000}"/>
    <cellStyle name="Hyperlink 32" xfId="56121" hidden="1" xr:uid="{00000000-0005-0000-0000-000010750000}"/>
    <cellStyle name="Hyperlink 32" xfId="56170" hidden="1" xr:uid="{00000000-0005-0000-0000-000011750000}"/>
    <cellStyle name="Hyperlink 32" xfId="56220" hidden="1" xr:uid="{00000000-0005-0000-0000-000012750000}"/>
    <cellStyle name="Hyperlink 32" xfId="56256" hidden="1" xr:uid="{00000000-0005-0000-0000-000013750000}"/>
    <cellStyle name="Hyperlink 32" xfId="55653" hidden="1" xr:uid="{00000000-0005-0000-0000-000014750000}"/>
    <cellStyle name="Hyperlink 32" xfId="56325" hidden="1" xr:uid="{00000000-0005-0000-0000-000015750000}"/>
    <cellStyle name="Hyperlink 32" xfId="56374" hidden="1" xr:uid="{00000000-0005-0000-0000-000016750000}"/>
    <cellStyle name="Hyperlink 32" xfId="56424" hidden="1" xr:uid="{00000000-0005-0000-0000-000017750000}"/>
    <cellStyle name="Hyperlink 32" xfId="56460" hidden="1" xr:uid="{00000000-0005-0000-0000-000018750000}"/>
    <cellStyle name="Hyperlink 32" xfId="56522" hidden="1" xr:uid="{00000000-0005-0000-0000-000019750000}"/>
    <cellStyle name="Hyperlink 32" xfId="56593" hidden="1" xr:uid="{00000000-0005-0000-0000-00001A750000}"/>
    <cellStyle name="Hyperlink 32" xfId="56642" hidden="1" xr:uid="{00000000-0005-0000-0000-00001B750000}"/>
    <cellStyle name="Hyperlink 32" xfId="56692" hidden="1" xr:uid="{00000000-0005-0000-0000-00001C750000}"/>
    <cellStyle name="Hyperlink 32" xfId="56728" hidden="1" xr:uid="{00000000-0005-0000-0000-00001D750000}"/>
    <cellStyle name="Hyperlink 32" xfId="56779" hidden="1" xr:uid="{00000000-0005-0000-0000-00001E750000}"/>
    <cellStyle name="Hyperlink 32" xfId="56848" hidden="1" xr:uid="{00000000-0005-0000-0000-00001F750000}"/>
    <cellStyle name="Hyperlink 32" xfId="56897" hidden="1" xr:uid="{00000000-0005-0000-0000-000020750000}"/>
    <cellStyle name="Hyperlink 32" xfId="56947" hidden="1" xr:uid="{00000000-0005-0000-0000-000021750000}"/>
    <cellStyle name="Hyperlink 32" xfId="56983" hidden="1" xr:uid="{00000000-0005-0000-0000-000022750000}"/>
    <cellStyle name="Hyperlink 32" xfId="57091" hidden="1" xr:uid="{00000000-0005-0000-0000-000023750000}"/>
    <cellStyle name="Hyperlink 32" xfId="57215" hidden="1" xr:uid="{00000000-0005-0000-0000-000024750000}"/>
    <cellStyle name="Hyperlink 32" xfId="57264" hidden="1" xr:uid="{00000000-0005-0000-0000-000025750000}"/>
    <cellStyle name="Hyperlink 32" xfId="57314" hidden="1" xr:uid="{00000000-0005-0000-0000-000026750000}"/>
    <cellStyle name="Hyperlink 32" xfId="57350" hidden="1" xr:uid="{00000000-0005-0000-0000-000027750000}"/>
    <cellStyle name="Hyperlink 32" xfId="57473" hidden="1" xr:uid="{00000000-0005-0000-0000-000028750000}"/>
    <cellStyle name="Hyperlink 32" xfId="57646" hidden="1" xr:uid="{00000000-0005-0000-0000-000029750000}"/>
    <cellStyle name="Hyperlink 32" xfId="57695" hidden="1" xr:uid="{00000000-0005-0000-0000-00002A750000}"/>
    <cellStyle name="Hyperlink 32" xfId="57745" hidden="1" xr:uid="{00000000-0005-0000-0000-00002B750000}"/>
    <cellStyle name="Hyperlink 32" xfId="57781" hidden="1" xr:uid="{00000000-0005-0000-0000-00002C750000}"/>
    <cellStyle name="Hyperlink 32" xfId="57516" hidden="1" xr:uid="{00000000-0005-0000-0000-00002D750000}"/>
    <cellStyle name="Hyperlink 32" xfId="57878" hidden="1" xr:uid="{00000000-0005-0000-0000-00002E750000}"/>
    <cellStyle name="Hyperlink 32" xfId="57927" hidden="1" xr:uid="{00000000-0005-0000-0000-00002F750000}"/>
    <cellStyle name="Hyperlink 32" xfId="57977" hidden="1" xr:uid="{00000000-0005-0000-0000-000030750000}"/>
    <cellStyle name="Hyperlink 32" xfId="58013" hidden="1" xr:uid="{00000000-0005-0000-0000-000031750000}"/>
    <cellStyle name="Hyperlink 32" xfId="57414" hidden="1" xr:uid="{00000000-0005-0000-0000-000032750000}"/>
    <cellStyle name="Hyperlink 32" xfId="58082" hidden="1" xr:uid="{00000000-0005-0000-0000-000033750000}"/>
    <cellStyle name="Hyperlink 32" xfId="58131" hidden="1" xr:uid="{00000000-0005-0000-0000-000034750000}"/>
    <cellStyle name="Hyperlink 32" xfId="58181" hidden="1" xr:uid="{00000000-0005-0000-0000-000035750000}"/>
    <cellStyle name="Hyperlink 32" xfId="58217" hidden="1" xr:uid="{00000000-0005-0000-0000-000036750000}"/>
    <cellStyle name="Hyperlink 32" xfId="57584" hidden="1" xr:uid="{00000000-0005-0000-0000-000037750000}"/>
    <cellStyle name="Hyperlink 32" xfId="58286" hidden="1" xr:uid="{00000000-0005-0000-0000-000038750000}"/>
    <cellStyle name="Hyperlink 32" xfId="58335" hidden="1" xr:uid="{00000000-0005-0000-0000-000039750000}"/>
    <cellStyle name="Hyperlink 32" xfId="58385" hidden="1" xr:uid="{00000000-0005-0000-0000-00003A750000}"/>
    <cellStyle name="Hyperlink 32" xfId="58421" hidden="1" xr:uid="{00000000-0005-0000-0000-00003B750000}"/>
    <cellStyle name="Hyperlink 32" xfId="57818" hidden="1" xr:uid="{00000000-0005-0000-0000-00003C750000}"/>
    <cellStyle name="Hyperlink 32" xfId="58490" hidden="1" xr:uid="{00000000-0005-0000-0000-00003D750000}"/>
    <cellStyle name="Hyperlink 32" xfId="58539" hidden="1" xr:uid="{00000000-0005-0000-0000-00003E750000}"/>
    <cellStyle name="Hyperlink 32" xfId="58589" hidden="1" xr:uid="{00000000-0005-0000-0000-00003F750000}"/>
    <cellStyle name="Hyperlink 32" xfId="58625" hidden="1" xr:uid="{00000000-0005-0000-0000-000040750000}"/>
    <cellStyle name="Hyperlink 32" xfId="57135" hidden="1" xr:uid="{00000000-0005-0000-0000-000041750000}"/>
    <cellStyle name="Hyperlink 32" xfId="58694" hidden="1" xr:uid="{00000000-0005-0000-0000-000042750000}"/>
    <cellStyle name="Hyperlink 32" xfId="58743" hidden="1" xr:uid="{00000000-0005-0000-0000-000043750000}"/>
    <cellStyle name="Hyperlink 32" xfId="58793" hidden="1" xr:uid="{00000000-0005-0000-0000-000044750000}"/>
    <cellStyle name="Hyperlink 32" xfId="58829" hidden="1" xr:uid="{00000000-0005-0000-0000-000045750000}"/>
    <cellStyle name="Hyperlink 32" xfId="58952" hidden="1" xr:uid="{00000000-0005-0000-0000-000046750000}"/>
    <cellStyle name="Hyperlink 32" xfId="59125" hidden="1" xr:uid="{00000000-0005-0000-0000-000047750000}"/>
    <cellStyle name="Hyperlink 32" xfId="59174" hidden="1" xr:uid="{00000000-0005-0000-0000-000048750000}"/>
    <cellStyle name="Hyperlink 32" xfId="59224" hidden="1" xr:uid="{00000000-0005-0000-0000-000049750000}"/>
    <cellStyle name="Hyperlink 32" xfId="59260" hidden="1" xr:uid="{00000000-0005-0000-0000-00004A750000}"/>
    <cellStyle name="Hyperlink 32" xfId="58995" hidden="1" xr:uid="{00000000-0005-0000-0000-00004B750000}"/>
    <cellStyle name="Hyperlink 32" xfId="59357" hidden="1" xr:uid="{00000000-0005-0000-0000-00004C750000}"/>
    <cellStyle name="Hyperlink 32" xfId="59406" hidden="1" xr:uid="{00000000-0005-0000-0000-00004D750000}"/>
    <cellStyle name="Hyperlink 32" xfId="59456" hidden="1" xr:uid="{00000000-0005-0000-0000-00004E750000}"/>
    <cellStyle name="Hyperlink 32" xfId="59492" hidden="1" xr:uid="{00000000-0005-0000-0000-00004F750000}"/>
    <cellStyle name="Hyperlink 32" xfId="58893" hidden="1" xr:uid="{00000000-0005-0000-0000-000050750000}"/>
    <cellStyle name="Hyperlink 32" xfId="59561" hidden="1" xr:uid="{00000000-0005-0000-0000-000051750000}"/>
    <cellStyle name="Hyperlink 32" xfId="59610" hidden="1" xr:uid="{00000000-0005-0000-0000-000052750000}"/>
    <cellStyle name="Hyperlink 32" xfId="59660" hidden="1" xr:uid="{00000000-0005-0000-0000-000053750000}"/>
    <cellStyle name="Hyperlink 32" xfId="59696" hidden="1" xr:uid="{00000000-0005-0000-0000-000054750000}"/>
    <cellStyle name="Hyperlink 32" xfId="59063" hidden="1" xr:uid="{00000000-0005-0000-0000-000055750000}"/>
    <cellStyle name="Hyperlink 32" xfId="59765" hidden="1" xr:uid="{00000000-0005-0000-0000-000056750000}"/>
    <cellStyle name="Hyperlink 32" xfId="59814" hidden="1" xr:uid="{00000000-0005-0000-0000-000057750000}"/>
    <cellStyle name="Hyperlink 32" xfId="59864" hidden="1" xr:uid="{00000000-0005-0000-0000-000058750000}"/>
    <cellStyle name="Hyperlink 32" xfId="59900" hidden="1" xr:uid="{00000000-0005-0000-0000-000059750000}"/>
    <cellStyle name="Hyperlink 32" xfId="59297" hidden="1" xr:uid="{00000000-0005-0000-0000-00005A750000}"/>
    <cellStyle name="Hyperlink 32" xfId="59969" hidden="1" xr:uid="{00000000-0005-0000-0000-00005B750000}"/>
    <cellStyle name="Hyperlink 32" xfId="60018" hidden="1" xr:uid="{00000000-0005-0000-0000-00005C750000}"/>
    <cellStyle name="Hyperlink 32" xfId="60068" hidden="1" xr:uid="{00000000-0005-0000-0000-00005D750000}"/>
    <cellStyle name="Hyperlink 32" xfId="60104" hidden="1" xr:uid="{00000000-0005-0000-0000-00005E750000}"/>
    <cellStyle name="Hyperlink 32" xfId="57033" hidden="1" xr:uid="{00000000-0005-0000-0000-00005F750000}"/>
    <cellStyle name="Hyperlink 32" xfId="60173" hidden="1" xr:uid="{00000000-0005-0000-0000-000060750000}"/>
    <cellStyle name="Hyperlink 32" xfId="60222" hidden="1" xr:uid="{00000000-0005-0000-0000-000061750000}"/>
    <cellStyle name="Hyperlink 32" xfId="60272" hidden="1" xr:uid="{00000000-0005-0000-0000-000062750000}"/>
    <cellStyle name="Hyperlink 32" xfId="60308" hidden="1" xr:uid="{00000000-0005-0000-0000-000063750000}"/>
    <cellStyle name="Hyperlink 32" xfId="60431" hidden="1" xr:uid="{00000000-0005-0000-0000-000064750000}"/>
    <cellStyle name="Hyperlink 32" xfId="60604" hidden="1" xr:uid="{00000000-0005-0000-0000-000065750000}"/>
    <cellStyle name="Hyperlink 32" xfId="60653" hidden="1" xr:uid="{00000000-0005-0000-0000-000066750000}"/>
    <cellStyle name="Hyperlink 32" xfId="60703" hidden="1" xr:uid="{00000000-0005-0000-0000-000067750000}"/>
    <cellStyle name="Hyperlink 32" xfId="60739" hidden="1" xr:uid="{00000000-0005-0000-0000-000068750000}"/>
    <cellStyle name="Hyperlink 32" xfId="60474" hidden="1" xr:uid="{00000000-0005-0000-0000-000069750000}"/>
    <cellStyle name="Hyperlink 32" xfId="60836" hidden="1" xr:uid="{00000000-0005-0000-0000-00006A750000}"/>
    <cellStyle name="Hyperlink 32" xfId="60885" hidden="1" xr:uid="{00000000-0005-0000-0000-00006B750000}"/>
    <cellStyle name="Hyperlink 32" xfId="60935" hidden="1" xr:uid="{00000000-0005-0000-0000-00006C750000}"/>
    <cellStyle name="Hyperlink 32" xfId="60971" hidden="1" xr:uid="{00000000-0005-0000-0000-00006D750000}"/>
    <cellStyle name="Hyperlink 32" xfId="60372" hidden="1" xr:uid="{00000000-0005-0000-0000-00006E750000}"/>
    <cellStyle name="Hyperlink 32" xfId="61040" hidden="1" xr:uid="{00000000-0005-0000-0000-00006F750000}"/>
    <cellStyle name="Hyperlink 32" xfId="61089" hidden="1" xr:uid="{00000000-0005-0000-0000-000070750000}"/>
    <cellStyle name="Hyperlink 32" xfId="61139" hidden="1" xr:uid="{00000000-0005-0000-0000-000071750000}"/>
    <cellStyle name="Hyperlink 32" xfId="61175" hidden="1" xr:uid="{00000000-0005-0000-0000-000072750000}"/>
    <cellStyle name="Hyperlink 32" xfId="60542" hidden="1" xr:uid="{00000000-0005-0000-0000-000073750000}"/>
    <cellStyle name="Hyperlink 32" xfId="61244" hidden="1" xr:uid="{00000000-0005-0000-0000-000074750000}"/>
    <cellStyle name="Hyperlink 32" xfId="61293" hidden="1" xr:uid="{00000000-0005-0000-0000-000075750000}"/>
    <cellStyle name="Hyperlink 32" xfId="61343" hidden="1" xr:uid="{00000000-0005-0000-0000-000076750000}"/>
    <cellStyle name="Hyperlink 32" xfId="61379" hidden="1" xr:uid="{00000000-0005-0000-0000-000077750000}"/>
    <cellStyle name="Hyperlink 32" xfId="60776" hidden="1" xr:uid="{00000000-0005-0000-0000-000078750000}"/>
    <cellStyle name="Hyperlink 32" xfId="61448" hidden="1" xr:uid="{00000000-0005-0000-0000-000079750000}"/>
    <cellStyle name="Hyperlink 32" xfId="61497" hidden="1" xr:uid="{00000000-0005-0000-0000-00007A750000}"/>
    <cellStyle name="Hyperlink 32" xfId="61547" hidden="1" xr:uid="{00000000-0005-0000-0000-00007B750000}"/>
    <cellStyle name="Hyperlink 32" xfId="61583" xr:uid="{00000000-0005-0000-0000-00007C750000}"/>
    <cellStyle name="Hyperlink 33" xfId="188" hidden="1" xr:uid="{00000000-0005-0000-0000-00007D750000}"/>
    <cellStyle name="Hyperlink 33" xfId="231" hidden="1" xr:uid="{00000000-0005-0000-0000-00007E750000}"/>
    <cellStyle name="Hyperlink 33" xfId="461" hidden="1" xr:uid="{00000000-0005-0000-0000-00007F750000}"/>
    <cellStyle name="Hyperlink 33" xfId="512" hidden="1" xr:uid="{00000000-0005-0000-0000-000080750000}"/>
    <cellStyle name="Hyperlink 33" xfId="562" hidden="1" xr:uid="{00000000-0005-0000-0000-000081750000}"/>
    <cellStyle name="Hyperlink 33" xfId="598" hidden="1" xr:uid="{00000000-0005-0000-0000-000082750000}"/>
    <cellStyle name="Hyperlink 33" xfId="649" hidden="1" xr:uid="{00000000-0005-0000-0000-000083750000}"/>
    <cellStyle name="Hyperlink 33" xfId="718" hidden="1" xr:uid="{00000000-0005-0000-0000-000084750000}"/>
    <cellStyle name="Hyperlink 33" xfId="767" hidden="1" xr:uid="{00000000-0005-0000-0000-000085750000}"/>
    <cellStyle name="Hyperlink 33" xfId="817" hidden="1" xr:uid="{00000000-0005-0000-0000-000086750000}"/>
    <cellStyle name="Hyperlink 33" xfId="853" hidden="1" xr:uid="{00000000-0005-0000-0000-000087750000}"/>
    <cellStyle name="Hyperlink 33" xfId="963" hidden="1" xr:uid="{00000000-0005-0000-0000-000088750000}"/>
    <cellStyle name="Hyperlink 33" xfId="1088" hidden="1" xr:uid="{00000000-0005-0000-0000-000089750000}"/>
    <cellStyle name="Hyperlink 33" xfId="1137" hidden="1" xr:uid="{00000000-0005-0000-0000-00008A750000}"/>
    <cellStyle name="Hyperlink 33" xfId="1187" hidden="1" xr:uid="{00000000-0005-0000-0000-00008B750000}"/>
    <cellStyle name="Hyperlink 33" xfId="1223" hidden="1" xr:uid="{00000000-0005-0000-0000-00008C750000}"/>
    <cellStyle name="Hyperlink 33" xfId="1346" hidden="1" xr:uid="{00000000-0005-0000-0000-00008D750000}"/>
    <cellStyle name="Hyperlink 33" xfId="1519" hidden="1" xr:uid="{00000000-0005-0000-0000-00008E750000}"/>
    <cellStyle name="Hyperlink 33" xfId="1568" hidden="1" xr:uid="{00000000-0005-0000-0000-00008F750000}"/>
    <cellStyle name="Hyperlink 33" xfId="1618" hidden="1" xr:uid="{00000000-0005-0000-0000-000090750000}"/>
    <cellStyle name="Hyperlink 33" xfId="1654" hidden="1" xr:uid="{00000000-0005-0000-0000-000091750000}"/>
    <cellStyle name="Hyperlink 33" xfId="1387" hidden="1" xr:uid="{00000000-0005-0000-0000-000092750000}"/>
    <cellStyle name="Hyperlink 33" xfId="1751" hidden="1" xr:uid="{00000000-0005-0000-0000-000093750000}"/>
    <cellStyle name="Hyperlink 33" xfId="1800" hidden="1" xr:uid="{00000000-0005-0000-0000-000094750000}"/>
    <cellStyle name="Hyperlink 33" xfId="1850" hidden="1" xr:uid="{00000000-0005-0000-0000-000095750000}"/>
    <cellStyle name="Hyperlink 33" xfId="1886" hidden="1" xr:uid="{00000000-0005-0000-0000-000096750000}"/>
    <cellStyle name="Hyperlink 33" xfId="1285" hidden="1" xr:uid="{00000000-0005-0000-0000-000097750000}"/>
    <cellStyle name="Hyperlink 33" xfId="1955" hidden="1" xr:uid="{00000000-0005-0000-0000-000098750000}"/>
    <cellStyle name="Hyperlink 33" xfId="2004" hidden="1" xr:uid="{00000000-0005-0000-0000-000099750000}"/>
    <cellStyle name="Hyperlink 33" xfId="2054" hidden="1" xr:uid="{00000000-0005-0000-0000-00009A750000}"/>
    <cellStyle name="Hyperlink 33" xfId="2090" hidden="1" xr:uid="{00000000-0005-0000-0000-00009B750000}"/>
    <cellStyle name="Hyperlink 33" xfId="1457" hidden="1" xr:uid="{00000000-0005-0000-0000-00009C750000}"/>
    <cellStyle name="Hyperlink 33" xfId="2159" hidden="1" xr:uid="{00000000-0005-0000-0000-00009D750000}"/>
    <cellStyle name="Hyperlink 33" xfId="2208" hidden="1" xr:uid="{00000000-0005-0000-0000-00009E750000}"/>
    <cellStyle name="Hyperlink 33" xfId="2258" hidden="1" xr:uid="{00000000-0005-0000-0000-00009F750000}"/>
    <cellStyle name="Hyperlink 33" xfId="2294" hidden="1" xr:uid="{00000000-0005-0000-0000-0000A0750000}"/>
    <cellStyle name="Hyperlink 33" xfId="1691" hidden="1" xr:uid="{00000000-0005-0000-0000-0000A1750000}"/>
    <cellStyle name="Hyperlink 33" xfId="2363" hidden="1" xr:uid="{00000000-0005-0000-0000-0000A2750000}"/>
    <cellStyle name="Hyperlink 33" xfId="2412" hidden="1" xr:uid="{00000000-0005-0000-0000-0000A3750000}"/>
    <cellStyle name="Hyperlink 33" xfId="2462" hidden="1" xr:uid="{00000000-0005-0000-0000-0000A4750000}"/>
    <cellStyle name="Hyperlink 33" xfId="2498" hidden="1" xr:uid="{00000000-0005-0000-0000-0000A5750000}"/>
    <cellStyle name="Hyperlink 33" xfId="1005" hidden="1" xr:uid="{00000000-0005-0000-0000-0000A6750000}"/>
    <cellStyle name="Hyperlink 33" xfId="2567" hidden="1" xr:uid="{00000000-0005-0000-0000-0000A7750000}"/>
    <cellStyle name="Hyperlink 33" xfId="2616" hidden="1" xr:uid="{00000000-0005-0000-0000-0000A8750000}"/>
    <cellStyle name="Hyperlink 33" xfId="2666" hidden="1" xr:uid="{00000000-0005-0000-0000-0000A9750000}"/>
    <cellStyle name="Hyperlink 33" xfId="2702" hidden="1" xr:uid="{00000000-0005-0000-0000-0000AA750000}"/>
    <cellStyle name="Hyperlink 33" xfId="2825" hidden="1" xr:uid="{00000000-0005-0000-0000-0000AB750000}"/>
    <cellStyle name="Hyperlink 33" xfId="2998" hidden="1" xr:uid="{00000000-0005-0000-0000-0000AC750000}"/>
    <cellStyle name="Hyperlink 33" xfId="3047" hidden="1" xr:uid="{00000000-0005-0000-0000-0000AD750000}"/>
    <cellStyle name="Hyperlink 33" xfId="3097" hidden="1" xr:uid="{00000000-0005-0000-0000-0000AE750000}"/>
    <cellStyle name="Hyperlink 33" xfId="3133" hidden="1" xr:uid="{00000000-0005-0000-0000-0000AF750000}"/>
    <cellStyle name="Hyperlink 33" xfId="2866" hidden="1" xr:uid="{00000000-0005-0000-0000-0000B0750000}"/>
    <cellStyle name="Hyperlink 33" xfId="3230" hidden="1" xr:uid="{00000000-0005-0000-0000-0000B1750000}"/>
    <cellStyle name="Hyperlink 33" xfId="3279" hidden="1" xr:uid="{00000000-0005-0000-0000-0000B2750000}"/>
    <cellStyle name="Hyperlink 33" xfId="3329" hidden="1" xr:uid="{00000000-0005-0000-0000-0000B3750000}"/>
    <cellStyle name="Hyperlink 33" xfId="3365" hidden="1" xr:uid="{00000000-0005-0000-0000-0000B4750000}"/>
    <cellStyle name="Hyperlink 33" xfId="2764" hidden="1" xr:uid="{00000000-0005-0000-0000-0000B5750000}"/>
    <cellStyle name="Hyperlink 33" xfId="3434" hidden="1" xr:uid="{00000000-0005-0000-0000-0000B6750000}"/>
    <cellStyle name="Hyperlink 33" xfId="3483" hidden="1" xr:uid="{00000000-0005-0000-0000-0000B7750000}"/>
    <cellStyle name="Hyperlink 33" xfId="3533" hidden="1" xr:uid="{00000000-0005-0000-0000-0000B8750000}"/>
    <cellStyle name="Hyperlink 33" xfId="3569" hidden="1" xr:uid="{00000000-0005-0000-0000-0000B9750000}"/>
    <cellStyle name="Hyperlink 33" xfId="2936" hidden="1" xr:uid="{00000000-0005-0000-0000-0000BA750000}"/>
    <cellStyle name="Hyperlink 33" xfId="3638" hidden="1" xr:uid="{00000000-0005-0000-0000-0000BB750000}"/>
    <cellStyle name="Hyperlink 33" xfId="3687" hidden="1" xr:uid="{00000000-0005-0000-0000-0000BC750000}"/>
    <cellStyle name="Hyperlink 33" xfId="3737" hidden="1" xr:uid="{00000000-0005-0000-0000-0000BD750000}"/>
    <cellStyle name="Hyperlink 33" xfId="3773" hidden="1" xr:uid="{00000000-0005-0000-0000-0000BE750000}"/>
    <cellStyle name="Hyperlink 33" xfId="3170" hidden="1" xr:uid="{00000000-0005-0000-0000-0000BF750000}"/>
    <cellStyle name="Hyperlink 33" xfId="3842" hidden="1" xr:uid="{00000000-0005-0000-0000-0000C0750000}"/>
    <cellStyle name="Hyperlink 33" xfId="3891" hidden="1" xr:uid="{00000000-0005-0000-0000-0000C1750000}"/>
    <cellStyle name="Hyperlink 33" xfId="3941" hidden="1" xr:uid="{00000000-0005-0000-0000-0000C2750000}"/>
    <cellStyle name="Hyperlink 33" xfId="3977" hidden="1" xr:uid="{00000000-0005-0000-0000-0000C3750000}"/>
    <cellStyle name="Hyperlink 33" xfId="903" hidden="1" xr:uid="{00000000-0005-0000-0000-0000C4750000}"/>
    <cellStyle name="Hyperlink 33" xfId="4046" hidden="1" xr:uid="{00000000-0005-0000-0000-0000C5750000}"/>
    <cellStyle name="Hyperlink 33" xfId="4095" hidden="1" xr:uid="{00000000-0005-0000-0000-0000C6750000}"/>
    <cellStyle name="Hyperlink 33" xfId="4145" hidden="1" xr:uid="{00000000-0005-0000-0000-0000C7750000}"/>
    <cellStyle name="Hyperlink 33" xfId="4181" hidden="1" xr:uid="{00000000-0005-0000-0000-0000C8750000}"/>
    <cellStyle name="Hyperlink 33" xfId="4304" hidden="1" xr:uid="{00000000-0005-0000-0000-0000C9750000}"/>
    <cellStyle name="Hyperlink 33" xfId="4477" hidden="1" xr:uid="{00000000-0005-0000-0000-0000CA750000}"/>
    <cellStyle name="Hyperlink 33" xfId="4526" hidden="1" xr:uid="{00000000-0005-0000-0000-0000CB750000}"/>
    <cellStyle name="Hyperlink 33" xfId="4576" hidden="1" xr:uid="{00000000-0005-0000-0000-0000CC750000}"/>
    <cellStyle name="Hyperlink 33" xfId="4612" hidden="1" xr:uid="{00000000-0005-0000-0000-0000CD750000}"/>
    <cellStyle name="Hyperlink 33" xfId="4345" hidden="1" xr:uid="{00000000-0005-0000-0000-0000CE750000}"/>
    <cellStyle name="Hyperlink 33" xfId="4709" hidden="1" xr:uid="{00000000-0005-0000-0000-0000CF750000}"/>
    <cellStyle name="Hyperlink 33" xfId="4758" hidden="1" xr:uid="{00000000-0005-0000-0000-0000D0750000}"/>
    <cellStyle name="Hyperlink 33" xfId="4808" hidden="1" xr:uid="{00000000-0005-0000-0000-0000D1750000}"/>
    <cellStyle name="Hyperlink 33" xfId="4844" hidden="1" xr:uid="{00000000-0005-0000-0000-0000D2750000}"/>
    <cellStyle name="Hyperlink 33" xfId="4243" hidden="1" xr:uid="{00000000-0005-0000-0000-0000D3750000}"/>
    <cellStyle name="Hyperlink 33" xfId="4913" hidden="1" xr:uid="{00000000-0005-0000-0000-0000D4750000}"/>
    <cellStyle name="Hyperlink 33" xfId="4962" hidden="1" xr:uid="{00000000-0005-0000-0000-0000D5750000}"/>
    <cellStyle name="Hyperlink 33" xfId="5012" hidden="1" xr:uid="{00000000-0005-0000-0000-0000D6750000}"/>
    <cellStyle name="Hyperlink 33" xfId="5048" hidden="1" xr:uid="{00000000-0005-0000-0000-0000D7750000}"/>
    <cellStyle name="Hyperlink 33" xfId="4415" hidden="1" xr:uid="{00000000-0005-0000-0000-0000D8750000}"/>
    <cellStyle name="Hyperlink 33" xfId="5117" hidden="1" xr:uid="{00000000-0005-0000-0000-0000D9750000}"/>
    <cellStyle name="Hyperlink 33" xfId="5166" hidden="1" xr:uid="{00000000-0005-0000-0000-0000DA750000}"/>
    <cellStyle name="Hyperlink 33" xfId="5216" hidden="1" xr:uid="{00000000-0005-0000-0000-0000DB750000}"/>
    <cellStyle name="Hyperlink 33" xfId="5252" hidden="1" xr:uid="{00000000-0005-0000-0000-0000DC750000}"/>
    <cellStyle name="Hyperlink 33" xfId="4649" hidden="1" xr:uid="{00000000-0005-0000-0000-0000DD750000}"/>
    <cellStyle name="Hyperlink 33" xfId="5321" hidden="1" xr:uid="{00000000-0005-0000-0000-0000DE750000}"/>
    <cellStyle name="Hyperlink 33" xfId="5370" hidden="1" xr:uid="{00000000-0005-0000-0000-0000DF750000}"/>
    <cellStyle name="Hyperlink 33" xfId="5420" hidden="1" xr:uid="{00000000-0005-0000-0000-0000E0750000}"/>
    <cellStyle name="Hyperlink 33" xfId="5456" hidden="1" xr:uid="{00000000-0005-0000-0000-0000E1750000}"/>
    <cellStyle name="Hyperlink 33" xfId="5657" hidden="1" xr:uid="{00000000-0005-0000-0000-0000E2750000}"/>
    <cellStyle name="Hyperlink 33" xfId="5857" hidden="1" xr:uid="{00000000-0005-0000-0000-0000E3750000}"/>
    <cellStyle name="Hyperlink 33" xfId="5906" hidden="1" xr:uid="{00000000-0005-0000-0000-0000E4750000}"/>
    <cellStyle name="Hyperlink 33" xfId="5956" hidden="1" xr:uid="{00000000-0005-0000-0000-0000E5750000}"/>
    <cellStyle name="Hyperlink 33" xfId="5992" hidden="1" xr:uid="{00000000-0005-0000-0000-0000E6750000}"/>
    <cellStyle name="Hyperlink 33" xfId="6043" hidden="1" xr:uid="{00000000-0005-0000-0000-0000E7750000}"/>
    <cellStyle name="Hyperlink 33" xfId="6112" hidden="1" xr:uid="{00000000-0005-0000-0000-0000E8750000}"/>
    <cellStyle name="Hyperlink 33" xfId="6161" hidden="1" xr:uid="{00000000-0005-0000-0000-0000E9750000}"/>
    <cellStyle name="Hyperlink 33" xfId="6211" hidden="1" xr:uid="{00000000-0005-0000-0000-0000EA750000}"/>
    <cellStyle name="Hyperlink 33" xfId="6247" hidden="1" xr:uid="{00000000-0005-0000-0000-0000EB750000}"/>
    <cellStyle name="Hyperlink 33" xfId="6354" hidden="1" xr:uid="{00000000-0005-0000-0000-0000EC750000}"/>
    <cellStyle name="Hyperlink 33" xfId="6478" hidden="1" xr:uid="{00000000-0005-0000-0000-0000ED750000}"/>
    <cellStyle name="Hyperlink 33" xfId="6527" hidden="1" xr:uid="{00000000-0005-0000-0000-0000EE750000}"/>
    <cellStyle name="Hyperlink 33" xfId="6577" hidden="1" xr:uid="{00000000-0005-0000-0000-0000EF750000}"/>
    <cellStyle name="Hyperlink 33" xfId="6613" hidden="1" xr:uid="{00000000-0005-0000-0000-0000F0750000}"/>
    <cellStyle name="Hyperlink 33" xfId="6736" hidden="1" xr:uid="{00000000-0005-0000-0000-0000F1750000}"/>
    <cellStyle name="Hyperlink 33" xfId="6909" hidden="1" xr:uid="{00000000-0005-0000-0000-0000F2750000}"/>
    <cellStyle name="Hyperlink 33" xfId="6958" hidden="1" xr:uid="{00000000-0005-0000-0000-0000F3750000}"/>
    <cellStyle name="Hyperlink 33" xfId="7008" hidden="1" xr:uid="{00000000-0005-0000-0000-0000F4750000}"/>
    <cellStyle name="Hyperlink 33" xfId="7044" hidden="1" xr:uid="{00000000-0005-0000-0000-0000F5750000}"/>
    <cellStyle name="Hyperlink 33" xfId="6777" hidden="1" xr:uid="{00000000-0005-0000-0000-0000F6750000}"/>
    <cellStyle name="Hyperlink 33" xfId="7141" hidden="1" xr:uid="{00000000-0005-0000-0000-0000F7750000}"/>
    <cellStyle name="Hyperlink 33" xfId="7190" hidden="1" xr:uid="{00000000-0005-0000-0000-0000F8750000}"/>
    <cellStyle name="Hyperlink 33" xfId="7240" hidden="1" xr:uid="{00000000-0005-0000-0000-0000F9750000}"/>
    <cellStyle name="Hyperlink 33" xfId="7276" hidden="1" xr:uid="{00000000-0005-0000-0000-0000FA750000}"/>
    <cellStyle name="Hyperlink 33" xfId="6675" hidden="1" xr:uid="{00000000-0005-0000-0000-0000FB750000}"/>
    <cellStyle name="Hyperlink 33" xfId="7345" hidden="1" xr:uid="{00000000-0005-0000-0000-0000FC750000}"/>
    <cellStyle name="Hyperlink 33" xfId="7394" hidden="1" xr:uid="{00000000-0005-0000-0000-0000FD750000}"/>
    <cellStyle name="Hyperlink 33" xfId="7444" hidden="1" xr:uid="{00000000-0005-0000-0000-0000FE750000}"/>
    <cellStyle name="Hyperlink 33" xfId="7480" hidden="1" xr:uid="{00000000-0005-0000-0000-0000FF750000}"/>
    <cellStyle name="Hyperlink 33" xfId="6847" hidden="1" xr:uid="{00000000-0005-0000-0000-000000760000}"/>
    <cellStyle name="Hyperlink 33" xfId="7549" hidden="1" xr:uid="{00000000-0005-0000-0000-000001760000}"/>
    <cellStyle name="Hyperlink 33" xfId="7598" hidden="1" xr:uid="{00000000-0005-0000-0000-000002760000}"/>
    <cellStyle name="Hyperlink 33" xfId="7648" hidden="1" xr:uid="{00000000-0005-0000-0000-000003760000}"/>
    <cellStyle name="Hyperlink 33" xfId="7684" hidden="1" xr:uid="{00000000-0005-0000-0000-000004760000}"/>
    <cellStyle name="Hyperlink 33" xfId="7081" hidden="1" xr:uid="{00000000-0005-0000-0000-000005760000}"/>
    <cellStyle name="Hyperlink 33" xfId="7753" hidden="1" xr:uid="{00000000-0005-0000-0000-000006760000}"/>
    <cellStyle name="Hyperlink 33" xfId="7802" hidden="1" xr:uid="{00000000-0005-0000-0000-000007760000}"/>
    <cellStyle name="Hyperlink 33" xfId="7852" hidden="1" xr:uid="{00000000-0005-0000-0000-000008760000}"/>
    <cellStyle name="Hyperlink 33" xfId="7888" hidden="1" xr:uid="{00000000-0005-0000-0000-000009760000}"/>
    <cellStyle name="Hyperlink 33" xfId="6396" hidden="1" xr:uid="{00000000-0005-0000-0000-00000A760000}"/>
    <cellStyle name="Hyperlink 33" xfId="7957" hidden="1" xr:uid="{00000000-0005-0000-0000-00000B760000}"/>
    <cellStyle name="Hyperlink 33" xfId="8006" hidden="1" xr:uid="{00000000-0005-0000-0000-00000C760000}"/>
    <cellStyle name="Hyperlink 33" xfId="8056" hidden="1" xr:uid="{00000000-0005-0000-0000-00000D760000}"/>
    <cellStyle name="Hyperlink 33" xfId="8092" hidden="1" xr:uid="{00000000-0005-0000-0000-00000E760000}"/>
    <cellStyle name="Hyperlink 33" xfId="8215" hidden="1" xr:uid="{00000000-0005-0000-0000-00000F760000}"/>
    <cellStyle name="Hyperlink 33" xfId="8388" hidden="1" xr:uid="{00000000-0005-0000-0000-000010760000}"/>
    <cellStyle name="Hyperlink 33" xfId="8437" hidden="1" xr:uid="{00000000-0005-0000-0000-000011760000}"/>
    <cellStyle name="Hyperlink 33" xfId="8487" hidden="1" xr:uid="{00000000-0005-0000-0000-000012760000}"/>
    <cellStyle name="Hyperlink 33" xfId="8523" hidden="1" xr:uid="{00000000-0005-0000-0000-000013760000}"/>
    <cellStyle name="Hyperlink 33" xfId="8256" hidden="1" xr:uid="{00000000-0005-0000-0000-000014760000}"/>
    <cellStyle name="Hyperlink 33" xfId="8620" hidden="1" xr:uid="{00000000-0005-0000-0000-000015760000}"/>
    <cellStyle name="Hyperlink 33" xfId="8669" hidden="1" xr:uid="{00000000-0005-0000-0000-000016760000}"/>
    <cellStyle name="Hyperlink 33" xfId="8719" hidden="1" xr:uid="{00000000-0005-0000-0000-000017760000}"/>
    <cellStyle name="Hyperlink 33" xfId="8755" hidden="1" xr:uid="{00000000-0005-0000-0000-000018760000}"/>
    <cellStyle name="Hyperlink 33" xfId="8154" hidden="1" xr:uid="{00000000-0005-0000-0000-000019760000}"/>
    <cellStyle name="Hyperlink 33" xfId="8824" hidden="1" xr:uid="{00000000-0005-0000-0000-00001A760000}"/>
    <cellStyle name="Hyperlink 33" xfId="8873" hidden="1" xr:uid="{00000000-0005-0000-0000-00001B760000}"/>
    <cellStyle name="Hyperlink 33" xfId="8923" hidden="1" xr:uid="{00000000-0005-0000-0000-00001C760000}"/>
    <cellStyle name="Hyperlink 33" xfId="8959" hidden="1" xr:uid="{00000000-0005-0000-0000-00001D760000}"/>
    <cellStyle name="Hyperlink 33" xfId="8326" hidden="1" xr:uid="{00000000-0005-0000-0000-00001E760000}"/>
    <cellStyle name="Hyperlink 33" xfId="9028" hidden="1" xr:uid="{00000000-0005-0000-0000-00001F760000}"/>
    <cellStyle name="Hyperlink 33" xfId="9077" hidden="1" xr:uid="{00000000-0005-0000-0000-000020760000}"/>
    <cellStyle name="Hyperlink 33" xfId="9127" hidden="1" xr:uid="{00000000-0005-0000-0000-000021760000}"/>
    <cellStyle name="Hyperlink 33" xfId="9163" hidden="1" xr:uid="{00000000-0005-0000-0000-000022760000}"/>
    <cellStyle name="Hyperlink 33" xfId="8560" hidden="1" xr:uid="{00000000-0005-0000-0000-000023760000}"/>
    <cellStyle name="Hyperlink 33" xfId="9232" hidden="1" xr:uid="{00000000-0005-0000-0000-000024760000}"/>
    <cellStyle name="Hyperlink 33" xfId="9281" hidden="1" xr:uid="{00000000-0005-0000-0000-000025760000}"/>
    <cellStyle name="Hyperlink 33" xfId="9331" hidden="1" xr:uid="{00000000-0005-0000-0000-000026760000}"/>
    <cellStyle name="Hyperlink 33" xfId="9367" hidden="1" xr:uid="{00000000-0005-0000-0000-000027760000}"/>
    <cellStyle name="Hyperlink 33" xfId="6295" hidden="1" xr:uid="{00000000-0005-0000-0000-000028760000}"/>
    <cellStyle name="Hyperlink 33" xfId="9436" hidden="1" xr:uid="{00000000-0005-0000-0000-000029760000}"/>
    <cellStyle name="Hyperlink 33" xfId="9485" hidden="1" xr:uid="{00000000-0005-0000-0000-00002A760000}"/>
    <cellStyle name="Hyperlink 33" xfId="9535" hidden="1" xr:uid="{00000000-0005-0000-0000-00002B760000}"/>
    <cellStyle name="Hyperlink 33" xfId="9571" hidden="1" xr:uid="{00000000-0005-0000-0000-00002C760000}"/>
    <cellStyle name="Hyperlink 33" xfId="9694" hidden="1" xr:uid="{00000000-0005-0000-0000-00002D760000}"/>
    <cellStyle name="Hyperlink 33" xfId="9867" hidden="1" xr:uid="{00000000-0005-0000-0000-00002E760000}"/>
    <cellStyle name="Hyperlink 33" xfId="9916" hidden="1" xr:uid="{00000000-0005-0000-0000-00002F760000}"/>
    <cellStyle name="Hyperlink 33" xfId="9966" hidden="1" xr:uid="{00000000-0005-0000-0000-000030760000}"/>
    <cellStyle name="Hyperlink 33" xfId="10002" hidden="1" xr:uid="{00000000-0005-0000-0000-000031760000}"/>
    <cellStyle name="Hyperlink 33" xfId="9735" hidden="1" xr:uid="{00000000-0005-0000-0000-000032760000}"/>
    <cellStyle name="Hyperlink 33" xfId="10099" hidden="1" xr:uid="{00000000-0005-0000-0000-000033760000}"/>
    <cellStyle name="Hyperlink 33" xfId="10148" hidden="1" xr:uid="{00000000-0005-0000-0000-000034760000}"/>
    <cellStyle name="Hyperlink 33" xfId="10198" hidden="1" xr:uid="{00000000-0005-0000-0000-000035760000}"/>
    <cellStyle name="Hyperlink 33" xfId="10234" hidden="1" xr:uid="{00000000-0005-0000-0000-000036760000}"/>
    <cellStyle name="Hyperlink 33" xfId="9633" hidden="1" xr:uid="{00000000-0005-0000-0000-000037760000}"/>
    <cellStyle name="Hyperlink 33" xfId="10303" hidden="1" xr:uid="{00000000-0005-0000-0000-000038760000}"/>
    <cellStyle name="Hyperlink 33" xfId="10352" hidden="1" xr:uid="{00000000-0005-0000-0000-000039760000}"/>
    <cellStyle name="Hyperlink 33" xfId="10402" hidden="1" xr:uid="{00000000-0005-0000-0000-00003A760000}"/>
    <cellStyle name="Hyperlink 33" xfId="10438" hidden="1" xr:uid="{00000000-0005-0000-0000-00003B760000}"/>
    <cellStyle name="Hyperlink 33" xfId="9805" hidden="1" xr:uid="{00000000-0005-0000-0000-00003C760000}"/>
    <cellStyle name="Hyperlink 33" xfId="10507" hidden="1" xr:uid="{00000000-0005-0000-0000-00003D760000}"/>
    <cellStyle name="Hyperlink 33" xfId="10556" hidden="1" xr:uid="{00000000-0005-0000-0000-00003E760000}"/>
    <cellStyle name="Hyperlink 33" xfId="10606" hidden="1" xr:uid="{00000000-0005-0000-0000-00003F760000}"/>
    <cellStyle name="Hyperlink 33" xfId="10642" hidden="1" xr:uid="{00000000-0005-0000-0000-000040760000}"/>
    <cellStyle name="Hyperlink 33" xfId="10039" hidden="1" xr:uid="{00000000-0005-0000-0000-000041760000}"/>
    <cellStyle name="Hyperlink 33" xfId="10711" hidden="1" xr:uid="{00000000-0005-0000-0000-000042760000}"/>
    <cellStyle name="Hyperlink 33" xfId="10760" hidden="1" xr:uid="{00000000-0005-0000-0000-000043760000}"/>
    <cellStyle name="Hyperlink 33" xfId="10810" hidden="1" xr:uid="{00000000-0005-0000-0000-000044760000}"/>
    <cellStyle name="Hyperlink 33" xfId="10846" hidden="1" xr:uid="{00000000-0005-0000-0000-000045760000}"/>
    <cellStyle name="Hyperlink 33" xfId="5705" hidden="1" xr:uid="{00000000-0005-0000-0000-000046760000}"/>
    <cellStyle name="Hyperlink 33" xfId="10944" hidden="1" xr:uid="{00000000-0005-0000-0000-000047760000}"/>
    <cellStyle name="Hyperlink 33" xfId="10993" hidden="1" xr:uid="{00000000-0005-0000-0000-000048760000}"/>
    <cellStyle name="Hyperlink 33" xfId="11043" hidden="1" xr:uid="{00000000-0005-0000-0000-000049760000}"/>
    <cellStyle name="Hyperlink 33" xfId="11079" hidden="1" xr:uid="{00000000-0005-0000-0000-00004A760000}"/>
    <cellStyle name="Hyperlink 33" xfId="11130" hidden="1" xr:uid="{00000000-0005-0000-0000-00004B760000}"/>
    <cellStyle name="Hyperlink 33" xfId="11199" hidden="1" xr:uid="{00000000-0005-0000-0000-00004C760000}"/>
    <cellStyle name="Hyperlink 33" xfId="11248" hidden="1" xr:uid="{00000000-0005-0000-0000-00004D760000}"/>
    <cellStyle name="Hyperlink 33" xfId="11298" hidden="1" xr:uid="{00000000-0005-0000-0000-00004E760000}"/>
    <cellStyle name="Hyperlink 33" xfId="11334" hidden="1" xr:uid="{00000000-0005-0000-0000-00004F760000}"/>
    <cellStyle name="Hyperlink 33" xfId="11442" hidden="1" xr:uid="{00000000-0005-0000-0000-000050760000}"/>
    <cellStyle name="Hyperlink 33" xfId="11566" hidden="1" xr:uid="{00000000-0005-0000-0000-000051760000}"/>
    <cellStyle name="Hyperlink 33" xfId="11615" hidden="1" xr:uid="{00000000-0005-0000-0000-000052760000}"/>
    <cellStyle name="Hyperlink 33" xfId="11665" hidden="1" xr:uid="{00000000-0005-0000-0000-000053760000}"/>
    <cellStyle name="Hyperlink 33" xfId="11701" hidden="1" xr:uid="{00000000-0005-0000-0000-000054760000}"/>
    <cellStyle name="Hyperlink 33" xfId="11824" hidden="1" xr:uid="{00000000-0005-0000-0000-000055760000}"/>
    <cellStyle name="Hyperlink 33" xfId="11997" hidden="1" xr:uid="{00000000-0005-0000-0000-000056760000}"/>
    <cellStyle name="Hyperlink 33" xfId="12046" hidden="1" xr:uid="{00000000-0005-0000-0000-000057760000}"/>
    <cellStyle name="Hyperlink 33" xfId="12096" hidden="1" xr:uid="{00000000-0005-0000-0000-000058760000}"/>
    <cellStyle name="Hyperlink 33" xfId="12132" hidden="1" xr:uid="{00000000-0005-0000-0000-000059760000}"/>
    <cellStyle name="Hyperlink 33" xfId="11865" hidden="1" xr:uid="{00000000-0005-0000-0000-00005A760000}"/>
    <cellStyle name="Hyperlink 33" xfId="12229" hidden="1" xr:uid="{00000000-0005-0000-0000-00005B760000}"/>
    <cellStyle name="Hyperlink 33" xfId="12278" hidden="1" xr:uid="{00000000-0005-0000-0000-00005C760000}"/>
    <cellStyle name="Hyperlink 33" xfId="12328" hidden="1" xr:uid="{00000000-0005-0000-0000-00005D760000}"/>
    <cellStyle name="Hyperlink 33" xfId="12364" hidden="1" xr:uid="{00000000-0005-0000-0000-00005E760000}"/>
    <cellStyle name="Hyperlink 33" xfId="11763" hidden="1" xr:uid="{00000000-0005-0000-0000-00005F760000}"/>
    <cellStyle name="Hyperlink 33" xfId="12433" hidden="1" xr:uid="{00000000-0005-0000-0000-000060760000}"/>
    <cellStyle name="Hyperlink 33" xfId="12482" hidden="1" xr:uid="{00000000-0005-0000-0000-000061760000}"/>
    <cellStyle name="Hyperlink 33" xfId="12532" hidden="1" xr:uid="{00000000-0005-0000-0000-000062760000}"/>
    <cellStyle name="Hyperlink 33" xfId="12568" hidden="1" xr:uid="{00000000-0005-0000-0000-000063760000}"/>
    <cellStyle name="Hyperlink 33" xfId="11935" hidden="1" xr:uid="{00000000-0005-0000-0000-000064760000}"/>
    <cellStyle name="Hyperlink 33" xfId="12637" hidden="1" xr:uid="{00000000-0005-0000-0000-000065760000}"/>
    <cellStyle name="Hyperlink 33" xfId="12686" hidden="1" xr:uid="{00000000-0005-0000-0000-000066760000}"/>
    <cellStyle name="Hyperlink 33" xfId="12736" hidden="1" xr:uid="{00000000-0005-0000-0000-000067760000}"/>
    <cellStyle name="Hyperlink 33" xfId="12772" hidden="1" xr:uid="{00000000-0005-0000-0000-000068760000}"/>
    <cellStyle name="Hyperlink 33" xfId="12169" hidden="1" xr:uid="{00000000-0005-0000-0000-000069760000}"/>
    <cellStyle name="Hyperlink 33" xfId="12841" hidden="1" xr:uid="{00000000-0005-0000-0000-00006A760000}"/>
    <cellStyle name="Hyperlink 33" xfId="12890" hidden="1" xr:uid="{00000000-0005-0000-0000-00006B760000}"/>
    <cellStyle name="Hyperlink 33" xfId="12940" hidden="1" xr:uid="{00000000-0005-0000-0000-00006C760000}"/>
    <cellStyle name="Hyperlink 33" xfId="12976" hidden="1" xr:uid="{00000000-0005-0000-0000-00006D760000}"/>
    <cellStyle name="Hyperlink 33" xfId="11484" hidden="1" xr:uid="{00000000-0005-0000-0000-00006E760000}"/>
    <cellStyle name="Hyperlink 33" xfId="13045" hidden="1" xr:uid="{00000000-0005-0000-0000-00006F760000}"/>
    <cellStyle name="Hyperlink 33" xfId="13094" hidden="1" xr:uid="{00000000-0005-0000-0000-000070760000}"/>
    <cellStyle name="Hyperlink 33" xfId="13144" hidden="1" xr:uid="{00000000-0005-0000-0000-000071760000}"/>
    <cellStyle name="Hyperlink 33" xfId="13180" hidden="1" xr:uid="{00000000-0005-0000-0000-000072760000}"/>
    <cellStyle name="Hyperlink 33" xfId="13303" hidden="1" xr:uid="{00000000-0005-0000-0000-000073760000}"/>
    <cellStyle name="Hyperlink 33" xfId="13476" hidden="1" xr:uid="{00000000-0005-0000-0000-000074760000}"/>
    <cellStyle name="Hyperlink 33" xfId="13525" hidden="1" xr:uid="{00000000-0005-0000-0000-000075760000}"/>
    <cellStyle name="Hyperlink 33" xfId="13575" hidden="1" xr:uid="{00000000-0005-0000-0000-000076760000}"/>
    <cellStyle name="Hyperlink 33" xfId="13611" hidden="1" xr:uid="{00000000-0005-0000-0000-000077760000}"/>
    <cellStyle name="Hyperlink 33" xfId="13344" hidden="1" xr:uid="{00000000-0005-0000-0000-000078760000}"/>
    <cellStyle name="Hyperlink 33" xfId="13708" hidden="1" xr:uid="{00000000-0005-0000-0000-000079760000}"/>
    <cellStyle name="Hyperlink 33" xfId="13757" hidden="1" xr:uid="{00000000-0005-0000-0000-00007A760000}"/>
    <cellStyle name="Hyperlink 33" xfId="13807" hidden="1" xr:uid="{00000000-0005-0000-0000-00007B760000}"/>
    <cellStyle name="Hyperlink 33" xfId="13843" hidden="1" xr:uid="{00000000-0005-0000-0000-00007C760000}"/>
    <cellStyle name="Hyperlink 33" xfId="13242" hidden="1" xr:uid="{00000000-0005-0000-0000-00007D760000}"/>
    <cellStyle name="Hyperlink 33" xfId="13912" hidden="1" xr:uid="{00000000-0005-0000-0000-00007E760000}"/>
    <cellStyle name="Hyperlink 33" xfId="13961" hidden="1" xr:uid="{00000000-0005-0000-0000-00007F760000}"/>
    <cellStyle name="Hyperlink 33" xfId="14011" hidden="1" xr:uid="{00000000-0005-0000-0000-000080760000}"/>
    <cellStyle name="Hyperlink 33" xfId="14047" hidden="1" xr:uid="{00000000-0005-0000-0000-000081760000}"/>
    <cellStyle name="Hyperlink 33" xfId="13414" hidden="1" xr:uid="{00000000-0005-0000-0000-000082760000}"/>
    <cellStyle name="Hyperlink 33" xfId="14116" hidden="1" xr:uid="{00000000-0005-0000-0000-000083760000}"/>
    <cellStyle name="Hyperlink 33" xfId="14165" hidden="1" xr:uid="{00000000-0005-0000-0000-000084760000}"/>
    <cellStyle name="Hyperlink 33" xfId="14215" hidden="1" xr:uid="{00000000-0005-0000-0000-000085760000}"/>
    <cellStyle name="Hyperlink 33" xfId="14251" hidden="1" xr:uid="{00000000-0005-0000-0000-000086760000}"/>
    <cellStyle name="Hyperlink 33" xfId="13648" hidden="1" xr:uid="{00000000-0005-0000-0000-000087760000}"/>
    <cellStyle name="Hyperlink 33" xfId="14320" hidden="1" xr:uid="{00000000-0005-0000-0000-000088760000}"/>
    <cellStyle name="Hyperlink 33" xfId="14369" hidden="1" xr:uid="{00000000-0005-0000-0000-000089760000}"/>
    <cellStyle name="Hyperlink 33" xfId="14419" hidden="1" xr:uid="{00000000-0005-0000-0000-00008A760000}"/>
    <cellStyle name="Hyperlink 33" xfId="14455" hidden="1" xr:uid="{00000000-0005-0000-0000-00008B760000}"/>
    <cellStyle name="Hyperlink 33" xfId="11383" hidden="1" xr:uid="{00000000-0005-0000-0000-00008C760000}"/>
    <cellStyle name="Hyperlink 33" xfId="14524" hidden="1" xr:uid="{00000000-0005-0000-0000-00008D760000}"/>
    <cellStyle name="Hyperlink 33" xfId="14573" hidden="1" xr:uid="{00000000-0005-0000-0000-00008E760000}"/>
    <cellStyle name="Hyperlink 33" xfId="14623" hidden="1" xr:uid="{00000000-0005-0000-0000-00008F760000}"/>
    <cellStyle name="Hyperlink 33" xfId="14659" hidden="1" xr:uid="{00000000-0005-0000-0000-000090760000}"/>
    <cellStyle name="Hyperlink 33" xfId="14782" hidden="1" xr:uid="{00000000-0005-0000-0000-000091760000}"/>
    <cellStyle name="Hyperlink 33" xfId="14955" hidden="1" xr:uid="{00000000-0005-0000-0000-000092760000}"/>
    <cellStyle name="Hyperlink 33" xfId="15004" hidden="1" xr:uid="{00000000-0005-0000-0000-000093760000}"/>
    <cellStyle name="Hyperlink 33" xfId="15054" hidden="1" xr:uid="{00000000-0005-0000-0000-000094760000}"/>
    <cellStyle name="Hyperlink 33" xfId="15090" hidden="1" xr:uid="{00000000-0005-0000-0000-000095760000}"/>
    <cellStyle name="Hyperlink 33" xfId="14823" hidden="1" xr:uid="{00000000-0005-0000-0000-000096760000}"/>
    <cellStyle name="Hyperlink 33" xfId="15187" hidden="1" xr:uid="{00000000-0005-0000-0000-000097760000}"/>
    <cellStyle name="Hyperlink 33" xfId="15236" hidden="1" xr:uid="{00000000-0005-0000-0000-000098760000}"/>
    <cellStyle name="Hyperlink 33" xfId="15286" hidden="1" xr:uid="{00000000-0005-0000-0000-000099760000}"/>
    <cellStyle name="Hyperlink 33" xfId="15322" hidden="1" xr:uid="{00000000-0005-0000-0000-00009A760000}"/>
    <cellStyle name="Hyperlink 33" xfId="14721" hidden="1" xr:uid="{00000000-0005-0000-0000-00009B760000}"/>
    <cellStyle name="Hyperlink 33" xfId="15391" hidden="1" xr:uid="{00000000-0005-0000-0000-00009C760000}"/>
    <cellStyle name="Hyperlink 33" xfId="15440" hidden="1" xr:uid="{00000000-0005-0000-0000-00009D760000}"/>
    <cellStyle name="Hyperlink 33" xfId="15490" hidden="1" xr:uid="{00000000-0005-0000-0000-00009E760000}"/>
    <cellStyle name="Hyperlink 33" xfId="15526" hidden="1" xr:uid="{00000000-0005-0000-0000-00009F760000}"/>
    <cellStyle name="Hyperlink 33" xfId="14893" hidden="1" xr:uid="{00000000-0005-0000-0000-0000A0760000}"/>
    <cellStyle name="Hyperlink 33" xfId="15595" hidden="1" xr:uid="{00000000-0005-0000-0000-0000A1760000}"/>
    <cellStyle name="Hyperlink 33" xfId="15644" hidden="1" xr:uid="{00000000-0005-0000-0000-0000A2760000}"/>
    <cellStyle name="Hyperlink 33" xfId="15694" hidden="1" xr:uid="{00000000-0005-0000-0000-0000A3760000}"/>
    <cellStyle name="Hyperlink 33" xfId="15730" hidden="1" xr:uid="{00000000-0005-0000-0000-0000A4760000}"/>
    <cellStyle name="Hyperlink 33" xfId="15127" hidden="1" xr:uid="{00000000-0005-0000-0000-0000A5760000}"/>
    <cellStyle name="Hyperlink 33" xfId="15799" hidden="1" xr:uid="{00000000-0005-0000-0000-0000A6760000}"/>
    <cellStyle name="Hyperlink 33" xfId="15848" hidden="1" xr:uid="{00000000-0005-0000-0000-0000A7760000}"/>
    <cellStyle name="Hyperlink 33" xfId="15898" hidden="1" xr:uid="{00000000-0005-0000-0000-0000A8760000}"/>
    <cellStyle name="Hyperlink 33" xfId="15934" hidden="1" xr:uid="{00000000-0005-0000-0000-0000A9760000}"/>
    <cellStyle name="Hyperlink 33" xfId="5576" hidden="1" xr:uid="{00000000-0005-0000-0000-0000AA760000}"/>
    <cellStyle name="Hyperlink 33" xfId="16028" hidden="1" xr:uid="{00000000-0005-0000-0000-0000AB760000}"/>
    <cellStyle name="Hyperlink 33" xfId="16077" hidden="1" xr:uid="{00000000-0005-0000-0000-0000AC760000}"/>
    <cellStyle name="Hyperlink 33" xfId="16127" hidden="1" xr:uid="{00000000-0005-0000-0000-0000AD760000}"/>
    <cellStyle name="Hyperlink 33" xfId="16163" hidden="1" xr:uid="{00000000-0005-0000-0000-0000AE760000}"/>
    <cellStyle name="Hyperlink 33" xfId="16214" hidden="1" xr:uid="{00000000-0005-0000-0000-0000AF760000}"/>
    <cellStyle name="Hyperlink 33" xfId="16283" hidden="1" xr:uid="{00000000-0005-0000-0000-0000B0760000}"/>
    <cellStyle name="Hyperlink 33" xfId="16332" hidden="1" xr:uid="{00000000-0005-0000-0000-0000B1760000}"/>
    <cellStyle name="Hyperlink 33" xfId="16382" hidden="1" xr:uid="{00000000-0005-0000-0000-0000B2760000}"/>
    <cellStyle name="Hyperlink 33" xfId="16418" hidden="1" xr:uid="{00000000-0005-0000-0000-0000B3760000}"/>
    <cellStyle name="Hyperlink 33" xfId="16523" hidden="1" xr:uid="{00000000-0005-0000-0000-0000B4760000}"/>
    <cellStyle name="Hyperlink 33" xfId="16646" hidden="1" xr:uid="{00000000-0005-0000-0000-0000B5760000}"/>
    <cellStyle name="Hyperlink 33" xfId="16695" hidden="1" xr:uid="{00000000-0005-0000-0000-0000B6760000}"/>
    <cellStyle name="Hyperlink 33" xfId="16745" hidden="1" xr:uid="{00000000-0005-0000-0000-0000B7760000}"/>
    <cellStyle name="Hyperlink 33" xfId="16781" hidden="1" xr:uid="{00000000-0005-0000-0000-0000B8760000}"/>
    <cellStyle name="Hyperlink 33" xfId="16904" hidden="1" xr:uid="{00000000-0005-0000-0000-0000B9760000}"/>
    <cellStyle name="Hyperlink 33" xfId="17077" hidden="1" xr:uid="{00000000-0005-0000-0000-0000BA760000}"/>
    <cellStyle name="Hyperlink 33" xfId="17126" hidden="1" xr:uid="{00000000-0005-0000-0000-0000BB760000}"/>
    <cellStyle name="Hyperlink 33" xfId="17176" hidden="1" xr:uid="{00000000-0005-0000-0000-0000BC760000}"/>
    <cellStyle name="Hyperlink 33" xfId="17212" hidden="1" xr:uid="{00000000-0005-0000-0000-0000BD760000}"/>
    <cellStyle name="Hyperlink 33" xfId="16945" hidden="1" xr:uid="{00000000-0005-0000-0000-0000BE760000}"/>
    <cellStyle name="Hyperlink 33" xfId="17309" hidden="1" xr:uid="{00000000-0005-0000-0000-0000BF760000}"/>
    <cellStyle name="Hyperlink 33" xfId="17358" hidden="1" xr:uid="{00000000-0005-0000-0000-0000C0760000}"/>
    <cellStyle name="Hyperlink 33" xfId="17408" hidden="1" xr:uid="{00000000-0005-0000-0000-0000C1760000}"/>
    <cellStyle name="Hyperlink 33" xfId="17444" hidden="1" xr:uid="{00000000-0005-0000-0000-0000C2760000}"/>
    <cellStyle name="Hyperlink 33" xfId="16843" hidden="1" xr:uid="{00000000-0005-0000-0000-0000C3760000}"/>
    <cellStyle name="Hyperlink 33" xfId="17513" hidden="1" xr:uid="{00000000-0005-0000-0000-0000C4760000}"/>
    <cellStyle name="Hyperlink 33" xfId="17562" hidden="1" xr:uid="{00000000-0005-0000-0000-0000C5760000}"/>
    <cellStyle name="Hyperlink 33" xfId="17612" hidden="1" xr:uid="{00000000-0005-0000-0000-0000C6760000}"/>
    <cellStyle name="Hyperlink 33" xfId="17648" hidden="1" xr:uid="{00000000-0005-0000-0000-0000C7760000}"/>
    <cellStyle name="Hyperlink 33" xfId="17015" hidden="1" xr:uid="{00000000-0005-0000-0000-0000C8760000}"/>
    <cellStyle name="Hyperlink 33" xfId="17717" hidden="1" xr:uid="{00000000-0005-0000-0000-0000C9760000}"/>
    <cellStyle name="Hyperlink 33" xfId="17766" hidden="1" xr:uid="{00000000-0005-0000-0000-0000CA760000}"/>
    <cellStyle name="Hyperlink 33" xfId="17816" hidden="1" xr:uid="{00000000-0005-0000-0000-0000CB760000}"/>
    <cellStyle name="Hyperlink 33" xfId="17852" hidden="1" xr:uid="{00000000-0005-0000-0000-0000CC760000}"/>
    <cellStyle name="Hyperlink 33" xfId="17249" hidden="1" xr:uid="{00000000-0005-0000-0000-0000CD760000}"/>
    <cellStyle name="Hyperlink 33" xfId="17921" hidden="1" xr:uid="{00000000-0005-0000-0000-0000CE760000}"/>
    <cellStyle name="Hyperlink 33" xfId="17970" hidden="1" xr:uid="{00000000-0005-0000-0000-0000CF760000}"/>
    <cellStyle name="Hyperlink 33" xfId="18020" hidden="1" xr:uid="{00000000-0005-0000-0000-0000D0760000}"/>
    <cellStyle name="Hyperlink 33" xfId="18056" hidden="1" xr:uid="{00000000-0005-0000-0000-0000D1760000}"/>
    <cellStyle name="Hyperlink 33" xfId="16565" hidden="1" xr:uid="{00000000-0005-0000-0000-0000D2760000}"/>
    <cellStyle name="Hyperlink 33" xfId="18125" hidden="1" xr:uid="{00000000-0005-0000-0000-0000D3760000}"/>
    <cellStyle name="Hyperlink 33" xfId="18174" hidden="1" xr:uid="{00000000-0005-0000-0000-0000D4760000}"/>
    <cellStyle name="Hyperlink 33" xfId="18224" hidden="1" xr:uid="{00000000-0005-0000-0000-0000D5760000}"/>
    <cellStyle name="Hyperlink 33" xfId="18260" hidden="1" xr:uid="{00000000-0005-0000-0000-0000D6760000}"/>
    <cellStyle name="Hyperlink 33" xfId="18383" hidden="1" xr:uid="{00000000-0005-0000-0000-0000D7760000}"/>
    <cellStyle name="Hyperlink 33" xfId="18556" hidden="1" xr:uid="{00000000-0005-0000-0000-0000D8760000}"/>
    <cellStyle name="Hyperlink 33" xfId="18605" hidden="1" xr:uid="{00000000-0005-0000-0000-0000D9760000}"/>
    <cellStyle name="Hyperlink 33" xfId="18655" hidden="1" xr:uid="{00000000-0005-0000-0000-0000DA760000}"/>
    <cellStyle name="Hyperlink 33" xfId="18691" hidden="1" xr:uid="{00000000-0005-0000-0000-0000DB760000}"/>
    <cellStyle name="Hyperlink 33" xfId="18424" hidden="1" xr:uid="{00000000-0005-0000-0000-0000DC760000}"/>
    <cellStyle name="Hyperlink 33" xfId="18788" hidden="1" xr:uid="{00000000-0005-0000-0000-0000DD760000}"/>
    <cellStyle name="Hyperlink 33" xfId="18837" hidden="1" xr:uid="{00000000-0005-0000-0000-0000DE760000}"/>
    <cellStyle name="Hyperlink 33" xfId="18887" hidden="1" xr:uid="{00000000-0005-0000-0000-0000DF760000}"/>
    <cellStyle name="Hyperlink 33" xfId="18923" hidden="1" xr:uid="{00000000-0005-0000-0000-0000E0760000}"/>
    <cellStyle name="Hyperlink 33" xfId="18322" hidden="1" xr:uid="{00000000-0005-0000-0000-0000E1760000}"/>
    <cellStyle name="Hyperlink 33" xfId="18992" hidden="1" xr:uid="{00000000-0005-0000-0000-0000E2760000}"/>
    <cellStyle name="Hyperlink 33" xfId="19041" hidden="1" xr:uid="{00000000-0005-0000-0000-0000E3760000}"/>
    <cellStyle name="Hyperlink 33" xfId="19091" hidden="1" xr:uid="{00000000-0005-0000-0000-0000E4760000}"/>
    <cellStyle name="Hyperlink 33" xfId="19127" hidden="1" xr:uid="{00000000-0005-0000-0000-0000E5760000}"/>
    <cellStyle name="Hyperlink 33" xfId="18494" hidden="1" xr:uid="{00000000-0005-0000-0000-0000E6760000}"/>
    <cellStyle name="Hyperlink 33" xfId="19196" hidden="1" xr:uid="{00000000-0005-0000-0000-0000E7760000}"/>
    <cellStyle name="Hyperlink 33" xfId="19245" hidden="1" xr:uid="{00000000-0005-0000-0000-0000E8760000}"/>
    <cellStyle name="Hyperlink 33" xfId="19295" hidden="1" xr:uid="{00000000-0005-0000-0000-0000E9760000}"/>
    <cellStyle name="Hyperlink 33" xfId="19331" hidden="1" xr:uid="{00000000-0005-0000-0000-0000EA760000}"/>
    <cellStyle name="Hyperlink 33" xfId="18728" hidden="1" xr:uid="{00000000-0005-0000-0000-0000EB760000}"/>
    <cellStyle name="Hyperlink 33" xfId="19400" hidden="1" xr:uid="{00000000-0005-0000-0000-0000EC760000}"/>
    <cellStyle name="Hyperlink 33" xfId="19449" hidden="1" xr:uid="{00000000-0005-0000-0000-0000ED760000}"/>
    <cellStyle name="Hyperlink 33" xfId="19499" hidden="1" xr:uid="{00000000-0005-0000-0000-0000EE760000}"/>
    <cellStyle name="Hyperlink 33" xfId="19535" hidden="1" xr:uid="{00000000-0005-0000-0000-0000EF760000}"/>
    <cellStyle name="Hyperlink 33" xfId="16465" hidden="1" xr:uid="{00000000-0005-0000-0000-0000F0760000}"/>
    <cellStyle name="Hyperlink 33" xfId="19604" hidden="1" xr:uid="{00000000-0005-0000-0000-0000F1760000}"/>
    <cellStyle name="Hyperlink 33" xfId="19653" hidden="1" xr:uid="{00000000-0005-0000-0000-0000F2760000}"/>
    <cellStyle name="Hyperlink 33" xfId="19703" hidden="1" xr:uid="{00000000-0005-0000-0000-0000F3760000}"/>
    <cellStyle name="Hyperlink 33" xfId="19739" hidden="1" xr:uid="{00000000-0005-0000-0000-0000F4760000}"/>
    <cellStyle name="Hyperlink 33" xfId="19862" hidden="1" xr:uid="{00000000-0005-0000-0000-0000F5760000}"/>
    <cellStyle name="Hyperlink 33" xfId="20035" hidden="1" xr:uid="{00000000-0005-0000-0000-0000F6760000}"/>
    <cellStyle name="Hyperlink 33" xfId="20084" hidden="1" xr:uid="{00000000-0005-0000-0000-0000F7760000}"/>
    <cellStyle name="Hyperlink 33" xfId="20134" hidden="1" xr:uid="{00000000-0005-0000-0000-0000F8760000}"/>
    <cellStyle name="Hyperlink 33" xfId="20170" hidden="1" xr:uid="{00000000-0005-0000-0000-0000F9760000}"/>
    <cellStyle name="Hyperlink 33" xfId="19903" hidden="1" xr:uid="{00000000-0005-0000-0000-0000FA760000}"/>
    <cellStyle name="Hyperlink 33" xfId="20267" hidden="1" xr:uid="{00000000-0005-0000-0000-0000FB760000}"/>
    <cellStyle name="Hyperlink 33" xfId="20316" hidden="1" xr:uid="{00000000-0005-0000-0000-0000FC760000}"/>
    <cellStyle name="Hyperlink 33" xfId="20366" hidden="1" xr:uid="{00000000-0005-0000-0000-0000FD760000}"/>
    <cellStyle name="Hyperlink 33" xfId="20402" hidden="1" xr:uid="{00000000-0005-0000-0000-0000FE760000}"/>
    <cellStyle name="Hyperlink 33" xfId="19801" hidden="1" xr:uid="{00000000-0005-0000-0000-0000FF760000}"/>
    <cellStyle name="Hyperlink 33" xfId="20471" hidden="1" xr:uid="{00000000-0005-0000-0000-000000770000}"/>
    <cellStyle name="Hyperlink 33" xfId="20520" hidden="1" xr:uid="{00000000-0005-0000-0000-000001770000}"/>
    <cellStyle name="Hyperlink 33" xfId="20570" hidden="1" xr:uid="{00000000-0005-0000-0000-000002770000}"/>
    <cellStyle name="Hyperlink 33" xfId="20606" hidden="1" xr:uid="{00000000-0005-0000-0000-000003770000}"/>
    <cellStyle name="Hyperlink 33" xfId="19973" hidden="1" xr:uid="{00000000-0005-0000-0000-000004770000}"/>
    <cellStyle name="Hyperlink 33" xfId="20675" hidden="1" xr:uid="{00000000-0005-0000-0000-000005770000}"/>
    <cellStyle name="Hyperlink 33" xfId="20724" hidden="1" xr:uid="{00000000-0005-0000-0000-000006770000}"/>
    <cellStyle name="Hyperlink 33" xfId="20774" hidden="1" xr:uid="{00000000-0005-0000-0000-000007770000}"/>
    <cellStyle name="Hyperlink 33" xfId="20810" hidden="1" xr:uid="{00000000-0005-0000-0000-000008770000}"/>
    <cellStyle name="Hyperlink 33" xfId="20207" hidden="1" xr:uid="{00000000-0005-0000-0000-000009770000}"/>
    <cellStyle name="Hyperlink 33" xfId="20879" hidden="1" xr:uid="{00000000-0005-0000-0000-00000A770000}"/>
    <cellStyle name="Hyperlink 33" xfId="20928" hidden="1" xr:uid="{00000000-0005-0000-0000-00000B770000}"/>
    <cellStyle name="Hyperlink 33" xfId="20978" hidden="1" xr:uid="{00000000-0005-0000-0000-00000C770000}"/>
    <cellStyle name="Hyperlink 33" xfId="21014" hidden="1" xr:uid="{00000000-0005-0000-0000-00000D770000}"/>
    <cellStyle name="Hyperlink 33" xfId="5785" hidden="1" xr:uid="{00000000-0005-0000-0000-00000E770000}"/>
    <cellStyle name="Hyperlink 33" xfId="21112" hidden="1" xr:uid="{00000000-0005-0000-0000-00000F770000}"/>
    <cellStyle name="Hyperlink 33" xfId="21161" hidden="1" xr:uid="{00000000-0005-0000-0000-000010770000}"/>
    <cellStyle name="Hyperlink 33" xfId="21211" hidden="1" xr:uid="{00000000-0005-0000-0000-000011770000}"/>
    <cellStyle name="Hyperlink 33" xfId="21247" hidden="1" xr:uid="{00000000-0005-0000-0000-000012770000}"/>
    <cellStyle name="Hyperlink 33" xfId="21298" hidden="1" xr:uid="{00000000-0005-0000-0000-000013770000}"/>
    <cellStyle name="Hyperlink 33" xfId="21367" hidden="1" xr:uid="{00000000-0005-0000-0000-000014770000}"/>
    <cellStyle name="Hyperlink 33" xfId="21416" hidden="1" xr:uid="{00000000-0005-0000-0000-000015770000}"/>
    <cellStyle name="Hyperlink 33" xfId="21466" hidden="1" xr:uid="{00000000-0005-0000-0000-000016770000}"/>
    <cellStyle name="Hyperlink 33" xfId="21502" hidden="1" xr:uid="{00000000-0005-0000-0000-000017770000}"/>
    <cellStyle name="Hyperlink 33" xfId="21608" hidden="1" xr:uid="{00000000-0005-0000-0000-000018770000}"/>
    <cellStyle name="Hyperlink 33" xfId="21731" hidden="1" xr:uid="{00000000-0005-0000-0000-000019770000}"/>
    <cellStyle name="Hyperlink 33" xfId="21780" hidden="1" xr:uid="{00000000-0005-0000-0000-00001A770000}"/>
    <cellStyle name="Hyperlink 33" xfId="21830" hidden="1" xr:uid="{00000000-0005-0000-0000-00001B770000}"/>
    <cellStyle name="Hyperlink 33" xfId="21866" hidden="1" xr:uid="{00000000-0005-0000-0000-00001C770000}"/>
    <cellStyle name="Hyperlink 33" xfId="21989" hidden="1" xr:uid="{00000000-0005-0000-0000-00001D770000}"/>
    <cellStyle name="Hyperlink 33" xfId="22162" hidden="1" xr:uid="{00000000-0005-0000-0000-00001E770000}"/>
    <cellStyle name="Hyperlink 33" xfId="22211" hidden="1" xr:uid="{00000000-0005-0000-0000-00001F770000}"/>
    <cellStyle name="Hyperlink 33" xfId="22261" hidden="1" xr:uid="{00000000-0005-0000-0000-000020770000}"/>
    <cellStyle name="Hyperlink 33" xfId="22297" hidden="1" xr:uid="{00000000-0005-0000-0000-000021770000}"/>
    <cellStyle name="Hyperlink 33" xfId="22030" hidden="1" xr:uid="{00000000-0005-0000-0000-000022770000}"/>
    <cellStyle name="Hyperlink 33" xfId="22394" hidden="1" xr:uid="{00000000-0005-0000-0000-000023770000}"/>
    <cellStyle name="Hyperlink 33" xfId="22443" hidden="1" xr:uid="{00000000-0005-0000-0000-000024770000}"/>
    <cellStyle name="Hyperlink 33" xfId="22493" hidden="1" xr:uid="{00000000-0005-0000-0000-000025770000}"/>
    <cellStyle name="Hyperlink 33" xfId="22529" hidden="1" xr:uid="{00000000-0005-0000-0000-000026770000}"/>
    <cellStyle name="Hyperlink 33" xfId="21928" hidden="1" xr:uid="{00000000-0005-0000-0000-000027770000}"/>
    <cellStyle name="Hyperlink 33" xfId="22598" hidden="1" xr:uid="{00000000-0005-0000-0000-000028770000}"/>
    <cellStyle name="Hyperlink 33" xfId="22647" hidden="1" xr:uid="{00000000-0005-0000-0000-000029770000}"/>
    <cellStyle name="Hyperlink 33" xfId="22697" hidden="1" xr:uid="{00000000-0005-0000-0000-00002A770000}"/>
    <cellStyle name="Hyperlink 33" xfId="22733" hidden="1" xr:uid="{00000000-0005-0000-0000-00002B770000}"/>
    <cellStyle name="Hyperlink 33" xfId="22100" hidden="1" xr:uid="{00000000-0005-0000-0000-00002C770000}"/>
    <cellStyle name="Hyperlink 33" xfId="22802" hidden="1" xr:uid="{00000000-0005-0000-0000-00002D770000}"/>
    <cellStyle name="Hyperlink 33" xfId="22851" hidden="1" xr:uid="{00000000-0005-0000-0000-00002E770000}"/>
    <cellStyle name="Hyperlink 33" xfId="22901" hidden="1" xr:uid="{00000000-0005-0000-0000-00002F770000}"/>
    <cellStyle name="Hyperlink 33" xfId="22937" hidden="1" xr:uid="{00000000-0005-0000-0000-000030770000}"/>
    <cellStyle name="Hyperlink 33" xfId="22334" hidden="1" xr:uid="{00000000-0005-0000-0000-000031770000}"/>
    <cellStyle name="Hyperlink 33" xfId="23006" hidden="1" xr:uid="{00000000-0005-0000-0000-000032770000}"/>
    <cellStyle name="Hyperlink 33" xfId="23055" hidden="1" xr:uid="{00000000-0005-0000-0000-000033770000}"/>
    <cellStyle name="Hyperlink 33" xfId="23105" hidden="1" xr:uid="{00000000-0005-0000-0000-000034770000}"/>
    <cellStyle name="Hyperlink 33" xfId="23141" hidden="1" xr:uid="{00000000-0005-0000-0000-000035770000}"/>
    <cellStyle name="Hyperlink 33" xfId="21650" hidden="1" xr:uid="{00000000-0005-0000-0000-000036770000}"/>
    <cellStyle name="Hyperlink 33" xfId="23210" hidden="1" xr:uid="{00000000-0005-0000-0000-000037770000}"/>
    <cellStyle name="Hyperlink 33" xfId="23259" hidden="1" xr:uid="{00000000-0005-0000-0000-000038770000}"/>
    <cellStyle name="Hyperlink 33" xfId="23309" hidden="1" xr:uid="{00000000-0005-0000-0000-000039770000}"/>
    <cellStyle name="Hyperlink 33" xfId="23345" hidden="1" xr:uid="{00000000-0005-0000-0000-00003A770000}"/>
    <cellStyle name="Hyperlink 33" xfId="23468" hidden="1" xr:uid="{00000000-0005-0000-0000-00003B770000}"/>
    <cellStyle name="Hyperlink 33" xfId="23641" hidden="1" xr:uid="{00000000-0005-0000-0000-00003C770000}"/>
    <cellStyle name="Hyperlink 33" xfId="23690" hidden="1" xr:uid="{00000000-0005-0000-0000-00003D770000}"/>
    <cellStyle name="Hyperlink 33" xfId="23740" hidden="1" xr:uid="{00000000-0005-0000-0000-00003E770000}"/>
    <cellStyle name="Hyperlink 33" xfId="23776" hidden="1" xr:uid="{00000000-0005-0000-0000-00003F770000}"/>
    <cellStyle name="Hyperlink 33" xfId="23509" hidden="1" xr:uid="{00000000-0005-0000-0000-000040770000}"/>
    <cellStyle name="Hyperlink 33" xfId="23873" hidden="1" xr:uid="{00000000-0005-0000-0000-000041770000}"/>
    <cellStyle name="Hyperlink 33" xfId="23922" hidden="1" xr:uid="{00000000-0005-0000-0000-000042770000}"/>
    <cellStyle name="Hyperlink 33" xfId="23972" hidden="1" xr:uid="{00000000-0005-0000-0000-000043770000}"/>
    <cellStyle name="Hyperlink 33" xfId="24008" hidden="1" xr:uid="{00000000-0005-0000-0000-000044770000}"/>
    <cellStyle name="Hyperlink 33" xfId="23407" hidden="1" xr:uid="{00000000-0005-0000-0000-000045770000}"/>
    <cellStyle name="Hyperlink 33" xfId="24077" hidden="1" xr:uid="{00000000-0005-0000-0000-000046770000}"/>
    <cellStyle name="Hyperlink 33" xfId="24126" hidden="1" xr:uid="{00000000-0005-0000-0000-000047770000}"/>
    <cellStyle name="Hyperlink 33" xfId="24176" hidden="1" xr:uid="{00000000-0005-0000-0000-000048770000}"/>
    <cellStyle name="Hyperlink 33" xfId="24212" hidden="1" xr:uid="{00000000-0005-0000-0000-000049770000}"/>
    <cellStyle name="Hyperlink 33" xfId="23579" hidden="1" xr:uid="{00000000-0005-0000-0000-00004A770000}"/>
    <cellStyle name="Hyperlink 33" xfId="24281" hidden="1" xr:uid="{00000000-0005-0000-0000-00004B770000}"/>
    <cellStyle name="Hyperlink 33" xfId="24330" hidden="1" xr:uid="{00000000-0005-0000-0000-00004C770000}"/>
    <cellStyle name="Hyperlink 33" xfId="24380" hidden="1" xr:uid="{00000000-0005-0000-0000-00004D770000}"/>
    <cellStyle name="Hyperlink 33" xfId="24416" hidden="1" xr:uid="{00000000-0005-0000-0000-00004E770000}"/>
    <cellStyle name="Hyperlink 33" xfId="23813" hidden="1" xr:uid="{00000000-0005-0000-0000-00004F770000}"/>
    <cellStyle name="Hyperlink 33" xfId="24485" hidden="1" xr:uid="{00000000-0005-0000-0000-000050770000}"/>
    <cellStyle name="Hyperlink 33" xfId="24534" hidden="1" xr:uid="{00000000-0005-0000-0000-000051770000}"/>
    <cellStyle name="Hyperlink 33" xfId="24584" hidden="1" xr:uid="{00000000-0005-0000-0000-000052770000}"/>
    <cellStyle name="Hyperlink 33" xfId="24620" hidden="1" xr:uid="{00000000-0005-0000-0000-000053770000}"/>
    <cellStyle name="Hyperlink 33" xfId="21550" hidden="1" xr:uid="{00000000-0005-0000-0000-000054770000}"/>
    <cellStyle name="Hyperlink 33" xfId="24689" hidden="1" xr:uid="{00000000-0005-0000-0000-000055770000}"/>
    <cellStyle name="Hyperlink 33" xfId="24738" hidden="1" xr:uid="{00000000-0005-0000-0000-000056770000}"/>
    <cellStyle name="Hyperlink 33" xfId="24788" hidden="1" xr:uid="{00000000-0005-0000-0000-000057770000}"/>
    <cellStyle name="Hyperlink 33" xfId="24824" hidden="1" xr:uid="{00000000-0005-0000-0000-000058770000}"/>
    <cellStyle name="Hyperlink 33" xfId="24947" hidden="1" xr:uid="{00000000-0005-0000-0000-000059770000}"/>
    <cellStyle name="Hyperlink 33" xfId="25120" hidden="1" xr:uid="{00000000-0005-0000-0000-00005A770000}"/>
    <cellStyle name="Hyperlink 33" xfId="25169" hidden="1" xr:uid="{00000000-0005-0000-0000-00005B770000}"/>
    <cellStyle name="Hyperlink 33" xfId="25219" hidden="1" xr:uid="{00000000-0005-0000-0000-00005C770000}"/>
    <cellStyle name="Hyperlink 33" xfId="25255" hidden="1" xr:uid="{00000000-0005-0000-0000-00005D770000}"/>
    <cellStyle name="Hyperlink 33" xfId="24988" hidden="1" xr:uid="{00000000-0005-0000-0000-00005E770000}"/>
    <cellStyle name="Hyperlink 33" xfId="25352" hidden="1" xr:uid="{00000000-0005-0000-0000-00005F770000}"/>
    <cellStyle name="Hyperlink 33" xfId="25401" hidden="1" xr:uid="{00000000-0005-0000-0000-000060770000}"/>
    <cellStyle name="Hyperlink 33" xfId="25451" hidden="1" xr:uid="{00000000-0005-0000-0000-000061770000}"/>
    <cellStyle name="Hyperlink 33" xfId="25487" hidden="1" xr:uid="{00000000-0005-0000-0000-000062770000}"/>
    <cellStyle name="Hyperlink 33" xfId="24886" hidden="1" xr:uid="{00000000-0005-0000-0000-000063770000}"/>
    <cellStyle name="Hyperlink 33" xfId="25556" hidden="1" xr:uid="{00000000-0005-0000-0000-000064770000}"/>
    <cellStyle name="Hyperlink 33" xfId="25605" hidden="1" xr:uid="{00000000-0005-0000-0000-000065770000}"/>
    <cellStyle name="Hyperlink 33" xfId="25655" hidden="1" xr:uid="{00000000-0005-0000-0000-000066770000}"/>
    <cellStyle name="Hyperlink 33" xfId="25691" hidden="1" xr:uid="{00000000-0005-0000-0000-000067770000}"/>
    <cellStyle name="Hyperlink 33" xfId="25058" hidden="1" xr:uid="{00000000-0005-0000-0000-000068770000}"/>
    <cellStyle name="Hyperlink 33" xfId="25760" hidden="1" xr:uid="{00000000-0005-0000-0000-000069770000}"/>
    <cellStyle name="Hyperlink 33" xfId="25809" hidden="1" xr:uid="{00000000-0005-0000-0000-00006A770000}"/>
    <cellStyle name="Hyperlink 33" xfId="25859" hidden="1" xr:uid="{00000000-0005-0000-0000-00006B770000}"/>
    <cellStyle name="Hyperlink 33" xfId="25895" hidden="1" xr:uid="{00000000-0005-0000-0000-00006C770000}"/>
    <cellStyle name="Hyperlink 33" xfId="25292" hidden="1" xr:uid="{00000000-0005-0000-0000-00006D770000}"/>
    <cellStyle name="Hyperlink 33" xfId="25964" hidden="1" xr:uid="{00000000-0005-0000-0000-00006E770000}"/>
    <cellStyle name="Hyperlink 33" xfId="26013" hidden="1" xr:uid="{00000000-0005-0000-0000-00006F770000}"/>
    <cellStyle name="Hyperlink 33" xfId="26063" hidden="1" xr:uid="{00000000-0005-0000-0000-000070770000}"/>
    <cellStyle name="Hyperlink 33" xfId="26099" hidden="1" xr:uid="{00000000-0005-0000-0000-000071770000}"/>
    <cellStyle name="Hyperlink 33" xfId="10876" hidden="1" xr:uid="{00000000-0005-0000-0000-000072770000}"/>
    <cellStyle name="Hyperlink 33" xfId="26193" hidden="1" xr:uid="{00000000-0005-0000-0000-000073770000}"/>
    <cellStyle name="Hyperlink 33" xfId="26242" hidden="1" xr:uid="{00000000-0005-0000-0000-000074770000}"/>
    <cellStyle name="Hyperlink 33" xfId="26292" hidden="1" xr:uid="{00000000-0005-0000-0000-000075770000}"/>
    <cellStyle name="Hyperlink 33" xfId="26328" hidden="1" xr:uid="{00000000-0005-0000-0000-000076770000}"/>
    <cellStyle name="Hyperlink 33" xfId="26379" hidden="1" xr:uid="{00000000-0005-0000-0000-000077770000}"/>
    <cellStyle name="Hyperlink 33" xfId="26448" hidden="1" xr:uid="{00000000-0005-0000-0000-000078770000}"/>
    <cellStyle name="Hyperlink 33" xfId="26497" hidden="1" xr:uid="{00000000-0005-0000-0000-000079770000}"/>
    <cellStyle name="Hyperlink 33" xfId="26547" hidden="1" xr:uid="{00000000-0005-0000-0000-00007A770000}"/>
    <cellStyle name="Hyperlink 33" xfId="26583" hidden="1" xr:uid="{00000000-0005-0000-0000-00007B770000}"/>
    <cellStyle name="Hyperlink 33" xfId="26686" hidden="1" xr:uid="{00000000-0005-0000-0000-00007C770000}"/>
    <cellStyle name="Hyperlink 33" xfId="26809" hidden="1" xr:uid="{00000000-0005-0000-0000-00007D770000}"/>
    <cellStyle name="Hyperlink 33" xfId="26858" hidden="1" xr:uid="{00000000-0005-0000-0000-00007E770000}"/>
    <cellStyle name="Hyperlink 33" xfId="26908" hidden="1" xr:uid="{00000000-0005-0000-0000-00007F770000}"/>
    <cellStyle name="Hyperlink 33" xfId="26944" hidden="1" xr:uid="{00000000-0005-0000-0000-000080770000}"/>
    <cellStyle name="Hyperlink 33" xfId="27067" hidden="1" xr:uid="{00000000-0005-0000-0000-000081770000}"/>
    <cellStyle name="Hyperlink 33" xfId="27240" hidden="1" xr:uid="{00000000-0005-0000-0000-000082770000}"/>
    <cellStyle name="Hyperlink 33" xfId="27289" hidden="1" xr:uid="{00000000-0005-0000-0000-000083770000}"/>
    <cellStyle name="Hyperlink 33" xfId="27339" hidden="1" xr:uid="{00000000-0005-0000-0000-000084770000}"/>
    <cellStyle name="Hyperlink 33" xfId="27375" hidden="1" xr:uid="{00000000-0005-0000-0000-000085770000}"/>
    <cellStyle name="Hyperlink 33" xfId="27108" hidden="1" xr:uid="{00000000-0005-0000-0000-000086770000}"/>
    <cellStyle name="Hyperlink 33" xfId="27472" hidden="1" xr:uid="{00000000-0005-0000-0000-000087770000}"/>
    <cellStyle name="Hyperlink 33" xfId="27521" hidden="1" xr:uid="{00000000-0005-0000-0000-000088770000}"/>
    <cellStyle name="Hyperlink 33" xfId="27571" hidden="1" xr:uid="{00000000-0005-0000-0000-000089770000}"/>
    <cellStyle name="Hyperlink 33" xfId="27607" hidden="1" xr:uid="{00000000-0005-0000-0000-00008A770000}"/>
    <cellStyle name="Hyperlink 33" xfId="27006" hidden="1" xr:uid="{00000000-0005-0000-0000-00008B770000}"/>
    <cellStyle name="Hyperlink 33" xfId="27676" hidden="1" xr:uid="{00000000-0005-0000-0000-00008C770000}"/>
    <cellStyle name="Hyperlink 33" xfId="27725" hidden="1" xr:uid="{00000000-0005-0000-0000-00008D770000}"/>
    <cellStyle name="Hyperlink 33" xfId="27775" hidden="1" xr:uid="{00000000-0005-0000-0000-00008E770000}"/>
    <cellStyle name="Hyperlink 33" xfId="27811" hidden="1" xr:uid="{00000000-0005-0000-0000-00008F770000}"/>
    <cellStyle name="Hyperlink 33" xfId="27178" hidden="1" xr:uid="{00000000-0005-0000-0000-000090770000}"/>
    <cellStyle name="Hyperlink 33" xfId="27880" hidden="1" xr:uid="{00000000-0005-0000-0000-000091770000}"/>
    <cellStyle name="Hyperlink 33" xfId="27929" hidden="1" xr:uid="{00000000-0005-0000-0000-000092770000}"/>
    <cellStyle name="Hyperlink 33" xfId="27979" hidden="1" xr:uid="{00000000-0005-0000-0000-000093770000}"/>
    <cellStyle name="Hyperlink 33" xfId="28015" hidden="1" xr:uid="{00000000-0005-0000-0000-000094770000}"/>
    <cellStyle name="Hyperlink 33" xfId="27412" hidden="1" xr:uid="{00000000-0005-0000-0000-000095770000}"/>
    <cellStyle name="Hyperlink 33" xfId="28084" hidden="1" xr:uid="{00000000-0005-0000-0000-000096770000}"/>
    <cellStyle name="Hyperlink 33" xfId="28133" hidden="1" xr:uid="{00000000-0005-0000-0000-000097770000}"/>
    <cellStyle name="Hyperlink 33" xfId="28183" hidden="1" xr:uid="{00000000-0005-0000-0000-000098770000}"/>
    <cellStyle name="Hyperlink 33" xfId="28219" hidden="1" xr:uid="{00000000-0005-0000-0000-000099770000}"/>
    <cellStyle name="Hyperlink 33" xfId="26728" hidden="1" xr:uid="{00000000-0005-0000-0000-00009A770000}"/>
    <cellStyle name="Hyperlink 33" xfId="28288" hidden="1" xr:uid="{00000000-0005-0000-0000-00009B770000}"/>
    <cellStyle name="Hyperlink 33" xfId="28337" hidden="1" xr:uid="{00000000-0005-0000-0000-00009C770000}"/>
    <cellStyle name="Hyperlink 33" xfId="28387" hidden="1" xr:uid="{00000000-0005-0000-0000-00009D770000}"/>
    <cellStyle name="Hyperlink 33" xfId="28423" hidden="1" xr:uid="{00000000-0005-0000-0000-00009E770000}"/>
    <cellStyle name="Hyperlink 33" xfId="28546" hidden="1" xr:uid="{00000000-0005-0000-0000-00009F770000}"/>
    <cellStyle name="Hyperlink 33" xfId="28719" hidden="1" xr:uid="{00000000-0005-0000-0000-0000A0770000}"/>
    <cellStyle name="Hyperlink 33" xfId="28768" hidden="1" xr:uid="{00000000-0005-0000-0000-0000A1770000}"/>
    <cellStyle name="Hyperlink 33" xfId="28818" hidden="1" xr:uid="{00000000-0005-0000-0000-0000A2770000}"/>
    <cellStyle name="Hyperlink 33" xfId="28854" hidden="1" xr:uid="{00000000-0005-0000-0000-0000A3770000}"/>
    <cellStyle name="Hyperlink 33" xfId="28587" hidden="1" xr:uid="{00000000-0005-0000-0000-0000A4770000}"/>
    <cellStyle name="Hyperlink 33" xfId="28951" hidden="1" xr:uid="{00000000-0005-0000-0000-0000A5770000}"/>
    <cellStyle name="Hyperlink 33" xfId="29000" hidden="1" xr:uid="{00000000-0005-0000-0000-0000A6770000}"/>
    <cellStyle name="Hyperlink 33" xfId="29050" hidden="1" xr:uid="{00000000-0005-0000-0000-0000A7770000}"/>
    <cellStyle name="Hyperlink 33" xfId="29086" hidden="1" xr:uid="{00000000-0005-0000-0000-0000A8770000}"/>
    <cellStyle name="Hyperlink 33" xfId="28485" hidden="1" xr:uid="{00000000-0005-0000-0000-0000A9770000}"/>
    <cellStyle name="Hyperlink 33" xfId="29155" hidden="1" xr:uid="{00000000-0005-0000-0000-0000AA770000}"/>
    <cellStyle name="Hyperlink 33" xfId="29204" hidden="1" xr:uid="{00000000-0005-0000-0000-0000AB770000}"/>
    <cellStyle name="Hyperlink 33" xfId="29254" hidden="1" xr:uid="{00000000-0005-0000-0000-0000AC770000}"/>
    <cellStyle name="Hyperlink 33" xfId="29290" hidden="1" xr:uid="{00000000-0005-0000-0000-0000AD770000}"/>
    <cellStyle name="Hyperlink 33" xfId="28657" hidden="1" xr:uid="{00000000-0005-0000-0000-0000AE770000}"/>
    <cellStyle name="Hyperlink 33" xfId="29359" hidden="1" xr:uid="{00000000-0005-0000-0000-0000AF770000}"/>
    <cellStyle name="Hyperlink 33" xfId="29408" hidden="1" xr:uid="{00000000-0005-0000-0000-0000B0770000}"/>
    <cellStyle name="Hyperlink 33" xfId="29458" hidden="1" xr:uid="{00000000-0005-0000-0000-0000B1770000}"/>
    <cellStyle name="Hyperlink 33" xfId="29494" hidden="1" xr:uid="{00000000-0005-0000-0000-0000B2770000}"/>
    <cellStyle name="Hyperlink 33" xfId="28891" hidden="1" xr:uid="{00000000-0005-0000-0000-0000B3770000}"/>
    <cellStyle name="Hyperlink 33" xfId="29563" hidden="1" xr:uid="{00000000-0005-0000-0000-0000B4770000}"/>
    <cellStyle name="Hyperlink 33" xfId="29612" hidden="1" xr:uid="{00000000-0005-0000-0000-0000B5770000}"/>
    <cellStyle name="Hyperlink 33" xfId="29662" hidden="1" xr:uid="{00000000-0005-0000-0000-0000B6770000}"/>
    <cellStyle name="Hyperlink 33" xfId="29698" hidden="1" xr:uid="{00000000-0005-0000-0000-0000B7770000}"/>
    <cellStyle name="Hyperlink 33" xfId="26628" hidden="1" xr:uid="{00000000-0005-0000-0000-0000B8770000}"/>
    <cellStyle name="Hyperlink 33" xfId="29767" hidden="1" xr:uid="{00000000-0005-0000-0000-0000B9770000}"/>
    <cellStyle name="Hyperlink 33" xfId="29816" hidden="1" xr:uid="{00000000-0005-0000-0000-0000BA770000}"/>
    <cellStyle name="Hyperlink 33" xfId="29866" hidden="1" xr:uid="{00000000-0005-0000-0000-0000BB770000}"/>
    <cellStyle name="Hyperlink 33" xfId="29902" hidden="1" xr:uid="{00000000-0005-0000-0000-0000BC770000}"/>
    <cellStyle name="Hyperlink 33" xfId="30025" hidden="1" xr:uid="{00000000-0005-0000-0000-0000BD770000}"/>
    <cellStyle name="Hyperlink 33" xfId="30198" hidden="1" xr:uid="{00000000-0005-0000-0000-0000BE770000}"/>
    <cellStyle name="Hyperlink 33" xfId="30247" hidden="1" xr:uid="{00000000-0005-0000-0000-0000BF770000}"/>
    <cellStyle name="Hyperlink 33" xfId="30297" hidden="1" xr:uid="{00000000-0005-0000-0000-0000C0770000}"/>
    <cellStyle name="Hyperlink 33" xfId="30333" hidden="1" xr:uid="{00000000-0005-0000-0000-0000C1770000}"/>
    <cellStyle name="Hyperlink 33" xfId="30066" hidden="1" xr:uid="{00000000-0005-0000-0000-0000C2770000}"/>
    <cellStyle name="Hyperlink 33" xfId="30430" hidden="1" xr:uid="{00000000-0005-0000-0000-0000C3770000}"/>
    <cellStyle name="Hyperlink 33" xfId="30479" hidden="1" xr:uid="{00000000-0005-0000-0000-0000C4770000}"/>
    <cellStyle name="Hyperlink 33" xfId="30529" hidden="1" xr:uid="{00000000-0005-0000-0000-0000C5770000}"/>
    <cellStyle name="Hyperlink 33" xfId="30565" hidden="1" xr:uid="{00000000-0005-0000-0000-0000C6770000}"/>
    <cellStyle name="Hyperlink 33" xfId="29964" hidden="1" xr:uid="{00000000-0005-0000-0000-0000C7770000}"/>
    <cellStyle name="Hyperlink 33" xfId="30634" hidden="1" xr:uid="{00000000-0005-0000-0000-0000C8770000}"/>
    <cellStyle name="Hyperlink 33" xfId="30683" hidden="1" xr:uid="{00000000-0005-0000-0000-0000C9770000}"/>
    <cellStyle name="Hyperlink 33" xfId="30733" hidden="1" xr:uid="{00000000-0005-0000-0000-0000CA770000}"/>
    <cellStyle name="Hyperlink 33" xfId="30769" hidden="1" xr:uid="{00000000-0005-0000-0000-0000CB770000}"/>
    <cellStyle name="Hyperlink 33" xfId="30136" hidden="1" xr:uid="{00000000-0005-0000-0000-0000CC770000}"/>
    <cellStyle name="Hyperlink 33" xfId="30838" hidden="1" xr:uid="{00000000-0005-0000-0000-0000CD770000}"/>
    <cellStyle name="Hyperlink 33" xfId="30887" hidden="1" xr:uid="{00000000-0005-0000-0000-0000CE770000}"/>
    <cellStyle name="Hyperlink 33" xfId="30937" hidden="1" xr:uid="{00000000-0005-0000-0000-0000CF770000}"/>
    <cellStyle name="Hyperlink 33" xfId="30973" hidden="1" xr:uid="{00000000-0005-0000-0000-0000D0770000}"/>
    <cellStyle name="Hyperlink 33" xfId="30370" hidden="1" xr:uid="{00000000-0005-0000-0000-0000D1770000}"/>
    <cellStyle name="Hyperlink 33" xfId="31042" hidden="1" xr:uid="{00000000-0005-0000-0000-0000D2770000}"/>
    <cellStyle name="Hyperlink 33" xfId="31091" hidden="1" xr:uid="{00000000-0005-0000-0000-0000D3770000}"/>
    <cellStyle name="Hyperlink 33" xfId="31141" hidden="1" xr:uid="{00000000-0005-0000-0000-0000D4770000}"/>
    <cellStyle name="Hyperlink 33" xfId="31177" hidden="1" xr:uid="{00000000-0005-0000-0000-0000D5770000}"/>
    <cellStyle name="Hyperlink 33" xfId="15964" hidden="1" xr:uid="{00000000-0005-0000-0000-0000D6770000}"/>
    <cellStyle name="Hyperlink 33" xfId="31265" hidden="1" xr:uid="{00000000-0005-0000-0000-0000D7770000}"/>
    <cellStyle name="Hyperlink 33" xfId="31314" hidden="1" xr:uid="{00000000-0005-0000-0000-0000D8770000}"/>
    <cellStyle name="Hyperlink 33" xfId="31364" hidden="1" xr:uid="{00000000-0005-0000-0000-0000D9770000}"/>
    <cellStyle name="Hyperlink 33" xfId="31400" hidden="1" xr:uid="{00000000-0005-0000-0000-0000DA770000}"/>
    <cellStyle name="Hyperlink 33" xfId="31451" hidden="1" xr:uid="{00000000-0005-0000-0000-0000DB770000}"/>
    <cellStyle name="Hyperlink 33" xfId="31520" hidden="1" xr:uid="{00000000-0005-0000-0000-0000DC770000}"/>
    <cellStyle name="Hyperlink 33" xfId="31569" hidden="1" xr:uid="{00000000-0005-0000-0000-0000DD770000}"/>
    <cellStyle name="Hyperlink 33" xfId="31619" hidden="1" xr:uid="{00000000-0005-0000-0000-0000DE770000}"/>
    <cellStyle name="Hyperlink 33" xfId="31655" hidden="1" xr:uid="{00000000-0005-0000-0000-0000DF770000}"/>
    <cellStyle name="Hyperlink 33" xfId="31755" hidden="1" xr:uid="{00000000-0005-0000-0000-0000E0770000}"/>
    <cellStyle name="Hyperlink 33" xfId="31877" hidden="1" xr:uid="{00000000-0005-0000-0000-0000E1770000}"/>
    <cellStyle name="Hyperlink 33" xfId="31926" hidden="1" xr:uid="{00000000-0005-0000-0000-0000E2770000}"/>
    <cellStyle name="Hyperlink 33" xfId="31976" hidden="1" xr:uid="{00000000-0005-0000-0000-0000E3770000}"/>
    <cellStyle name="Hyperlink 33" xfId="32012" hidden="1" xr:uid="{00000000-0005-0000-0000-0000E4770000}"/>
    <cellStyle name="Hyperlink 33" xfId="32135" hidden="1" xr:uid="{00000000-0005-0000-0000-0000E5770000}"/>
    <cellStyle name="Hyperlink 33" xfId="32308" hidden="1" xr:uid="{00000000-0005-0000-0000-0000E6770000}"/>
    <cellStyle name="Hyperlink 33" xfId="32357" hidden="1" xr:uid="{00000000-0005-0000-0000-0000E7770000}"/>
    <cellStyle name="Hyperlink 33" xfId="32407" hidden="1" xr:uid="{00000000-0005-0000-0000-0000E8770000}"/>
    <cellStyle name="Hyperlink 33" xfId="32443" hidden="1" xr:uid="{00000000-0005-0000-0000-0000E9770000}"/>
    <cellStyle name="Hyperlink 33" xfId="32176" hidden="1" xr:uid="{00000000-0005-0000-0000-0000EA770000}"/>
    <cellStyle name="Hyperlink 33" xfId="32540" hidden="1" xr:uid="{00000000-0005-0000-0000-0000EB770000}"/>
    <cellStyle name="Hyperlink 33" xfId="32589" hidden="1" xr:uid="{00000000-0005-0000-0000-0000EC770000}"/>
    <cellStyle name="Hyperlink 33" xfId="32639" hidden="1" xr:uid="{00000000-0005-0000-0000-0000ED770000}"/>
    <cellStyle name="Hyperlink 33" xfId="32675" hidden="1" xr:uid="{00000000-0005-0000-0000-0000EE770000}"/>
    <cellStyle name="Hyperlink 33" xfId="32074" hidden="1" xr:uid="{00000000-0005-0000-0000-0000EF770000}"/>
    <cellStyle name="Hyperlink 33" xfId="32744" hidden="1" xr:uid="{00000000-0005-0000-0000-0000F0770000}"/>
    <cellStyle name="Hyperlink 33" xfId="32793" hidden="1" xr:uid="{00000000-0005-0000-0000-0000F1770000}"/>
    <cellStyle name="Hyperlink 33" xfId="32843" hidden="1" xr:uid="{00000000-0005-0000-0000-0000F2770000}"/>
    <cellStyle name="Hyperlink 33" xfId="32879" hidden="1" xr:uid="{00000000-0005-0000-0000-0000F3770000}"/>
    <cellStyle name="Hyperlink 33" xfId="32246" hidden="1" xr:uid="{00000000-0005-0000-0000-0000F4770000}"/>
    <cellStyle name="Hyperlink 33" xfId="32948" hidden="1" xr:uid="{00000000-0005-0000-0000-0000F5770000}"/>
    <cellStyle name="Hyperlink 33" xfId="32997" hidden="1" xr:uid="{00000000-0005-0000-0000-0000F6770000}"/>
    <cellStyle name="Hyperlink 33" xfId="33047" hidden="1" xr:uid="{00000000-0005-0000-0000-0000F7770000}"/>
    <cellStyle name="Hyperlink 33" xfId="33083" hidden="1" xr:uid="{00000000-0005-0000-0000-0000F8770000}"/>
    <cellStyle name="Hyperlink 33" xfId="32480" hidden="1" xr:uid="{00000000-0005-0000-0000-0000F9770000}"/>
    <cellStyle name="Hyperlink 33" xfId="33152" hidden="1" xr:uid="{00000000-0005-0000-0000-0000FA770000}"/>
    <cellStyle name="Hyperlink 33" xfId="33201" hidden="1" xr:uid="{00000000-0005-0000-0000-0000FB770000}"/>
    <cellStyle name="Hyperlink 33" xfId="33251" hidden="1" xr:uid="{00000000-0005-0000-0000-0000FC770000}"/>
    <cellStyle name="Hyperlink 33" xfId="33287" hidden="1" xr:uid="{00000000-0005-0000-0000-0000FD770000}"/>
    <cellStyle name="Hyperlink 33" xfId="31796" hidden="1" xr:uid="{00000000-0005-0000-0000-0000FE770000}"/>
    <cellStyle name="Hyperlink 33" xfId="33356" hidden="1" xr:uid="{00000000-0005-0000-0000-0000FF770000}"/>
    <cellStyle name="Hyperlink 33" xfId="33405" hidden="1" xr:uid="{00000000-0005-0000-0000-000000780000}"/>
    <cellStyle name="Hyperlink 33" xfId="33455" hidden="1" xr:uid="{00000000-0005-0000-0000-000001780000}"/>
    <cellStyle name="Hyperlink 33" xfId="33491" hidden="1" xr:uid="{00000000-0005-0000-0000-000002780000}"/>
    <cellStyle name="Hyperlink 33" xfId="33614" hidden="1" xr:uid="{00000000-0005-0000-0000-000003780000}"/>
    <cellStyle name="Hyperlink 33" xfId="33787" hidden="1" xr:uid="{00000000-0005-0000-0000-000004780000}"/>
    <cellStyle name="Hyperlink 33" xfId="33836" hidden="1" xr:uid="{00000000-0005-0000-0000-000005780000}"/>
    <cellStyle name="Hyperlink 33" xfId="33886" hidden="1" xr:uid="{00000000-0005-0000-0000-000006780000}"/>
    <cellStyle name="Hyperlink 33" xfId="33922" hidden="1" xr:uid="{00000000-0005-0000-0000-000007780000}"/>
    <cellStyle name="Hyperlink 33" xfId="33655" hidden="1" xr:uid="{00000000-0005-0000-0000-000008780000}"/>
    <cellStyle name="Hyperlink 33" xfId="34019" hidden="1" xr:uid="{00000000-0005-0000-0000-000009780000}"/>
    <cellStyle name="Hyperlink 33" xfId="34068" hidden="1" xr:uid="{00000000-0005-0000-0000-00000A780000}"/>
    <cellStyle name="Hyperlink 33" xfId="34118" hidden="1" xr:uid="{00000000-0005-0000-0000-00000B780000}"/>
    <cellStyle name="Hyperlink 33" xfId="34154" hidden="1" xr:uid="{00000000-0005-0000-0000-00000C780000}"/>
    <cellStyle name="Hyperlink 33" xfId="33553" hidden="1" xr:uid="{00000000-0005-0000-0000-00000D780000}"/>
    <cellStyle name="Hyperlink 33" xfId="34223" hidden="1" xr:uid="{00000000-0005-0000-0000-00000E780000}"/>
    <cellStyle name="Hyperlink 33" xfId="34272" hidden="1" xr:uid="{00000000-0005-0000-0000-00000F780000}"/>
    <cellStyle name="Hyperlink 33" xfId="34322" hidden="1" xr:uid="{00000000-0005-0000-0000-000010780000}"/>
    <cellStyle name="Hyperlink 33" xfId="34358" hidden="1" xr:uid="{00000000-0005-0000-0000-000011780000}"/>
    <cellStyle name="Hyperlink 33" xfId="33725" hidden="1" xr:uid="{00000000-0005-0000-0000-000012780000}"/>
    <cellStyle name="Hyperlink 33" xfId="34427" hidden="1" xr:uid="{00000000-0005-0000-0000-000013780000}"/>
    <cellStyle name="Hyperlink 33" xfId="34476" hidden="1" xr:uid="{00000000-0005-0000-0000-000014780000}"/>
    <cellStyle name="Hyperlink 33" xfId="34526" hidden="1" xr:uid="{00000000-0005-0000-0000-000015780000}"/>
    <cellStyle name="Hyperlink 33" xfId="34562" hidden="1" xr:uid="{00000000-0005-0000-0000-000016780000}"/>
    <cellStyle name="Hyperlink 33" xfId="33959" hidden="1" xr:uid="{00000000-0005-0000-0000-000017780000}"/>
    <cellStyle name="Hyperlink 33" xfId="34631" hidden="1" xr:uid="{00000000-0005-0000-0000-000018780000}"/>
    <cellStyle name="Hyperlink 33" xfId="34680" hidden="1" xr:uid="{00000000-0005-0000-0000-000019780000}"/>
    <cellStyle name="Hyperlink 33" xfId="34730" hidden="1" xr:uid="{00000000-0005-0000-0000-00001A780000}"/>
    <cellStyle name="Hyperlink 33" xfId="34766" hidden="1" xr:uid="{00000000-0005-0000-0000-00001B780000}"/>
    <cellStyle name="Hyperlink 33" xfId="31699" hidden="1" xr:uid="{00000000-0005-0000-0000-00001C780000}"/>
    <cellStyle name="Hyperlink 33" xfId="34835" hidden="1" xr:uid="{00000000-0005-0000-0000-00001D780000}"/>
    <cellStyle name="Hyperlink 33" xfId="34884" hidden="1" xr:uid="{00000000-0005-0000-0000-00001E780000}"/>
    <cellStyle name="Hyperlink 33" xfId="34934" hidden="1" xr:uid="{00000000-0005-0000-0000-00001F780000}"/>
    <cellStyle name="Hyperlink 33" xfId="34970" hidden="1" xr:uid="{00000000-0005-0000-0000-000020780000}"/>
    <cellStyle name="Hyperlink 33" xfId="35093" hidden="1" xr:uid="{00000000-0005-0000-0000-000021780000}"/>
    <cellStyle name="Hyperlink 33" xfId="35266" hidden="1" xr:uid="{00000000-0005-0000-0000-000022780000}"/>
    <cellStyle name="Hyperlink 33" xfId="35315" hidden="1" xr:uid="{00000000-0005-0000-0000-000023780000}"/>
    <cellStyle name="Hyperlink 33" xfId="35365" hidden="1" xr:uid="{00000000-0005-0000-0000-000024780000}"/>
    <cellStyle name="Hyperlink 33" xfId="35401" hidden="1" xr:uid="{00000000-0005-0000-0000-000025780000}"/>
    <cellStyle name="Hyperlink 33" xfId="35134" hidden="1" xr:uid="{00000000-0005-0000-0000-000026780000}"/>
    <cellStyle name="Hyperlink 33" xfId="35498" hidden="1" xr:uid="{00000000-0005-0000-0000-000027780000}"/>
    <cellStyle name="Hyperlink 33" xfId="35547" hidden="1" xr:uid="{00000000-0005-0000-0000-000028780000}"/>
    <cellStyle name="Hyperlink 33" xfId="35597" hidden="1" xr:uid="{00000000-0005-0000-0000-000029780000}"/>
    <cellStyle name="Hyperlink 33" xfId="35633" hidden="1" xr:uid="{00000000-0005-0000-0000-00002A780000}"/>
    <cellStyle name="Hyperlink 33" xfId="35032" hidden="1" xr:uid="{00000000-0005-0000-0000-00002B780000}"/>
    <cellStyle name="Hyperlink 33" xfId="35702" hidden="1" xr:uid="{00000000-0005-0000-0000-00002C780000}"/>
    <cellStyle name="Hyperlink 33" xfId="35751" hidden="1" xr:uid="{00000000-0005-0000-0000-00002D780000}"/>
    <cellStyle name="Hyperlink 33" xfId="35801" hidden="1" xr:uid="{00000000-0005-0000-0000-00002E780000}"/>
    <cellStyle name="Hyperlink 33" xfId="35837" hidden="1" xr:uid="{00000000-0005-0000-0000-00002F780000}"/>
    <cellStyle name="Hyperlink 33" xfId="35204" hidden="1" xr:uid="{00000000-0005-0000-0000-000030780000}"/>
    <cellStyle name="Hyperlink 33" xfId="35906" hidden="1" xr:uid="{00000000-0005-0000-0000-000031780000}"/>
    <cellStyle name="Hyperlink 33" xfId="35955" hidden="1" xr:uid="{00000000-0005-0000-0000-000032780000}"/>
    <cellStyle name="Hyperlink 33" xfId="36005" hidden="1" xr:uid="{00000000-0005-0000-0000-000033780000}"/>
    <cellStyle name="Hyperlink 33" xfId="36041" hidden="1" xr:uid="{00000000-0005-0000-0000-000034780000}"/>
    <cellStyle name="Hyperlink 33" xfId="35438" hidden="1" xr:uid="{00000000-0005-0000-0000-000035780000}"/>
    <cellStyle name="Hyperlink 33" xfId="36110" hidden="1" xr:uid="{00000000-0005-0000-0000-000036780000}"/>
    <cellStyle name="Hyperlink 33" xfId="36159" hidden="1" xr:uid="{00000000-0005-0000-0000-000037780000}"/>
    <cellStyle name="Hyperlink 33" xfId="36209" hidden="1" xr:uid="{00000000-0005-0000-0000-000038780000}"/>
    <cellStyle name="Hyperlink 33" xfId="36245" hidden="1" xr:uid="{00000000-0005-0000-0000-000039780000}"/>
    <cellStyle name="Hyperlink 33" xfId="21045" hidden="1" xr:uid="{00000000-0005-0000-0000-00003A780000}"/>
    <cellStyle name="Hyperlink 33" xfId="36334" hidden="1" xr:uid="{00000000-0005-0000-0000-00003B780000}"/>
    <cellStyle name="Hyperlink 33" xfId="36383" hidden="1" xr:uid="{00000000-0005-0000-0000-00003C780000}"/>
    <cellStyle name="Hyperlink 33" xfId="36433" hidden="1" xr:uid="{00000000-0005-0000-0000-00003D780000}"/>
    <cellStyle name="Hyperlink 33" xfId="36469" hidden="1" xr:uid="{00000000-0005-0000-0000-00003E780000}"/>
    <cellStyle name="Hyperlink 33" xfId="36520" hidden="1" xr:uid="{00000000-0005-0000-0000-00003F780000}"/>
    <cellStyle name="Hyperlink 33" xfId="36589" hidden="1" xr:uid="{00000000-0005-0000-0000-000040780000}"/>
    <cellStyle name="Hyperlink 33" xfId="36638" hidden="1" xr:uid="{00000000-0005-0000-0000-000041780000}"/>
    <cellStyle name="Hyperlink 33" xfId="36688" hidden="1" xr:uid="{00000000-0005-0000-0000-000042780000}"/>
    <cellStyle name="Hyperlink 33" xfId="36724" hidden="1" xr:uid="{00000000-0005-0000-0000-000043780000}"/>
    <cellStyle name="Hyperlink 33" xfId="36824" hidden="1" xr:uid="{00000000-0005-0000-0000-000044780000}"/>
    <cellStyle name="Hyperlink 33" xfId="36946" hidden="1" xr:uid="{00000000-0005-0000-0000-000045780000}"/>
    <cellStyle name="Hyperlink 33" xfId="36995" hidden="1" xr:uid="{00000000-0005-0000-0000-000046780000}"/>
    <cellStyle name="Hyperlink 33" xfId="37045" hidden="1" xr:uid="{00000000-0005-0000-0000-000047780000}"/>
    <cellStyle name="Hyperlink 33" xfId="37081" hidden="1" xr:uid="{00000000-0005-0000-0000-000048780000}"/>
    <cellStyle name="Hyperlink 33" xfId="37204" hidden="1" xr:uid="{00000000-0005-0000-0000-000049780000}"/>
    <cellStyle name="Hyperlink 33" xfId="37377" hidden="1" xr:uid="{00000000-0005-0000-0000-00004A780000}"/>
    <cellStyle name="Hyperlink 33" xfId="37426" hidden="1" xr:uid="{00000000-0005-0000-0000-00004B780000}"/>
    <cellStyle name="Hyperlink 33" xfId="37476" hidden="1" xr:uid="{00000000-0005-0000-0000-00004C780000}"/>
    <cellStyle name="Hyperlink 33" xfId="37512" hidden="1" xr:uid="{00000000-0005-0000-0000-00004D780000}"/>
    <cellStyle name="Hyperlink 33" xfId="37245" hidden="1" xr:uid="{00000000-0005-0000-0000-00004E780000}"/>
    <cellStyle name="Hyperlink 33" xfId="37609" hidden="1" xr:uid="{00000000-0005-0000-0000-00004F780000}"/>
    <cellStyle name="Hyperlink 33" xfId="37658" hidden="1" xr:uid="{00000000-0005-0000-0000-000050780000}"/>
    <cellStyle name="Hyperlink 33" xfId="37708" hidden="1" xr:uid="{00000000-0005-0000-0000-000051780000}"/>
    <cellStyle name="Hyperlink 33" xfId="37744" hidden="1" xr:uid="{00000000-0005-0000-0000-000052780000}"/>
    <cellStyle name="Hyperlink 33" xfId="37143" hidden="1" xr:uid="{00000000-0005-0000-0000-000053780000}"/>
    <cellStyle name="Hyperlink 33" xfId="37813" hidden="1" xr:uid="{00000000-0005-0000-0000-000054780000}"/>
    <cellStyle name="Hyperlink 33" xfId="37862" hidden="1" xr:uid="{00000000-0005-0000-0000-000055780000}"/>
    <cellStyle name="Hyperlink 33" xfId="37912" hidden="1" xr:uid="{00000000-0005-0000-0000-000056780000}"/>
    <cellStyle name="Hyperlink 33" xfId="37948" hidden="1" xr:uid="{00000000-0005-0000-0000-000057780000}"/>
    <cellStyle name="Hyperlink 33" xfId="37315" hidden="1" xr:uid="{00000000-0005-0000-0000-000058780000}"/>
    <cellStyle name="Hyperlink 33" xfId="38017" hidden="1" xr:uid="{00000000-0005-0000-0000-000059780000}"/>
    <cellStyle name="Hyperlink 33" xfId="38066" hidden="1" xr:uid="{00000000-0005-0000-0000-00005A780000}"/>
    <cellStyle name="Hyperlink 33" xfId="38116" hidden="1" xr:uid="{00000000-0005-0000-0000-00005B780000}"/>
    <cellStyle name="Hyperlink 33" xfId="38152" hidden="1" xr:uid="{00000000-0005-0000-0000-00005C780000}"/>
    <cellStyle name="Hyperlink 33" xfId="37549" hidden="1" xr:uid="{00000000-0005-0000-0000-00005D780000}"/>
    <cellStyle name="Hyperlink 33" xfId="38221" hidden="1" xr:uid="{00000000-0005-0000-0000-00005E780000}"/>
    <cellStyle name="Hyperlink 33" xfId="38270" hidden="1" xr:uid="{00000000-0005-0000-0000-00005F780000}"/>
    <cellStyle name="Hyperlink 33" xfId="38320" hidden="1" xr:uid="{00000000-0005-0000-0000-000060780000}"/>
    <cellStyle name="Hyperlink 33" xfId="38356" hidden="1" xr:uid="{00000000-0005-0000-0000-000061780000}"/>
    <cellStyle name="Hyperlink 33" xfId="36865" hidden="1" xr:uid="{00000000-0005-0000-0000-000062780000}"/>
    <cellStyle name="Hyperlink 33" xfId="38425" hidden="1" xr:uid="{00000000-0005-0000-0000-000063780000}"/>
    <cellStyle name="Hyperlink 33" xfId="38474" hidden="1" xr:uid="{00000000-0005-0000-0000-000064780000}"/>
    <cellStyle name="Hyperlink 33" xfId="38524" hidden="1" xr:uid="{00000000-0005-0000-0000-000065780000}"/>
    <cellStyle name="Hyperlink 33" xfId="38560" hidden="1" xr:uid="{00000000-0005-0000-0000-000066780000}"/>
    <cellStyle name="Hyperlink 33" xfId="38683" hidden="1" xr:uid="{00000000-0005-0000-0000-000067780000}"/>
    <cellStyle name="Hyperlink 33" xfId="38856" hidden="1" xr:uid="{00000000-0005-0000-0000-000068780000}"/>
    <cellStyle name="Hyperlink 33" xfId="38905" hidden="1" xr:uid="{00000000-0005-0000-0000-000069780000}"/>
    <cellStyle name="Hyperlink 33" xfId="38955" hidden="1" xr:uid="{00000000-0005-0000-0000-00006A780000}"/>
    <cellStyle name="Hyperlink 33" xfId="38991" hidden="1" xr:uid="{00000000-0005-0000-0000-00006B780000}"/>
    <cellStyle name="Hyperlink 33" xfId="38724" hidden="1" xr:uid="{00000000-0005-0000-0000-00006C780000}"/>
    <cellStyle name="Hyperlink 33" xfId="39088" hidden="1" xr:uid="{00000000-0005-0000-0000-00006D780000}"/>
    <cellStyle name="Hyperlink 33" xfId="39137" hidden="1" xr:uid="{00000000-0005-0000-0000-00006E780000}"/>
    <cellStyle name="Hyperlink 33" xfId="39187" hidden="1" xr:uid="{00000000-0005-0000-0000-00006F780000}"/>
    <cellStyle name="Hyperlink 33" xfId="39223" hidden="1" xr:uid="{00000000-0005-0000-0000-000070780000}"/>
    <cellStyle name="Hyperlink 33" xfId="38622" hidden="1" xr:uid="{00000000-0005-0000-0000-000071780000}"/>
    <cellStyle name="Hyperlink 33" xfId="39292" hidden="1" xr:uid="{00000000-0005-0000-0000-000072780000}"/>
    <cellStyle name="Hyperlink 33" xfId="39341" hidden="1" xr:uid="{00000000-0005-0000-0000-000073780000}"/>
    <cellStyle name="Hyperlink 33" xfId="39391" hidden="1" xr:uid="{00000000-0005-0000-0000-000074780000}"/>
    <cellStyle name="Hyperlink 33" xfId="39427" hidden="1" xr:uid="{00000000-0005-0000-0000-000075780000}"/>
    <cellStyle name="Hyperlink 33" xfId="38794" hidden="1" xr:uid="{00000000-0005-0000-0000-000076780000}"/>
    <cellStyle name="Hyperlink 33" xfId="39496" hidden="1" xr:uid="{00000000-0005-0000-0000-000077780000}"/>
    <cellStyle name="Hyperlink 33" xfId="39545" hidden="1" xr:uid="{00000000-0005-0000-0000-000078780000}"/>
    <cellStyle name="Hyperlink 33" xfId="39595" hidden="1" xr:uid="{00000000-0005-0000-0000-000079780000}"/>
    <cellStyle name="Hyperlink 33" xfId="39631" hidden="1" xr:uid="{00000000-0005-0000-0000-00007A780000}"/>
    <cellStyle name="Hyperlink 33" xfId="39028" hidden="1" xr:uid="{00000000-0005-0000-0000-00007B780000}"/>
    <cellStyle name="Hyperlink 33" xfId="39700" hidden="1" xr:uid="{00000000-0005-0000-0000-00007C780000}"/>
    <cellStyle name="Hyperlink 33" xfId="39749" hidden="1" xr:uid="{00000000-0005-0000-0000-00007D780000}"/>
    <cellStyle name="Hyperlink 33" xfId="39799" hidden="1" xr:uid="{00000000-0005-0000-0000-00007E780000}"/>
    <cellStyle name="Hyperlink 33" xfId="39835" hidden="1" xr:uid="{00000000-0005-0000-0000-00007F780000}"/>
    <cellStyle name="Hyperlink 33" xfId="36768" hidden="1" xr:uid="{00000000-0005-0000-0000-000080780000}"/>
    <cellStyle name="Hyperlink 33" xfId="39904" hidden="1" xr:uid="{00000000-0005-0000-0000-000081780000}"/>
    <cellStyle name="Hyperlink 33" xfId="39953" hidden="1" xr:uid="{00000000-0005-0000-0000-000082780000}"/>
    <cellStyle name="Hyperlink 33" xfId="40003" hidden="1" xr:uid="{00000000-0005-0000-0000-000083780000}"/>
    <cellStyle name="Hyperlink 33" xfId="40039" hidden="1" xr:uid="{00000000-0005-0000-0000-000084780000}"/>
    <cellStyle name="Hyperlink 33" xfId="40162" hidden="1" xr:uid="{00000000-0005-0000-0000-000085780000}"/>
    <cellStyle name="Hyperlink 33" xfId="40335" hidden="1" xr:uid="{00000000-0005-0000-0000-000086780000}"/>
    <cellStyle name="Hyperlink 33" xfId="40384" hidden="1" xr:uid="{00000000-0005-0000-0000-000087780000}"/>
    <cellStyle name="Hyperlink 33" xfId="40434" hidden="1" xr:uid="{00000000-0005-0000-0000-000088780000}"/>
    <cellStyle name="Hyperlink 33" xfId="40470" hidden="1" xr:uid="{00000000-0005-0000-0000-000089780000}"/>
    <cellStyle name="Hyperlink 33" xfId="40203" hidden="1" xr:uid="{00000000-0005-0000-0000-00008A780000}"/>
    <cellStyle name="Hyperlink 33" xfId="40567" hidden="1" xr:uid="{00000000-0005-0000-0000-00008B780000}"/>
    <cellStyle name="Hyperlink 33" xfId="40616" hidden="1" xr:uid="{00000000-0005-0000-0000-00008C780000}"/>
    <cellStyle name="Hyperlink 33" xfId="40666" hidden="1" xr:uid="{00000000-0005-0000-0000-00008D780000}"/>
    <cellStyle name="Hyperlink 33" xfId="40702" hidden="1" xr:uid="{00000000-0005-0000-0000-00008E780000}"/>
    <cellStyle name="Hyperlink 33" xfId="40101" hidden="1" xr:uid="{00000000-0005-0000-0000-00008F780000}"/>
    <cellStyle name="Hyperlink 33" xfId="40771" hidden="1" xr:uid="{00000000-0005-0000-0000-000090780000}"/>
    <cellStyle name="Hyperlink 33" xfId="40820" hidden="1" xr:uid="{00000000-0005-0000-0000-000091780000}"/>
    <cellStyle name="Hyperlink 33" xfId="40870" hidden="1" xr:uid="{00000000-0005-0000-0000-000092780000}"/>
    <cellStyle name="Hyperlink 33" xfId="40906" hidden="1" xr:uid="{00000000-0005-0000-0000-000093780000}"/>
    <cellStyle name="Hyperlink 33" xfId="40273" hidden="1" xr:uid="{00000000-0005-0000-0000-000094780000}"/>
    <cellStyle name="Hyperlink 33" xfId="40975" hidden="1" xr:uid="{00000000-0005-0000-0000-000095780000}"/>
    <cellStyle name="Hyperlink 33" xfId="41024" hidden="1" xr:uid="{00000000-0005-0000-0000-000096780000}"/>
    <cellStyle name="Hyperlink 33" xfId="41074" hidden="1" xr:uid="{00000000-0005-0000-0000-000097780000}"/>
    <cellStyle name="Hyperlink 33" xfId="41110" hidden="1" xr:uid="{00000000-0005-0000-0000-000098780000}"/>
    <cellStyle name="Hyperlink 33" xfId="40507" hidden="1" xr:uid="{00000000-0005-0000-0000-000099780000}"/>
    <cellStyle name="Hyperlink 33" xfId="41179" hidden="1" xr:uid="{00000000-0005-0000-0000-00009A780000}"/>
    <cellStyle name="Hyperlink 33" xfId="41228" hidden="1" xr:uid="{00000000-0005-0000-0000-00009B780000}"/>
    <cellStyle name="Hyperlink 33" xfId="41278" hidden="1" xr:uid="{00000000-0005-0000-0000-00009C780000}"/>
    <cellStyle name="Hyperlink 33" xfId="41314" hidden="1" xr:uid="{00000000-0005-0000-0000-00009D780000}"/>
    <cellStyle name="Hyperlink 33" xfId="26128" hidden="1" xr:uid="{00000000-0005-0000-0000-00009E780000}"/>
    <cellStyle name="Hyperlink 33" xfId="41383" hidden="1" xr:uid="{00000000-0005-0000-0000-00009F780000}"/>
    <cellStyle name="Hyperlink 33" xfId="41432" hidden="1" xr:uid="{00000000-0005-0000-0000-0000A0780000}"/>
    <cellStyle name="Hyperlink 33" xfId="41482" hidden="1" xr:uid="{00000000-0005-0000-0000-0000A1780000}"/>
    <cellStyle name="Hyperlink 33" xfId="41518" hidden="1" xr:uid="{00000000-0005-0000-0000-0000A2780000}"/>
    <cellStyle name="Hyperlink 33" xfId="41569" hidden="1" xr:uid="{00000000-0005-0000-0000-0000A3780000}"/>
    <cellStyle name="Hyperlink 33" xfId="41638" hidden="1" xr:uid="{00000000-0005-0000-0000-0000A4780000}"/>
    <cellStyle name="Hyperlink 33" xfId="41687" hidden="1" xr:uid="{00000000-0005-0000-0000-0000A5780000}"/>
    <cellStyle name="Hyperlink 33" xfId="41737" hidden="1" xr:uid="{00000000-0005-0000-0000-0000A6780000}"/>
    <cellStyle name="Hyperlink 33" xfId="41773" hidden="1" xr:uid="{00000000-0005-0000-0000-0000A7780000}"/>
    <cellStyle name="Hyperlink 33" xfId="41873" hidden="1" xr:uid="{00000000-0005-0000-0000-0000A8780000}"/>
    <cellStyle name="Hyperlink 33" xfId="41995" hidden="1" xr:uid="{00000000-0005-0000-0000-0000A9780000}"/>
    <cellStyle name="Hyperlink 33" xfId="42044" hidden="1" xr:uid="{00000000-0005-0000-0000-0000AA780000}"/>
    <cellStyle name="Hyperlink 33" xfId="42094" hidden="1" xr:uid="{00000000-0005-0000-0000-0000AB780000}"/>
    <cellStyle name="Hyperlink 33" xfId="42130" hidden="1" xr:uid="{00000000-0005-0000-0000-0000AC780000}"/>
    <cellStyle name="Hyperlink 33" xfId="42253" hidden="1" xr:uid="{00000000-0005-0000-0000-0000AD780000}"/>
    <cellStyle name="Hyperlink 33" xfId="42426" hidden="1" xr:uid="{00000000-0005-0000-0000-0000AE780000}"/>
    <cellStyle name="Hyperlink 33" xfId="42475" hidden="1" xr:uid="{00000000-0005-0000-0000-0000AF780000}"/>
    <cellStyle name="Hyperlink 33" xfId="42525" hidden="1" xr:uid="{00000000-0005-0000-0000-0000B0780000}"/>
    <cellStyle name="Hyperlink 33" xfId="42561" hidden="1" xr:uid="{00000000-0005-0000-0000-0000B1780000}"/>
    <cellStyle name="Hyperlink 33" xfId="42294" hidden="1" xr:uid="{00000000-0005-0000-0000-0000B2780000}"/>
    <cellStyle name="Hyperlink 33" xfId="42658" hidden="1" xr:uid="{00000000-0005-0000-0000-0000B3780000}"/>
    <cellStyle name="Hyperlink 33" xfId="42707" hidden="1" xr:uid="{00000000-0005-0000-0000-0000B4780000}"/>
    <cellStyle name="Hyperlink 33" xfId="42757" hidden="1" xr:uid="{00000000-0005-0000-0000-0000B5780000}"/>
    <cellStyle name="Hyperlink 33" xfId="42793" hidden="1" xr:uid="{00000000-0005-0000-0000-0000B6780000}"/>
    <cellStyle name="Hyperlink 33" xfId="42192" hidden="1" xr:uid="{00000000-0005-0000-0000-0000B7780000}"/>
    <cellStyle name="Hyperlink 33" xfId="42862" hidden="1" xr:uid="{00000000-0005-0000-0000-0000B8780000}"/>
    <cellStyle name="Hyperlink 33" xfId="42911" hidden="1" xr:uid="{00000000-0005-0000-0000-0000B9780000}"/>
    <cellStyle name="Hyperlink 33" xfId="42961" hidden="1" xr:uid="{00000000-0005-0000-0000-0000BA780000}"/>
    <cellStyle name="Hyperlink 33" xfId="42997" hidden="1" xr:uid="{00000000-0005-0000-0000-0000BB780000}"/>
    <cellStyle name="Hyperlink 33" xfId="42364" hidden="1" xr:uid="{00000000-0005-0000-0000-0000BC780000}"/>
    <cellStyle name="Hyperlink 33" xfId="43066" hidden="1" xr:uid="{00000000-0005-0000-0000-0000BD780000}"/>
    <cellStyle name="Hyperlink 33" xfId="43115" hidden="1" xr:uid="{00000000-0005-0000-0000-0000BE780000}"/>
    <cellStyle name="Hyperlink 33" xfId="43165" hidden="1" xr:uid="{00000000-0005-0000-0000-0000BF780000}"/>
    <cellStyle name="Hyperlink 33" xfId="43201" hidden="1" xr:uid="{00000000-0005-0000-0000-0000C0780000}"/>
    <cellStyle name="Hyperlink 33" xfId="42598" hidden="1" xr:uid="{00000000-0005-0000-0000-0000C1780000}"/>
    <cellStyle name="Hyperlink 33" xfId="43270" hidden="1" xr:uid="{00000000-0005-0000-0000-0000C2780000}"/>
    <cellStyle name="Hyperlink 33" xfId="43319" hidden="1" xr:uid="{00000000-0005-0000-0000-0000C3780000}"/>
    <cellStyle name="Hyperlink 33" xfId="43369" hidden="1" xr:uid="{00000000-0005-0000-0000-0000C4780000}"/>
    <cellStyle name="Hyperlink 33" xfId="43405" hidden="1" xr:uid="{00000000-0005-0000-0000-0000C5780000}"/>
    <cellStyle name="Hyperlink 33" xfId="41914" hidden="1" xr:uid="{00000000-0005-0000-0000-0000C6780000}"/>
    <cellStyle name="Hyperlink 33" xfId="43474" hidden="1" xr:uid="{00000000-0005-0000-0000-0000C7780000}"/>
    <cellStyle name="Hyperlink 33" xfId="43523" hidden="1" xr:uid="{00000000-0005-0000-0000-0000C8780000}"/>
    <cellStyle name="Hyperlink 33" xfId="43573" hidden="1" xr:uid="{00000000-0005-0000-0000-0000C9780000}"/>
    <cellStyle name="Hyperlink 33" xfId="43609" hidden="1" xr:uid="{00000000-0005-0000-0000-0000CA780000}"/>
    <cellStyle name="Hyperlink 33" xfId="43732" hidden="1" xr:uid="{00000000-0005-0000-0000-0000CB780000}"/>
    <cellStyle name="Hyperlink 33" xfId="43905" hidden="1" xr:uid="{00000000-0005-0000-0000-0000CC780000}"/>
    <cellStyle name="Hyperlink 33" xfId="43954" hidden="1" xr:uid="{00000000-0005-0000-0000-0000CD780000}"/>
    <cellStyle name="Hyperlink 33" xfId="44004" hidden="1" xr:uid="{00000000-0005-0000-0000-0000CE780000}"/>
    <cellStyle name="Hyperlink 33" xfId="44040" hidden="1" xr:uid="{00000000-0005-0000-0000-0000CF780000}"/>
    <cellStyle name="Hyperlink 33" xfId="43773" hidden="1" xr:uid="{00000000-0005-0000-0000-0000D0780000}"/>
    <cellStyle name="Hyperlink 33" xfId="44137" hidden="1" xr:uid="{00000000-0005-0000-0000-0000D1780000}"/>
    <cellStyle name="Hyperlink 33" xfId="44186" hidden="1" xr:uid="{00000000-0005-0000-0000-0000D2780000}"/>
    <cellStyle name="Hyperlink 33" xfId="44236" hidden="1" xr:uid="{00000000-0005-0000-0000-0000D3780000}"/>
    <cellStyle name="Hyperlink 33" xfId="44272" hidden="1" xr:uid="{00000000-0005-0000-0000-0000D4780000}"/>
    <cellStyle name="Hyperlink 33" xfId="43671" hidden="1" xr:uid="{00000000-0005-0000-0000-0000D5780000}"/>
    <cellStyle name="Hyperlink 33" xfId="44341" hidden="1" xr:uid="{00000000-0005-0000-0000-0000D6780000}"/>
    <cellStyle name="Hyperlink 33" xfId="44390" hidden="1" xr:uid="{00000000-0005-0000-0000-0000D7780000}"/>
    <cellStyle name="Hyperlink 33" xfId="44440" hidden="1" xr:uid="{00000000-0005-0000-0000-0000D8780000}"/>
    <cellStyle name="Hyperlink 33" xfId="44476" hidden="1" xr:uid="{00000000-0005-0000-0000-0000D9780000}"/>
    <cellStyle name="Hyperlink 33" xfId="43843" hidden="1" xr:uid="{00000000-0005-0000-0000-0000DA780000}"/>
    <cellStyle name="Hyperlink 33" xfId="44545" hidden="1" xr:uid="{00000000-0005-0000-0000-0000DB780000}"/>
    <cellStyle name="Hyperlink 33" xfId="44594" hidden="1" xr:uid="{00000000-0005-0000-0000-0000DC780000}"/>
    <cellStyle name="Hyperlink 33" xfId="44644" hidden="1" xr:uid="{00000000-0005-0000-0000-0000DD780000}"/>
    <cellStyle name="Hyperlink 33" xfId="44680" hidden="1" xr:uid="{00000000-0005-0000-0000-0000DE780000}"/>
    <cellStyle name="Hyperlink 33" xfId="44077" hidden="1" xr:uid="{00000000-0005-0000-0000-0000DF780000}"/>
    <cellStyle name="Hyperlink 33" xfId="44749" hidden="1" xr:uid="{00000000-0005-0000-0000-0000E0780000}"/>
    <cellStyle name="Hyperlink 33" xfId="44798" hidden="1" xr:uid="{00000000-0005-0000-0000-0000E1780000}"/>
    <cellStyle name="Hyperlink 33" xfId="44848" hidden="1" xr:uid="{00000000-0005-0000-0000-0000E2780000}"/>
    <cellStyle name="Hyperlink 33" xfId="44884" hidden="1" xr:uid="{00000000-0005-0000-0000-0000E3780000}"/>
    <cellStyle name="Hyperlink 33" xfId="41817" hidden="1" xr:uid="{00000000-0005-0000-0000-0000E4780000}"/>
    <cellStyle name="Hyperlink 33" xfId="44953" hidden="1" xr:uid="{00000000-0005-0000-0000-0000E5780000}"/>
    <cellStyle name="Hyperlink 33" xfId="45002" hidden="1" xr:uid="{00000000-0005-0000-0000-0000E6780000}"/>
    <cellStyle name="Hyperlink 33" xfId="45052" hidden="1" xr:uid="{00000000-0005-0000-0000-0000E7780000}"/>
    <cellStyle name="Hyperlink 33" xfId="45088" hidden="1" xr:uid="{00000000-0005-0000-0000-0000E8780000}"/>
    <cellStyle name="Hyperlink 33" xfId="45211" hidden="1" xr:uid="{00000000-0005-0000-0000-0000E9780000}"/>
    <cellStyle name="Hyperlink 33" xfId="45384" hidden="1" xr:uid="{00000000-0005-0000-0000-0000EA780000}"/>
    <cellStyle name="Hyperlink 33" xfId="45433" hidden="1" xr:uid="{00000000-0005-0000-0000-0000EB780000}"/>
    <cellStyle name="Hyperlink 33" xfId="45483" hidden="1" xr:uid="{00000000-0005-0000-0000-0000EC780000}"/>
    <cellStyle name="Hyperlink 33" xfId="45519" hidden="1" xr:uid="{00000000-0005-0000-0000-0000ED780000}"/>
    <cellStyle name="Hyperlink 33" xfId="45252" hidden="1" xr:uid="{00000000-0005-0000-0000-0000EE780000}"/>
    <cellStyle name="Hyperlink 33" xfId="45616" hidden="1" xr:uid="{00000000-0005-0000-0000-0000EF780000}"/>
    <cellStyle name="Hyperlink 33" xfId="45665" hidden="1" xr:uid="{00000000-0005-0000-0000-0000F0780000}"/>
    <cellStyle name="Hyperlink 33" xfId="45715" hidden="1" xr:uid="{00000000-0005-0000-0000-0000F1780000}"/>
    <cellStyle name="Hyperlink 33" xfId="45751" hidden="1" xr:uid="{00000000-0005-0000-0000-0000F2780000}"/>
    <cellStyle name="Hyperlink 33" xfId="45150" hidden="1" xr:uid="{00000000-0005-0000-0000-0000F3780000}"/>
    <cellStyle name="Hyperlink 33" xfId="45820" hidden="1" xr:uid="{00000000-0005-0000-0000-0000F4780000}"/>
    <cellStyle name="Hyperlink 33" xfId="45869" hidden="1" xr:uid="{00000000-0005-0000-0000-0000F5780000}"/>
    <cellStyle name="Hyperlink 33" xfId="45919" hidden="1" xr:uid="{00000000-0005-0000-0000-0000F6780000}"/>
    <cellStyle name="Hyperlink 33" xfId="45955" hidden="1" xr:uid="{00000000-0005-0000-0000-0000F7780000}"/>
    <cellStyle name="Hyperlink 33" xfId="45322" hidden="1" xr:uid="{00000000-0005-0000-0000-0000F8780000}"/>
    <cellStyle name="Hyperlink 33" xfId="46024" hidden="1" xr:uid="{00000000-0005-0000-0000-0000F9780000}"/>
    <cellStyle name="Hyperlink 33" xfId="46073" hidden="1" xr:uid="{00000000-0005-0000-0000-0000FA780000}"/>
    <cellStyle name="Hyperlink 33" xfId="46123" hidden="1" xr:uid="{00000000-0005-0000-0000-0000FB780000}"/>
    <cellStyle name="Hyperlink 33" xfId="46159" hidden="1" xr:uid="{00000000-0005-0000-0000-0000FC780000}"/>
    <cellStyle name="Hyperlink 33" xfId="45556" hidden="1" xr:uid="{00000000-0005-0000-0000-0000FD780000}"/>
    <cellStyle name="Hyperlink 33" xfId="46228" hidden="1" xr:uid="{00000000-0005-0000-0000-0000FE780000}"/>
    <cellStyle name="Hyperlink 33" xfId="46277" hidden="1" xr:uid="{00000000-0005-0000-0000-0000FF780000}"/>
    <cellStyle name="Hyperlink 33" xfId="46327" hidden="1" xr:uid="{00000000-0005-0000-0000-000000790000}"/>
    <cellStyle name="Hyperlink 33" xfId="46363" hidden="1" xr:uid="{00000000-0005-0000-0000-000001790000}"/>
    <cellStyle name="Hyperlink 33" xfId="31202" hidden="1" xr:uid="{00000000-0005-0000-0000-000002790000}"/>
    <cellStyle name="Hyperlink 33" xfId="46432" hidden="1" xr:uid="{00000000-0005-0000-0000-000003790000}"/>
    <cellStyle name="Hyperlink 33" xfId="46481" hidden="1" xr:uid="{00000000-0005-0000-0000-000004790000}"/>
    <cellStyle name="Hyperlink 33" xfId="46531" hidden="1" xr:uid="{00000000-0005-0000-0000-000005790000}"/>
    <cellStyle name="Hyperlink 33" xfId="46567" hidden="1" xr:uid="{00000000-0005-0000-0000-000006790000}"/>
    <cellStyle name="Hyperlink 33" xfId="46618" hidden="1" xr:uid="{00000000-0005-0000-0000-000007790000}"/>
    <cellStyle name="Hyperlink 33" xfId="46687" hidden="1" xr:uid="{00000000-0005-0000-0000-000008790000}"/>
    <cellStyle name="Hyperlink 33" xfId="46736" hidden="1" xr:uid="{00000000-0005-0000-0000-000009790000}"/>
    <cellStyle name="Hyperlink 33" xfId="46786" hidden="1" xr:uid="{00000000-0005-0000-0000-00000A790000}"/>
    <cellStyle name="Hyperlink 33" xfId="46822" hidden="1" xr:uid="{00000000-0005-0000-0000-00000B790000}"/>
    <cellStyle name="Hyperlink 33" xfId="46922" hidden="1" xr:uid="{00000000-0005-0000-0000-00000C790000}"/>
    <cellStyle name="Hyperlink 33" xfId="47044" hidden="1" xr:uid="{00000000-0005-0000-0000-00000D790000}"/>
    <cellStyle name="Hyperlink 33" xfId="47093" hidden="1" xr:uid="{00000000-0005-0000-0000-00000E790000}"/>
    <cellStyle name="Hyperlink 33" xfId="47143" hidden="1" xr:uid="{00000000-0005-0000-0000-00000F790000}"/>
    <cellStyle name="Hyperlink 33" xfId="47179" hidden="1" xr:uid="{00000000-0005-0000-0000-000010790000}"/>
    <cellStyle name="Hyperlink 33" xfId="47302" hidden="1" xr:uid="{00000000-0005-0000-0000-000011790000}"/>
    <cellStyle name="Hyperlink 33" xfId="47475" hidden="1" xr:uid="{00000000-0005-0000-0000-000012790000}"/>
    <cellStyle name="Hyperlink 33" xfId="47524" hidden="1" xr:uid="{00000000-0005-0000-0000-000013790000}"/>
    <cellStyle name="Hyperlink 33" xfId="47574" hidden="1" xr:uid="{00000000-0005-0000-0000-000014790000}"/>
    <cellStyle name="Hyperlink 33" xfId="47610" hidden="1" xr:uid="{00000000-0005-0000-0000-000015790000}"/>
    <cellStyle name="Hyperlink 33" xfId="47343" hidden="1" xr:uid="{00000000-0005-0000-0000-000016790000}"/>
    <cellStyle name="Hyperlink 33" xfId="47707" hidden="1" xr:uid="{00000000-0005-0000-0000-000017790000}"/>
    <cellStyle name="Hyperlink 33" xfId="47756" hidden="1" xr:uid="{00000000-0005-0000-0000-000018790000}"/>
    <cellStyle name="Hyperlink 33" xfId="47806" hidden="1" xr:uid="{00000000-0005-0000-0000-000019790000}"/>
    <cellStyle name="Hyperlink 33" xfId="47842" hidden="1" xr:uid="{00000000-0005-0000-0000-00001A790000}"/>
    <cellStyle name="Hyperlink 33" xfId="47241" hidden="1" xr:uid="{00000000-0005-0000-0000-00001B790000}"/>
    <cellStyle name="Hyperlink 33" xfId="47911" hidden="1" xr:uid="{00000000-0005-0000-0000-00001C790000}"/>
    <cellStyle name="Hyperlink 33" xfId="47960" hidden="1" xr:uid="{00000000-0005-0000-0000-00001D790000}"/>
    <cellStyle name="Hyperlink 33" xfId="48010" hidden="1" xr:uid="{00000000-0005-0000-0000-00001E790000}"/>
    <cellStyle name="Hyperlink 33" xfId="48046" hidden="1" xr:uid="{00000000-0005-0000-0000-00001F790000}"/>
    <cellStyle name="Hyperlink 33" xfId="47413" hidden="1" xr:uid="{00000000-0005-0000-0000-000020790000}"/>
    <cellStyle name="Hyperlink 33" xfId="48115" hidden="1" xr:uid="{00000000-0005-0000-0000-000021790000}"/>
    <cellStyle name="Hyperlink 33" xfId="48164" hidden="1" xr:uid="{00000000-0005-0000-0000-000022790000}"/>
    <cellStyle name="Hyperlink 33" xfId="48214" hidden="1" xr:uid="{00000000-0005-0000-0000-000023790000}"/>
    <cellStyle name="Hyperlink 33" xfId="48250" hidden="1" xr:uid="{00000000-0005-0000-0000-000024790000}"/>
    <cellStyle name="Hyperlink 33" xfId="47647" hidden="1" xr:uid="{00000000-0005-0000-0000-000025790000}"/>
    <cellStyle name="Hyperlink 33" xfId="48319" hidden="1" xr:uid="{00000000-0005-0000-0000-000026790000}"/>
    <cellStyle name="Hyperlink 33" xfId="48368" hidden="1" xr:uid="{00000000-0005-0000-0000-000027790000}"/>
    <cellStyle name="Hyperlink 33" xfId="48418" hidden="1" xr:uid="{00000000-0005-0000-0000-000028790000}"/>
    <cellStyle name="Hyperlink 33" xfId="48454" hidden="1" xr:uid="{00000000-0005-0000-0000-000029790000}"/>
    <cellStyle name="Hyperlink 33" xfId="46963" hidden="1" xr:uid="{00000000-0005-0000-0000-00002A790000}"/>
    <cellStyle name="Hyperlink 33" xfId="48523" hidden="1" xr:uid="{00000000-0005-0000-0000-00002B790000}"/>
    <cellStyle name="Hyperlink 33" xfId="48572" hidden="1" xr:uid="{00000000-0005-0000-0000-00002C790000}"/>
    <cellStyle name="Hyperlink 33" xfId="48622" hidden="1" xr:uid="{00000000-0005-0000-0000-00002D790000}"/>
    <cellStyle name="Hyperlink 33" xfId="48658" hidden="1" xr:uid="{00000000-0005-0000-0000-00002E790000}"/>
    <cellStyle name="Hyperlink 33" xfId="48781" hidden="1" xr:uid="{00000000-0005-0000-0000-00002F790000}"/>
    <cellStyle name="Hyperlink 33" xfId="48954" hidden="1" xr:uid="{00000000-0005-0000-0000-000030790000}"/>
    <cellStyle name="Hyperlink 33" xfId="49003" hidden="1" xr:uid="{00000000-0005-0000-0000-000031790000}"/>
    <cellStyle name="Hyperlink 33" xfId="49053" hidden="1" xr:uid="{00000000-0005-0000-0000-000032790000}"/>
    <cellStyle name="Hyperlink 33" xfId="49089" hidden="1" xr:uid="{00000000-0005-0000-0000-000033790000}"/>
    <cellStyle name="Hyperlink 33" xfId="48822" hidden="1" xr:uid="{00000000-0005-0000-0000-000034790000}"/>
    <cellStyle name="Hyperlink 33" xfId="49186" hidden="1" xr:uid="{00000000-0005-0000-0000-000035790000}"/>
    <cellStyle name="Hyperlink 33" xfId="49235" hidden="1" xr:uid="{00000000-0005-0000-0000-000036790000}"/>
    <cellStyle name="Hyperlink 33" xfId="49285" hidden="1" xr:uid="{00000000-0005-0000-0000-000037790000}"/>
    <cellStyle name="Hyperlink 33" xfId="49321" hidden="1" xr:uid="{00000000-0005-0000-0000-000038790000}"/>
    <cellStyle name="Hyperlink 33" xfId="48720" hidden="1" xr:uid="{00000000-0005-0000-0000-000039790000}"/>
    <cellStyle name="Hyperlink 33" xfId="49390" hidden="1" xr:uid="{00000000-0005-0000-0000-00003A790000}"/>
    <cellStyle name="Hyperlink 33" xfId="49439" hidden="1" xr:uid="{00000000-0005-0000-0000-00003B790000}"/>
    <cellStyle name="Hyperlink 33" xfId="49489" hidden="1" xr:uid="{00000000-0005-0000-0000-00003C790000}"/>
    <cellStyle name="Hyperlink 33" xfId="49525" hidden="1" xr:uid="{00000000-0005-0000-0000-00003D790000}"/>
    <cellStyle name="Hyperlink 33" xfId="48892" hidden="1" xr:uid="{00000000-0005-0000-0000-00003E790000}"/>
    <cellStyle name="Hyperlink 33" xfId="49594" hidden="1" xr:uid="{00000000-0005-0000-0000-00003F790000}"/>
    <cellStyle name="Hyperlink 33" xfId="49643" hidden="1" xr:uid="{00000000-0005-0000-0000-000040790000}"/>
    <cellStyle name="Hyperlink 33" xfId="49693" hidden="1" xr:uid="{00000000-0005-0000-0000-000041790000}"/>
    <cellStyle name="Hyperlink 33" xfId="49729" hidden="1" xr:uid="{00000000-0005-0000-0000-000042790000}"/>
    <cellStyle name="Hyperlink 33" xfId="49126" hidden="1" xr:uid="{00000000-0005-0000-0000-000043790000}"/>
    <cellStyle name="Hyperlink 33" xfId="49798" hidden="1" xr:uid="{00000000-0005-0000-0000-000044790000}"/>
    <cellStyle name="Hyperlink 33" xfId="49847" hidden="1" xr:uid="{00000000-0005-0000-0000-000045790000}"/>
    <cellStyle name="Hyperlink 33" xfId="49897" hidden="1" xr:uid="{00000000-0005-0000-0000-000046790000}"/>
    <cellStyle name="Hyperlink 33" xfId="49933" hidden="1" xr:uid="{00000000-0005-0000-0000-000047790000}"/>
    <cellStyle name="Hyperlink 33" xfId="46866" hidden="1" xr:uid="{00000000-0005-0000-0000-000048790000}"/>
    <cellStyle name="Hyperlink 33" xfId="50002" hidden="1" xr:uid="{00000000-0005-0000-0000-000049790000}"/>
    <cellStyle name="Hyperlink 33" xfId="50051" hidden="1" xr:uid="{00000000-0005-0000-0000-00004A790000}"/>
    <cellStyle name="Hyperlink 33" xfId="50101" hidden="1" xr:uid="{00000000-0005-0000-0000-00004B790000}"/>
    <cellStyle name="Hyperlink 33" xfId="50137" hidden="1" xr:uid="{00000000-0005-0000-0000-00004C790000}"/>
    <cellStyle name="Hyperlink 33" xfId="50260" hidden="1" xr:uid="{00000000-0005-0000-0000-00004D790000}"/>
    <cellStyle name="Hyperlink 33" xfId="50433" hidden="1" xr:uid="{00000000-0005-0000-0000-00004E790000}"/>
    <cellStyle name="Hyperlink 33" xfId="50482" hidden="1" xr:uid="{00000000-0005-0000-0000-00004F790000}"/>
    <cellStyle name="Hyperlink 33" xfId="50532" hidden="1" xr:uid="{00000000-0005-0000-0000-000050790000}"/>
    <cellStyle name="Hyperlink 33" xfId="50568" hidden="1" xr:uid="{00000000-0005-0000-0000-000051790000}"/>
    <cellStyle name="Hyperlink 33" xfId="50301" hidden="1" xr:uid="{00000000-0005-0000-0000-000052790000}"/>
    <cellStyle name="Hyperlink 33" xfId="50665" hidden="1" xr:uid="{00000000-0005-0000-0000-000053790000}"/>
    <cellStyle name="Hyperlink 33" xfId="50714" hidden="1" xr:uid="{00000000-0005-0000-0000-000054790000}"/>
    <cellStyle name="Hyperlink 33" xfId="50764" hidden="1" xr:uid="{00000000-0005-0000-0000-000055790000}"/>
    <cellStyle name="Hyperlink 33" xfId="50800" hidden="1" xr:uid="{00000000-0005-0000-0000-000056790000}"/>
    <cellStyle name="Hyperlink 33" xfId="50199" hidden="1" xr:uid="{00000000-0005-0000-0000-000057790000}"/>
    <cellStyle name="Hyperlink 33" xfId="50869" hidden="1" xr:uid="{00000000-0005-0000-0000-000058790000}"/>
    <cellStyle name="Hyperlink 33" xfId="50918" hidden="1" xr:uid="{00000000-0005-0000-0000-000059790000}"/>
    <cellStyle name="Hyperlink 33" xfId="50968" hidden="1" xr:uid="{00000000-0005-0000-0000-00005A790000}"/>
    <cellStyle name="Hyperlink 33" xfId="51004" hidden="1" xr:uid="{00000000-0005-0000-0000-00005B790000}"/>
    <cellStyle name="Hyperlink 33" xfId="50371" hidden="1" xr:uid="{00000000-0005-0000-0000-00005C790000}"/>
    <cellStyle name="Hyperlink 33" xfId="51073" hidden="1" xr:uid="{00000000-0005-0000-0000-00005D790000}"/>
    <cellStyle name="Hyperlink 33" xfId="51122" hidden="1" xr:uid="{00000000-0005-0000-0000-00005E790000}"/>
    <cellStyle name="Hyperlink 33" xfId="51172" hidden="1" xr:uid="{00000000-0005-0000-0000-00005F790000}"/>
    <cellStyle name="Hyperlink 33" xfId="51208" hidden="1" xr:uid="{00000000-0005-0000-0000-000060790000}"/>
    <cellStyle name="Hyperlink 33" xfId="50605" hidden="1" xr:uid="{00000000-0005-0000-0000-000061790000}"/>
    <cellStyle name="Hyperlink 33" xfId="51277" hidden="1" xr:uid="{00000000-0005-0000-0000-000062790000}"/>
    <cellStyle name="Hyperlink 33" xfId="51326" hidden="1" xr:uid="{00000000-0005-0000-0000-000063790000}"/>
    <cellStyle name="Hyperlink 33" xfId="51376" hidden="1" xr:uid="{00000000-0005-0000-0000-000064790000}"/>
    <cellStyle name="Hyperlink 33" xfId="51412" hidden="1" xr:uid="{00000000-0005-0000-0000-000065790000}"/>
    <cellStyle name="Hyperlink 33" xfId="36273" hidden="1" xr:uid="{00000000-0005-0000-0000-000066790000}"/>
    <cellStyle name="Hyperlink 33" xfId="51481" hidden="1" xr:uid="{00000000-0005-0000-0000-000067790000}"/>
    <cellStyle name="Hyperlink 33" xfId="51530" hidden="1" xr:uid="{00000000-0005-0000-0000-000068790000}"/>
    <cellStyle name="Hyperlink 33" xfId="51580" hidden="1" xr:uid="{00000000-0005-0000-0000-000069790000}"/>
    <cellStyle name="Hyperlink 33" xfId="51616" hidden="1" xr:uid="{00000000-0005-0000-0000-00006A790000}"/>
    <cellStyle name="Hyperlink 33" xfId="51667" hidden="1" xr:uid="{00000000-0005-0000-0000-00006B790000}"/>
    <cellStyle name="Hyperlink 33" xfId="51736" hidden="1" xr:uid="{00000000-0005-0000-0000-00006C790000}"/>
    <cellStyle name="Hyperlink 33" xfId="51785" hidden="1" xr:uid="{00000000-0005-0000-0000-00006D790000}"/>
    <cellStyle name="Hyperlink 33" xfId="51835" hidden="1" xr:uid="{00000000-0005-0000-0000-00006E790000}"/>
    <cellStyle name="Hyperlink 33" xfId="51871" hidden="1" xr:uid="{00000000-0005-0000-0000-00006F790000}"/>
    <cellStyle name="Hyperlink 33" xfId="51971" hidden="1" xr:uid="{00000000-0005-0000-0000-000070790000}"/>
    <cellStyle name="Hyperlink 33" xfId="52093" hidden="1" xr:uid="{00000000-0005-0000-0000-000071790000}"/>
    <cellStyle name="Hyperlink 33" xfId="52142" hidden="1" xr:uid="{00000000-0005-0000-0000-000072790000}"/>
    <cellStyle name="Hyperlink 33" xfId="52192" hidden="1" xr:uid="{00000000-0005-0000-0000-000073790000}"/>
    <cellStyle name="Hyperlink 33" xfId="52228" hidden="1" xr:uid="{00000000-0005-0000-0000-000074790000}"/>
    <cellStyle name="Hyperlink 33" xfId="52351" hidden="1" xr:uid="{00000000-0005-0000-0000-000075790000}"/>
    <cellStyle name="Hyperlink 33" xfId="52524" hidden="1" xr:uid="{00000000-0005-0000-0000-000076790000}"/>
    <cellStyle name="Hyperlink 33" xfId="52573" hidden="1" xr:uid="{00000000-0005-0000-0000-000077790000}"/>
    <cellStyle name="Hyperlink 33" xfId="52623" hidden="1" xr:uid="{00000000-0005-0000-0000-000078790000}"/>
    <cellStyle name="Hyperlink 33" xfId="52659" hidden="1" xr:uid="{00000000-0005-0000-0000-000079790000}"/>
    <cellStyle name="Hyperlink 33" xfId="52392" hidden="1" xr:uid="{00000000-0005-0000-0000-00007A790000}"/>
    <cellStyle name="Hyperlink 33" xfId="52756" hidden="1" xr:uid="{00000000-0005-0000-0000-00007B790000}"/>
    <cellStyle name="Hyperlink 33" xfId="52805" hidden="1" xr:uid="{00000000-0005-0000-0000-00007C790000}"/>
    <cellStyle name="Hyperlink 33" xfId="52855" hidden="1" xr:uid="{00000000-0005-0000-0000-00007D790000}"/>
    <cellStyle name="Hyperlink 33" xfId="52891" hidden="1" xr:uid="{00000000-0005-0000-0000-00007E790000}"/>
    <cellStyle name="Hyperlink 33" xfId="52290" hidden="1" xr:uid="{00000000-0005-0000-0000-00007F790000}"/>
    <cellStyle name="Hyperlink 33" xfId="52960" hidden="1" xr:uid="{00000000-0005-0000-0000-000080790000}"/>
    <cellStyle name="Hyperlink 33" xfId="53009" hidden="1" xr:uid="{00000000-0005-0000-0000-000081790000}"/>
    <cellStyle name="Hyperlink 33" xfId="53059" hidden="1" xr:uid="{00000000-0005-0000-0000-000082790000}"/>
    <cellStyle name="Hyperlink 33" xfId="53095" hidden="1" xr:uid="{00000000-0005-0000-0000-000083790000}"/>
    <cellStyle name="Hyperlink 33" xfId="52462" hidden="1" xr:uid="{00000000-0005-0000-0000-000084790000}"/>
    <cellStyle name="Hyperlink 33" xfId="53164" hidden="1" xr:uid="{00000000-0005-0000-0000-000085790000}"/>
    <cellStyle name="Hyperlink 33" xfId="53213" hidden="1" xr:uid="{00000000-0005-0000-0000-000086790000}"/>
    <cellStyle name="Hyperlink 33" xfId="53263" hidden="1" xr:uid="{00000000-0005-0000-0000-000087790000}"/>
    <cellStyle name="Hyperlink 33" xfId="53299" hidden="1" xr:uid="{00000000-0005-0000-0000-000088790000}"/>
    <cellStyle name="Hyperlink 33" xfId="52696" hidden="1" xr:uid="{00000000-0005-0000-0000-000089790000}"/>
    <cellStyle name="Hyperlink 33" xfId="53368" hidden="1" xr:uid="{00000000-0005-0000-0000-00008A790000}"/>
    <cellStyle name="Hyperlink 33" xfId="53417" hidden="1" xr:uid="{00000000-0005-0000-0000-00008B790000}"/>
    <cellStyle name="Hyperlink 33" xfId="53467" hidden="1" xr:uid="{00000000-0005-0000-0000-00008C790000}"/>
    <cellStyle name="Hyperlink 33" xfId="53503" hidden="1" xr:uid="{00000000-0005-0000-0000-00008D790000}"/>
    <cellStyle name="Hyperlink 33" xfId="52012" hidden="1" xr:uid="{00000000-0005-0000-0000-00008E790000}"/>
    <cellStyle name="Hyperlink 33" xfId="53572" hidden="1" xr:uid="{00000000-0005-0000-0000-00008F790000}"/>
    <cellStyle name="Hyperlink 33" xfId="53621" hidden="1" xr:uid="{00000000-0005-0000-0000-000090790000}"/>
    <cellStyle name="Hyperlink 33" xfId="53671" hidden="1" xr:uid="{00000000-0005-0000-0000-000091790000}"/>
    <cellStyle name="Hyperlink 33" xfId="53707" hidden="1" xr:uid="{00000000-0005-0000-0000-000092790000}"/>
    <cellStyle name="Hyperlink 33" xfId="53830" hidden="1" xr:uid="{00000000-0005-0000-0000-000093790000}"/>
    <cellStyle name="Hyperlink 33" xfId="54003" hidden="1" xr:uid="{00000000-0005-0000-0000-000094790000}"/>
    <cellStyle name="Hyperlink 33" xfId="54052" hidden="1" xr:uid="{00000000-0005-0000-0000-000095790000}"/>
    <cellStyle name="Hyperlink 33" xfId="54102" hidden="1" xr:uid="{00000000-0005-0000-0000-000096790000}"/>
    <cellStyle name="Hyperlink 33" xfId="54138" hidden="1" xr:uid="{00000000-0005-0000-0000-000097790000}"/>
    <cellStyle name="Hyperlink 33" xfId="53871" hidden="1" xr:uid="{00000000-0005-0000-0000-000098790000}"/>
    <cellStyle name="Hyperlink 33" xfId="54235" hidden="1" xr:uid="{00000000-0005-0000-0000-000099790000}"/>
    <cellStyle name="Hyperlink 33" xfId="54284" hidden="1" xr:uid="{00000000-0005-0000-0000-00009A790000}"/>
    <cellStyle name="Hyperlink 33" xfId="54334" hidden="1" xr:uid="{00000000-0005-0000-0000-00009B790000}"/>
    <cellStyle name="Hyperlink 33" xfId="54370" hidden="1" xr:uid="{00000000-0005-0000-0000-00009C790000}"/>
    <cellStyle name="Hyperlink 33" xfId="53769" hidden="1" xr:uid="{00000000-0005-0000-0000-00009D790000}"/>
    <cellStyle name="Hyperlink 33" xfId="54439" hidden="1" xr:uid="{00000000-0005-0000-0000-00009E790000}"/>
    <cellStyle name="Hyperlink 33" xfId="54488" hidden="1" xr:uid="{00000000-0005-0000-0000-00009F790000}"/>
    <cellStyle name="Hyperlink 33" xfId="54538" hidden="1" xr:uid="{00000000-0005-0000-0000-0000A0790000}"/>
    <cellStyle name="Hyperlink 33" xfId="54574" hidden="1" xr:uid="{00000000-0005-0000-0000-0000A1790000}"/>
    <cellStyle name="Hyperlink 33" xfId="53941" hidden="1" xr:uid="{00000000-0005-0000-0000-0000A2790000}"/>
    <cellStyle name="Hyperlink 33" xfId="54643" hidden="1" xr:uid="{00000000-0005-0000-0000-0000A3790000}"/>
    <cellStyle name="Hyperlink 33" xfId="54692" hidden="1" xr:uid="{00000000-0005-0000-0000-0000A4790000}"/>
    <cellStyle name="Hyperlink 33" xfId="54742" hidden="1" xr:uid="{00000000-0005-0000-0000-0000A5790000}"/>
    <cellStyle name="Hyperlink 33" xfId="54778" hidden="1" xr:uid="{00000000-0005-0000-0000-0000A6790000}"/>
    <cellStyle name="Hyperlink 33" xfId="54175" hidden="1" xr:uid="{00000000-0005-0000-0000-0000A7790000}"/>
    <cellStyle name="Hyperlink 33" xfId="54847" hidden="1" xr:uid="{00000000-0005-0000-0000-0000A8790000}"/>
    <cellStyle name="Hyperlink 33" xfId="54896" hidden="1" xr:uid="{00000000-0005-0000-0000-0000A9790000}"/>
    <cellStyle name="Hyperlink 33" xfId="54946" hidden="1" xr:uid="{00000000-0005-0000-0000-0000AA790000}"/>
    <cellStyle name="Hyperlink 33" xfId="54982" hidden="1" xr:uid="{00000000-0005-0000-0000-0000AB790000}"/>
    <cellStyle name="Hyperlink 33" xfId="51915" hidden="1" xr:uid="{00000000-0005-0000-0000-0000AC790000}"/>
    <cellStyle name="Hyperlink 33" xfId="55051" hidden="1" xr:uid="{00000000-0005-0000-0000-0000AD790000}"/>
    <cellStyle name="Hyperlink 33" xfId="55100" hidden="1" xr:uid="{00000000-0005-0000-0000-0000AE790000}"/>
    <cellStyle name="Hyperlink 33" xfId="55150" hidden="1" xr:uid="{00000000-0005-0000-0000-0000AF790000}"/>
    <cellStyle name="Hyperlink 33" xfId="55186" hidden="1" xr:uid="{00000000-0005-0000-0000-0000B0790000}"/>
    <cellStyle name="Hyperlink 33" xfId="55309" hidden="1" xr:uid="{00000000-0005-0000-0000-0000B1790000}"/>
    <cellStyle name="Hyperlink 33" xfId="55482" hidden="1" xr:uid="{00000000-0005-0000-0000-0000B2790000}"/>
    <cellStyle name="Hyperlink 33" xfId="55531" hidden="1" xr:uid="{00000000-0005-0000-0000-0000B3790000}"/>
    <cellStyle name="Hyperlink 33" xfId="55581" hidden="1" xr:uid="{00000000-0005-0000-0000-0000B4790000}"/>
    <cellStyle name="Hyperlink 33" xfId="55617" hidden="1" xr:uid="{00000000-0005-0000-0000-0000B5790000}"/>
    <cellStyle name="Hyperlink 33" xfId="55350" hidden="1" xr:uid="{00000000-0005-0000-0000-0000B6790000}"/>
    <cellStyle name="Hyperlink 33" xfId="55714" hidden="1" xr:uid="{00000000-0005-0000-0000-0000B7790000}"/>
    <cellStyle name="Hyperlink 33" xfId="55763" hidden="1" xr:uid="{00000000-0005-0000-0000-0000B8790000}"/>
    <cellStyle name="Hyperlink 33" xfId="55813" hidden="1" xr:uid="{00000000-0005-0000-0000-0000B9790000}"/>
    <cellStyle name="Hyperlink 33" xfId="55849" hidden="1" xr:uid="{00000000-0005-0000-0000-0000BA790000}"/>
    <cellStyle name="Hyperlink 33" xfId="55248" hidden="1" xr:uid="{00000000-0005-0000-0000-0000BB790000}"/>
    <cellStyle name="Hyperlink 33" xfId="55918" hidden="1" xr:uid="{00000000-0005-0000-0000-0000BC790000}"/>
    <cellStyle name="Hyperlink 33" xfId="55967" hidden="1" xr:uid="{00000000-0005-0000-0000-0000BD790000}"/>
    <cellStyle name="Hyperlink 33" xfId="56017" hidden="1" xr:uid="{00000000-0005-0000-0000-0000BE790000}"/>
    <cellStyle name="Hyperlink 33" xfId="56053" hidden="1" xr:uid="{00000000-0005-0000-0000-0000BF790000}"/>
    <cellStyle name="Hyperlink 33" xfId="55420" hidden="1" xr:uid="{00000000-0005-0000-0000-0000C0790000}"/>
    <cellStyle name="Hyperlink 33" xfId="56122" hidden="1" xr:uid="{00000000-0005-0000-0000-0000C1790000}"/>
    <cellStyle name="Hyperlink 33" xfId="56171" hidden="1" xr:uid="{00000000-0005-0000-0000-0000C2790000}"/>
    <cellStyle name="Hyperlink 33" xfId="56221" hidden="1" xr:uid="{00000000-0005-0000-0000-0000C3790000}"/>
    <cellStyle name="Hyperlink 33" xfId="56257" hidden="1" xr:uid="{00000000-0005-0000-0000-0000C4790000}"/>
    <cellStyle name="Hyperlink 33" xfId="55654" hidden="1" xr:uid="{00000000-0005-0000-0000-0000C5790000}"/>
    <cellStyle name="Hyperlink 33" xfId="56326" hidden="1" xr:uid="{00000000-0005-0000-0000-0000C6790000}"/>
    <cellStyle name="Hyperlink 33" xfId="56375" hidden="1" xr:uid="{00000000-0005-0000-0000-0000C7790000}"/>
    <cellStyle name="Hyperlink 33" xfId="56425" hidden="1" xr:uid="{00000000-0005-0000-0000-0000C8790000}"/>
    <cellStyle name="Hyperlink 33" xfId="56461" hidden="1" xr:uid="{00000000-0005-0000-0000-0000C9790000}"/>
    <cellStyle name="Hyperlink 33" xfId="56523" hidden="1" xr:uid="{00000000-0005-0000-0000-0000CA790000}"/>
    <cellStyle name="Hyperlink 33" xfId="56594" hidden="1" xr:uid="{00000000-0005-0000-0000-0000CB790000}"/>
    <cellStyle name="Hyperlink 33" xfId="56643" hidden="1" xr:uid="{00000000-0005-0000-0000-0000CC790000}"/>
    <cellStyle name="Hyperlink 33" xfId="56693" hidden="1" xr:uid="{00000000-0005-0000-0000-0000CD790000}"/>
    <cellStyle name="Hyperlink 33" xfId="56729" hidden="1" xr:uid="{00000000-0005-0000-0000-0000CE790000}"/>
    <cellStyle name="Hyperlink 33" xfId="56780" hidden="1" xr:uid="{00000000-0005-0000-0000-0000CF790000}"/>
    <cellStyle name="Hyperlink 33" xfId="56849" hidden="1" xr:uid="{00000000-0005-0000-0000-0000D0790000}"/>
    <cellStyle name="Hyperlink 33" xfId="56898" hidden="1" xr:uid="{00000000-0005-0000-0000-0000D1790000}"/>
    <cellStyle name="Hyperlink 33" xfId="56948" hidden="1" xr:uid="{00000000-0005-0000-0000-0000D2790000}"/>
    <cellStyle name="Hyperlink 33" xfId="56984" hidden="1" xr:uid="{00000000-0005-0000-0000-0000D3790000}"/>
    <cellStyle name="Hyperlink 33" xfId="57092" hidden="1" xr:uid="{00000000-0005-0000-0000-0000D4790000}"/>
    <cellStyle name="Hyperlink 33" xfId="57216" hidden="1" xr:uid="{00000000-0005-0000-0000-0000D5790000}"/>
    <cellStyle name="Hyperlink 33" xfId="57265" hidden="1" xr:uid="{00000000-0005-0000-0000-0000D6790000}"/>
    <cellStyle name="Hyperlink 33" xfId="57315" hidden="1" xr:uid="{00000000-0005-0000-0000-0000D7790000}"/>
    <cellStyle name="Hyperlink 33" xfId="57351" hidden="1" xr:uid="{00000000-0005-0000-0000-0000D8790000}"/>
    <cellStyle name="Hyperlink 33" xfId="57474" hidden="1" xr:uid="{00000000-0005-0000-0000-0000D9790000}"/>
    <cellStyle name="Hyperlink 33" xfId="57647" hidden="1" xr:uid="{00000000-0005-0000-0000-0000DA790000}"/>
    <cellStyle name="Hyperlink 33" xfId="57696" hidden="1" xr:uid="{00000000-0005-0000-0000-0000DB790000}"/>
    <cellStyle name="Hyperlink 33" xfId="57746" hidden="1" xr:uid="{00000000-0005-0000-0000-0000DC790000}"/>
    <cellStyle name="Hyperlink 33" xfId="57782" hidden="1" xr:uid="{00000000-0005-0000-0000-0000DD790000}"/>
    <cellStyle name="Hyperlink 33" xfId="57515" hidden="1" xr:uid="{00000000-0005-0000-0000-0000DE790000}"/>
    <cellStyle name="Hyperlink 33" xfId="57879" hidden="1" xr:uid="{00000000-0005-0000-0000-0000DF790000}"/>
    <cellStyle name="Hyperlink 33" xfId="57928" hidden="1" xr:uid="{00000000-0005-0000-0000-0000E0790000}"/>
    <cellStyle name="Hyperlink 33" xfId="57978" hidden="1" xr:uid="{00000000-0005-0000-0000-0000E1790000}"/>
    <cellStyle name="Hyperlink 33" xfId="58014" hidden="1" xr:uid="{00000000-0005-0000-0000-0000E2790000}"/>
    <cellStyle name="Hyperlink 33" xfId="57413" hidden="1" xr:uid="{00000000-0005-0000-0000-0000E3790000}"/>
    <cellStyle name="Hyperlink 33" xfId="58083" hidden="1" xr:uid="{00000000-0005-0000-0000-0000E4790000}"/>
    <cellStyle name="Hyperlink 33" xfId="58132" hidden="1" xr:uid="{00000000-0005-0000-0000-0000E5790000}"/>
    <cellStyle name="Hyperlink 33" xfId="58182" hidden="1" xr:uid="{00000000-0005-0000-0000-0000E6790000}"/>
    <cellStyle name="Hyperlink 33" xfId="58218" hidden="1" xr:uid="{00000000-0005-0000-0000-0000E7790000}"/>
    <cellStyle name="Hyperlink 33" xfId="57585" hidden="1" xr:uid="{00000000-0005-0000-0000-0000E8790000}"/>
    <cellStyle name="Hyperlink 33" xfId="58287" hidden="1" xr:uid="{00000000-0005-0000-0000-0000E9790000}"/>
    <cellStyle name="Hyperlink 33" xfId="58336" hidden="1" xr:uid="{00000000-0005-0000-0000-0000EA790000}"/>
    <cellStyle name="Hyperlink 33" xfId="58386" hidden="1" xr:uid="{00000000-0005-0000-0000-0000EB790000}"/>
    <cellStyle name="Hyperlink 33" xfId="58422" hidden="1" xr:uid="{00000000-0005-0000-0000-0000EC790000}"/>
    <cellStyle name="Hyperlink 33" xfId="57819" hidden="1" xr:uid="{00000000-0005-0000-0000-0000ED790000}"/>
    <cellStyle name="Hyperlink 33" xfId="58491" hidden="1" xr:uid="{00000000-0005-0000-0000-0000EE790000}"/>
    <cellStyle name="Hyperlink 33" xfId="58540" hidden="1" xr:uid="{00000000-0005-0000-0000-0000EF790000}"/>
    <cellStyle name="Hyperlink 33" xfId="58590" hidden="1" xr:uid="{00000000-0005-0000-0000-0000F0790000}"/>
    <cellStyle name="Hyperlink 33" xfId="58626" hidden="1" xr:uid="{00000000-0005-0000-0000-0000F1790000}"/>
    <cellStyle name="Hyperlink 33" xfId="57134" hidden="1" xr:uid="{00000000-0005-0000-0000-0000F2790000}"/>
    <cellStyle name="Hyperlink 33" xfId="58695" hidden="1" xr:uid="{00000000-0005-0000-0000-0000F3790000}"/>
    <cellStyle name="Hyperlink 33" xfId="58744" hidden="1" xr:uid="{00000000-0005-0000-0000-0000F4790000}"/>
    <cellStyle name="Hyperlink 33" xfId="58794" hidden="1" xr:uid="{00000000-0005-0000-0000-0000F5790000}"/>
    <cellStyle name="Hyperlink 33" xfId="58830" hidden="1" xr:uid="{00000000-0005-0000-0000-0000F6790000}"/>
    <cellStyle name="Hyperlink 33" xfId="58953" hidden="1" xr:uid="{00000000-0005-0000-0000-0000F7790000}"/>
    <cellStyle name="Hyperlink 33" xfId="59126" hidden="1" xr:uid="{00000000-0005-0000-0000-0000F8790000}"/>
    <cellStyle name="Hyperlink 33" xfId="59175" hidden="1" xr:uid="{00000000-0005-0000-0000-0000F9790000}"/>
    <cellStyle name="Hyperlink 33" xfId="59225" hidden="1" xr:uid="{00000000-0005-0000-0000-0000FA790000}"/>
    <cellStyle name="Hyperlink 33" xfId="59261" hidden="1" xr:uid="{00000000-0005-0000-0000-0000FB790000}"/>
    <cellStyle name="Hyperlink 33" xfId="58994" hidden="1" xr:uid="{00000000-0005-0000-0000-0000FC790000}"/>
    <cellStyle name="Hyperlink 33" xfId="59358" hidden="1" xr:uid="{00000000-0005-0000-0000-0000FD790000}"/>
    <cellStyle name="Hyperlink 33" xfId="59407" hidden="1" xr:uid="{00000000-0005-0000-0000-0000FE790000}"/>
    <cellStyle name="Hyperlink 33" xfId="59457" hidden="1" xr:uid="{00000000-0005-0000-0000-0000FF790000}"/>
    <cellStyle name="Hyperlink 33" xfId="59493" hidden="1" xr:uid="{00000000-0005-0000-0000-0000007A0000}"/>
    <cellStyle name="Hyperlink 33" xfId="58892" hidden="1" xr:uid="{00000000-0005-0000-0000-0000017A0000}"/>
    <cellStyle name="Hyperlink 33" xfId="59562" hidden="1" xr:uid="{00000000-0005-0000-0000-0000027A0000}"/>
    <cellStyle name="Hyperlink 33" xfId="59611" hidden="1" xr:uid="{00000000-0005-0000-0000-0000037A0000}"/>
    <cellStyle name="Hyperlink 33" xfId="59661" hidden="1" xr:uid="{00000000-0005-0000-0000-0000047A0000}"/>
    <cellStyle name="Hyperlink 33" xfId="59697" hidden="1" xr:uid="{00000000-0005-0000-0000-0000057A0000}"/>
    <cellStyle name="Hyperlink 33" xfId="59064" hidden="1" xr:uid="{00000000-0005-0000-0000-0000067A0000}"/>
    <cellStyle name="Hyperlink 33" xfId="59766" hidden="1" xr:uid="{00000000-0005-0000-0000-0000077A0000}"/>
    <cellStyle name="Hyperlink 33" xfId="59815" hidden="1" xr:uid="{00000000-0005-0000-0000-0000087A0000}"/>
    <cellStyle name="Hyperlink 33" xfId="59865" hidden="1" xr:uid="{00000000-0005-0000-0000-0000097A0000}"/>
    <cellStyle name="Hyperlink 33" xfId="59901" hidden="1" xr:uid="{00000000-0005-0000-0000-00000A7A0000}"/>
    <cellStyle name="Hyperlink 33" xfId="59298" hidden="1" xr:uid="{00000000-0005-0000-0000-00000B7A0000}"/>
    <cellStyle name="Hyperlink 33" xfId="59970" hidden="1" xr:uid="{00000000-0005-0000-0000-00000C7A0000}"/>
    <cellStyle name="Hyperlink 33" xfId="60019" hidden="1" xr:uid="{00000000-0005-0000-0000-00000D7A0000}"/>
    <cellStyle name="Hyperlink 33" xfId="60069" hidden="1" xr:uid="{00000000-0005-0000-0000-00000E7A0000}"/>
    <cellStyle name="Hyperlink 33" xfId="60105" hidden="1" xr:uid="{00000000-0005-0000-0000-00000F7A0000}"/>
    <cellStyle name="Hyperlink 33" xfId="57032" hidden="1" xr:uid="{00000000-0005-0000-0000-0000107A0000}"/>
    <cellStyle name="Hyperlink 33" xfId="60174" hidden="1" xr:uid="{00000000-0005-0000-0000-0000117A0000}"/>
    <cellStyle name="Hyperlink 33" xfId="60223" hidden="1" xr:uid="{00000000-0005-0000-0000-0000127A0000}"/>
    <cellStyle name="Hyperlink 33" xfId="60273" hidden="1" xr:uid="{00000000-0005-0000-0000-0000137A0000}"/>
    <cellStyle name="Hyperlink 33" xfId="60309" hidden="1" xr:uid="{00000000-0005-0000-0000-0000147A0000}"/>
    <cellStyle name="Hyperlink 33" xfId="60432" hidden="1" xr:uid="{00000000-0005-0000-0000-0000157A0000}"/>
    <cellStyle name="Hyperlink 33" xfId="60605" hidden="1" xr:uid="{00000000-0005-0000-0000-0000167A0000}"/>
    <cellStyle name="Hyperlink 33" xfId="60654" hidden="1" xr:uid="{00000000-0005-0000-0000-0000177A0000}"/>
    <cellStyle name="Hyperlink 33" xfId="60704" hidden="1" xr:uid="{00000000-0005-0000-0000-0000187A0000}"/>
    <cellStyle name="Hyperlink 33" xfId="60740" hidden="1" xr:uid="{00000000-0005-0000-0000-0000197A0000}"/>
    <cellStyle name="Hyperlink 33" xfId="60473" hidden="1" xr:uid="{00000000-0005-0000-0000-00001A7A0000}"/>
    <cellStyle name="Hyperlink 33" xfId="60837" hidden="1" xr:uid="{00000000-0005-0000-0000-00001B7A0000}"/>
    <cellStyle name="Hyperlink 33" xfId="60886" hidden="1" xr:uid="{00000000-0005-0000-0000-00001C7A0000}"/>
    <cellStyle name="Hyperlink 33" xfId="60936" hidden="1" xr:uid="{00000000-0005-0000-0000-00001D7A0000}"/>
    <cellStyle name="Hyperlink 33" xfId="60972" hidden="1" xr:uid="{00000000-0005-0000-0000-00001E7A0000}"/>
    <cellStyle name="Hyperlink 33" xfId="60371" hidden="1" xr:uid="{00000000-0005-0000-0000-00001F7A0000}"/>
    <cellStyle name="Hyperlink 33" xfId="61041" hidden="1" xr:uid="{00000000-0005-0000-0000-0000207A0000}"/>
    <cellStyle name="Hyperlink 33" xfId="61090" hidden="1" xr:uid="{00000000-0005-0000-0000-0000217A0000}"/>
    <cellStyle name="Hyperlink 33" xfId="61140" hidden="1" xr:uid="{00000000-0005-0000-0000-0000227A0000}"/>
    <cellStyle name="Hyperlink 33" xfId="61176" hidden="1" xr:uid="{00000000-0005-0000-0000-0000237A0000}"/>
    <cellStyle name="Hyperlink 33" xfId="60543" hidden="1" xr:uid="{00000000-0005-0000-0000-0000247A0000}"/>
    <cellStyle name="Hyperlink 33" xfId="61245" hidden="1" xr:uid="{00000000-0005-0000-0000-0000257A0000}"/>
    <cellStyle name="Hyperlink 33" xfId="61294" hidden="1" xr:uid="{00000000-0005-0000-0000-0000267A0000}"/>
    <cellStyle name="Hyperlink 33" xfId="61344" hidden="1" xr:uid="{00000000-0005-0000-0000-0000277A0000}"/>
    <cellStyle name="Hyperlink 33" xfId="61380" hidden="1" xr:uid="{00000000-0005-0000-0000-0000287A0000}"/>
    <cellStyle name="Hyperlink 33" xfId="60777" hidden="1" xr:uid="{00000000-0005-0000-0000-0000297A0000}"/>
    <cellStyle name="Hyperlink 33" xfId="61449" hidden="1" xr:uid="{00000000-0005-0000-0000-00002A7A0000}"/>
    <cellStyle name="Hyperlink 33" xfId="61498" hidden="1" xr:uid="{00000000-0005-0000-0000-00002B7A0000}"/>
    <cellStyle name="Hyperlink 33" xfId="61548" hidden="1" xr:uid="{00000000-0005-0000-0000-00002C7A0000}"/>
    <cellStyle name="Hyperlink 33" xfId="61584" xr:uid="{00000000-0005-0000-0000-00002D7A0000}"/>
    <cellStyle name="Hyperlink 34" xfId="154" hidden="1" xr:uid="{00000000-0005-0000-0000-00002E7A0000}"/>
    <cellStyle name="Hyperlink 34" xfId="232" hidden="1" xr:uid="{00000000-0005-0000-0000-00002F7A0000}"/>
    <cellStyle name="Hyperlink 34" xfId="462" hidden="1" xr:uid="{00000000-0005-0000-0000-0000307A0000}"/>
    <cellStyle name="Hyperlink 34" xfId="513" hidden="1" xr:uid="{00000000-0005-0000-0000-0000317A0000}"/>
    <cellStyle name="Hyperlink 34" xfId="563" hidden="1" xr:uid="{00000000-0005-0000-0000-0000327A0000}"/>
    <cellStyle name="Hyperlink 34" xfId="599" hidden="1" xr:uid="{00000000-0005-0000-0000-0000337A0000}"/>
    <cellStyle name="Hyperlink 34" xfId="650" hidden="1" xr:uid="{00000000-0005-0000-0000-0000347A0000}"/>
    <cellStyle name="Hyperlink 34" xfId="719" hidden="1" xr:uid="{00000000-0005-0000-0000-0000357A0000}"/>
    <cellStyle name="Hyperlink 34" xfId="768" hidden="1" xr:uid="{00000000-0005-0000-0000-0000367A0000}"/>
    <cellStyle name="Hyperlink 34" xfId="818" hidden="1" xr:uid="{00000000-0005-0000-0000-0000377A0000}"/>
    <cellStyle name="Hyperlink 34" xfId="854" hidden="1" xr:uid="{00000000-0005-0000-0000-0000387A0000}"/>
    <cellStyle name="Hyperlink 34" xfId="964" hidden="1" xr:uid="{00000000-0005-0000-0000-0000397A0000}"/>
    <cellStyle name="Hyperlink 34" xfId="1089" hidden="1" xr:uid="{00000000-0005-0000-0000-00003A7A0000}"/>
    <cellStyle name="Hyperlink 34" xfId="1138" hidden="1" xr:uid="{00000000-0005-0000-0000-00003B7A0000}"/>
    <cellStyle name="Hyperlink 34" xfId="1188" hidden="1" xr:uid="{00000000-0005-0000-0000-00003C7A0000}"/>
    <cellStyle name="Hyperlink 34" xfId="1224" hidden="1" xr:uid="{00000000-0005-0000-0000-00003D7A0000}"/>
    <cellStyle name="Hyperlink 34" xfId="1347" hidden="1" xr:uid="{00000000-0005-0000-0000-00003E7A0000}"/>
    <cellStyle name="Hyperlink 34" xfId="1520" hidden="1" xr:uid="{00000000-0005-0000-0000-00003F7A0000}"/>
    <cellStyle name="Hyperlink 34" xfId="1569" hidden="1" xr:uid="{00000000-0005-0000-0000-0000407A0000}"/>
    <cellStyle name="Hyperlink 34" xfId="1619" hidden="1" xr:uid="{00000000-0005-0000-0000-0000417A0000}"/>
    <cellStyle name="Hyperlink 34" xfId="1655" hidden="1" xr:uid="{00000000-0005-0000-0000-0000427A0000}"/>
    <cellStyle name="Hyperlink 34" xfId="1386" hidden="1" xr:uid="{00000000-0005-0000-0000-0000437A0000}"/>
    <cellStyle name="Hyperlink 34" xfId="1752" hidden="1" xr:uid="{00000000-0005-0000-0000-0000447A0000}"/>
    <cellStyle name="Hyperlink 34" xfId="1801" hidden="1" xr:uid="{00000000-0005-0000-0000-0000457A0000}"/>
    <cellStyle name="Hyperlink 34" xfId="1851" hidden="1" xr:uid="{00000000-0005-0000-0000-0000467A0000}"/>
    <cellStyle name="Hyperlink 34" xfId="1887" hidden="1" xr:uid="{00000000-0005-0000-0000-0000477A0000}"/>
    <cellStyle name="Hyperlink 34" xfId="1312" hidden="1" xr:uid="{00000000-0005-0000-0000-0000487A0000}"/>
    <cellStyle name="Hyperlink 34" xfId="1956" hidden="1" xr:uid="{00000000-0005-0000-0000-0000497A0000}"/>
    <cellStyle name="Hyperlink 34" xfId="2005" hidden="1" xr:uid="{00000000-0005-0000-0000-00004A7A0000}"/>
    <cellStyle name="Hyperlink 34" xfId="2055" hidden="1" xr:uid="{00000000-0005-0000-0000-00004B7A0000}"/>
    <cellStyle name="Hyperlink 34" xfId="2091" hidden="1" xr:uid="{00000000-0005-0000-0000-00004C7A0000}"/>
    <cellStyle name="Hyperlink 34" xfId="1429" hidden="1" xr:uid="{00000000-0005-0000-0000-00004D7A0000}"/>
    <cellStyle name="Hyperlink 34" xfId="2160" hidden="1" xr:uid="{00000000-0005-0000-0000-00004E7A0000}"/>
    <cellStyle name="Hyperlink 34" xfId="2209" hidden="1" xr:uid="{00000000-0005-0000-0000-00004F7A0000}"/>
    <cellStyle name="Hyperlink 34" xfId="2259" hidden="1" xr:uid="{00000000-0005-0000-0000-0000507A0000}"/>
    <cellStyle name="Hyperlink 34" xfId="2295" hidden="1" xr:uid="{00000000-0005-0000-0000-0000517A0000}"/>
    <cellStyle name="Hyperlink 34" xfId="1692" hidden="1" xr:uid="{00000000-0005-0000-0000-0000527A0000}"/>
    <cellStyle name="Hyperlink 34" xfId="2364" hidden="1" xr:uid="{00000000-0005-0000-0000-0000537A0000}"/>
    <cellStyle name="Hyperlink 34" xfId="2413" hidden="1" xr:uid="{00000000-0005-0000-0000-0000547A0000}"/>
    <cellStyle name="Hyperlink 34" xfId="2463" hidden="1" xr:uid="{00000000-0005-0000-0000-0000557A0000}"/>
    <cellStyle name="Hyperlink 34" xfId="2499" hidden="1" xr:uid="{00000000-0005-0000-0000-0000567A0000}"/>
    <cellStyle name="Hyperlink 34" xfId="1004" hidden="1" xr:uid="{00000000-0005-0000-0000-0000577A0000}"/>
    <cellStyle name="Hyperlink 34" xfId="2568" hidden="1" xr:uid="{00000000-0005-0000-0000-0000587A0000}"/>
    <cellStyle name="Hyperlink 34" xfId="2617" hidden="1" xr:uid="{00000000-0005-0000-0000-0000597A0000}"/>
    <cellStyle name="Hyperlink 34" xfId="2667" hidden="1" xr:uid="{00000000-0005-0000-0000-00005A7A0000}"/>
    <cellStyle name="Hyperlink 34" xfId="2703" hidden="1" xr:uid="{00000000-0005-0000-0000-00005B7A0000}"/>
    <cellStyle name="Hyperlink 34" xfId="2826" hidden="1" xr:uid="{00000000-0005-0000-0000-00005C7A0000}"/>
    <cellStyle name="Hyperlink 34" xfId="2999" hidden="1" xr:uid="{00000000-0005-0000-0000-00005D7A0000}"/>
    <cellStyle name="Hyperlink 34" xfId="3048" hidden="1" xr:uid="{00000000-0005-0000-0000-00005E7A0000}"/>
    <cellStyle name="Hyperlink 34" xfId="3098" hidden="1" xr:uid="{00000000-0005-0000-0000-00005F7A0000}"/>
    <cellStyle name="Hyperlink 34" xfId="3134" hidden="1" xr:uid="{00000000-0005-0000-0000-0000607A0000}"/>
    <cellStyle name="Hyperlink 34" xfId="2865" hidden="1" xr:uid="{00000000-0005-0000-0000-0000617A0000}"/>
    <cellStyle name="Hyperlink 34" xfId="3231" hidden="1" xr:uid="{00000000-0005-0000-0000-0000627A0000}"/>
    <cellStyle name="Hyperlink 34" xfId="3280" hidden="1" xr:uid="{00000000-0005-0000-0000-0000637A0000}"/>
    <cellStyle name="Hyperlink 34" xfId="3330" hidden="1" xr:uid="{00000000-0005-0000-0000-0000647A0000}"/>
    <cellStyle name="Hyperlink 34" xfId="3366" hidden="1" xr:uid="{00000000-0005-0000-0000-0000657A0000}"/>
    <cellStyle name="Hyperlink 34" xfId="2791" hidden="1" xr:uid="{00000000-0005-0000-0000-0000667A0000}"/>
    <cellStyle name="Hyperlink 34" xfId="3435" hidden="1" xr:uid="{00000000-0005-0000-0000-0000677A0000}"/>
    <cellStyle name="Hyperlink 34" xfId="3484" hidden="1" xr:uid="{00000000-0005-0000-0000-0000687A0000}"/>
    <cellStyle name="Hyperlink 34" xfId="3534" hidden="1" xr:uid="{00000000-0005-0000-0000-0000697A0000}"/>
    <cellStyle name="Hyperlink 34" xfId="3570" hidden="1" xr:uid="{00000000-0005-0000-0000-00006A7A0000}"/>
    <cellStyle name="Hyperlink 34" xfId="2908" hidden="1" xr:uid="{00000000-0005-0000-0000-00006B7A0000}"/>
    <cellStyle name="Hyperlink 34" xfId="3639" hidden="1" xr:uid="{00000000-0005-0000-0000-00006C7A0000}"/>
    <cellStyle name="Hyperlink 34" xfId="3688" hidden="1" xr:uid="{00000000-0005-0000-0000-00006D7A0000}"/>
    <cellStyle name="Hyperlink 34" xfId="3738" hidden="1" xr:uid="{00000000-0005-0000-0000-00006E7A0000}"/>
    <cellStyle name="Hyperlink 34" xfId="3774" hidden="1" xr:uid="{00000000-0005-0000-0000-00006F7A0000}"/>
    <cellStyle name="Hyperlink 34" xfId="3171" hidden="1" xr:uid="{00000000-0005-0000-0000-0000707A0000}"/>
    <cellStyle name="Hyperlink 34" xfId="3843" hidden="1" xr:uid="{00000000-0005-0000-0000-0000717A0000}"/>
    <cellStyle name="Hyperlink 34" xfId="3892" hidden="1" xr:uid="{00000000-0005-0000-0000-0000727A0000}"/>
    <cellStyle name="Hyperlink 34" xfId="3942" hidden="1" xr:uid="{00000000-0005-0000-0000-0000737A0000}"/>
    <cellStyle name="Hyperlink 34" xfId="3978" hidden="1" xr:uid="{00000000-0005-0000-0000-0000747A0000}"/>
    <cellStyle name="Hyperlink 34" xfId="902" hidden="1" xr:uid="{00000000-0005-0000-0000-0000757A0000}"/>
    <cellStyle name="Hyperlink 34" xfId="4047" hidden="1" xr:uid="{00000000-0005-0000-0000-0000767A0000}"/>
    <cellStyle name="Hyperlink 34" xfId="4096" hidden="1" xr:uid="{00000000-0005-0000-0000-0000777A0000}"/>
    <cellStyle name="Hyperlink 34" xfId="4146" hidden="1" xr:uid="{00000000-0005-0000-0000-0000787A0000}"/>
    <cellStyle name="Hyperlink 34" xfId="4182" hidden="1" xr:uid="{00000000-0005-0000-0000-0000797A0000}"/>
    <cellStyle name="Hyperlink 34" xfId="4305" hidden="1" xr:uid="{00000000-0005-0000-0000-00007A7A0000}"/>
    <cellStyle name="Hyperlink 34" xfId="4478" hidden="1" xr:uid="{00000000-0005-0000-0000-00007B7A0000}"/>
    <cellStyle name="Hyperlink 34" xfId="4527" hidden="1" xr:uid="{00000000-0005-0000-0000-00007C7A0000}"/>
    <cellStyle name="Hyperlink 34" xfId="4577" hidden="1" xr:uid="{00000000-0005-0000-0000-00007D7A0000}"/>
    <cellStyle name="Hyperlink 34" xfId="4613" hidden="1" xr:uid="{00000000-0005-0000-0000-00007E7A0000}"/>
    <cellStyle name="Hyperlink 34" xfId="4344" hidden="1" xr:uid="{00000000-0005-0000-0000-00007F7A0000}"/>
    <cellStyle name="Hyperlink 34" xfId="4710" hidden="1" xr:uid="{00000000-0005-0000-0000-0000807A0000}"/>
    <cellStyle name="Hyperlink 34" xfId="4759" hidden="1" xr:uid="{00000000-0005-0000-0000-0000817A0000}"/>
    <cellStyle name="Hyperlink 34" xfId="4809" hidden="1" xr:uid="{00000000-0005-0000-0000-0000827A0000}"/>
    <cellStyle name="Hyperlink 34" xfId="4845" hidden="1" xr:uid="{00000000-0005-0000-0000-0000837A0000}"/>
    <cellStyle name="Hyperlink 34" xfId="4270" hidden="1" xr:uid="{00000000-0005-0000-0000-0000847A0000}"/>
    <cellStyle name="Hyperlink 34" xfId="4914" hidden="1" xr:uid="{00000000-0005-0000-0000-0000857A0000}"/>
    <cellStyle name="Hyperlink 34" xfId="4963" hidden="1" xr:uid="{00000000-0005-0000-0000-0000867A0000}"/>
    <cellStyle name="Hyperlink 34" xfId="5013" hidden="1" xr:uid="{00000000-0005-0000-0000-0000877A0000}"/>
    <cellStyle name="Hyperlink 34" xfId="5049" hidden="1" xr:uid="{00000000-0005-0000-0000-0000887A0000}"/>
    <cellStyle name="Hyperlink 34" xfId="4387" hidden="1" xr:uid="{00000000-0005-0000-0000-0000897A0000}"/>
    <cellStyle name="Hyperlink 34" xfId="5118" hidden="1" xr:uid="{00000000-0005-0000-0000-00008A7A0000}"/>
    <cellStyle name="Hyperlink 34" xfId="5167" hidden="1" xr:uid="{00000000-0005-0000-0000-00008B7A0000}"/>
    <cellStyle name="Hyperlink 34" xfId="5217" hidden="1" xr:uid="{00000000-0005-0000-0000-00008C7A0000}"/>
    <cellStyle name="Hyperlink 34" xfId="5253" hidden="1" xr:uid="{00000000-0005-0000-0000-00008D7A0000}"/>
    <cellStyle name="Hyperlink 34" xfId="4650" hidden="1" xr:uid="{00000000-0005-0000-0000-00008E7A0000}"/>
    <cellStyle name="Hyperlink 34" xfId="5322" hidden="1" xr:uid="{00000000-0005-0000-0000-00008F7A0000}"/>
    <cellStyle name="Hyperlink 34" xfId="5371" hidden="1" xr:uid="{00000000-0005-0000-0000-0000907A0000}"/>
    <cellStyle name="Hyperlink 34" xfId="5421" hidden="1" xr:uid="{00000000-0005-0000-0000-0000917A0000}"/>
    <cellStyle name="Hyperlink 34" xfId="5457" hidden="1" xr:uid="{00000000-0005-0000-0000-0000927A0000}"/>
    <cellStyle name="Hyperlink 34" xfId="5658" hidden="1" xr:uid="{00000000-0005-0000-0000-0000937A0000}"/>
    <cellStyle name="Hyperlink 34" xfId="5858" hidden="1" xr:uid="{00000000-0005-0000-0000-0000947A0000}"/>
    <cellStyle name="Hyperlink 34" xfId="5907" hidden="1" xr:uid="{00000000-0005-0000-0000-0000957A0000}"/>
    <cellStyle name="Hyperlink 34" xfId="5957" hidden="1" xr:uid="{00000000-0005-0000-0000-0000967A0000}"/>
    <cellStyle name="Hyperlink 34" xfId="5993" hidden="1" xr:uid="{00000000-0005-0000-0000-0000977A0000}"/>
    <cellStyle name="Hyperlink 34" xfId="6044" hidden="1" xr:uid="{00000000-0005-0000-0000-0000987A0000}"/>
    <cellStyle name="Hyperlink 34" xfId="6113" hidden="1" xr:uid="{00000000-0005-0000-0000-0000997A0000}"/>
    <cellStyle name="Hyperlink 34" xfId="6162" hidden="1" xr:uid="{00000000-0005-0000-0000-00009A7A0000}"/>
    <cellStyle name="Hyperlink 34" xfId="6212" hidden="1" xr:uid="{00000000-0005-0000-0000-00009B7A0000}"/>
    <cellStyle name="Hyperlink 34" xfId="6248" hidden="1" xr:uid="{00000000-0005-0000-0000-00009C7A0000}"/>
    <cellStyle name="Hyperlink 34" xfId="6355" hidden="1" xr:uid="{00000000-0005-0000-0000-00009D7A0000}"/>
    <cellStyle name="Hyperlink 34" xfId="6479" hidden="1" xr:uid="{00000000-0005-0000-0000-00009E7A0000}"/>
    <cellStyle name="Hyperlink 34" xfId="6528" hidden="1" xr:uid="{00000000-0005-0000-0000-00009F7A0000}"/>
    <cellStyle name="Hyperlink 34" xfId="6578" hidden="1" xr:uid="{00000000-0005-0000-0000-0000A07A0000}"/>
    <cellStyle name="Hyperlink 34" xfId="6614" hidden="1" xr:uid="{00000000-0005-0000-0000-0000A17A0000}"/>
    <cellStyle name="Hyperlink 34" xfId="6737" hidden="1" xr:uid="{00000000-0005-0000-0000-0000A27A0000}"/>
    <cellStyle name="Hyperlink 34" xfId="6910" hidden="1" xr:uid="{00000000-0005-0000-0000-0000A37A0000}"/>
    <cellStyle name="Hyperlink 34" xfId="6959" hidden="1" xr:uid="{00000000-0005-0000-0000-0000A47A0000}"/>
    <cellStyle name="Hyperlink 34" xfId="7009" hidden="1" xr:uid="{00000000-0005-0000-0000-0000A57A0000}"/>
    <cellStyle name="Hyperlink 34" xfId="7045" hidden="1" xr:uid="{00000000-0005-0000-0000-0000A67A0000}"/>
    <cellStyle name="Hyperlink 34" xfId="6776" hidden="1" xr:uid="{00000000-0005-0000-0000-0000A77A0000}"/>
    <cellStyle name="Hyperlink 34" xfId="7142" hidden="1" xr:uid="{00000000-0005-0000-0000-0000A87A0000}"/>
    <cellStyle name="Hyperlink 34" xfId="7191" hidden="1" xr:uid="{00000000-0005-0000-0000-0000A97A0000}"/>
    <cellStyle name="Hyperlink 34" xfId="7241" hidden="1" xr:uid="{00000000-0005-0000-0000-0000AA7A0000}"/>
    <cellStyle name="Hyperlink 34" xfId="7277" hidden="1" xr:uid="{00000000-0005-0000-0000-0000AB7A0000}"/>
    <cellStyle name="Hyperlink 34" xfId="6702" hidden="1" xr:uid="{00000000-0005-0000-0000-0000AC7A0000}"/>
    <cellStyle name="Hyperlink 34" xfId="7346" hidden="1" xr:uid="{00000000-0005-0000-0000-0000AD7A0000}"/>
    <cellStyle name="Hyperlink 34" xfId="7395" hidden="1" xr:uid="{00000000-0005-0000-0000-0000AE7A0000}"/>
    <cellStyle name="Hyperlink 34" xfId="7445" hidden="1" xr:uid="{00000000-0005-0000-0000-0000AF7A0000}"/>
    <cellStyle name="Hyperlink 34" xfId="7481" hidden="1" xr:uid="{00000000-0005-0000-0000-0000B07A0000}"/>
    <cellStyle name="Hyperlink 34" xfId="6819" hidden="1" xr:uid="{00000000-0005-0000-0000-0000B17A0000}"/>
    <cellStyle name="Hyperlink 34" xfId="7550" hidden="1" xr:uid="{00000000-0005-0000-0000-0000B27A0000}"/>
    <cellStyle name="Hyperlink 34" xfId="7599" hidden="1" xr:uid="{00000000-0005-0000-0000-0000B37A0000}"/>
    <cellStyle name="Hyperlink 34" xfId="7649" hidden="1" xr:uid="{00000000-0005-0000-0000-0000B47A0000}"/>
    <cellStyle name="Hyperlink 34" xfId="7685" hidden="1" xr:uid="{00000000-0005-0000-0000-0000B57A0000}"/>
    <cellStyle name="Hyperlink 34" xfId="7082" hidden="1" xr:uid="{00000000-0005-0000-0000-0000B67A0000}"/>
    <cellStyle name="Hyperlink 34" xfId="7754" hidden="1" xr:uid="{00000000-0005-0000-0000-0000B77A0000}"/>
    <cellStyle name="Hyperlink 34" xfId="7803" hidden="1" xr:uid="{00000000-0005-0000-0000-0000B87A0000}"/>
    <cellStyle name="Hyperlink 34" xfId="7853" hidden="1" xr:uid="{00000000-0005-0000-0000-0000B97A0000}"/>
    <cellStyle name="Hyperlink 34" xfId="7889" hidden="1" xr:uid="{00000000-0005-0000-0000-0000BA7A0000}"/>
    <cellStyle name="Hyperlink 34" xfId="6395" hidden="1" xr:uid="{00000000-0005-0000-0000-0000BB7A0000}"/>
    <cellStyle name="Hyperlink 34" xfId="7958" hidden="1" xr:uid="{00000000-0005-0000-0000-0000BC7A0000}"/>
    <cellStyle name="Hyperlink 34" xfId="8007" hidden="1" xr:uid="{00000000-0005-0000-0000-0000BD7A0000}"/>
    <cellStyle name="Hyperlink 34" xfId="8057" hidden="1" xr:uid="{00000000-0005-0000-0000-0000BE7A0000}"/>
    <cellStyle name="Hyperlink 34" xfId="8093" hidden="1" xr:uid="{00000000-0005-0000-0000-0000BF7A0000}"/>
    <cellStyle name="Hyperlink 34" xfId="8216" hidden="1" xr:uid="{00000000-0005-0000-0000-0000C07A0000}"/>
    <cellStyle name="Hyperlink 34" xfId="8389" hidden="1" xr:uid="{00000000-0005-0000-0000-0000C17A0000}"/>
    <cellStyle name="Hyperlink 34" xfId="8438" hidden="1" xr:uid="{00000000-0005-0000-0000-0000C27A0000}"/>
    <cellStyle name="Hyperlink 34" xfId="8488" hidden="1" xr:uid="{00000000-0005-0000-0000-0000C37A0000}"/>
    <cellStyle name="Hyperlink 34" xfId="8524" hidden="1" xr:uid="{00000000-0005-0000-0000-0000C47A0000}"/>
    <cellStyle name="Hyperlink 34" xfId="8255" hidden="1" xr:uid="{00000000-0005-0000-0000-0000C57A0000}"/>
    <cellStyle name="Hyperlink 34" xfId="8621" hidden="1" xr:uid="{00000000-0005-0000-0000-0000C67A0000}"/>
    <cellStyle name="Hyperlink 34" xfId="8670" hidden="1" xr:uid="{00000000-0005-0000-0000-0000C77A0000}"/>
    <cellStyle name="Hyperlink 34" xfId="8720" hidden="1" xr:uid="{00000000-0005-0000-0000-0000C87A0000}"/>
    <cellStyle name="Hyperlink 34" xfId="8756" hidden="1" xr:uid="{00000000-0005-0000-0000-0000C97A0000}"/>
    <cellStyle name="Hyperlink 34" xfId="8181" hidden="1" xr:uid="{00000000-0005-0000-0000-0000CA7A0000}"/>
    <cellStyle name="Hyperlink 34" xfId="8825" hidden="1" xr:uid="{00000000-0005-0000-0000-0000CB7A0000}"/>
    <cellStyle name="Hyperlink 34" xfId="8874" hidden="1" xr:uid="{00000000-0005-0000-0000-0000CC7A0000}"/>
    <cellStyle name="Hyperlink 34" xfId="8924" hidden="1" xr:uid="{00000000-0005-0000-0000-0000CD7A0000}"/>
    <cellStyle name="Hyperlink 34" xfId="8960" hidden="1" xr:uid="{00000000-0005-0000-0000-0000CE7A0000}"/>
    <cellStyle name="Hyperlink 34" xfId="8298" hidden="1" xr:uid="{00000000-0005-0000-0000-0000CF7A0000}"/>
    <cellStyle name="Hyperlink 34" xfId="9029" hidden="1" xr:uid="{00000000-0005-0000-0000-0000D07A0000}"/>
    <cellStyle name="Hyperlink 34" xfId="9078" hidden="1" xr:uid="{00000000-0005-0000-0000-0000D17A0000}"/>
    <cellStyle name="Hyperlink 34" xfId="9128" hidden="1" xr:uid="{00000000-0005-0000-0000-0000D27A0000}"/>
    <cellStyle name="Hyperlink 34" xfId="9164" hidden="1" xr:uid="{00000000-0005-0000-0000-0000D37A0000}"/>
    <cellStyle name="Hyperlink 34" xfId="8561" hidden="1" xr:uid="{00000000-0005-0000-0000-0000D47A0000}"/>
    <cellStyle name="Hyperlink 34" xfId="9233" hidden="1" xr:uid="{00000000-0005-0000-0000-0000D57A0000}"/>
    <cellStyle name="Hyperlink 34" xfId="9282" hidden="1" xr:uid="{00000000-0005-0000-0000-0000D67A0000}"/>
    <cellStyle name="Hyperlink 34" xfId="9332" hidden="1" xr:uid="{00000000-0005-0000-0000-0000D77A0000}"/>
    <cellStyle name="Hyperlink 34" xfId="9368" hidden="1" xr:uid="{00000000-0005-0000-0000-0000D87A0000}"/>
    <cellStyle name="Hyperlink 34" xfId="6294" hidden="1" xr:uid="{00000000-0005-0000-0000-0000D97A0000}"/>
    <cellStyle name="Hyperlink 34" xfId="9437" hidden="1" xr:uid="{00000000-0005-0000-0000-0000DA7A0000}"/>
    <cellStyle name="Hyperlink 34" xfId="9486" hidden="1" xr:uid="{00000000-0005-0000-0000-0000DB7A0000}"/>
    <cellStyle name="Hyperlink 34" xfId="9536" hidden="1" xr:uid="{00000000-0005-0000-0000-0000DC7A0000}"/>
    <cellStyle name="Hyperlink 34" xfId="9572" hidden="1" xr:uid="{00000000-0005-0000-0000-0000DD7A0000}"/>
    <cellStyle name="Hyperlink 34" xfId="9695" hidden="1" xr:uid="{00000000-0005-0000-0000-0000DE7A0000}"/>
    <cellStyle name="Hyperlink 34" xfId="9868" hidden="1" xr:uid="{00000000-0005-0000-0000-0000DF7A0000}"/>
    <cellStyle name="Hyperlink 34" xfId="9917" hidden="1" xr:uid="{00000000-0005-0000-0000-0000E07A0000}"/>
    <cellStyle name="Hyperlink 34" xfId="9967" hidden="1" xr:uid="{00000000-0005-0000-0000-0000E17A0000}"/>
    <cellStyle name="Hyperlink 34" xfId="10003" hidden="1" xr:uid="{00000000-0005-0000-0000-0000E27A0000}"/>
    <cellStyle name="Hyperlink 34" xfId="9734" hidden="1" xr:uid="{00000000-0005-0000-0000-0000E37A0000}"/>
    <cellStyle name="Hyperlink 34" xfId="10100" hidden="1" xr:uid="{00000000-0005-0000-0000-0000E47A0000}"/>
    <cellStyle name="Hyperlink 34" xfId="10149" hidden="1" xr:uid="{00000000-0005-0000-0000-0000E57A0000}"/>
    <cellStyle name="Hyperlink 34" xfId="10199" hidden="1" xr:uid="{00000000-0005-0000-0000-0000E67A0000}"/>
    <cellStyle name="Hyperlink 34" xfId="10235" hidden="1" xr:uid="{00000000-0005-0000-0000-0000E77A0000}"/>
    <cellStyle name="Hyperlink 34" xfId="9660" hidden="1" xr:uid="{00000000-0005-0000-0000-0000E87A0000}"/>
    <cellStyle name="Hyperlink 34" xfId="10304" hidden="1" xr:uid="{00000000-0005-0000-0000-0000E97A0000}"/>
    <cellStyle name="Hyperlink 34" xfId="10353" hidden="1" xr:uid="{00000000-0005-0000-0000-0000EA7A0000}"/>
    <cellStyle name="Hyperlink 34" xfId="10403" hidden="1" xr:uid="{00000000-0005-0000-0000-0000EB7A0000}"/>
    <cellStyle name="Hyperlink 34" xfId="10439" hidden="1" xr:uid="{00000000-0005-0000-0000-0000EC7A0000}"/>
    <cellStyle name="Hyperlink 34" xfId="9777" hidden="1" xr:uid="{00000000-0005-0000-0000-0000ED7A0000}"/>
    <cellStyle name="Hyperlink 34" xfId="10508" hidden="1" xr:uid="{00000000-0005-0000-0000-0000EE7A0000}"/>
    <cellStyle name="Hyperlink 34" xfId="10557" hidden="1" xr:uid="{00000000-0005-0000-0000-0000EF7A0000}"/>
    <cellStyle name="Hyperlink 34" xfId="10607" hidden="1" xr:uid="{00000000-0005-0000-0000-0000F07A0000}"/>
    <cellStyle name="Hyperlink 34" xfId="10643" hidden="1" xr:uid="{00000000-0005-0000-0000-0000F17A0000}"/>
    <cellStyle name="Hyperlink 34" xfId="10040" hidden="1" xr:uid="{00000000-0005-0000-0000-0000F27A0000}"/>
    <cellStyle name="Hyperlink 34" xfId="10712" hidden="1" xr:uid="{00000000-0005-0000-0000-0000F37A0000}"/>
    <cellStyle name="Hyperlink 34" xfId="10761" hidden="1" xr:uid="{00000000-0005-0000-0000-0000F47A0000}"/>
    <cellStyle name="Hyperlink 34" xfId="10811" hidden="1" xr:uid="{00000000-0005-0000-0000-0000F57A0000}"/>
    <cellStyle name="Hyperlink 34" xfId="10847" hidden="1" xr:uid="{00000000-0005-0000-0000-0000F67A0000}"/>
    <cellStyle name="Hyperlink 34" xfId="5704" hidden="1" xr:uid="{00000000-0005-0000-0000-0000F77A0000}"/>
    <cellStyle name="Hyperlink 34" xfId="10945" hidden="1" xr:uid="{00000000-0005-0000-0000-0000F87A0000}"/>
    <cellStyle name="Hyperlink 34" xfId="10994" hidden="1" xr:uid="{00000000-0005-0000-0000-0000F97A0000}"/>
    <cellStyle name="Hyperlink 34" xfId="11044" hidden="1" xr:uid="{00000000-0005-0000-0000-0000FA7A0000}"/>
    <cellStyle name="Hyperlink 34" xfId="11080" hidden="1" xr:uid="{00000000-0005-0000-0000-0000FB7A0000}"/>
    <cellStyle name="Hyperlink 34" xfId="11131" hidden="1" xr:uid="{00000000-0005-0000-0000-0000FC7A0000}"/>
    <cellStyle name="Hyperlink 34" xfId="11200" hidden="1" xr:uid="{00000000-0005-0000-0000-0000FD7A0000}"/>
    <cellStyle name="Hyperlink 34" xfId="11249" hidden="1" xr:uid="{00000000-0005-0000-0000-0000FE7A0000}"/>
    <cellStyle name="Hyperlink 34" xfId="11299" hidden="1" xr:uid="{00000000-0005-0000-0000-0000FF7A0000}"/>
    <cellStyle name="Hyperlink 34" xfId="11335" hidden="1" xr:uid="{00000000-0005-0000-0000-0000007B0000}"/>
    <cellStyle name="Hyperlink 34" xfId="11443" hidden="1" xr:uid="{00000000-0005-0000-0000-0000017B0000}"/>
    <cellStyle name="Hyperlink 34" xfId="11567" hidden="1" xr:uid="{00000000-0005-0000-0000-0000027B0000}"/>
    <cellStyle name="Hyperlink 34" xfId="11616" hidden="1" xr:uid="{00000000-0005-0000-0000-0000037B0000}"/>
    <cellStyle name="Hyperlink 34" xfId="11666" hidden="1" xr:uid="{00000000-0005-0000-0000-0000047B0000}"/>
    <cellStyle name="Hyperlink 34" xfId="11702" hidden="1" xr:uid="{00000000-0005-0000-0000-0000057B0000}"/>
    <cellStyle name="Hyperlink 34" xfId="11825" hidden="1" xr:uid="{00000000-0005-0000-0000-0000067B0000}"/>
    <cellStyle name="Hyperlink 34" xfId="11998" hidden="1" xr:uid="{00000000-0005-0000-0000-0000077B0000}"/>
    <cellStyle name="Hyperlink 34" xfId="12047" hidden="1" xr:uid="{00000000-0005-0000-0000-0000087B0000}"/>
    <cellStyle name="Hyperlink 34" xfId="12097" hidden="1" xr:uid="{00000000-0005-0000-0000-0000097B0000}"/>
    <cellStyle name="Hyperlink 34" xfId="12133" hidden="1" xr:uid="{00000000-0005-0000-0000-00000A7B0000}"/>
    <cellStyle name="Hyperlink 34" xfId="11864" hidden="1" xr:uid="{00000000-0005-0000-0000-00000B7B0000}"/>
    <cellStyle name="Hyperlink 34" xfId="12230" hidden="1" xr:uid="{00000000-0005-0000-0000-00000C7B0000}"/>
    <cellStyle name="Hyperlink 34" xfId="12279" hidden="1" xr:uid="{00000000-0005-0000-0000-00000D7B0000}"/>
    <cellStyle name="Hyperlink 34" xfId="12329" hidden="1" xr:uid="{00000000-0005-0000-0000-00000E7B0000}"/>
    <cellStyle name="Hyperlink 34" xfId="12365" hidden="1" xr:uid="{00000000-0005-0000-0000-00000F7B0000}"/>
    <cellStyle name="Hyperlink 34" xfId="11790" hidden="1" xr:uid="{00000000-0005-0000-0000-0000107B0000}"/>
    <cellStyle name="Hyperlink 34" xfId="12434" hidden="1" xr:uid="{00000000-0005-0000-0000-0000117B0000}"/>
    <cellStyle name="Hyperlink 34" xfId="12483" hidden="1" xr:uid="{00000000-0005-0000-0000-0000127B0000}"/>
    <cellStyle name="Hyperlink 34" xfId="12533" hidden="1" xr:uid="{00000000-0005-0000-0000-0000137B0000}"/>
    <cellStyle name="Hyperlink 34" xfId="12569" hidden="1" xr:uid="{00000000-0005-0000-0000-0000147B0000}"/>
    <cellStyle name="Hyperlink 34" xfId="11907" hidden="1" xr:uid="{00000000-0005-0000-0000-0000157B0000}"/>
    <cellStyle name="Hyperlink 34" xfId="12638" hidden="1" xr:uid="{00000000-0005-0000-0000-0000167B0000}"/>
    <cellStyle name="Hyperlink 34" xfId="12687" hidden="1" xr:uid="{00000000-0005-0000-0000-0000177B0000}"/>
    <cellStyle name="Hyperlink 34" xfId="12737" hidden="1" xr:uid="{00000000-0005-0000-0000-0000187B0000}"/>
    <cellStyle name="Hyperlink 34" xfId="12773" hidden="1" xr:uid="{00000000-0005-0000-0000-0000197B0000}"/>
    <cellStyle name="Hyperlink 34" xfId="12170" hidden="1" xr:uid="{00000000-0005-0000-0000-00001A7B0000}"/>
    <cellStyle name="Hyperlink 34" xfId="12842" hidden="1" xr:uid="{00000000-0005-0000-0000-00001B7B0000}"/>
    <cellStyle name="Hyperlink 34" xfId="12891" hidden="1" xr:uid="{00000000-0005-0000-0000-00001C7B0000}"/>
    <cellStyle name="Hyperlink 34" xfId="12941" hidden="1" xr:uid="{00000000-0005-0000-0000-00001D7B0000}"/>
    <cellStyle name="Hyperlink 34" xfId="12977" hidden="1" xr:uid="{00000000-0005-0000-0000-00001E7B0000}"/>
    <cellStyle name="Hyperlink 34" xfId="11483" hidden="1" xr:uid="{00000000-0005-0000-0000-00001F7B0000}"/>
    <cellStyle name="Hyperlink 34" xfId="13046" hidden="1" xr:uid="{00000000-0005-0000-0000-0000207B0000}"/>
    <cellStyle name="Hyperlink 34" xfId="13095" hidden="1" xr:uid="{00000000-0005-0000-0000-0000217B0000}"/>
    <cellStyle name="Hyperlink 34" xfId="13145" hidden="1" xr:uid="{00000000-0005-0000-0000-0000227B0000}"/>
    <cellStyle name="Hyperlink 34" xfId="13181" hidden="1" xr:uid="{00000000-0005-0000-0000-0000237B0000}"/>
    <cellStyle name="Hyperlink 34" xfId="13304" hidden="1" xr:uid="{00000000-0005-0000-0000-0000247B0000}"/>
    <cellStyle name="Hyperlink 34" xfId="13477" hidden="1" xr:uid="{00000000-0005-0000-0000-0000257B0000}"/>
    <cellStyle name="Hyperlink 34" xfId="13526" hidden="1" xr:uid="{00000000-0005-0000-0000-0000267B0000}"/>
    <cellStyle name="Hyperlink 34" xfId="13576" hidden="1" xr:uid="{00000000-0005-0000-0000-0000277B0000}"/>
    <cellStyle name="Hyperlink 34" xfId="13612" hidden="1" xr:uid="{00000000-0005-0000-0000-0000287B0000}"/>
    <cellStyle name="Hyperlink 34" xfId="13343" hidden="1" xr:uid="{00000000-0005-0000-0000-0000297B0000}"/>
    <cellStyle name="Hyperlink 34" xfId="13709" hidden="1" xr:uid="{00000000-0005-0000-0000-00002A7B0000}"/>
    <cellStyle name="Hyperlink 34" xfId="13758" hidden="1" xr:uid="{00000000-0005-0000-0000-00002B7B0000}"/>
    <cellStyle name="Hyperlink 34" xfId="13808" hidden="1" xr:uid="{00000000-0005-0000-0000-00002C7B0000}"/>
    <cellStyle name="Hyperlink 34" xfId="13844" hidden="1" xr:uid="{00000000-0005-0000-0000-00002D7B0000}"/>
    <cellStyle name="Hyperlink 34" xfId="13269" hidden="1" xr:uid="{00000000-0005-0000-0000-00002E7B0000}"/>
    <cellStyle name="Hyperlink 34" xfId="13913" hidden="1" xr:uid="{00000000-0005-0000-0000-00002F7B0000}"/>
    <cellStyle name="Hyperlink 34" xfId="13962" hidden="1" xr:uid="{00000000-0005-0000-0000-0000307B0000}"/>
    <cellStyle name="Hyperlink 34" xfId="14012" hidden="1" xr:uid="{00000000-0005-0000-0000-0000317B0000}"/>
    <cellStyle name="Hyperlink 34" xfId="14048" hidden="1" xr:uid="{00000000-0005-0000-0000-0000327B0000}"/>
    <cellStyle name="Hyperlink 34" xfId="13386" hidden="1" xr:uid="{00000000-0005-0000-0000-0000337B0000}"/>
    <cellStyle name="Hyperlink 34" xfId="14117" hidden="1" xr:uid="{00000000-0005-0000-0000-0000347B0000}"/>
    <cellStyle name="Hyperlink 34" xfId="14166" hidden="1" xr:uid="{00000000-0005-0000-0000-0000357B0000}"/>
    <cellStyle name="Hyperlink 34" xfId="14216" hidden="1" xr:uid="{00000000-0005-0000-0000-0000367B0000}"/>
    <cellStyle name="Hyperlink 34" xfId="14252" hidden="1" xr:uid="{00000000-0005-0000-0000-0000377B0000}"/>
    <cellStyle name="Hyperlink 34" xfId="13649" hidden="1" xr:uid="{00000000-0005-0000-0000-0000387B0000}"/>
    <cellStyle name="Hyperlink 34" xfId="14321" hidden="1" xr:uid="{00000000-0005-0000-0000-0000397B0000}"/>
    <cellStyle name="Hyperlink 34" xfId="14370" hidden="1" xr:uid="{00000000-0005-0000-0000-00003A7B0000}"/>
    <cellStyle name="Hyperlink 34" xfId="14420" hidden="1" xr:uid="{00000000-0005-0000-0000-00003B7B0000}"/>
    <cellStyle name="Hyperlink 34" xfId="14456" hidden="1" xr:uid="{00000000-0005-0000-0000-00003C7B0000}"/>
    <cellStyle name="Hyperlink 34" xfId="11382" hidden="1" xr:uid="{00000000-0005-0000-0000-00003D7B0000}"/>
    <cellStyle name="Hyperlink 34" xfId="14525" hidden="1" xr:uid="{00000000-0005-0000-0000-00003E7B0000}"/>
    <cellStyle name="Hyperlink 34" xfId="14574" hidden="1" xr:uid="{00000000-0005-0000-0000-00003F7B0000}"/>
    <cellStyle name="Hyperlink 34" xfId="14624" hidden="1" xr:uid="{00000000-0005-0000-0000-0000407B0000}"/>
    <cellStyle name="Hyperlink 34" xfId="14660" hidden="1" xr:uid="{00000000-0005-0000-0000-0000417B0000}"/>
    <cellStyle name="Hyperlink 34" xfId="14783" hidden="1" xr:uid="{00000000-0005-0000-0000-0000427B0000}"/>
    <cellStyle name="Hyperlink 34" xfId="14956" hidden="1" xr:uid="{00000000-0005-0000-0000-0000437B0000}"/>
    <cellStyle name="Hyperlink 34" xfId="15005" hidden="1" xr:uid="{00000000-0005-0000-0000-0000447B0000}"/>
    <cellStyle name="Hyperlink 34" xfId="15055" hidden="1" xr:uid="{00000000-0005-0000-0000-0000457B0000}"/>
    <cellStyle name="Hyperlink 34" xfId="15091" hidden="1" xr:uid="{00000000-0005-0000-0000-0000467B0000}"/>
    <cellStyle name="Hyperlink 34" xfId="14822" hidden="1" xr:uid="{00000000-0005-0000-0000-0000477B0000}"/>
    <cellStyle name="Hyperlink 34" xfId="15188" hidden="1" xr:uid="{00000000-0005-0000-0000-0000487B0000}"/>
    <cellStyle name="Hyperlink 34" xfId="15237" hidden="1" xr:uid="{00000000-0005-0000-0000-0000497B0000}"/>
    <cellStyle name="Hyperlink 34" xfId="15287" hidden="1" xr:uid="{00000000-0005-0000-0000-00004A7B0000}"/>
    <cellStyle name="Hyperlink 34" xfId="15323" hidden="1" xr:uid="{00000000-0005-0000-0000-00004B7B0000}"/>
    <cellStyle name="Hyperlink 34" xfId="14748" hidden="1" xr:uid="{00000000-0005-0000-0000-00004C7B0000}"/>
    <cellStyle name="Hyperlink 34" xfId="15392" hidden="1" xr:uid="{00000000-0005-0000-0000-00004D7B0000}"/>
    <cellStyle name="Hyperlink 34" xfId="15441" hidden="1" xr:uid="{00000000-0005-0000-0000-00004E7B0000}"/>
    <cellStyle name="Hyperlink 34" xfId="15491" hidden="1" xr:uid="{00000000-0005-0000-0000-00004F7B0000}"/>
    <cellStyle name="Hyperlink 34" xfId="15527" hidden="1" xr:uid="{00000000-0005-0000-0000-0000507B0000}"/>
    <cellStyle name="Hyperlink 34" xfId="14865" hidden="1" xr:uid="{00000000-0005-0000-0000-0000517B0000}"/>
    <cellStyle name="Hyperlink 34" xfId="15596" hidden="1" xr:uid="{00000000-0005-0000-0000-0000527B0000}"/>
    <cellStyle name="Hyperlink 34" xfId="15645" hidden="1" xr:uid="{00000000-0005-0000-0000-0000537B0000}"/>
    <cellStyle name="Hyperlink 34" xfId="15695" hidden="1" xr:uid="{00000000-0005-0000-0000-0000547B0000}"/>
    <cellStyle name="Hyperlink 34" xfId="15731" hidden="1" xr:uid="{00000000-0005-0000-0000-0000557B0000}"/>
    <cellStyle name="Hyperlink 34" xfId="15128" hidden="1" xr:uid="{00000000-0005-0000-0000-0000567B0000}"/>
    <cellStyle name="Hyperlink 34" xfId="15800" hidden="1" xr:uid="{00000000-0005-0000-0000-0000577B0000}"/>
    <cellStyle name="Hyperlink 34" xfId="15849" hidden="1" xr:uid="{00000000-0005-0000-0000-0000587B0000}"/>
    <cellStyle name="Hyperlink 34" xfId="15899" hidden="1" xr:uid="{00000000-0005-0000-0000-0000597B0000}"/>
    <cellStyle name="Hyperlink 34" xfId="15935" hidden="1" xr:uid="{00000000-0005-0000-0000-00005A7B0000}"/>
    <cellStyle name="Hyperlink 34" xfId="5575" hidden="1" xr:uid="{00000000-0005-0000-0000-00005B7B0000}"/>
    <cellStyle name="Hyperlink 34" xfId="16029" hidden="1" xr:uid="{00000000-0005-0000-0000-00005C7B0000}"/>
    <cellStyle name="Hyperlink 34" xfId="16078" hidden="1" xr:uid="{00000000-0005-0000-0000-00005D7B0000}"/>
    <cellStyle name="Hyperlink 34" xfId="16128" hidden="1" xr:uid="{00000000-0005-0000-0000-00005E7B0000}"/>
    <cellStyle name="Hyperlink 34" xfId="16164" hidden="1" xr:uid="{00000000-0005-0000-0000-00005F7B0000}"/>
    <cellStyle name="Hyperlink 34" xfId="16215" hidden="1" xr:uid="{00000000-0005-0000-0000-0000607B0000}"/>
    <cellStyle name="Hyperlink 34" xfId="16284" hidden="1" xr:uid="{00000000-0005-0000-0000-0000617B0000}"/>
    <cellStyle name="Hyperlink 34" xfId="16333" hidden="1" xr:uid="{00000000-0005-0000-0000-0000627B0000}"/>
    <cellStyle name="Hyperlink 34" xfId="16383" hidden="1" xr:uid="{00000000-0005-0000-0000-0000637B0000}"/>
    <cellStyle name="Hyperlink 34" xfId="16419" hidden="1" xr:uid="{00000000-0005-0000-0000-0000647B0000}"/>
    <cellStyle name="Hyperlink 34" xfId="16524" hidden="1" xr:uid="{00000000-0005-0000-0000-0000657B0000}"/>
    <cellStyle name="Hyperlink 34" xfId="16647" hidden="1" xr:uid="{00000000-0005-0000-0000-0000667B0000}"/>
    <cellStyle name="Hyperlink 34" xfId="16696" hidden="1" xr:uid="{00000000-0005-0000-0000-0000677B0000}"/>
    <cellStyle name="Hyperlink 34" xfId="16746" hidden="1" xr:uid="{00000000-0005-0000-0000-0000687B0000}"/>
    <cellStyle name="Hyperlink 34" xfId="16782" hidden="1" xr:uid="{00000000-0005-0000-0000-0000697B0000}"/>
    <cellStyle name="Hyperlink 34" xfId="16905" hidden="1" xr:uid="{00000000-0005-0000-0000-00006A7B0000}"/>
    <cellStyle name="Hyperlink 34" xfId="17078" hidden="1" xr:uid="{00000000-0005-0000-0000-00006B7B0000}"/>
    <cellStyle name="Hyperlink 34" xfId="17127" hidden="1" xr:uid="{00000000-0005-0000-0000-00006C7B0000}"/>
    <cellStyle name="Hyperlink 34" xfId="17177" hidden="1" xr:uid="{00000000-0005-0000-0000-00006D7B0000}"/>
    <cellStyle name="Hyperlink 34" xfId="17213" hidden="1" xr:uid="{00000000-0005-0000-0000-00006E7B0000}"/>
    <cellStyle name="Hyperlink 34" xfId="16944" hidden="1" xr:uid="{00000000-0005-0000-0000-00006F7B0000}"/>
    <cellStyle name="Hyperlink 34" xfId="17310" hidden="1" xr:uid="{00000000-0005-0000-0000-0000707B0000}"/>
    <cellStyle name="Hyperlink 34" xfId="17359" hidden="1" xr:uid="{00000000-0005-0000-0000-0000717B0000}"/>
    <cellStyle name="Hyperlink 34" xfId="17409" hidden="1" xr:uid="{00000000-0005-0000-0000-0000727B0000}"/>
    <cellStyle name="Hyperlink 34" xfId="17445" hidden="1" xr:uid="{00000000-0005-0000-0000-0000737B0000}"/>
    <cellStyle name="Hyperlink 34" xfId="16870" hidden="1" xr:uid="{00000000-0005-0000-0000-0000747B0000}"/>
    <cellStyle name="Hyperlink 34" xfId="17514" hidden="1" xr:uid="{00000000-0005-0000-0000-0000757B0000}"/>
    <cellStyle name="Hyperlink 34" xfId="17563" hidden="1" xr:uid="{00000000-0005-0000-0000-0000767B0000}"/>
    <cellStyle name="Hyperlink 34" xfId="17613" hidden="1" xr:uid="{00000000-0005-0000-0000-0000777B0000}"/>
    <cellStyle name="Hyperlink 34" xfId="17649" hidden="1" xr:uid="{00000000-0005-0000-0000-0000787B0000}"/>
    <cellStyle name="Hyperlink 34" xfId="16987" hidden="1" xr:uid="{00000000-0005-0000-0000-0000797B0000}"/>
    <cellStyle name="Hyperlink 34" xfId="17718" hidden="1" xr:uid="{00000000-0005-0000-0000-00007A7B0000}"/>
    <cellStyle name="Hyperlink 34" xfId="17767" hidden="1" xr:uid="{00000000-0005-0000-0000-00007B7B0000}"/>
    <cellStyle name="Hyperlink 34" xfId="17817" hidden="1" xr:uid="{00000000-0005-0000-0000-00007C7B0000}"/>
    <cellStyle name="Hyperlink 34" xfId="17853" hidden="1" xr:uid="{00000000-0005-0000-0000-00007D7B0000}"/>
    <cellStyle name="Hyperlink 34" xfId="17250" hidden="1" xr:uid="{00000000-0005-0000-0000-00007E7B0000}"/>
    <cellStyle name="Hyperlink 34" xfId="17922" hidden="1" xr:uid="{00000000-0005-0000-0000-00007F7B0000}"/>
    <cellStyle name="Hyperlink 34" xfId="17971" hidden="1" xr:uid="{00000000-0005-0000-0000-0000807B0000}"/>
    <cellStyle name="Hyperlink 34" xfId="18021" hidden="1" xr:uid="{00000000-0005-0000-0000-0000817B0000}"/>
    <cellStyle name="Hyperlink 34" xfId="18057" hidden="1" xr:uid="{00000000-0005-0000-0000-0000827B0000}"/>
    <cellStyle name="Hyperlink 34" xfId="16564" hidden="1" xr:uid="{00000000-0005-0000-0000-0000837B0000}"/>
    <cellStyle name="Hyperlink 34" xfId="18126" hidden="1" xr:uid="{00000000-0005-0000-0000-0000847B0000}"/>
    <cellStyle name="Hyperlink 34" xfId="18175" hidden="1" xr:uid="{00000000-0005-0000-0000-0000857B0000}"/>
    <cellStyle name="Hyperlink 34" xfId="18225" hidden="1" xr:uid="{00000000-0005-0000-0000-0000867B0000}"/>
    <cellStyle name="Hyperlink 34" xfId="18261" hidden="1" xr:uid="{00000000-0005-0000-0000-0000877B0000}"/>
    <cellStyle name="Hyperlink 34" xfId="18384" hidden="1" xr:uid="{00000000-0005-0000-0000-0000887B0000}"/>
    <cellStyle name="Hyperlink 34" xfId="18557" hidden="1" xr:uid="{00000000-0005-0000-0000-0000897B0000}"/>
    <cellStyle name="Hyperlink 34" xfId="18606" hidden="1" xr:uid="{00000000-0005-0000-0000-00008A7B0000}"/>
    <cellStyle name="Hyperlink 34" xfId="18656" hidden="1" xr:uid="{00000000-0005-0000-0000-00008B7B0000}"/>
    <cellStyle name="Hyperlink 34" xfId="18692" hidden="1" xr:uid="{00000000-0005-0000-0000-00008C7B0000}"/>
    <cellStyle name="Hyperlink 34" xfId="18423" hidden="1" xr:uid="{00000000-0005-0000-0000-00008D7B0000}"/>
    <cellStyle name="Hyperlink 34" xfId="18789" hidden="1" xr:uid="{00000000-0005-0000-0000-00008E7B0000}"/>
    <cellStyle name="Hyperlink 34" xfId="18838" hidden="1" xr:uid="{00000000-0005-0000-0000-00008F7B0000}"/>
    <cellStyle name="Hyperlink 34" xfId="18888" hidden="1" xr:uid="{00000000-0005-0000-0000-0000907B0000}"/>
    <cellStyle name="Hyperlink 34" xfId="18924" hidden="1" xr:uid="{00000000-0005-0000-0000-0000917B0000}"/>
    <cellStyle name="Hyperlink 34" xfId="18349" hidden="1" xr:uid="{00000000-0005-0000-0000-0000927B0000}"/>
    <cellStyle name="Hyperlink 34" xfId="18993" hidden="1" xr:uid="{00000000-0005-0000-0000-0000937B0000}"/>
    <cellStyle name="Hyperlink 34" xfId="19042" hidden="1" xr:uid="{00000000-0005-0000-0000-0000947B0000}"/>
    <cellStyle name="Hyperlink 34" xfId="19092" hidden="1" xr:uid="{00000000-0005-0000-0000-0000957B0000}"/>
    <cellStyle name="Hyperlink 34" xfId="19128" hidden="1" xr:uid="{00000000-0005-0000-0000-0000967B0000}"/>
    <cellStyle name="Hyperlink 34" xfId="18466" hidden="1" xr:uid="{00000000-0005-0000-0000-0000977B0000}"/>
    <cellStyle name="Hyperlink 34" xfId="19197" hidden="1" xr:uid="{00000000-0005-0000-0000-0000987B0000}"/>
    <cellStyle name="Hyperlink 34" xfId="19246" hidden="1" xr:uid="{00000000-0005-0000-0000-0000997B0000}"/>
    <cellStyle name="Hyperlink 34" xfId="19296" hidden="1" xr:uid="{00000000-0005-0000-0000-00009A7B0000}"/>
    <cellStyle name="Hyperlink 34" xfId="19332" hidden="1" xr:uid="{00000000-0005-0000-0000-00009B7B0000}"/>
    <cellStyle name="Hyperlink 34" xfId="18729" hidden="1" xr:uid="{00000000-0005-0000-0000-00009C7B0000}"/>
    <cellStyle name="Hyperlink 34" xfId="19401" hidden="1" xr:uid="{00000000-0005-0000-0000-00009D7B0000}"/>
    <cellStyle name="Hyperlink 34" xfId="19450" hidden="1" xr:uid="{00000000-0005-0000-0000-00009E7B0000}"/>
    <cellStyle name="Hyperlink 34" xfId="19500" hidden="1" xr:uid="{00000000-0005-0000-0000-00009F7B0000}"/>
    <cellStyle name="Hyperlink 34" xfId="19536" hidden="1" xr:uid="{00000000-0005-0000-0000-0000A07B0000}"/>
    <cellStyle name="Hyperlink 34" xfId="16464" hidden="1" xr:uid="{00000000-0005-0000-0000-0000A17B0000}"/>
    <cellStyle name="Hyperlink 34" xfId="19605" hidden="1" xr:uid="{00000000-0005-0000-0000-0000A27B0000}"/>
    <cellStyle name="Hyperlink 34" xfId="19654" hidden="1" xr:uid="{00000000-0005-0000-0000-0000A37B0000}"/>
    <cellStyle name="Hyperlink 34" xfId="19704" hidden="1" xr:uid="{00000000-0005-0000-0000-0000A47B0000}"/>
    <cellStyle name="Hyperlink 34" xfId="19740" hidden="1" xr:uid="{00000000-0005-0000-0000-0000A57B0000}"/>
    <cellStyle name="Hyperlink 34" xfId="19863" hidden="1" xr:uid="{00000000-0005-0000-0000-0000A67B0000}"/>
    <cellStyle name="Hyperlink 34" xfId="20036" hidden="1" xr:uid="{00000000-0005-0000-0000-0000A77B0000}"/>
    <cellStyle name="Hyperlink 34" xfId="20085" hidden="1" xr:uid="{00000000-0005-0000-0000-0000A87B0000}"/>
    <cellStyle name="Hyperlink 34" xfId="20135" hidden="1" xr:uid="{00000000-0005-0000-0000-0000A97B0000}"/>
    <cellStyle name="Hyperlink 34" xfId="20171" hidden="1" xr:uid="{00000000-0005-0000-0000-0000AA7B0000}"/>
    <cellStyle name="Hyperlink 34" xfId="19902" hidden="1" xr:uid="{00000000-0005-0000-0000-0000AB7B0000}"/>
    <cellStyle name="Hyperlink 34" xfId="20268" hidden="1" xr:uid="{00000000-0005-0000-0000-0000AC7B0000}"/>
    <cellStyle name="Hyperlink 34" xfId="20317" hidden="1" xr:uid="{00000000-0005-0000-0000-0000AD7B0000}"/>
    <cellStyle name="Hyperlink 34" xfId="20367" hidden="1" xr:uid="{00000000-0005-0000-0000-0000AE7B0000}"/>
    <cellStyle name="Hyperlink 34" xfId="20403" hidden="1" xr:uid="{00000000-0005-0000-0000-0000AF7B0000}"/>
    <cellStyle name="Hyperlink 34" xfId="19828" hidden="1" xr:uid="{00000000-0005-0000-0000-0000B07B0000}"/>
    <cellStyle name="Hyperlink 34" xfId="20472" hidden="1" xr:uid="{00000000-0005-0000-0000-0000B17B0000}"/>
    <cellStyle name="Hyperlink 34" xfId="20521" hidden="1" xr:uid="{00000000-0005-0000-0000-0000B27B0000}"/>
    <cellStyle name="Hyperlink 34" xfId="20571" hidden="1" xr:uid="{00000000-0005-0000-0000-0000B37B0000}"/>
    <cellStyle name="Hyperlink 34" xfId="20607" hidden="1" xr:uid="{00000000-0005-0000-0000-0000B47B0000}"/>
    <cellStyle name="Hyperlink 34" xfId="19945" hidden="1" xr:uid="{00000000-0005-0000-0000-0000B57B0000}"/>
    <cellStyle name="Hyperlink 34" xfId="20676" hidden="1" xr:uid="{00000000-0005-0000-0000-0000B67B0000}"/>
    <cellStyle name="Hyperlink 34" xfId="20725" hidden="1" xr:uid="{00000000-0005-0000-0000-0000B77B0000}"/>
    <cellStyle name="Hyperlink 34" xfId="20775" hidden="1" xr:uid="{00000000-0005-0000-0000-0000B87B0000}"/>
    <cellStyle name="Hyperlink 34" xfId="20811" hidden="1" xr:uid="{00000000-0005-0000-0000-0000B97B0000}"/>
    <cellStyle name="Hyperlink 34" xfId="20208" hidden="1" xr:uid="{00000000-0005-0000-0000-0000BA7B0000}"/>
    <cellStyle name="Hyperlink 34" xfId="20880" hidden="1" xr:uid="{00000000-0005-0000-0000-0000BB7B0000}"/>
    <cellStyle name="Hyperlink 34" xfId="20929" hidden="1" xr:uid="{00000000-0005-0000-0000-0000BC7B0000}"/>
    <cellStyle name="Hyperlink 34" xfId="20979" hidden="1" xr:uid="{00000000-0005-0000-0000-0000BD7B0000}"/>
    <cellStyle name="Hyperlink 34" xfId="21015" hidden="1" xr:uid="{00000000-0005-0000-0000-0000BE7B0000}"/>
    <cellStyle name="Hyperlink 34" xfId="5786" hidden="1" xr:uid="{00000000-0005-0000-0000-0000BF7B0000}"/>
    <cellStyle name="Hyperlink 34" xfId="21113" hidden="1" xr:uid="{00000000-0005-0000-0000-0000C07B0000}"/>
    <cellStyle name="Hyperlink 34" xfId="21162" hidden="1" xr:uid="{00000000-0005-0000-0000-0000C17B0000}"/>
    <cellStyle name="Hyperlink 34" xfId="21212" hidden="1" xr:uid="{00000000-0005-0000-0000-0000C27B0000}"/>
    <cellStyle name="Hyperlink 34" xfId="21248" hidden="1" xr:uid="{00000000-0005-0000-0000-0000C37B0000}"/>
    <cellStyle name="Hyperlink 34" xfId="21299" hidden="1" xr:uid="{00000000-0005-0000-0000-0000C47B0000}"/>
    <cellStyle name="Hyperlink 34" xfId="21368" hidden="1" xr:uid="{00000000-0005-0000-0000-0000C57B0000}"/>
    <cellStyle name="Hyperlink 34" xfId="21417" hidden="1" xr:uid="{00000000-0005-0000-0000-0000C67B0000}"/>
    <cellStyle name="Hyperlink 34" xfId="21467" hidden="1" xr:uid="{00000000-0005-0000-0000-0000C77B0000}"/>
    <cellStyle name="Hyperlink 34" xfId="21503" hidden="1" xr:uid="{00000000-0005-0000-0000-0000C87B0000}"/>
    <cellStyle name="Hyperlink 34" xfId="21609" hidden="1" xr:uid="{00000000-0005-0000-0000-0000C97B0000}"/>
    <cellStyle name="Hyperlink 34" xfId="21732" hidden="1" xr:uid="{00000000-0005-0000-0000-0000CA7B0000}"/>
    <cellStyle name="Hyperlink 34" xfId="21781" hidden="1" xr:uid="{00000000-0005-0000-0000-0000CB7B0000}"/>
    <cellStyle name="Hyperlink 34" xfId="21831" hidden="1" xr:uid="{00000000-0005-0000-0000-0000CC7B0000}"/>
    <cellStyle name="Hyperlink 34" xfId="21867" hidden="1" xr:uid="{00000000-0005-0000-0000-0000CD7B0000}"/>
    <cellStyle name="Hyperlink 34" xfId="21990" hidden="1" xr:uid="{00000000-0005-0000-0000-0000CE7B0000}"/>
    <cellStyle name="Hyperlink 34" xfId="22163" hidden="1" xr:uid="{00000000-0005-0000-0000-0000CF7B0000}"/>
    <cellStyle name="Hyperlink 34" xfId="22212" hidden="1" xr:uid="{00000000-0005-0000-0000-0000D07B0000}"/>
    <cellStyle name="Hyperlink 34" xfId="22262" hidden="1" xr:uid="{00000000-0005-0000-0000-0000D17B0000}"/>
    <cellStyle name="Hyperlink 34" xfId="22298" hidden="1" xr:uid="{00000000-0005-0000-0000-0000D27B0000}"/>
    <cellStyle name="Hyperlink 34" xfId="22029" hidden="1" xr:uid="{00000000-0005-0000-0000-0000D37B0000}"/>
    <cellStyle name="Hyperlink 34" xfId="22395" hidden="1" xr:uid="{00000000-0005-0000-0000-0000D47B0000}"/>
    <cellStyle name="Hyperlink 34" xfId="22444" hidden="1" xr:uid="{00000000-0005-0000-0000-0000D57B0000}"/>
    <cellStyle name="Hyperlink 34" xfId="22494" hidden="1" xr:uid="{00000000-0005-0000-0000-0000D67B0000}"/>
    <cellStyle name="Hyperlink 34" xfId="22530" hidden="1" xr:uid="{00000000-0005-0000-0000-0000D77B0000}"/>
    <cellStyle name="Hyperlink 34" xfId="21955" hidden="1" xr:uid="{00000000-0005-0000-0000-0000D87B0000}"/>
    <cellStyle name="Hyperlink 34" xfId="22599" hidden="1" xr:uid="{00000000-0005-0000-0000-0000D97B0000}"/>
    <cellStyle name="Hyperlink 34" xfId="22648" hidden="1" xr:uid="{00000000-0005-0000-0000-0000DA7B0000}"/>
    <cellStyle name="Hyperlink 34" xfId="22698" hidden="1" xr:uid="{00000000-0005-0000-0000-0000DB7B0000}"/>
    <cellStyle name="Hyperlink 34" xfId="22734" hidden="1" xr:uid="{00000000-0005-0000-0000-0000DC7B0000}"/>
    <cellStyle name="Hyperlink 34" xfId="22072" hidden="1" xr:uid="{00000000-0005-0000-0000-0000DD7B0000}"/>
    <cellStyle name="Hyperlink 34" xfId="22803" hidden="1" xr:uid="{00000000-0005-0000-0000-0000DE7B0000}"/>
    <cellStyle name="Hyperlink 34" xfId="22852" hidden="1" xr:uid="{00000000-0005-0000-0000-0000DF7B0000}"/>
    <cellStyle name="Hyperlink 34" xfId="22902" hidden="1" xr:uid="{00000000-0005-0000-0000-0000E07B0000}"/>
    <cellStyle name="Hyperlink 34" xfId="22938" hidden="1" xr:uid="{00000000-0005-0000-0000-0000E17B0000}"/>
    <cellStyle name="Hyperlink 34" xfId="22335" hidden="1" xr:uid="{00000000-0005-0000-0000-0000E27B0000}"/>
    <cellStyle name="Hyperlink 34" xfId="23007" hidden="1" xr:uid="{00000000-0005-0000-0000-0000E37B0000}"/>
    <cellStyle name="Hyperlink 34" xfId="23056" hidden="1" xr:uid="{00000000-0005-0000-0000-0000E47B0000}"/>
    <cellStyle name="Hyperlink 34" xfId="23106" hidden="1" xr:uid="{00000000-0005-0000-0000-0000E57B0000}"/>
    <cellStyle name="Hyperlink 34" xfId="23142" hidden="1" xr:uid="{00000000-0005-0000-0000-0000E67B0000}"/>
    <cellStyle name="Hyperlink 34" xfId="21649" hidden="1" xr:uid="{00000000-0005-0000-0000-0000E77B0000}"/>
    <cellStyle name="Hyperlink 34" xfId="23211" hidden="1" xr:uid="{00000000-0005-0000-0000-0000E87B0000}"/>
    <cellStyle name="Hyperlink 34" xfId="23260" hidden="1" xr:uid="{00000000-0005-0000-0000-0000E97B0000}"/>
    <cellStyle name="Hyperlink 34" xfId="23310" hidden="1" xr:uid="{00000000-0005-0000-0000-0000EA7B0000}"/>
    <cellStyle name="Hyperlink 34" xfId="23346" hidden="1" xr:uid="{00000000-0005-0000-0000-0000EB7B0000}"/>
    <cellStyle name="Hyperlink 34" xfId="23469" hidden="1" xr:uid="{00000000-0005-0000-0000-0000EC7B0000}"/>
    <cellStyle name="Hyperlink 34" xfId="23642" hidden="1" xr:uid="{00000000-0005-0000-0000-0000ED7B0000}"/>
    <cellStyle name="Hyperlink 34" xfId="23691" hidden="1" xr:uid="{00000000-0005-0000-0000-0000EE7B0000}"/>
    <cellStyle name="Hyperlink 34" xfId="23741" hidden="1" xr:uid="{00000000-0005-0000-0000-0000EF7B0000}"/>
    <cellStyle name="Hyperlink 34" xfId="23777" hidden="1" xr:uid="{00000000-0005-0000-0000-0000F07B0000}"/>
    <cellStyle name="Hyperlink 34" xfId="23508" hidden="1" xr:uid="{00000000-0005-0000-0000-0000F17B0000}"/>
    <cellStyle name="Hyperlink 34" xfId="23874" hidden="1" xr:uid="{00000000-0005-0000-0000-0000F27B0000}"/>
    <cellStyle name="Hyperlink 34" xfId="23923" hidden="1" xr:uid="{00000000-0005-0000-0000-0000F37B0000}"/>
    <cellStyle name="Hyperlink 34" xfId="23973" hidden="1" xr:uid="{00000000-0005-0000-0000-0000F47B0000}"/>
    <cellStyle name="Hyperlink 34" xfId="24009" hidden="1" xr:uid="{00000000-0005-0000-0000-0000F57B0000}"/>
    <cellStyle name="Hyperlink 34" xfId="23434" hidden="1" xr:uid="{00000000-0005-0000-0000-0000F67B0000}"/>
    <cellStyle name="Hyperlink 34" xfId="24078" hidden="1" xr:uid="{00000000-0005-0000-0000-0000F77B0000}"/>
    <cellStyle name="Hyperlink 34" xfId="24127" hidden="1" xr:uid="{00000000-0005-0000-0000-0000F87B0000}"/>
    <cellStyle name="Hyperlink 34" xfId="24177" hidden="1" xr:uid="{00000000-0005-0000-0000-0000F97B0000}"/>
    <cellStyle name="Hyperlink 34" xfId="24213" hidden="1" xr:uid="{00000000-0005-0000-0000-0000FA7B0000}"/>
    <cellStyle name="Hyperlink 34" xfId="23551" hidden="1" xr:uid="{00000000-0005-0000-0000-0000FB7B0000}"/>
    <cellStyle name="Hyperlink 34" xfId="24282" hidden="1" xr:uid="{00000000-0005-0000-0000-0000FC7B0000}"/>
    <cellStyle name="Hyperlink 34" xfId="24331" hidden="1" xr:uid="{00000000-0005-0000-0000-0000FD7B0000}"/>
    <cellStyle name="Hyperlink 34" xfId="24381" hidden="1" xr:uid="{00000000-0005-0000-0000-0000FE7B0000}"/>
    <cellStyle name="Hyperlink 34" xfId="24417" hidden="1" xr:uid="{00000000-0005-0000-0000-0000FF7B0000}"/>
    <cellStyle name="Hyperlink 34" xfId="23814" hidden="1" xr:uid="{00000000-0005-0000-0000-0000007C0000}"/>
    <cellStyle name="Hyperlink 34" xfId="24486" hidden="1" xr:uid="{00000000-0005-0000-0000-0000017C0000}"/>
    <cellStyle name="Hyperlink 34" xfId="24535" hidden="1" xr:uid="{00000000-0005-0000-0000-0000027C0000}"/>
    <cellStyle name="Hyperlink 34" xfId="24585" hidden="1" xr:uid="{00000000-0005-0000-0000-0000037C0000}"/>
    <cellStyle name="Hyperlink 34" xfId="24621" hidden="1" xr:uid="{00000000-0005-0000-0000-0000047C0000}"/>
    <cellStyle name="Hyperlink 34" xfId="21549" hidden="1" xr:uid="{00000000-0005-0000-0000-0000057C0000}"/>
    <cellStyle name="Hyperlink 34" xfId="24690" hidden="1" xr:uid="{00000000-0005-0000-0000-0000067C0000}"/>
    <cellStyle name="Hyperlink 34" xfId="24739" hidden="1" xr:uid="{00000000-0005-0000-0000-0000077C0000}"/>
    <cellStyle name="Hyperlink 34" xfId="24789" hidden="1" xr:uid="{00000000-0005-0000-0000-0000087C0000}"/>
    <cellStyle name="Hyperlink 34" xfId="24825" hidden="1" xr:uid="{00000000-0005-0000-0000-0000097C0000}"/>
    <cellStyle name="Hyperlink 34" xfId="24948" hidden="1" xr:uid="{00000000-0005-0000-0000-00000A7C0000}"/>
    <cellStyle name="Hyperlink 34" xfId="25121" hidden="1" xr:uid="{00000000-0005-0000-0000-00000B7C0000}"/>
    <cellStyle name="Hyperlink 34" xfId="25170" hidden="1" xr:uid="{00000000-0005-0000-0000-00000C7C0000}"/>
    <cellStyle name="Hyperlink 34" xfId="25220" hidden="1" xr:uid="{00000000-0005-0000-0000-00000D7C0000}"/>
    <cellStyle name="Hyperlink 34" xfId="25256" hidden="1" xr:uid="{00000000-0005-0000-0000-00000E7C0000}"/>
    <cellStyle name="Hyperlink 34" xfId="24987" hidden="1" xr:uid="{00000000-0005-0000-0000-00000F7C0000}"/>
    <cellStyle name="Hyperlink 34" xfId="25353" hidden="1" xr:uid="{00000000-0005-0000-0000-0000107C0000}"/>
    <cellStyle name="Hyperlink 34" xfId="25402" hidden="1" xr:uid="{00000000-0005-0000-0000-0000117C0000}"/>
    <cellStyle name="Hyperlink 34" xfId="25452" hidden="1" xr:uid="{00000000-0005-0000-0000-0000127C0000}"/>
    <cellStyle name="Hyperlink 34" xfId="25488" hidden="1" xr:uid="{00000000-0005-0000-0000-0000137C0000}"/>
    <cellStyle name="Hyperlink 34" xfId="24913" hidden="1" xr:uid="{00000000-0005-0000-0000-0000147C0000}"/>
    <cellStyle name="Hyperlink 34" xfId="25557" hidden="1" xr:uid="{00000000-0005-0000-0000-0000157C0000}"/>
    <cellStyle name="Hyperlink 34" xfId="25606" hidden="1" xr:uid="{00000000-0005-0000-0000-0000167C0000}"/>
    <cellStyle name="Hyperlink 34" xfId="25656" hidden="1" xr:uid="{00000000-0005-0000-0000-0000177C0000}"/>
    <cellStyle name="Hyperlink 34" xfId="25692" hidden="1" xr:uid="{00000000-0005-0000-0000-0000187C0000}"/>
    <cellStyle name="Hyperlink 34" xfId="25030" hidden="1" xr:uid="{00000000-0005-0000-0000-0000197C0000}"/>
    <cellStyle name="Hyperlink 34" xfId="25761" hidden="1" xr:uid="{00000000-0005-0000-0000-00001A7C0000}"/>
    <cellStyle name="Hyperlink 34" xfId="25810" hidden="1" xr:uid="{00000000-0005-0000-0000-00001B7C0000}"/>
    <cellStyle name="Hyperlink 34" xfId="25860" hidden="1" xr:uid="{00000000-0005-0000-0000-00001C7C0000}"/>
    <cellStyle name="Hyperlink 34" xfId="25896" hidden="1" xr:uid="{00000000-0005-0000-0000-00001D7C0000}"/>
    <cellStyle name="Hyperlink 34" xfId="25293" hidden="1" xr:uid="{00000000-0005-0000-0000-00001E7C0000}"/>
    <cellStyle name="Hyperlink 34" xfId="25965" hidden="1" xr:uid="{00000000-0005-0000-0000-00001F7C0000}"/>
    <cellStyle name="Hyperlink 34" xfId="26014" hidden="1" xr:uid="{00000000-0005-0000-0000-0000207C0000}"/>
    <cellStyle name="Hyperlink 34" xfId="26064" hidden="1" xr:uid="{00000000-0005-0000-0000-0000217C0000}"/>
    <cellStyle name="Hyperlink 34" xfId="26100" hidden="1" xr:uid="{00000000-0005-0000-0000-0000227C0000}"/>
    <cellStyle name="Hyperlink 34" xfId="10877" hidden="1" xr:uid="{00000000-0005-0000-0000-0000237C0000}"/>
    <cellStyle name="Hyperlink 34" xfId="26194" hidden="1" xr:uid="{00000000-0005-0000-0000-0000247C0000}"/>
    <cellStyle name="Hyperlink 34" xfId="26243" hidden="1" xr:uid="{00000000-0005-0000-0000-0000257C0000}"/>
    <cellStyle name="Hyperlink 34" xfId="26293" hidden="1" xr:uid="{00000000-0005-0000-0000-0000267C0000}"/>
    <cellStyle name="Hyperlink 34" xfId="26329" hidden="1" xr:uid="{00000000-0005-0000-0000-0000277C0000}"/>
    <cellStyle name="Hyperlink 34" xfId="26380" hidden="1" xr:uid="{00000000-0005-0000-0000-0000287C0000}"/>
    <cellStyle name="Hyperlink 34" xfId="26449" hidden="1" xr:uid="{00000000-0005-0000-0000-0000297C0000}"/>
    <cellStyle name="Hyperlink 34" xfId="26498" hidden="1" xr:uid="{00000000-0005-0000-0000-00002A7C0000}"/>
    <cellStyle name="Hyperlink 34" xfId="26548" hidden="1" xr:uid="{00000000-0005-0000-0000-00002B7C0000}"/>
    <cellStyle name="Hyperlink 34" xfId="26584" hidden="1" xr:uid="{00000000-0005-0000-0000-00002C7C0000}"/>
    <cellStyle name="Hyperlink 34" xfId="26687" hidden="1" xr:uid="{00000000-0005-0000-0000-00002D7C0000}"/>
    <cellStyle name="Hyperlink 34" xfId="26810" hidden="1" xr:uid="{00000000-0005-0000-0000-00002E7C0000}"/>
    <cellStyle name="Hyperlink 34" xfId="26859" hidden="1" xr:uid="{00000000-0005-0000-0000-00002F7C0000}"/>
    <cellStyle name="Hyperlink 34" xfId="26909" hidden="1" xr:uid="{00000000-0005-0000-0000-0000307C0000}"/>
    <cellStyle name="Hyperlink 34" xfId="26945" hidden="1" xr:uid="{00000000-0005-0000-0000-0000317C0000}"/>
    <cellStyle name="Hyperlink 34" xfId="27068" hidden="1" xr:uid="{00000000-0005-0000-0000-0000327C0000}"/>
    <cellStyle name="Hyperlink 34" xfId="27241" hidden="1" xr:uid="{00000000-0005-0000-0000-0000337C0000}"/>
    <cellStyle name="Hyperlink 34" xfId="27290" hidden="1" xr:uid="{00000000-0005-0000-0000-0000347C0000}"/>
    <cellStyle name="Hyperlink 34" xfId="27340" hidden="1" xr:uid="{00000000-0005-0000-0000-0000357C0000}"/>
    <cellStyle name="Hyperlink 34" xfId="27376" hidden="1" xr:uid="{00000000-0005-0000-0000-0000367C0000}"/>
    <cellStyle name="Hyperlink 34" xfId="27107" hidden="1" xr:uid="{00000000-0005-0000-0000-0000377C0000}"/>
    <cellStyle name="Hyperlink 34" xfId="27473" hidden="1" xr:uid="{00000000-0005-0000-0000-0000387C0000}"/>
    <cellStyle name="Hyperlink 34" xfId="27522" hidden="1" xr:uid="{00000000-0005-0000-0000-0000397C0000}"/>
    <cellStyle name="Hyperlink 34" xfId="27572" hidden="1" xr:uid="{00000000-0005-0000-0000-00003A7C0000}"/>
    <cellStyle name="Hyperlink 34" xfId="27608" hidden="1" xr:uid="{00000000-0005-0000-0000-00003B7C0000}"/>
    <cellStyle name="Hyperlink 34" xfId="27033" hidden="1" xr:uid="{00000000-0005-0000-0000-00003C7C0000}"/>
    <cellStyle name="Hyperlink 34" xfId="27677" hidden="1" xr:uid="{00000000-0005-0000-0000-00003D7C0000}"/>
    <cellStyle name="Hyperlink 34" xfId="27726" hidden="1" xr:uid="{00000000-0005-0000-0000-00003E7C0000}"/>
    <cellStyle name="Hyperlink 34" xfId="27776" hidden="1" xr:uid="{00000000-0005-0000-0000-00003F7C0000}"/>
    <cellStyle name="Hyperlink 34" xfId="27812" hidden="1" xr:uid="{00000000-0005-0000-0000-0000407C0000}"/>
    <cellStyle name="Hyperlink 34" xfId="27150" hidden="1" xr:uid="{00000000-0005-0000-0000-0000417C0000}"/>
    <cellStyle name="Hyperlink 34" xfId="27881" hidden="1" xr:uid="{00000000-0005-0000-0000-0000427C0000}"/>
    <cellStyle name="Hyperlink 34" xfId="27930" hidden="1" xr:uid="{00000000-0005-0000-0000-0000437C0000}"/>
    <cellStyle name="Hyperlink 34" xfId="27980" hidden="1" xr:uid="{00000000-0005-0000-0000-0000447C0000}"/>
    <cellStyle name="Hyperlink 34" xfId="28016" hidden="1" xr:uid="{00000000-0005-0000-0000-0000457C0000}"/>
    <cellStyle name="Hyperlink 34" xfId="27413" hidden="1" xr:uid="{00000000-0005-0000-0000-0000467C0000}"/>
    <cellStyle name="Hyperlink 34" xfId="28085" hidden="1" xr:uid="{00000000-0005-0000-0000-0000477C0000}"/>
    <cellStyle name="Hyperlink 34" xfId="28134" hidden="1" xr:uid="{00000000-0005-0000-0000-0000487C0000}"/>
    <cellStyle name="Hyperlink 34" xfId="28184" hidden="1" xr:uid="{00000000-0005-0000-0000-0000497C0000}"/>
    <cellStyle name="Hyperlink 34" xfId="28220" hidden="1" xr:uid="{00000000-0005-0000-0000-00004A7C0000}"/>
    <cellStyle name="Hyperlink 34" xfId="26727" hidden="1" xr:uid="{00000000-0005-0000-0000-00004B7C0000}"/>
    <cellStyle name="Hyperlink 34" xfId="28289" hidden="1" xr:uid="{00000000-0005-0000-0000-00004C7C0000}"/>
    <cellStyle name="Hyperlink 34" xfId="28338" hidden="1" xr:uid="{00000000-0005-0000-0000-00004D7C0000}"/>
    <cellStyle name="Hyperlink 34" xfId="28388" hidden="1" xr:uid="{00000000-0005-0000-0000-00004E7C0000}"/>
    <cellStyle name="Hyperlink 34" xfId="28424" hidden="1" xr:uid="{00000000-0005-0000-0000-00004F7C0000}"/>
    <cellStyle name="Hyperlink 34" xfId="28547" hidden="1" xr:uid="{00000000-0005-0000-0000-0000507C0000}"/>
    <cellStyle name="Hyperlink 34" xfId="28720" hidden="1" xr:uid="{00000000-0005-0000-0000-0000517C0000}"/>
    <cellStyle name="Hyperlink 34" xfId="28769" hidden="1" xr:uid="{00000000-0005-0000-0000-0000527C0000}"/>
    <cellStyle name="Hyperlink 34" xfId="28819" hidden="1" xr:uid="{00000000-0005-0000-0000-0000537C0000}"/>
    <cellStyle name="Hyperlink 34" xfId="28855" hidden="1" xr:uid="{00000000-0005-0000-0000-0000547C0000}"/>
    <cellStyle name="Hyperlink 34" xfId="28586" hidden="1" xr:uid="{00000000-0005-0000-0000-0000557C0000}"/>
    <cellStyle name="Hyperlink 34" xfId="28952" hidden="1" xr:uid="{00000000-0005-0000-0000-0000567C0000}"/>
    <cellStyle name="Hyperlink 34" xfId="29001" hidden="1" xr:uid="{00000000-0005-0000-0000-0000577C0000}"/>
    <cellStyle name="Hyperlink 34" xfId="29051" hidden="1" xr:uid="{00000000-0005-0000-0000-0000587C0000}"/>
    <cellStyle name="Hyperlink 34" xfId="29087" hidden="1" xr:uid="{00000000-0005-0000-0000-0000597C0000}"/>
    <cellStyle name="Hyperlink 34" xfId="28512" hidden="1" xr:uid="{00000000-0005-0000-0000-00005A7C0000}"/>
    <cellStyle name="Hyperlink 34" xfId="29156" hidden="1" xr:uid="{00000000-0005-0000-0000-00005B7C0000}"/>
    <cellStyle name="Hyperlink 34" xfId="29205" hidden="1" xr:uid="{00000000-0005-0000-0000-00005C7C0000}"/>
    <cellStyle name="Hyperlink 34" xfId="29255" hidden="1" xr:uid="{00000000-0005-0000-0000-00005D7C0000}"/>
    <cellStyle name="Hyperlink 34" xfId="29291" hidden="1" xr:uid="{00000000-0005-0000-0000-00005E7C0000}"/>
    <cellStyle name="Hyperlink 34" xfId="28629" hidden="1" xr:uid="{00000000-0005-0000-0000-00005F7C0000}"/>
    <cellStyle name="Hyperlink 34" xfId="29360" hidden="1" xr:uid="{00000000-0005-0000-0000-0000607C0000}"/>
    <cellStyle name="Hyperlink 34" xfId="29409" hidden="1" xr:uid="{00000000-0005-0000-0000-0000617C0000}"/>
    <cellStyle name="Hyperlink 34" xfId="29459" hidden="1" xr:uid="{00000000-0005-0000-0000-0000627C0000}"/>
    <cellStyle name="Hyperlink 34" xfId="29495" hidden="1" xr:uid="{00000000-0005-0000-0000-0000637C0000}"/>
    <cellStyle name="Hyperlink 34" xfId="28892" hidden="1" xr:uid="{00000000-0005-0000-0000-0000647C0000}"/>
    <cellStyle name="Hyperlink 34" xfId="29564" hidden="1" xr:uid="{00000000-0005-0000-0000-0000657C0000}"/>
    <cellStyle name="Hyperlink 34" xfId="29613" hidden="1" xr:uid="{00000000-0005-0000-0000-0000667C0000}"/>
    <cellStyle name="Hyperlink 34" xfId="29663" hidden="1" xr:uid="{00000000-0005-0000-0000-0000677C0000}"/>
    <cellStyle name="Hyperlink 34" xfId="29699" hidden="1" xr:uid="{00000000-0005-0000-0000-0000687C0000}"/>
    <cellStyle name="Hyperlink 34" xfId="26627" hidden="1" xr:uid="{00000000-0005-0000-0000-0000697C0000}"/>
    <cellStyle name="Hyperlink 34" xfId="29768" hidden="1" xr:uid="{00000000-0005-0000-0000-00006A7C0000}"/>
    <cellStyle name="Hyperlink 34" xfId="29817" hidden="1" xr:uid="{00000000-0005-0000-0000-00006B7C0000}"/>
    <cellStyle name="Hyperlink 34" xfId="29867" hidden="1" xr:uid="{00000000-0005-0000-0000-00006C7C0000}"/>
    <cellStyle name="Hyperlink 34" xfId="29903" hidden="1" xr:uid="{00000000-0005-0000-0000-00006D7C0000}"/>
    <cellStyle name="Hyperlink 34" xfId="30026" hidden="1" xr:uid="{00000000-0005-0000-0000-00006E7C0000}"/>
    <cellStyle name="Hyperlink 34" xfId="30199" hidden="1" xr:uid="{00000000-0005-0000-0000-00006F7C0000}"/>
    <cellStyle name="Hyperlink 34" xfId="30248" hidden="1" xr:uid="{00000000-0005-0000-0000-0000707C0000}"/>
    <cellStyle name="Hyperlink 34" xfId="30298" hidden="1" xr:uid="{00000000-0005-0000-0000-0000717C0000}"/>
    <cellStyle name="Hyperlink 34" xfId="30334" hidden="1" xr:uid="{00000000-0005-0000-0000-0000727C0000}"/>
    <cellStyle name="Hyperlink 34" xfId="30065" hidden="1" xr:uid="{00000000-0005-0000-0000-0000737C0000}"/>
    <cellStyle name="Hyperlink 34" xfId="30431" hidden="1" xr:uid="{00000000-0005-0000-0000-0000747C0000}"/>
    <cellStyle name="Hyperlink 34" xfId="30480" hidden="1" xr:uid="{00000000-0005-0000-0000-0000757C0000}"/>
    <cellStyle name="Hyperlink 34" xfId="30530" hidden="1" xr:uid="{00000000-0005-0000-0000-0000767C0000}"/>
    <cellStyle name="Hyperlink 34" xfId="30566" hidden="1" xr:uid="{00000000-0005-0000-0000-0000777C0000}"/>
    <cellStyle name="Hyperlink 34" xfId="29991" hidden="1" xr:uid="{00000000-0005-0000-0000-0000787C0000}"/>
    <cellStyle name="Hyperlink 34" xfId="30635" hidden="1" xr:uid="{00000000-0005-0000-0000-0000797C0000}"/>
    <cellStyle name="Hyperlink 34" xfId="30684" hidden="1" xr:uid="{00000000-0005-0000-0000-00007A7C0000}"/>
    <cellStyle name="Hyperlink 34" xfId="30734" hidden="1" xr:uid="{00000000-0005-0000-0000-00007B7C0000}"/>
    <cellStyle name="Hyperlink 34" xfId="30770" hidden="1" xr:uid="{00000000-0005-0000-0000-00007C7C0000}"/>
    <cellStyle name="Hyperlink 34" xfId="30108" hidden="1" xr:uid="{00000000-0005-0000-0000-00007D7C0000}"/>
    <cellStyle name="Hyperlink 34" xfId="30839" hidden="1" xr:uid="{00000000-0005-0000-0000-00007E7C0000}"/>
    <cellStyle name="Hyperlink 34" xfId="30888" hidden="1" xr:uid="{00000000-0005-0000-0000-00007F7C0000}"/>
    <cellStyle name="Hyperlink 34" xfId="30938" hidden="1" xr:uid="{00000000-0005-0000-0000-0000807C0000}"/>
    <cellStyle name="Hyperlink 34" xfId="30974" hidden="1" xr:uid="{00000000-0005-0000-0000-0000817C0000}"/>
    <cellStyle name="Hyperlink 34" xfId="30371" hidden="1" xr:uid="{00000000-0005-0000-0000-0000827C0000}"/>
    <cellStyle name="Hyperlink 34" xfId="31043" hidden="1" xr:uid="{00000000-0005-0000-0000-0000837C0000}"/>
    <cellStyle name="Hyperlink 34" xfId="31092" hidden="1" xr:uid="{00000000-0005-0000-0000-0000847C0000}"/>
    <cellStyle name="Hyperlink 34" xfId="31142" hidden="1" xr:uid="{00000000-0005-0000-0000-0000857C0000}"/>
    <cellStyle name="Hyperlink 34" xfId="31178" hidden="1" xr:uid="{00000000-0005-0000-0000-0000867C0000}"/>
    <cellStyle name="Hyperlink 34" xfId="15965" hidden="1" xr:uid="{00000000-0005-0000-0000-0000877C0000}"/>
    <cellStyle name="Hyperlink 34" xfId="31266" hidden="1" xr:uid="{00000000-0005-0000-0000-0000887C0000}"/>
    <cellStyle name="Hyperlink 34" xfId="31315" hidden="1" xr:uid="{00000000-0005-0000-0000-0000897C0000}"/>
    <cellStyle name="Hyperlink 34" xfId="31365" hidden="1" xr:uid="{00000000-0005-0000-0000-00008A7C0000}"/>
    <cellStyle name="Hyperlink 34" xfId="31401" hidden="1" xr:uid="{00000000-0005-0000-0000-00008B7C0000}"/>
    <cellStyle name="Hyperlink 34" xfId="31452" hidden="1" xr:uid="{00000000-0005-0000-0000-00008C7C0000}"/>
    <cellStyle name="Hyperlink 34" xfId="31521" hidden="1" xr:uid="{00000000-0005-0000-0000-00008D7C0000}"/>
    <cellStyle name="Hyperlink 34" xfId="31570" hidden="1" xr:uid="{00000000-0005-0000-0000-00008E7C0000}"/>
    <cellStyle name="Hyperlink 34" xfId="31620" hidden="1" xr:uid="{00000000-0005-0000-0000-00008F7C0000}"/>
    <cellStyle name="Hyperlink 34" xfId="31656" hidden="1" xr:uid="{00000000-0005-0000-0000-0000907C0000}"/>
    <cellStyle name="Hyperlink 34" xfId="31756" hidden="1" xr:uid="{00000000-0005-0000-0000-0000917C0000}"/>
    <cellStyle name="Hyperlink 34" xfId="31878" hidden="1" xr:uid="{00000000-0005-0000-0000-0000927C0000}"/>
    <cellStyle name="Hyperlink 34" xfId="31927" hidden="1" xr:uid="{00000000-0005-0000-0000-0000937C0000}"/>
    <cellStyle name="Hyperlink 34" xfId="31977" hidden="1" xr:uid="{00000000-0005-0000-0000-0000947C0000}"/>
    <cellStyle name="Hyperlink 34" xfId="32013" hidden="1" xr:uid="{00000000-0005-0000-0000-0000957C0000}"/>
    <cellStyle name="Hyperlink 34" xfId="32136" hidden="1" xr:uid="{00000000-0005-0000-0000-0000967C0000}"/>
    <cellStyle name="Hyperlink 34" xfId="32309" hidden="1" xr:uid="{00000000-0005-0000-0000-0000977C0000}"/>
    <cellStyle name="Hyperlink 34" xfId="32358" hidden="1" xr:uid="{00000000-0005-0000-0000-0000987C0000}"/>
    <cellStyle name="Hyperlink 34" xfId="32408" hidden="1" xr:uid="{00000000-0005-0000-0000-0000997C0000}"/>
    <cellStyle name="Hyperlink 34" xfId="32444" hidden="1" xr:uid="{00000000-0005-0000-0000-00009A7C0000}"/>
    <cellStyle name="Hyperlink 34" xfId="32175" hidden="1" xr:uid="{00000000-0005-0000-0000-00009B7C0000}"/>
    <cellStyle name="Hyperlink 34" xfId="32541" hidden="1" xr:uid="{00000000-0005-0000-0000-00009C7C0000}"/>
    <cellStyle name="Hyperlink 34" xfId="32590" hidden="1" xr:uid="{00000000-0005-0000-0000-00009D7C0000}"/>
    <cellStyle name="Hyperlink 34" xfId="32640" hidden="1" xr:uid="{00000000-0005-0000-0000-00009E7C0000}"/>
    <cellStyle name="Hyperlink 34" xfId="32676" hidden="1" xr:uid="{00000000-0005-0000-0000-00009F7C0000}"/>
    <cellStyle name="Hyperlink 34" xfId="32101" hidden="1" xr:uid="{00000000-0005-0000-0000-0000A07C0000}"/>
    <cellStyle name="Hyperlink 34" xfId="32745" hidden="1" xr:uid="{00000000-0005-0000-0000-0000A17C0000}"/>
    <cellStyle name="Hyperlink 34" xfId="32794" hidden="1" xr:uid="{00000000-0005-0000-0000-0000A27C0000}"/>
    <cellStyle name="Hyperlink 34" xfId="32844" hidden="1" xr:uid="{00000000-0005-0000-0000-0000A37C0000}"/>
    <cellStyle name="Hyperlink 34" xfId="32880" hidden="1" xr:uid="{00000000-0005-0000-0000-0000A47C0000}"/>
    <cellStyle name="Hyperlink 34" xfId="32218" hidden="1" xr:uid="{00000000-0005-0000-0000-0000A57C0000}"/>
    <cellStyle name="Hyperlink 34" xfId="32949" hidden="1" xr:uid="{00000000-0005-0000-0000-0000A67C0000}"/>
    <cellStyle name="Hyperlink 34" xfId="32998" hidden="1" xr:uid="{00000000-0005-0000-0000-0000A77C0000}"/>
    <cellStyle name="Hyperlink 34" xfId="33048" hidden="1" xr:uid="{00000000-0005-0000-0000-0000A87C0000}"/>
    <cellStyle name="Hyperlink 34" xfId="33084" hidden="1" xr:uid="{00000000-0005-0000-0000-0000A97C0000}"/>
    <cellStyle name="Hyperlink 34" xfId="32481" hidden="1" xr:uid="{00000000-0005-0000-0000-0000AA7C0000}"/>
    <cellStyle name="Hyperlink 34" xfId="33153" hidden="1" xr:uid="{00000000-0005-0000-0000-0000AB7C0000}"/>
    <cellStyle name="Hyperlink 34" xfId="33202" hidden="1" xr:uid="{00000000-0005-0000-0000-0000AC7C0000}"/>
    <cellStyle name="Hyperlink 34" xfId="33252" hidden="1" xr:uid="{00000000-0005-0000-0000-0000AD7C0000}"/>
    <cellStyle name="Hyperlink 34" xfId="33288" hidden="1" xr:uid="{00000000-0005-0000-0000-0000AE7C0000}"/>
    <cellStyle name="Hyperlink 34" xfId="31795" hidden="1" xr:uid="{00000000-0005-0000-0000-0000AF7C0000}"/>
    <cellStyle name="Hyperlink 34" xfId="33357" hidden="1" xr:uid="{00000000-0005-0000-0000-0000B07C0000}"/>
    <cellStyle name="Hyperlink 34" xfId="33406" hidden="1" xr:uid="{00000000-0005-0000-0000-0000B17C0000}"/>
    <cellStyle name="Hyperlink 34" xfId="33456" hidden="1" xr:uid="{00000000-0005-0000-0000-0000B27C0000}"/>
    <cellStyle name="Hyperlink 34" xfId="33492" hidden="1" xr:uid="{00000000-0005-0000-0000-0000B37C0000}"/>
    <cellStyle name="Hyperlink 34" xfId="33615" hidden="1" xr:uid="{00000000-0005-0000-0000-0000B47C0000}"/>
    <cellStyle name="Hyperlink 34" xfId="33788" hidden="1" xr:uid="{00000000-0005-0000-0000-0000B57C0000}"/>
    <cellStyle name="Hyperlink 34" xfId="33837" hidden="1" xr:uid="{00000000-0005-0000-0000-0000B67C0000}"/>
    <cellStyle name="Hyperlink 34" xfId="33887" hidden="1" xr:uid="{00000000-0005-0000-0000-0000B77C0000}"/>
    <cellStyle name="Hyperlink 34" xfId="33923" hidden="1" xr:uid="{00000000-0005-0000-0000-0000B87C0000}"/>
    <cellStyle name="Hyperlink 34" xfId="33654" hidden="1" xr:uid="{00000000-0005-0000-0000-0000B97C0000}"/>
    <cellStyle name="Hyperlink 34" xfId="34020" hidden="1" xr:uid="{00000000-0005-0000-0000-0000BA7C0000}"/>
    <cellStyle name="Hyperlink 34" xfId="34069" hidden="1" xr:uid="{00000000-0005-0000-0000-0000BB7C0000}"/>
    <cellStyle name="Hyperlink 34" xfId="34119" hidden="1" xr:uid="{00000000-0005-0000-0000-0000BC7C0000}"/>
    <cellStyle name="Hyperlink 34" xfId="34155" hidden="1" xr:uid="{00000000-0005-0000-0000-0000BD7C0000}"/>
    <cellStyle name="Hyperlink 34" xfId="33580" hidden="1" xr:uid="{00000000-0005-0000-0000-0000BE7C0000}"/>
    <cellStyle name="Hyperlink 34" xfId="34224" hidden="1" xr:uid="{00000000-0005-0000-0000-0000BF7C0000}"/>
    <cellStyle name="Hyperlink 34" xfId="34273" hidden="1" xr:uid="{00000000-0005-0000-0000-0000C07C0000}"/>
    <cellStyle name="Hyperlink 34" xfId="34323" hidden="1" xr:uid="{00000000-0005-0000-0000-0000C17C0000}"/>
    <cellStyle name="Hyperlink 34" xfId="34359" hidden="1" xr:uid="{00000000-0005-0000-0000-0000C27C0000}"/>
    <cellStyle name="Hyperlink 34" xfId="33697" hidden="1" xr:uid="{00000000-0005-0000-0000-0000C37C0000}"/>
    <cellStyle name="Hyperlink 34" xfId="34428" hidden="1" xr:uid="{00000000-0005-0000-0000-0000C47C0000}"/>
    <cellStyle name="Hyperlink 34" xfId="34477" hidden="1" xr:uid="{00000000-0005-0000-0000-0000C57C0000}"/>
    <cellStyle name="Hyperlink 34" xfId="34527" hidden="1" xr:uid="{00000000-0005-0000-0000-0000C67C0000}"/>
    <cellStyle name="Hyperlink 34" xfId="34563" hidden="1" xr:uid="{00000000-0005-0000-0000-0000C77C0000}"/>
    <cellStyle name="Hyperlink 34" xfId="33960" hidden="1" xr:uid="{00000000-0005-0000-0000-0000C87C0000}"/>
    <cellStyle name="Hyperlink 34" xfId="34632" hidden="1" xr:uid="{00000000-0005-0000-0000-0000C97C0000}"/>
    <cellStyle name="Hyperlink 34" xfId="34681" hidden="1" xr:uid="{00000000-0005-0000-0000-0000CA7C0000}"/>
    <cellStyle name="Hyperlink 34" xfId="34731" hidden="1" xr:uid="{00000000-0005-0000-0000-0000CB7C0000}"/>
    <cellStyle name="Hyperlink 34" xfId="34767" hidden="1" xr:uid="{00000000-0005-0000-0000-0000CC7C0000}"/>
    <cellStyle name="Hyperlink 34" xfId="31698" hidden="1" xr:uid="{00000000-0005-0000-0000-0000CD7C0000}"/>
    <cellStyle name="Hyperlink 34" xfId="34836" hidden="1" xr:uid="{00000000-0005-0000-0000-0000CE7C0000}"/>
    <cellStyle name="Hyperlink 34" xfId="34885" hidden="1" xr:uid="{00000000-0005-0000-0000-0000CF7C0000}"/>
    <cellStyle name="Hyperlink 34" xfId="34935" hidden="1" xr:uid="{00000000-0005-0000-0000-0000D07C0000}"/>
    <cellStyle name="Hyperlink 34" xfId="34971" hidden="1" xr:uid="{00000000-0005-0000-0000-0000D17C0000}"/>
    <cellStyle name="Hyperlink 34" xfId="35094" hidden="1" xr:uid="{00000000-0005-0000-0000-0000D27C0000}"/>
    <cellStyle name="Hyperlink 34" xfId="35267" hidden="1" xr:uid="{00000000-0005-0000-0000-0000D37C0000}"/>
    <cellStyle name="Hyperlink 34" xfId="35316" hidden="1" xr:uid="{00000000-0005-0000-0000-0000D47C0000}"/>
    <cellStyle name="Hyperlink 34" xfId="35366" hidden="1" xr:uid="{00000000-0005-0000-0000-0000D57C0000}"/>
    <cellStyle name="Hyperlink 34" xfId="35402" hidden="1" xr:uid="{00000000-0005-0000-0000-0000D67C0000}"/>
    <cellStyle name="Hyperlink 34" xfId="35133" hidden="1" xr:uid="{00000000-0005-0000-0000-0000D77C0000}"/>
    <cellStyle name="Hyperlink 34" xfId="35499" hidden="1" xr:uid="{00000000-0005-0000-0000-0000D87C0000}"/>
    <cellStyle name="Hyperlink 34" xfId="35548" hidden="1" xr:uid="{00000000-0005-0000-0000-0000D97C0000}"/>
    <cellStyle name="Hyperlink 34" xfId="35598" hidden="1" xr:uid="{00000000-0005-0000-0000-0000DA7C0000}"/>
    <cellStyle name="Hyperlink 34" xfId="35634" hidden="1" xr:uid="{00000000-0005-0000-0000-0000DB7C0000}"/>
    <cellStyle name="Hyperlink 34" xfId="35059" hidden="1" xr:uid="{00000000-0005-0000-0000-0000DC7C0000}"/>
    <cellStyle name="Hyperlink 34" xfId="35703" hidden="1" xr:uid="{00000000-0005-0000-0000-0000DD7C0000}"/>
    <cellStyle name="Hyperlink 34" xfId="35752" hidden="1" xr:uid="{00000000-0005-0000-0000-0000DE7C0000}"/>
    <cellStyle name="Hyperlink 34" xfId="35802" hidden="1" xr:uid="{00000000-0005-0000-0000-0000DF7C0000}"/>
    <cellStyle name="Hyperlink 34" xfId="35838" hidden="1" xr:uid="{00000000-0005-0000-0000-0000E07C0000}"/>
    <cellStyle name="Hyperlink 34" xfId="35176" hidden="1" xr:uid="{00000000-0005-0000-0000-0000E17C0000}"/>
    <cellStyle name="Hyperlink 34" xfId="35907" hidden="1" xr:uid="{00000000-0005-0000-0000-0000E27C0000}"/>
    <cellStyle name="Hyperlink 34" xfId="35956" hidden="1" xr:uid="{00000000-0005-0000-0000-0000E37C0000}"/>
    <cellStyle name="Hyperlink 34" xfId="36006" hidden="1" xr:uid="{00000000-0005-0000-0000-0000E47C0000}"/>
    <cellStyle name="Hyperlink 34" xfId="36042" hidden="1" xr:uid="{00000000-0005-0000-0000-0000E57C0000}"/>
    <cellStyle name="Hyperlink 34" xfId="35439" hidden="1" xr:uid="{00000000-0005-0000-0000-0000E67C0000}"/>
    <cellStyle name="Hyperlink 34" xfId="36111" hidden="1" xr:uid="{00000000-0005-0000-0000-0000E77C0000}"/>
    <cellStyle name="Hyperlink 34" xfId="36160" hidden="1" xr:uid="{00000000-0005-0000-0000-0000E87C0000}"/>
    <cellStyle name="Hyperlink 34" xfId="36210" hidden="1" xr:uid="{00000000-0005-0000-0000-0000E97C0000}"/>
    <cellStyle name="Hyperlink 34" xfId="36246" hidden="1" xr:uid="{00000000-0005-0000-0000-0000EA7C0000}"/>
    <cellStyle name="Hyperlink 34" xfId="5500" hidden="1" xr:uid="{00000000-0005-0000-0000-0000EB7C0000}"/>
    <cellStyle name="Hyperlink 34" xfId="36335" hidden="1" xr:uid="{00000000-0005-0000-0000-0000EC7C0000}"/>
    <cellStyle name="Hyperlink 34" xfId="36384" hidden="1" xr:uid="{00000000-0005-0000-0000-0000ED7C0000}"/>
    <cellStyle name="Hyperlink 34" xfId="36434" hidden="1" xr:uid="{00000000-0005-0000-0000-0000EE7C0000}"/>
    <cellStyle name="Hyperlink 34" xfId="36470" hidden="1" xr:uid="{00000000-0005-0000-0000-0000EF7C0000}"/>
    <cellStyle name="Hyperlink 34" xfId="36521" hidden="1" xr:uid="{00000000-0005-0000-0000-0000F07C0000}"/>
    <cellStyle name="Hyperlink 34" xfId="36590" hidden="1" xr:uid="{00000000-0005-0000-0000-0000F17C0000}"/>
    <cellStyle name="Hyperlink 34" xfId="36639" hidden="1" xr:uid="{00000000-0005-0000-0000-0000F27C0000}"/>
    <cellStyle name="Hyperlink 34" xfId="36689" hidden="1" xr:uid="{00000000-0005-0000-0000-0000F37C0000}"/>
    <cellStyle name="Hyperlink 34" xfId="36725" hidden="1" xr:uid="{00000000-0005-0000-0000-0000F47C0000}"/>
    <cellStyle name="Hyperlink 34" xfId="36825" hidden="1" xr:uid="{00000000-0005-0000-0000-0000F57C0000}"/>
    <cellStyle name="Hyperlink 34" xfId="36947" hidden="1" xr:uid="{00000000-0005-0000-0000-0000F67C0000}"/>
    <cellStyle name="Hyperlink 34" xfId="36996" hidden="1" xr:uid="{00000000-0005-0000-0000-0000F77C0000}"/>
    <cellStyle name="Hyperlink 34" xfId="37046" hidden="1" xr:uid="{00000000-0005-0000-0000-0000F87C0000}"/>
    <cellStyle name="Hyperlink 34" xfId="37082" hidden="1" xr:uid="{00000000-0005-0000-0000-0000F97C0000}"/>
    <cellStyle name="Hyperlink 34" xfId="37205" hidden="1" xr:uid="{00000000-0005-0000-0000-0000FA7C0000}"/>
    <cellStyle name="Hyperlink 34" xfId="37378" hidden="1" xr:uid="{00000000-0005-0000-0000-0000FB7C0000}"/>
    <cellStyle name="Hyperlink 34" xfId="37427" hidden="1" xr:uid="{00000000-0005-0000-0000-0000FC7C0000}"/>
    <cellStyle name="Hyperlink 34" xfId="37477" hidden="1" xr:uid="{00000000-0005-0000-0000-0000FD7C0000}"/>
    <cellStyle name="Hyperlink 34" xfId="37513" hidden="1" xr:uid="{00000000-0005-0000-0000-0000FE7C0000}"/>
    <cellStyle name="Hyperlink 34" xfId="37244" hidden="1" xr:uid="{00000000-0005-0000-0000-0000FF7C0000}"/>
    <cellStyle name="Hyperlink 34" xfId="37610" hidden="1" xr:uid="{00000000-0005-0000-0000-0000007D0000}"/>
    <cellStyle name="Hyperlink 34" xfId="37659" hidden="1" xr:uid="{00000000-0005-0000-0000-0000017D0000}"/>
    <cellStyle name="Hyperlink 34" xfId="37709" hidden="1" xr:uid="{00000000-0005-0000-0000-0000027D0000}"/>
    <cellStyle name="Hyperlink 34" xfId="37745" hidden="1" xr:uid="{00000000-0005-0000-0000-0000037D0000}"/>
    <cellStyle name="Hyperlink 34" xfId="37170" hidden="1" xr:uid="{00000000-0005-0000-0000-0000047D0000}"/>
    <cellStyle name="Hyperlink 34" xfId="37814" hidden="1" xr:uid="{00000000-0005-0000-0000-0000057D0000}"/>
    <cellStyle name="Hyperlink 34" xfId="37863" hidden="1" xr:uid="{00000000-0005-0000-0000-0000067D0000}"/>
    <cellStyle name="Hyperlink 34" xfId="37913" hidden="1" xr:uid="{00000000-0005-0000-0000-0000077D0000}"/>
    <cellStyle name="Hyperlink 34" xfId="37949" hidden="1" xr:uid="{00000000-0005-0000-0000-0000087D0000}"/>
    <cellStyle name="Hyperlink 34" xfId="37287" hidden="1" xr:uid="{00000000-0005-0000-0000-0000097D0000}"/>
    <cellStyle name="Hyperlink 34" xfId="38018" hidden="1" xr:uid="{00000000-0005-0000-0000-00000A7D0000}"/>
    <cellStyle name="Hyperlink 34" xfId="38067" hidden="1" xr:uid="{00000000-0005-0000-0000-00000B7D0000}"/>
    <cellStyle name="Hyperlink 34" xfId="38117" hidden="1" xr:uid="{00000000-0005-0000-0000-00000C7D0000}"/>
    <cellStyle name="Hyperlink 34" xfId="38153" hidden="1" xr:uid="{00000000-0005-0000-0000-00000D7D0000}"/>
    <cellStyle name="Hyperlink 34" xfId="37550" hidden="1" xr:uid="{00000000-0005-0000-0000-00000E7D0000}"/>
    <cellStyle name="Hyperlink 34" xfId="38222" hidden="1" xr:uid="{00000000-0005-0000-0000-00000F7D0000}"/>
    <cellStyle name="Hyperlink 34" xfId="38271" hidden="1" xr:uid="{00000000-0005-0000-0000-0000107D0000}"/>
    <cellStyle name="Hyperlink 34" xfId="38321" hidden="1" xr:uid="{00000000-0005-0000-0000-0000117D0000}"/>
    <cellStyle name="Hyperlink 34" xfId="38357" hidden="1" xr:uid="{00000000-0005-0000-0000-0000127D0000}"/>
    <cellStyle name="Hyperlink 34" xfId="36864" hidden="1" xr:uid="{00000000-0005-0000-0000-0000137D0000}"/>
    <cellStyle name="Hyperlink 34" xfId="38426" hidden="1" xr:uid="{00000000-0005-0000-0000-0000147D0000}"/>
    <cellStyle name="Hyperlink 34" xfId="38475" hidden="1" xr:uid="{00000000-0005-0000-0000-0000157D0000}"/>
    <cellStyle name="Hyperlink 34" xfId="38525" hidden="1" xr:uid="{00000000-0005-0000-0000-0000167D0000}"/>
    <cellStyle name="Hyperlink 34" xfId="38561" hidden="1" xr:uid="{00000000-0005-0000-0000-0000177D0000}"/>
    <cellStyle name="Hyperlink 34" xfId="38684" hidden="1" xr:uid="{00000000-0005-0000-0000-0000187D0000}"/>
    <cellStyle name="Hyperlink 34" xfId="38857" hidden="1" xr:uid="{00000000-0005-0000-0000-0000197D0000}"/>
    <cellStyle name="Hyperlink 34" xfId="38906" hidden="1" xr:uid="{00000000-0005-0000-0000-00001A7D0000}"/>
    <cellStyle name="Hyperlink 34" xfId="38956" hidden="1" xr:uid="{00000000-0005-0000-0000-00001B7D0000}"/>
    <cellStyle name="Hyperlink 34" xfId="38992" hidden="1" xr:uid="{00000000-0005-0000-0000-00001C7D0000}"/>
    <cellStyle name="Hyperlink 34" xfId="38723" hidden="1" xr:uid="{00000000-0005-0000-0000-00001D7D0000}"/>
    <cellStyle name="Hyperlink 34" xfId="39089" hidden="1" xr:uid="{00000000-0005-0000-0000-00001E7D0000}"/>
    <cellStyle name="Hyperlink 34" xfId="39138" hidden="1" xr:uid="{00000000-0005-0000-0000-00001F7D0000}"/>
    <cellStyle name="Hyperlink 34" xfId="39188" hidden="1" xr:uid="{00000000-0005-0000-0000-0000207D0000}"/>
    <cellStyle name="Hyperlink 34" xfId="39224" hidden="1" xr:uid="{00000000-0005-0000-0000-0000217D0000}"/>
    <cellStyle name="Hyperlink 34" xfId="38649" hidden="1" xr:uid="{00000000-0005-0000-0000-0000227D0000}"/>
    <cellStyle name="Hyperlink 34" xfId="39293" hidden="1" xr:uid="{00000000-0005-0000-0000-0000237D0000}"/>
    <cellStyle name="Hyperlink 34" xfId="39342" hidden="1" xr:uid="{00000000-0005-0000-0000-0000247D0000}"/>
    <cellStyle name="Hyperlink 34" xfId="39392" hidden="1" xr:uid="{00000000-0005-0000-0000-0000257D0000}"/>
    <cellStyle name="Hyperlink 34" xfId="39428" hidden="1" xr:uid="{00000000-0005-0000-0000-0000267D0000}"/>
    <cellStyle name="Hyperlink 34" xfId="38766" hidden="1" xr:uid="{00000000-0005-0000-0000-0000277D0000}"/>
    <cellStyle name="Hyperlink 34" xfId="39497" hidden="1" xr:uid="{00000000-0005-0000-0000-0000287D0000}"/>
    <cellStyle name="Hyperlink 34" xfId="39546" hidden="1" xr:uid="{00000000-0005-0000-0000-0000297D0000}"/>
    <cellStyle name="Hyperlink 34" xfId="39596" hidden="1" xr:uid="{00000000-0005-0000-0000-00002A7D0000}"/>
    <cellStyle name="Hyperlink 34" xfId="39632" hidden="1" xr:uid="{00000000-0005-0000-0000-00002B7D0000}"/>
    <cellStyle name="Hyperlink 34" xfId="39029" hidden="1" xr:uid="{00000000-0005-0000-0000-00002C7D0000}"/>
    <cellStyle name="Hyperlink 34" xfId="39701" hidden="1" xr:uid="{00000000-0005-0000-0000-00002D7D0000}"/>
    <cellStyle name="Hyperlink 34" xfId="39750" hidden="1" xr:uid="{00000000-0005-0000-0000-00002E7D0000}"/>
    <cellStyle name="Hyperlink 34" xfId="39800" hidden="1" xr:uid="{00000000-0005-0000-0000-00002F7D0000}"/>
    <cellStyle name="Hyperlink 34" xfId="39836" hidden="1" xr:uid="{00000000-0005-0000-0000-0000307D0000}"/>
    <cellStyle name="Hyperlink 34" xfId="36767" hidden="1" xr:uid="{00000000-0005-0000-0000-0000317D0000}"/>
    <cellStyle name="Hyperlink 34" xfId="39905" hidden="1" xr:uid="{00000000-0005-0000-0000-0000327D0000}"/>
    <cellStyle name="Hyperlink 34" xfId="39954" hidden="1" xr:uid="{00000000-0005-0000-0000-0000337D0000}"/>
    <cellStyle name="Hyperlink 34" xfId="40004" hidden="1" xr:uid="{00000000-0005-0000-0000-0000347D0000}"/>
    <cellStyle name="Hyperlink 34" xfId="40040" hidden="1" xr:uid="{00000000-0005-0000-0000-0000357D0000}"/>
    <cellStyle name="Hyperlink 34" xfId="40163" hidden="1" xr:uid="{00000000-0005-0000-0000-0000367D0000}"/>
    <cellStyle name="Hyperlink 34" xfId="40336" hidden="1" xr:uid="{00000000-0005-0000-0000-0000377D0000}"/>
    <cellStyle name="Hyperlink 34" xfId="40385" hidden="1" xr:uid="{00000000-0005-0000-0000-0000387D0000}"/>
    <cellStyle name="Hyperlink 34" xfId="40435" hidden="1" xr:uid="{00000000-0005-0000-0000-0000397D0000}"/>
    <cellStyle name="Hyperlink 34" xfId="40471" hidden="1" xr:uid="{00000000-0005-0000-0000-00003A7D0000}"/>
    <cellStyle name="Hyperlink 34" xfId="40202" hidden="1" xr:uid="{00000000-0005-0000-0000-00003B7D0000}"/>
    <cellStyle name="Hyperlink 34" xfId="40568" hidden="1" xr:uid="{00000000-0005-0000-0000-00003C7D0000}"/>
    <cellStyle name="Hyperlink 34" xfId="40617" hidden="1" xr:uid="{00000000-0005-0000-0000-00003D7D0000}"/>
    <cellStyle name="Hyperlink 34" xfId="40667" hidden="1" xr:uid="{00000000-0005-0000-0000-00003E7D0000}"/>
    <cellStyle name="Hyperlink 34" xfId="40703" hidden="1" xr:uid="{00000000-0005-0000-0000-00003F7D0000}"/>
    <cellStyle name="Hyperlink 34" xfId="40128" hidden="1" xr:uid="{00000000-0005-0000-0000-0000407D0000}"/>
    <cellStyle name="Hyperlink 34" xfId="40772" hidden="1" xr:uid="{00000000-0005-0000-0000-0000417D0000}"/>
    <cellStyle name="Hyperlink 34" xfId="40821" hidden="1" xr:uid="{00000000-0005-0000-0000-0000427D0000}"/>
    <cellStyle name="Hyperlink 34" xfId="40871" hidden="1" xr:uid="{00000000-0005-0000-0000-0000437D0000}"/>
    <cellStyle name="Hyperlink 34" xfId="40907" hidden="1" xr:uid="{00000000-0005-0000-0000-0000447D0000}"/>
    <cellStyle name="Hyperlink 34" xfId="40245" hidden="1" xr:uid="{00000000-0005-0000-0000-0000457D0000}"/>
    <cellStyle name="Hyperlink 34" xfId="40976" hidden="1" xr:uid="{00000000-0005-0000-0000-0000467D0000}"/>
    <cellStyle name="Hyperlink 34" xfId="41025" hidden="1" xr:uid="{00000000-0005-0000-0000-0000477D0000}"/>
    <cellStyle name="Hyperlink 34" xfId="41075" hidden="1" xr:uid="{00000000-0005-0000-0000-0000487D0000}"/>
    <cellStyle name="Hyperlink 34" xfId="41111" hidden="1" xr:uid="{00000000-0005-0000-0000-0000497D0000}"/>
    <cellStyle name="Hyperlink 34" xfId="40508" hidden="1" xr:uid="{00000000-0005-0000-0000-00004A7D0000}"/>
    <cellStyle name="Hyperlink 34" xfId="41180" hidden="1" xr:uid="{00000000-0005-0000-0000-00004B7D0000}"/>
    <cellStyle name="Hyperlink 34" xfId="41229" hidden="1" xr:uid="{00000000-0005-0000-0000-00004C7D0000}"/>
    <cellStyle name="Hyperlink 34" xfId="41279" hidden="1" xr:uid="{00000000-0005-0000-0000-00004D7D0000}"/>
    <cellStyle name="Hyperlink 34" xfId="41315" hidden="1" xr:uid="{00000000-0005-0000-0000-00004E7D0000}"/>
    <cellStyle name="Hyperlink 34" xfId="26129" hidden="1" xr:uid="{00000000-0005-0000-0000-00004F7D0000}"/>
    <cellStyle name="Hyperlink 34" xfId="41384" hidden="1" xr:uid="{00000000-0005-0000-0000-0000507D0000}"/>
    <cellStyle name="Hyperlink 34" xfId="41433" hidden="1" xr:uid="{00000000-0005-0000-0000-0000517D0000}"/>
    <cellStyle name="Hyperlink 34" xfId="41483" hidden="1" xr:uid="{00000000-0005-0000-0000-0000527D0000}"/>
    <cellStyle name="Hyperlink 34" xfId="41519" hidden="1" xr:uid="{00000000-0005-0000-0000-0000537D0000}"/>
    <cellStyle name="Hyperlink 34" xfId="41570" hidden="1" xr:uid="{00000000-0005-0000-0000-0000547D0000}"/>
    <cellStyle name="Hyperlink 34" xfId="41639" hidden="1" xr:uid="{00000000-0005-0000-0000-0000557D0000}"/>
    <cellStyle name="Hyperlink 34" xfId="41688" hidden="1" xr:uid="{00000000-0005-0000-0000-0000567D0000}"/>
    <cellStyle name="Hyperlink 34" xfId="41738" hidden="1" xr:uid="{00000000-0005-0000-0000-0000577D0000}"/>
    <cellStyle name="Hyperlink 34" xfId="41774" hidden="1" xr:uid="{00000000-0005-0000-0000-0000587D0000}"/>
    <cellStyle name="Hyperlink 34" xfId="41874" hidden="1" xr:uid="{00000000-0005-0000-0000-0000597D0000}"/>
    <cellStyle name="Hyperlink 34" xfId="41996" hidden="1" xr:uid="{00000000-0005-0000-0000-00005A7D0000}"/>
    <cellStyle name="Hyperlink 34" xfId="42045" hidden="1" xr:uid="{00000000-0005-0000-0000-00005B7D0000}"/>
    <cellStyle name="Hyperlink 34" xfId="42095" hidden="1" xr:uid="{00000000-0005-0000-0000-00005C7D0000}"/>
    <cellStyle name="Hyperlink 34" xfId="42131" hidden="1" xr:uid="{00000000-0005-0000-0000-00005D7D0000}"/>
    <cellStyle name="Hyperlink 34" xfId="42254" hidden="1" xr:uid="{00000000-0005-0000-0000-00005E7D0000}"/>
    <cellStyle name="Hyperlink 34" xfId="42427" hidden="1" xr:uid="{00000000-0005-0000-0000-00005F7D0000}"/>
    <cellStyle name="Hyperlink 34" xfId="42476" hidden="1" xr:uid="{00000000-0005-0000-0000-0000607D0000}"/>
    <cellStyle name="Hyperlink 34" xfId="42526" hidden="1" xr:uid="{00000000-0005-0000-0000-0000617D0000}"/>
    <cellStyle name="Hyperlink 34" xfId="42562" hidden="1" xr:uid="{00000000-0005-0000-0000-0000627D0000}"/>
    <cellStyle name="Hyperlink 34" xfId="42293" hidden="1" xr:uid="{00000000-0005-0000-0000-0000637D0000}"/>
    <cellStyle name="Hyperlink 34" xfId="42659" hidden="1" xr:uid="{00000000-0005-0000-0000-0000647D0000}"/>
    <cellStyle name="Hyperlink 34" xfId="42708" hidden="1" xr:uid="{00000000-0005-0000-0000-0000657D0000}"/>
    <cellStyle name="Hyperlink 34" xfId="42758" hidden="1" xr:uid="{00000000-0005-0000-0000-0000667D0000}"/>
    <cellStyle name="Hyperlink 34" xfId="42794" hidden="1" xr:uid="{00000000-0005-0000-0000-0000677D0000}"/>
    <cellStyle name="Hyperlink 34" xfId="42219" hidden="1" xr:uid="{00000000-0005-0000-0000-0000687D0000}"/>
    <cellStyle name="Hyperlink 34" xfId="42863" hidden="1" xr:uid="{00000000-0005-0000-0000-0000697D0000}"/>
    <cellStyle name="Hyperlink 34" xfId="42912" hidden="1" xr:uid="{00000000-0005-0000-0000-00006A7D0000}"/>
    <cellStyle name="Hyperlink 34" xfId="42962" hidden="1" xr:uid="{00000000-0005-0000-0000-00006B7D0000}"/>
    <cellStyle name="Hyperlink 34" xfId="42998" hidden="1" xr:uid="{00000000-0005-0000-0000-00006C7D0000}"/>
    <cellStyle name="Hyperlink 34" xfId="42336" hidden="1" xr:uid="{00000000-0005-0000-0000-00006D7D0000}"/>
    <cellStyle name="Hyperlink 34" xfId="43067" hidden="1" xr:uid="{00000000-0005-0000-0000-00006E7D0000}"/>
    <cellStyle name="Hyperlink 34" xfId="43116" hidden="1" xr:uid="{00000000-0005-0000-0000-00006F7D0000}"/>
    <cellStyle name="Hyperlink 34" xfId="43166" hidden="1" xr:uid="{00000000-0005-0000-0000-0000707D0000}"/>
    <cellStyle name="Hyperlink 34" xfId="43202" hidden="1" xr:uid="{00000000-0005-0000-0000-0000717D0000}"/>
    <cellStyle name="Hyperlink 34" xfId="42599" hidden="1" xr:uid="{00000000-0005-0000-0000-0000727D0000}"/>
    <cellStyle name="Hyperlink 34" xfId="43271" hidden="1" xr:uid="{00000000-0005-0000-0000-0000737D0000}"/>
    <cellStyle name="Hyperlink 34" xfId="43320" hidden="1" xr:uid="{00000000-0005-0000-0000-0000747D0000}"/>
    <cellStyle name="Hyperlink 34" xfId="43370" hidden="1" xr:uid="{00000000-0005-0000-0000-0000757D0000}"/>
    <cellStyle name="Hyperlink 34" xfId="43406" hidden="1" xr:uid="{00000000-0005-0000-0000-0000767D0000}"/>
    <cellStyle name="Hyperlink 34" xfId="41913" hidden="1" xr:uid="{00000000-0005-0000-0000-0000777D0000}"/>
    <cellStyle name="Hyperlink 34" xfId="43475" hidden="1" xr:uid="{00000000-0005-0000-0000-0000787D0000}"/>
    <cellStyle name="Hyperlink 34" xfId="43524" hidden="1" xr:uid="{00000000-0005-0000-0000-0000797D0000}"/>
    <cellStyle name="Hyperlink 34" xfId="43574" hidden="1" xr:uid="{00000000-0005-0000-0000-00007A7D0000}"/>
    <cellStyle name="Hyperlink 34" xfId="43610" hidden="1" xr:uid="{00000000-0005-0000-0000-00007B7D0000}"/>
    <cellStyle name="Hyperlink 34" xfId="43733" hidden="1" xr:uid="{00000000-0005-0000-0000-00007C7D0000}"/>
    <cellStyle name="Hyperlink 34" xfId="43906" hidden="1" xr:uid="{00000000-0005-0000-0000-00007D7D0000}"/>
    <cellStyle name="Hyperlink 34" xfId="43955" hidden="1" xr:uid="{00000000-0005-0000-0000-00007E7D0000}"/>
    <cellStyle name="Hyperlink 34" xfId="44005" hidden="1" xr:uid="{00000000-0005-0000-0000-00007F7D0000}"/>
    <cellStyle name="Hyperlink 34" xfId="44041" hidden="1" xr:uid="{00000000-0005-0000-0000-0000807D0000}"/>
    <cellStyle name="Hyperlink 34" xfId="43772" hidden="1" xr:uid="{00000000-0005-0000-0000-0000817D0000}"/>
    <cellStyle name="Hyperlink 34" xfId="44138" hidden="1" xr:uid="{00000000-0005-0000-0000-0000827D0000}"/>
    <cellStyle name="Hyperlink 34" xfId="44187" hidden="1" xr:uid="{00000000-0005-0000-0000-0000837D0000}"/>
    <cellStyle name="Hyperlink 34" xfId="44237" hidden="1" xr:uid="{00000000-0005-0000-0000-0000847D0000}"/>
    <cellStyle name="Hyperlink 34" xfId="44273" hidden="1" xr:uid="{00000000-0005-0000-0000-0000857D0000}"/>
    <cellStyle name="Hyperlink 34" xfId="43698" hidden="1" xr:uid="{00000000-0005-0000-0000-0000867D0000}"/>
    <cellStyle name="Hyperlink 34" xfId="44342" hidden="1" xr:uid="{00000000-0005-0000-0000-0000877D0000}"/>
    <cellStyle name="Hyperlink 34" xfId="44391" hidden="1" xr:uid="{00000000-0005-0000-0000-0000887D0000}"/>
    <cellStyle name="Hyperlink 34" xfId="44441" hidden="1" xr:uid="{00000000-0005-0000-0000-0000897D0000}"/>
    <cellStyle name="Hyperlink 34" xfId="44477" hidden="1" xr:uid="{00000000-0005-0000-0000-00008A7D0000}"/>
    <cellStyle name="Hyperlink 34" xfId="43815" hidden="1" xr:uid="{00000000-0005-0000-0000-00008B7D0000}"/>
    <cellStyle name="Hyperlink 34" xfId="44546" hidden="1" xr:uid="{00000000-0005-0000-0000-00008C7D0000}"/>
    <cellStyle name="Hyperlink 34" xfId="44595" hidden="1" xr:uid="{00000000-0005-0000-0000-00008D7D0000}"/>
    <cellStyle name="Hyperlink 34" xfId="44645" hidden="1" xr:uid="{00000000-0005-0000-0000-00008E7D0000}"/>
    <cellStyle name="Hyperlink 34" xfId="44681" hidden="1" xr:uid="{00000000-0005-0000-0000-00008F7D0000}"/>
    <cellStyle name="Hyperlink 34" xfId="44078" hidden="1" xr:uid="{00000000-0005-0000-0000-0000907D0000}"/>
    <cellStyle name="Hyperlink 34" xfId="44750" hidden="1" xr:uid="{00000000-0005-0000-0000-0000917D0000}"/>
    <cellStyle name="Hyperlink 34" xfId="44799" hidden="1" xr:uid="{00000000-0005-0000-0000-0000927D0000}"/>
    <cellStyle name="Hyperlink 34" xfId="44849" hidden="1" xr:uid="{00000000-0005-0000-0000-0000937D0000}"/>
    <cellStyle name="Hyperlink 34" xfId="44885" hidden="1" xr:uid="{00000000-0005-0000-0000-0000947D0000}"/>
    <cellStyle name="Hyperlink 34" xfId="41816" hidden="1" xr:uid="{00000000-0005-0000-0000-0000957D0000}"/>
    <cellStyle name="Hyperlink 34" xfId="44954" hidden="1" xr:uid="{00000000-0005-0000-0000-0000967D0000}"/>
    <cellStyle name="Hyperlink 34" xfId="45003" hidden="1" xr:uid="{00000000-0005-0000-0000-0000977D0000}"/>
    <cellStyle name="Hyperlink 34" xfId="45053" hidden="1" xr:uid="{00000000-0005-0000-0000-0000987D0000}"/>
    <cellStyle name="Hyperlink 34" xfId="45089" hidden="1" xr:uid="{00000000-0005-0000-0000-0000997D0000}"/>
    <cellStyle name="Hyperlink 34" xfId="45212" hidden="1" xr:uid="{00000000-0005-0000-0000-00009A7D0000}"/>
    <cellStyle name="Hyperlink 34" xfId="45385" hidden="1" xr:uid="{00000000-0005-0000-0000-00009B7D0000}"/>
    <cellStyle name="Hyperlink 34" xfId="45434" hidden="1" xr:uid="{00000000-0005-0000-0000-00009C7D0000}"/>
    <cellStyle name="Hyperlink 34" xfId="45484" hidden="1" xr:uid="{00000000-0005-0000-0000-00009D7D0000}"/>
    <cellStyle name="Hyperlink 34" xfId="45520" hidden="1" xr:uid="{00000000-0005-0000-0000-00009E7D0000}"/>
    <cellStyle name="Hyperlink 34" xfId="45251" hidden="1" xr:uid="{00000000-0005-0000-0000-00009F7D0000}"/>
    <cellStyle name="Hyperlink 34" xfId="45617" hidden="1" xr:uid="{00000000-0005-0000-0000-0000A07D0000}"/>
    <cellStyle name="Hyperlink 34" xfId="45666" hidden="1" xr:uid="{00000000-0005-0000-0000-0000A17D0000}"/>
    <cellStyle name="Hyperlink 34" xfId="45716" hidden="1" xr:uid="{00000000-0005-0000-0000-0000A27D0000}"/>
    <cellStyle name="Hyperlink 34" xfId="45752" hidden="1" xr:uid="{00000000-0005-0000-0000-0000A37D0000}"/>
    <cellStyle name="Hyperlink 34" xfId="45177" hidden="1" xr:uid="{00000000-0005-0000-0000-0000A47D0000}"/>
    <cellStyle name="Hyperlink 34" xfId="45821" hidden="1" xr:uid="{00000000-0005-0000-0000-0000A57D0000}"/>
    <cellStyle name="Hyperlink 34" xfId="45870" hidden="1" xr:uid="{00000000-0005-0000-0000-0000A67D0000}"/>
    <cellStyle name="Hyperlink 34" xfId="45920" hidden="1" xr:uid="{00000000-0005-0000-0000-0000A77D0000}"/>
    <cellStyle name="Hyperlink 34" xfId="45956" hidden="1" xr:uid="{00000000-0005-0000-0000-0000A87D0000}"/>
    <cellStyle name="Hyperlink 34" xfId="45294" hidden="1" xr:uid="{00000000-0005-0000-0000-0000A97D0000}"/>
    <cellStyle name="Hyperlink 34" xfId="46025" hidden="1" xr:uid="{00000000-0005-0000-0000-0000AA7D0000}"/>
    <cellStyle name="Hyperlink 34" xfId="46074" hidden="1" xr:uid="{00000000-0005-0000-0000-0000AB7D0000}"/>
    <cellStyle name="Hyperlink 34" xfId="46124" hidden="1" xr:uid="{00000000-0005-0000-0000-0000AC7D0000}"/>
    <cellStyle name="Hyperlink 34" xfId="46160" hidden="1" xr:uid="{00000000-0005-0000-0000-0000AD7D0000}"/>
    <cellStyle name="Hyperlink 34" xfId="45557" hidden="1" xr:uid="{00000000-0005-0000-0000-0000AE7D0000}"/>
    <cellStyle name="Hyperlink 34" xfId="46229" hidden="1" xr:uid="{00000000-0005-0000-0000-0000AF7D0000}"/>
    <cellStyle name="Hyperlink 34" xfId="46278" hidden="1" xr:uid="{00000000-0005-0000-0000-0000B07D0000}"/>
    <cellStyle name="Hyperlink 34" xfId="46328" hidden="1" xr:uid="{00000000-0005-0000-0000-0000B17D0000}"/>
    <cellStyle name="Hyperlink 34" xfId="46364" hidden="1" xr:uid="{00000000-0005-0000-0000-0000B27D0000}"/>
    <cellStyle name="Hyperlink 34" xfId="31203" hidden="1" xr:uid="{00000000-0005-0000-0000-0000B37D0000}"/>
    <cellStyle name="Hyperlink 34" xfId="46433" hidden="1" xr:uid="{00000000-0005-0000-0000-0000B47D0000}"/>
    <cellStyle name="Hyperlink 34" xfId="46482" hidden="1" xr:uid="{00000000-0005-0000-0000-0000B57D0000}"/>
    <cellStyle name="Hyperlink 34" xfId="46532" hidden="1" xr:uid="{00000000-0005-0000-0000-0000B67D0000}"/>
    <cellStyle name="Hyperlink 34" xfId="46568" hidden="1" xr:uid="{00000000-0005-0000-0000-0000B77D0000}"/>
    <cellStyle name="Hyperlink 34" xfId="46619" hidden="1" xr:uid="{00000000-0005-0000-0000-0000B87D0000}"/>
    <cellStyle name="Hyperlink 34" xfId="46688" hidden="1" xr:uid="{00000000-0005-0000-0000-0000B97D0000}"/>
    <cellStyle name="Hyperlink 34" xfId="46737" hidden="1" xr:uid="{00000000-0005-0000-0000-0000BA7D0000}"/>
    <cellStyle name="Hyperlink 34" xfId="46787" hidden="1" xr:uid="{00000000-0005-0000-0000-0000BB7D0000}"/>
    <cellStyle name="Hyperlink 34" xfId="46823" hidden="1" xr:uid="{00000000-0005-0000-0000-0000BC7D0000}"/>
    <cellStyle name="Hyperlink 34" xfId="46923" hidden="1" xr:uid="{00000000-0005-0000-0000-0000BD7D0000}"/>
    <cellStyle name="Hyperlink 34" xfId="47045" hidden="1" xr:uid="{00000000-0005-0000-0000-0000BE7D0000}"/>
    <cellStyle name="Hyperlink 34" xfId="47094" hidden="1" xr:uid="{00000000-0005-0000-0000-0000BF7D0000}"/>
    <cellStyle name="Hyperlink 34" xfId="47144" hidden="1" xr:uid="{00000000-0005-0000-0000-0000C07D0000}"/>
    <cellStyle name="Hyperlink 34" xfId="47180" hidden="1" xr:uid="{00000000-0005-0000-0000-0000C17D0000}"/>
    <cellStyle name="Hyperlink 34" xfId="47303" hidden="1" xr:uid="{00000000-0005-0000-0000-0000C27D0000}"/>
    <cellStyle name="Hyperlink 34" xfId="47476" hidden="1" xr:uid="{00000000-0005-0000-0000-0000C37D0000}"/>
    <cellStyle name="Hyperlink 34" xfId="47525" hidden="1" xr:uid="{00000000-0005-0000-0000-0000C47D0000}"/>
    <cellStyle name="Hyperlink 34" xfId="47575" hidden="1" xr:uid="{00000000-0005-0000-0000-0000C57D0000}"/>
    <cellStyle name="Hyperlink 34" xfId="47611" hidden="1" xr:uid="{00000000-0005-0000-0000-0000C67D0000}"/>
    <cellStyle name="Hyperlink 34" xfId="47342" hidden="1" xr:uid="{00000000-0005-0000-0000-0000C77D0000}"/>
    <cellStyle name="Hyperlink 34" xfId="47708" hidden="1" xr:uid="{00000000-0005-0000-0000-0000C87D0000}"/>
    <cellStyle name="Hyperlink 34" xfId="47757" hidden="1" xr:uid="{00000000-0005-0000-0000-0000C97D0000}"/>
    <cellStyle name="Hyperlink 34" xfId="47807" hidden="1" xr:uid="{00000000-0005-0000-0000-0000CA7D0000}"/>
    <cellStyle name="Hyperlink 34" xfId="47843" hidden="1" xr:uid="{00000000-0005-0000-0000-0000CB7D0000}"/>
    <cellStyle name="Hyperlink 34" xfId="47268" hidden="1" xr:uid="{00000000-0005-0000-0000-0000CC7D0000}"/>
    <cellStyle name="Hyperlink 34" xfId="47912" hidden="1" xr:uid="{00000000-0005-0000-0000-0000CD7D0000}"/>
    <cellStyle name="Hyperlink 34" xfId="47961" hidden="1" xr:uid="{00000000-0005-0000-0000-0000CE7D0000}"/>
    <cellStyle name="Hyperlink 34" xfId="48011" hidden="1" xr:uid="{00000000-0005-0000-0000-0000CF7D0000}"/>
    <cellStyle name="Hyperlink 34" xfId="48047" hidden="1" xr:uid="{00000000-0005-0000-0000-0000D07D0000}"/>
    <cellStyle name="Hyperlink 34" xfId="47385" hidden="1" xr:uid="{00000000-0005-0000-0000-0000D17D0000}"/>
    <cellStyle name="Hyperlink 34" xfId="48116" hidden="1" xr:uid="{00000000-0005-0000-0000-0000D27D0000}"/>
    <cellStyle name="Hyperlink 34" xfId="48165" hidden="1" xr:uid="{00000000-0005-0000-0000-0000D37D0000}"/>
    <cellStyle name="Hyperlink 34" xfId="48215" hidden="1" xr:uid="{00000000-0005-0000-0000-0000D47D0000}"/>
    <cellStyle name="Hyperlink 34" xfId="48251" hidden="1" xr:uid="{00000000-0005-0000-0000-0000D57D0000}"/>
    <cellStyle name="Hyperlink 34" xfId="47648" hidden="1" xr:uid="{00000000-0005-0000-0000-0000D67D0000}"/>
    <cellStyle name="Hyperlink 34" xfId="48320" hidden="1" xr:uid="{00000000-0005-0000-0000-0000D77D0000}"/>
    <cellStyle name="Hyperlink 34" xfId="48369" hidden="1" xr:uid="{00000000-0005-0000-0000-0000D87D0000}"/>
    <cellStyle name="Hyperlink 34" xfId="48419" hidden="1" xr:uid="{00000000-0005-0000-0000-0000D97D0000}"/>
    <cellStyle name="Hyperlink 34" xfId="48455" hidden="1" xr:uid="{00000000-0005-0000-0000-0000DA7D0000}"/>
    <cellStyle name="Hyperlink 34" xfId="46962" hidden="1" xr:uid="{00000000-0005-0000-0000-0000DB7D0000}"/>
    <cellStyle name="Hyperlink 34" xfId="48524" hidden="1" xr:uid="{00000000-0005-0000-0000-0000DC7D0000}"/>
    <cellStyle name="Hyperlink 34" xfId="48573" hidden="1" xr:uid="{00000000-0005-0000-0000-0000DD7D0000}"/>
    <cellStyle name="Hyperlink 34" xfId="48623" hidden="1" xr:uid="{00000000-0005-0000-0000-0000DE7D0000}"/>
    <cellStyle name="Hyperlink 34" xfId="48659" hidden="1" xr:uid="{00000000-0005-0000-0000-0000DF7D0000}"/>
    <cellStyle name="Hyperlink 34" xfId="48782" hidden="1" xr:uid="{00000000-0005-0000-0000-0000E07D0000}"/>
    <cellStyle name="Hyperlink 34" xfId="48955" hidden="1" xr:uid="{00000000-0005-0000-0000-0000E17D0000}"/>
    <cellStyle name="Hyperlink 34" xfId="49004" hidden="1" xr:uid="{00000000-0005-0000-0000-0000E27D0000}"/>
    <cellStyle name="Hyperlink 34" xfId="49054" hidden="1" xr:uid="{00000000-0005-0000-0000-0000E37D0000}"/>
    <cellStyle name="Hyperlink 34" xfId="49090" hidden="1" xr:uid="{00000000-0005-0000-0000-0000E47D0000}"/>
    <cellStyle name="Hyperlink 34" xfId="48821" hidden="1" xr:uid="{00000000-0005-0000-0000-0000E57D0000}"/>
    <cellStyle name="Hyperlink 34" xfId="49187" hidden="1" xr:uid="{00000000-0005-0000-0000-0000E67D0000}"/>
    <cellStyle name="Hyperlink 34" xfId="49236" hidden="1" xr:uid="{00000000-0005-0000-0000-0000E77D0000}"/>
    <cellStyle name="Hyperlink 34" xfId="49286" hidden="1" xr:uid="{00000000-0005-0000-0000-0000E87D0000}"/>
    <cellStyle name="Hyperlink 34" xfId="49322" hidden="1" xr:uid="{00000000-0005-0000-0000-0000E97D0000}"/>
    <cellStyle name="Hyperlink 34" xfId="48747" hidden="1" xr:uid="{00000000-0005-0000-0000-0000EA7D0000}"/>
    <cellStyle name="Hyperlink 34" xfId="49391" hidden="1" xr:uid="{00000000-0005-0000-0000-0000EB7D0000}"/>
    <cellStyle name="Hyperlink 34" xfId="49440" hidden="1" xr:uid="{00000000-0005-0000-0000-0000EC7D0000}"/>
    <cellStyle name="Hyperlink 34" xfId="49490" hidden="1" xr:uid="{00000000-0005-0000-0000-0000ED7D0000}"/>
    <cellStyle name="Hyperlink 34" xfId="49526" hidden="1" xr:uid="{00000000-0005-0000-0000-0000EE7D0000}"/>
    <cellStyle name="Hyperlink 34" xfId="48864" hidden="1" xr:uid="{00000000-0005-0000-0000-0000EF7D0000}"/>
    <cellStyle name="Hyperlink 34" xfId="49595" hidden="1" xr:uid="{00000000-0005-0000-0000-0000F07D0000}"/>
    <cellStyle name="Hyperlink 34" xfId="49644" hidden="1" xr:uid="{00000000-0005-0000-0000-0000F17D0000}"/>
    <cellStyle name="Hyperlink 34" xfId="49694" hidden="1" xr:uid="{00000000-0005-0000-0000-0000F27D0000}"/>
    <cellStyle name="Hyperlink 34" xfId="49730" hidden="1" xr:uid="{00000000-0005-0000-0000-0000F37D0000}"/>
    <cellStyle name="Hyperlink 34" xfId="49127" hidden="1" xr:uid="{00000000-0005-0000-0000-0000F47D0000}"/>
    <cellStyle name="Hyperlink 34" xfId="49799" hidden="1" xr:uid="{00000000-0005-0000-0000-0000F57D0000}"/>
    <cellStyle name="Hyperlink 34" xfId="49848" hidden="1" xr:uid="{00000000-0005-0000-0000-0000F67D0000}"/>
    <cellStyle name="Hyperlink 34" xfId="49898" hidden="1" xr:uid="{00000000-0005-0000-0000-0000F77D0000}"/>
    <cellStyle name="Hyperlink 34" xfId="49934" hidden="1" xr:uid="{00000000-0005-0000-0000-0000F87D0000}"/>
    <cellStyle name="Hyperlink 34" xfId="46865" hidden="1" xr:uid="{00000000-0005-0000-0000-0000F97D0000}"/>
    <cellStyle name="Hyperlink 34" xfId="50003" hidden="1" xr:uid="{00000000-0005-0000-0000-0000FA7D0000}"/>
    <cellStyle name="Hyperlink 34" xfId="50052" hidden="1" xr:uid="{00000000-0005-0000-0000-0000FB7D0000}"/>
    <cellStyle name="Hyperlink 34" xfId="50102" hidden="1" xr:uid="{00000000-0005-0000-0000-0000FC7D0000}"/>
    <cellStyle name="Hyperlink 34" xfId="50138" hidden="1" xr:uid="{00000000-0005-0000-0000-0000FD7D0000}"/>
    <cellStyle name="Hyperlink 34" xfId="50261" hidden="1" xr:uid="{00000000-0005-0000-0000-0000FE7D0000}"/>
    <cellStyle name="Hyperlink 34" xfId="50434" hidden="1" xr:uid="{00000000-0005-0000-0000-0000FF7D0000}"/>
    <cellStyle name="Hyperlink 34" xfId="50483" hidden="1" xr:uid="{00000000-0005-0000-0000-0000007E0000}"/>
    <cellStyle name="Hyperlink 34" xfId="50533" hidden="1" xr:uid="{00000000-0005-0000-0000-0000017E0000}"/>
    <cellStyle name="Hyperlink 34" xfId="50569" hidden="1" xr:uid="{00000000-0005-0000-0000-0000027E0000}"/>
    <cellStyle name="Hyperlink 34" xfId="50300" hidden="1" xr:uid="{00000000-0005-0000-0000-0000037E0000}"/>
    <cellStyle name="Hyperlink 34" xfId="50666" hidden="1" xr:uid="{00000000-0005-0000-0000-0000047E0000}"/>
    <cellStyle name="Hyperlink 34" xfId="50715" hidden="1" xr:uid="{00000000-0005-0000-0000-0000057E0000}"/>
    <cellStyle name="Hyperlink 34" xfId="50765" hidden="1" xr:uid="{00000000-0005-0000-0000-0000067E0000}"/>
    <cellStyle name="Hyperlink 34" xfId="50801" hidden="1" xr:uid="{00000000-0005-0000-0000-0000077E0000}"/>
    <cellStyle name="Hyperlink 34" xfId="50226" hidden="1" xr:uid="{00000000-0005-0000-0000-0000087E0000}"/>
    <cellStyle name="Hyperlink 34" xfId="50870" hidden="1" xr:uid="{00000000-0005-0000-0000-0000097E0000}"/>
    <cellStyle name="Hyperlink 34" xfId="50919" hidden="1" xr:uid="{00000000-0005-0000-0000-00000A7E0000}"/>
    <cellStyle name="Hyperlink 34" xfId="50969" hidden="1" xr:uid="{00000000-0005-0000-0000-00000B7E0000}"/>
    <cellStyle name="Hyperlink 34" xfId="51005" hidden="1" xr:uid="{00000000-0005-0000-0000-00000C7E0000}"/>
    <cellStyle name="Hyperlink 34" xfId="50343" hidden="1" xr:uid="{00000000-0005-0000-0000-00000D7E0000}"/>
    <cellStyle name="Hyperlink 34" xfId="51074" hidden="1" xr:uid="{00000000-0005-0000-0000-00000E7E0000}"/>
    <cellStyle name="Hyperlink 34" xfId="51123" hidden="1" xr:uid="{00000000-0005-0000-0000-00000F7E0000}"/>
    <cellStyle name="Hyperlink 34" xfId="51173" hidden="1" xr:uid="{00000000-0005-0000-0000-0000107E0000}"/>
    <cellStyle name="Hyperlink 34" xfId="51209" hidden="1" xr:uid="{00000000-0005-0000-0000-0000117E0000}"/>
    <cellStyle name="Hyperlink 34" xfId="50606" hidden="1" xr:uid="{00000000-0005-0000-0000-0000127E0000}"/>
    <cellStyle name="Hyperlink 34" xfId="51278" hidden="1" xr:uid="{00000000-0005-0000-0000-0000137E0000}"/>
    <cellStyle name="Hyperlink 34" xfId="51327" hidden="1" xr:uid="{00000000-0005-0000-0000-0000147E0000}"/>
    <cellStyle name="Hyperlink 34" xfId="51377" hidden="1" xr:uid="{00000000-0005-0000-0000-0000157E0000}"/>
    <cellStyle name="Hyperlink 34" xfId="51413" hidden="1" xr:uid="{00000000-0005-0000-0000-0000167E0000}"/>
    <cellStyle name="Hyperlink 34" xfId="36274" hidden="1" xr:uid="{00000000-0005-0000-0000-0000177E0000}"/>
    <cellStyle name="Hyperlink 34" xfId="51482" hidden="1" xr:uid="{00000000-0005-0000-0000-0000187E0000}"/>
    <cellStyle name="Hyperlink 34" xfId="51531" hidden="1" xr:uid="{00000000-0005-0000-0000-0000197E0000}"/>
    <cellStyle name="Hyperlink 34" xfId="51581" hidden="1" xr:uid="{00000000-0005-0000-0000-00001A7E0000}"/>
    <cellStyle name="Hyperlink 34" xfId="51617" hidden="1" xr:uid="{00000000-0005-0000-0000-00001B7E0000}"/>
    <cellStyle name="Hyperlink 34" xfId="51668" hidden="1" xr:uid="{00000000-0005-0000-0000-00001C7E0000}"/>
    <cellStyle name="Hyperlink 34" xfId="51737" hidden="1" xr:uid="{00000000-0005-0000-0000-00001D7E0000}"/>
    <cellStyle name="Hyperlink 34" xfId="51786" hidden="1" xr:uid="{00000000-0005-0000-0000-00001E7E0000}"/>
    <cellStyle name="Hyperlink 34" xfId="51836" hidden="1" xr:uid="{00000000-0005-0000-0000-00001F7E0000}"/>
    <cellStyle name="Hyperlink 34" xfId="51872" hidden="1" xr:uid="{00000000-0005-0000-0000-0000207E0000}"/>
    <cellStyle name="Hyperlink 34" xfId="51972" hidden="1" xr:uid="{00000000-0005-0000-0000-0000217E0000}"/>
    <cellStyle name="Hyperlink 34" xfId="52094" hidden="1" xr:uid="{00000000-0005-0000-0000-0000227E0000}"/>
    <cellStyle name="Hyperlink 34" xfId="52143" hidden="1" xr:uid="{00000000-0005-0000-0000-0000237E0000}"/>
    <cellStyle name="Hyperlink 34" xfId="52193" hidden="1" xr:uid="{00000000-0005-0000-0000-0000247E0000}"/>
    <cellStyle name="Hyperlink 34" xfId="52229" hidden="1" xr:uid="{00000000-0005-0000-0000-0000257E0000}"/>
    <cellStyle name="Hyperlink 34" xfId="52352" hidden="1" xr:uid="{00000000-0005-0000-0000-0000267E0000}"/>
    <cellStyle name="Hyperlink 34" xfId="52525" hidden="1" xr:uid="{00000000-0005-0000-0000-0000277E0000}"/>
    <cellStyle name="Hyperlink 34" xfId="52574" hidden="1" xr:uid="{00000000-0005-0000-0000-0000287E0000}"/>
    <cellStyle name="Hyperlink 34" xfId="52624" hidden="1" xr:uid="{00000000-0005-0000-0000-0000297E0000}"/>
    <cellStyle name="Hyperlink 34" xfId="52660" hidden="1" xr:uid="{00000000-0005-0000-0000-00002A7E0000}"/>
    <cellStyle name="Hyperlink 34" xfId="52391" hidden="1" xr:uid="{00000000-0005-0000-0000-00002B7E0000}"/>
    <cellStyle name="Hyperlink 34" xfId="52757" hidden="1" xr:uid="{00000000-0005-0000-0000-00002C7E0000}"/>
    <cellStyle name="Hyperlink 34" xfId="52806" hidden="1" xr:uid="{00000000-0005-0000-0000-00002D7E0000}"/>
    <cellStyle name="Hyperlink 34" xfId="52856" hidden="1" xr:uid="{00000000-0005-0000-0000-00002E7E0000}"/>
    <cellStyle name="Hyperlink 34" xfId="52892" hidden="1" xr:uid="{00000000-0005-0000-0000-00002F7E0000}"/>
    <cellStyle name="Hyperlink 34" xfId="52317" hidden="1" xr:uid="{00000000-0005-0000-0000-0000307E0000}"/>
    <cellStyle name="Hyperlink 34" xfId="52961" hidden="1" xr:uid="{00000000-0005-0000-0000-0000317E0000}"/>
    <cellStyle name="Hyperlink 34" xfId="53010" hidden="1" xr:uid="{00000000-0005-0000-0000-0000327E0000}"/>
    <cellStyle name="Hyperlink 34" xfId="53060" hidden="1" xr:uid="{00000000-0005-0000-0000-0000337E0000}"/>
    <cellStyle name="Hyperlink 34" xfId="53096" hidden="1" xr:uid="{00000000-0005-0000-0000-0000347E0000}"/>
    <cellStyle name="Hyperlink 34" xfId="52434" hidden="1" xr:uid="{00000000-0005-0000-0000-0000357E0000}"/>
    <cellStyle name="Hyperlink 34" xfId="53165" hidden="1" xr:uid="{00000000-0005-0000-0000-0000367E0000}"/>
    <cellStyle name="Hyperlink 34" xfId="53214" hidden="1" xr:uid="{00000000-0005-0000-0000-0000377E0000}"/>
    <cellStyle name="Hyperlink 34" xfId="53264" hidden="1" xr:uid="{00000000-0005-0000-0000-0000387E0000}"/>
    <cellStyle name="Hyperlink 34" xfId="53300" hidden="1" xr:uid="{00000000-0005-0000-0000-0000397E0000}"/>
    <cellStyle name="Hyperlink 34" xfId="52697" hidden="1" xr:uid="{00000000-0005-0000-0000-00003A7E0000}"/>
    <cellStyle name="Hyperlink 34" xfId="53369" hidden="1" xr:uid="{00000000-0005-0000-0000-00003B7E0000}"/>
    <cellStyle name="Hyperlink 34" xfId="53418" hidden="1" xr:uid="{00000000-0005-0000-0000-00003C7E0000}"/>
    <cellStyle name="Hyperlink 34" xfId="53468" hidden="1" xr:uid="{00000000-0005-0000-0000-00003D7E0000}"/>
    <cellStyle name="Hyperlink 34" xfId="53504" hidden="1" xr:uid="{00000000-0005-0000-0000-00003E7E0000}"/>
    <cellStyle name="Hyperlink 34" xfId="52011" hidden="1" xr:uid="{00000000-0005-0000-0000-00003F7E0000}"/>
    <cellStyle name="Hyperlink 34" xfId="53573" hidden="1" xr:uid="{00000000-0005-0000-0000-0000407E0000}"/>
    <cellStyle name="Hyperlink 34" xfId="53622" hidden="1" xr:uid="{00000000-0005-0000-0000-0000417E0000}"/>
    <cellStyle name="Hyperlink 34" xfId="53672" hidden="1" xr:uid="{00000000-0005-0000-0000-0000427E0000}"/>
    <cellStyle name="Hyperlink 34" xfId="53708" hidden="1" xr:uid="{00000000-0005-0000-0000-0000437E0000}"/>
    <cellStyle name="Hyperlink 34" xfId="53831" hidden="1" xr:uid="{00000000-0005-0000-0000-0000447E0000}"/>
    <cellStyle name="Hyperlink 34" xfId="54004" hidden="1" xr:uid="{00000000-0005-0000-0000-0000457E0000}"/>
    <cellStyle name="Hyperlink 34" xfId="54053" hidden="1" xr:uid="{00000000-0005-0000-0000-0000467E0000}"/>
    <cellStyle name="Hyperlink 34" xfId="54103" hidden="1" xr:uid="{00000000-0005-0000-0000-0000477E0000}"/>
    <cellStyle name="Hyperlink 34" xfId="54139" hidden="1" xr:uid="{00000000-0005-0000-0000-0000487E0000}"/>
    <cellStyle name="Hyperlink 34" xfId="53870" hidden="1" xr:uid="{00000000-0005-0000-0000-0000497E0000}"/>
    <cellStyle name="Hyperlink 34" xfId="54236" hidden="1" xr:uid="{00000000-0005-0000-0000-00004A7E0000}"/>
    <cellStyle name="Hyperlink 34" xfId="54285" hidden="1" xr:uid="{00000000-0005-0000-0000-00004B7E0000}"/>
    <cellStyle name="Hyperlink 34" xfId="54335" hidden="1" xr:uid="{00000000-0005-0000-0000-00004C7E0000}"/>
    <cellStyle name="Hyperlink 34" xfId="54371" hidden="1" xr:uid="{00000000-0005-0000-0000-00004D7E0000}"/>
    <cellStyle name="Hyperlink 34" xfId="53796" hidden="1" xr:uid="{00000000-0005-0000-0000-00004E7E0000}"/>
    <cellStyle name="Hyperlink 34" xfId="54440" hidden="1" xr:uid="{00000000-0005-0000-0000-00004F7E0000}"/>
    <cellStyle name="Hyperlink 34" xfId="54489" hidden="1" xr:uid="{00000000-0005-0000-0000-0000507E0000}"/>
    <cellStyle name="Hyperlink 34" xfId="54539" hidden="1" xr:uid="{00000000-0005-0000-0000-0000517E0000}"/>
    <cellStyle name="Hyperlink 34" xfId="54575" hidden="1" xr:uid="{00000000-0005-0000-0000-0000527E0000}"/>
    <cellStyle name="Hyperlink 34" xfId="53913" hidden="1" xr:uid="{00000000-0005-0000-0000-0000537E0000}"/>
    <cellStyle name="Hyperlink 34" xfId="54644" hidden="1" xr:uid="{00000000-0005-0000-0000-0000547E0000}"/>
    <cellStyle name="Hyperlink 34" xfId="54693" hidden="1" xr:uid="{00000000-0005-0000-0000-0000557E0000}"/>
    <cellStyle name="Hyperlink 34" xfId="54743" hidden="1" xr:uid="{00000000-0005-0000-0000-0000567E0000}"/>
    <cellStyle name="Hyperlink 34" xfId="54779" hidden="1" xr:uid="{00000000-0005-0000-0000-0000577E0000}"/>
    <cellStyle name="Hyperlink 34" xfId="54176" hidden="1" xr:uid="{00000000-0005-0000-0000-0000587E0000}"/>
    <cellStyle name="Hyperlink 34" xfId="54848" hidden="1" xr:uid="{00000000-0005-0000-0000-0000597E0000}"/>
    <cellStyle name="Hyperlink 34" xfId="54897" hidden="1" xr:uid="{00000000-0005-0000-0000-00005A7E0000}"/>
    <cellStyle name="Hyperlink 34" xfId="54947" hidden="1" xr:uid="{00000000-0005-0000-0000-00005B7E0000}"/>
    <cellStyle name="Hyperlink 34" xfId="54983" hidden="1" xr:uid="{00000000-0005-0000-0000-00005C7E0000}"/>
    <cellStyle name="Hyperlink 34" xfId="51914" hidden="1" xr:uid="{00000000-0005-0000-0000-00005D7E0000}"/>
    <cellStyle name="Hyperlink 34" xfId="55052" hidden="1" xr:uid="{00000000-0005-0000-0000-00005E7E0000}"/>
    <cellStyle name="Hyperlink 34" xfId="55101" hidden="1" xr:uid="{00000000-0005-0000-0000-00005F7E0000}"/>
    <cellStyle name="Hyperlink 34" xfId="55151" hidden="1" xr:uid="{00000000-0005-0000-0000-0000607E0000}"/>
    <cellStyle name="Hyperlink 34" xfId="55187" hidden="1" xr:uid="{00000000-0005-0000-0000-0000617E0000}"/>
    <cellStyle name="Hyperlink 34" xfId="55310" hidden="1" xr:uid="{00000000-0005-0000-0000-0000627E0000}"/>
    <cellStyle name="Hyperlink 34" xfId="55483" hidden="1" xr:uid="{00000000-0005-0000-0000-0000637E0000}"/>
    <cellStyle name="Hyperlink 34" xfId="55532" hidden="1" xr:uid="{00000000-0005-0000-0000-0000647E0000}"/>
    <cellStyle name="Hyperlink 34" xfId="55582" hidden="1" xr:uid="{00000000-0005-0000-0000-0000657E0000}"/>
    <cellStyle name="Hyperlink 34" xfId="55618" hidden="1" xr:uid="{00000000-0005-0000-0000-0000667E0000}"/>
    <cellStyle name="Hyperlink 34" xfId="55349" hidden="1" xr:uid="{00000000-0005-0000-0000-0000677E0000}"/>
    <cellStyle name="Hyperlink 34" xfId="55715" hidden="1" xr:uid="{00000000-0005-0000-0000-0000687E0000}"/>
    <cellStyle name="Hyperlink 34" xfId="55764" hidden="1" xr:uid="{00000000-0005-0000-0000-0000697E0000}"/>
    <cellStyle name="Hyperlink 34" xfId="55814" hidden="1" xr:uid="{00000000-0005-0000-0000-00006A7E0000}"/>
    <cellStyle name="Hyperlink 34" xfId="55850" hidden="1" xr:uid="{00000000-0005-0000-0000-00006B7E0000}"/>
    <cellStyle name="Hyperlink 34" xfId="55275" hidden="1" xr:uid="{00000000-0005-0000-0000-00006C7E0000}"/>
    <cellStyle name="Hyperlink 34" xfId="55919" hidden="1" xr:uid="{00000000-0005-0000-0000-00006D7E0000}"/>
    <cellStyle name="Hyperlink 34" xfId="55968" hidden="1" xr:uid="{00000000-0005-0000-0000-00006E7E0000}"/>
    <cellStyle name="Hyperlink 34" xfId="56018" hidden="1" xr:uid="{00000000-0005-0000-0000-00006F7E0000}"/>
    <cellStyle name="Hyperlink 34" xfId="56054" hidden="1" xr:uid="{00000000-0005-0000-0000-0000707E0000}"/>
    <cellStyle name="Hyperlink 34" xfId="55392" hidden="1" xr:uid="{00000000-0005-0000-0000-0000717E0000}"/>
    <cellStyle name="Hyperlink 34" xfId="56123" hidden="1" xr:uid="{00000000-0005-0000-0000-0000727E0000}"/>
    <cellStyle name="Hyperlink 34" xfId="56172" hidden="1" xr:uid="{00000000-0005-0000-0000-0000737E0000}"/>
    <cellStyle name="Hyperlink 34" xfId="56222" hidden="1" xr:uid="{00000000-0005-0000-0000-0000747E0000}"/>
    <cellStyle name="Hyperlink 34" xfId="56258" hidden="1" xr:uid="{00000000-0005-0000-0000-0000757E0000}"/>
    <cellStyle name="Hyperlink 34" xfId="55655" hidden="1" xr:uid="{00000000-0005-0000-0000-0000767E0000}"/>
    <cellStyle name="Hyperlink 34" xfId="56327" hidden="1" xr:uid="{00000000-0005-0000-0000-0000777E0000}"/>
    <cellStyle name="Hyperlink 34" xfId="56376" hidden="1" xr:uid="{00000000-0005-0000-0000-0000787E0000}"/>
    <cellStyle name="Hyperlink 34" xfId="56426" hidden="1" xr:uid="{00000000-0005-0000-0000-0000797E0000}"/>
    <cellStyle name="Hyperlink 34" xfId="56462" hidden="1" xr:uid="{00000000-0005-0000-0000-00007A7E0000}"/>
    <cellStyle name="Hyperlink 34" xfId="56524" hidden="1" xr:uid="{00000000-0005-0000-0000-00007B7E0000}"/>
    <cellStyle name="Hyperlink 34" xfId="56595" hidden="1" xr:uid="{00000000-0005-0000-0000-00007C7E0000}"/>
    <cellStyle name="Hyperlink 34" xfId="56644" hidden="1" xr:uid="{00000000-0005-0000-0000-00007D7E0000}"/>
    <cellStyle name="Hyperlink 34" xfId="56694" hidden="1" xr:uid="{00000000-0005-0000-0000-00007E7E0000}"/>
    <cellStyle name="Hyperlink 34" xfId="56730" hidden="1" xr:uid="{00000000-0005-0000-0000-00007F7E0000}"/>
    <cellStyle name="Hyperlink 34" xfId="56781" hidden="1" xr:uid="{00000000-0005-0000-0000-0000807E0000}"/>
    <cellStyle name="Hyperlink 34" xfId="56850" hidden="1" xr:uid="{00000000-0005-0000-0000-0000817E0000}"/>
    <cellStyle name="Hyperlink 34" xfId="56899" hidden="1" xr:uid="{00000000-0005-0000-0000-0000827E0000}"/>
    <cellStyle name="Hyperlink 34" xfId="56949" hidden="1" xr:uid="{00000000-0005-0000-0000-0000837E0000}"/>
    <cellStyle name="Hyperlink 34" xfId="56985" hidden="1" xr:uid="{00000000-0005-0000-0000-0000847E0000}"/>
    <cellStyle name="Hyperlink 34" xfId="57093" hidden="1" xr:uid="{00000000-0005-0000-0000-0000857E0000}"/>
    <cellStyle name="Hyperlink 34" xfId="57217" hidden="1" xr:uid="{00000000-0005-0000-0000-0000867E0000}"/>
    <cellStyle name="Hyperlink 34" xfId="57266" hidden="1" xr:uid="{00000000-0005-0000-0000-0000877E0000}"/>
    <cellStyle name="Hyperlink 34" xfId="57316" hidden="1" xr:uid="{00000000-0005-0000-0000-0000887E0000}"/>
    <cellStyle name="Hyperlink 34" xfId="57352" hidden="1" xr:uid="{00000000-0005-0000-0000-0000897E0000}"/>
    <cellStyle name="Hyperlink 34" xfId="57475" hidden="1" xr:uid="{00000000-0005-0000-0000-00008A7E0000}"/>
    <cellStyle name="Hyperlink 34" xfId="57648" hidden="1" xr:uid="{00000000-0005-0000-0000-00008B7E0000}"/>
    <cellStyle name="Hyperlink 34" xfId="57697" hidden="1" xr:uid="{00000000-0005-0000-0000-00008C7E0000}"/>
    <cellStyle name="Hyperlink 34" xfId="57747" hidden="1" xr:uid="{00000000-0005-0000-0000-00008D7E0000}"/>
    <cellStyle name="Hyperlink 34" xfId="57783" hidden="1" xr:uid="{00000000-0005-0000-0000-00008E7E0000}"/>
    <cellStyle name="Hyperlink 34" xfId="57514" hidden="1" xr:uid="{00000000-0005-0000-0000-00008F7E0000}"/>
    <cellStyle name="Hyperlink 34" xfId="57880" hidden="1" xr:uid="{00000000-0005-0000-0000-0000907E0000}"/>
    <cellStyle name="Hyperlink 34" xfId="57929" hidden="1" xr:uid="{00000000-0005-0000-0000-0000917E0000}"/>
    <cellStyle name="Hyperlink 34" xfId="57979" hidden="1" xr:uid="{00000000-0005-0000-0000-0000927E0000}"/>
    <cellStyle name="Hyperlink 34" xfId="58015" hidden="1" xr:uid="{00000000-0005-0000-0000-0000937E0000}"/>
    <cellStyle name="Hyperlink 34" xfId="57440" hidden="1" xr:uid="{00000000-0005-0000-0000-0000947E0000}"/>
    <cellStyle name="Hyperlink 34" xfId="58084" hidden="1" xr:uid="{00000000-0005-0000-0000-0000957E0000}"/>
    <cellStyle name="Hyperlink 34" xfId="58133" hidden="1" xr:uid="{00000000-0005-0000-0000-0000967E0000}"/>
    <cellStyle name="Hyperlink 34" xfId="58183" hidden="1" xr:uid="{00000000-0005-0000-0000-0000977E0000}"/>
    <cellStyle name="Hyperlink 34" xfId="58219" hidden="1" xr:uid="{00000000-0005-0000-0000-0000987E0000}"/>
    <cellStyle name="Hyperlink 34" xfId="57557" hidden="1" xr:uid="{00000000-0005-0000-0000-0000997E0000}"/>
    <cellStyle name="Hyperlink 34" xfId="58288" hidden="1" xr:uid="{00000000-0005-0000-0000-00009A7E0000}"/>
    <cellStyle name="Hyperlink 34" xfId="58337" hidden="1" xr:uid="{00000000-0005-0000-0000-00009B7E0000}"/>
    <cellStyle name="Hyperlink 34" xfId="58387" hidden="1" xr:uid="{00000000-0005-0000-0000-00009C7E0000}"/>
    <cellStyle name="Hyperlink 34" xfId="58423" hidden="1" xr:uid="{00000000-0005-0000-0000-00009D7E0000}"/>
    <cellStyle name="Hyperlink 34" xfId="57820" hidden="1" xr:uid="{00000000-0005-0000-0000-00009E7E0000}"/>
    <cellStyle name="Hyperlink 34" xfId="58492" hidden="1" xr:uid="{00000000-0005-0000-0000-00009F7E0000}"/>
    <cellStyle name="Hyperlink 34" xfId="58541" hidden="1" xr:uid="{00000000-0005-0000-0000-0000A07E0000}"/>
    <cellStyle name="Hyperlink 34" xfId="58591" hidden="1" xr:uid="{00000000-0005-0000-0000-0000A17E0000}"/>
    <cellStyle name="Hyperlink 34" xfId="58627" hidden="1" xr:uid="{00000000-0005-0000-0000-0000A27E0000}"/>
    <cellStyle name="Hyperlink 34" xfId="57133" hidden="1" xr:uid="{00000000-0005-0000-0000-0000A37E0000}"/>
    <cellStyle name="Hyperlink 34" xfId="58696" hidden="1" xr:uid="{00000000-0005-0000-0000-0000A47E0000}"/>
    <cellStyle name="Hyperlink 34" xfId="58745" hidden="1" xr:uid="{00000000-0005-0000-0000-0000A57E0000}"/>
    <cellStyle name="Hyperlink 34" xfId="58795" hidden="1" xr:uid="{00000000-0005-0000-0000-0000A67E0000}"/>
    <cellStyle name="Hyperlink 34" xfId="58831" hidden="1" xr:uid="{00000000-0005-0000-0000-0000A77E0000}"/>
    <cellStyle name="Hyperlink 34" xfId="58954" hidden="1" xr:uid="{00000000-0005-0000-0000-0000A87E0000}"/>
    <cellStyle name="Hyperlink 34" xfId="59127" hidden="1" xr:uid="{00000000-0005-0000-0000-0000A97E0000}"/>
    <cellStyle name="Hyperlink 34" xfId="59176" hidden="1" xr:uid="{00000000-0005-0000-0000-0000AA7E0000}"/>
    <cellStyle name="Hyperlink 34" xfId="59226" hidden="1" xr:uid="{00000000-0005-0000-0000-0000AB7E0000}"/>
    <cellStyle name="Hyperlink 34" xfId="59262" hidden="1" xr:uid="{00000000-0005-0000-0000-0000AC7E0000}"/>
    <cellStyle name="Hyperlink 34" xfId="58993" hidden="1" xr:uid="{00000000-0005-0000-0000-0000AD7E0000}"/>
    <cellStyle name="Hyperlink 34" xfId="59359" hidden="1" xr:uid="{00000000-0005-0000-0000-0000AE7E0000}"/>
    <cellStyle name="Hyperlink 34" xfId="59408" hidden="1" xr:uid="{00000000-0005-0000-0000-0000AF7E0000}"/>
    <cellStyle name="Hyperlink 34" xfId="59458" hidden="1" xr:uid="{00000000-0005-0000-0000-0000B07E0000}"/>
    <cellStyle name="Hyperlink 34" xfId="59494" hidden="1" xr:uid="{00000000-0005-0000-0000-0000B17E0000}"/>
    <cellStyle name="Hyperlink 34" xfId="58919" hidden="1" xr:uid="{00000000-0005-0000-0000-0000B27E0000}"/>
    <cellStyle name="Hyperlink 34" xfId="59563" hidden="1" xr:uid="{00000000-0005-0000-0000-0000B37E0000}"/>
    <cellStyle name="Hyperlink 34" xfId="59612" hidden="1" xr:uid="{00000000-0005-0000-0000-0000B47E0000}"/>
    <cellStyle name="Hyperlink 34" xfId="59662" hidden="1" xr:uid="{00000000-0005-0000-0000-0000B57E0000}"/>
    <cellStyle name="Hyperlink 34" xfId="59698" hidden="1" xr:uid="{00000000-0005-0000-0000-0000B67E0000}"/>
    <cellStyle name="Hyperlink 34" xfId="59036" hidden="1" xr:uid="{00000000-0005-0000-0000-0000B77E0000}"/>
    <cellStyle name="Hyperlink 34" xfId="59767" hidden="1" xr:uid="{00000000-0005-0000-0000-0000B87E0000}"/>
    <cellStyle name="Hyperlink 34" xfId="59816" hidden="1" xr:uid="{00000000-0005-0000-0000-0000B97E0000}"/>
    <cellStyle name="Hyperlink 34" xfId="59866" hidden="1" xr:uid="{00000000-0005-0000-0000-0000BA7E0000}"/>
    <cellStyle name="Hyperlink 34" xfId="59902" hidden="1" xr:uid="{00000000-0005-0000-0000-0000BB7E0000}"/>
    <cellStyle name="Hyperlink 34" xfId="59299" hidden="1" xr:uid="{00000000-0005-0000-0000-0000BC7E0000}"/>
    <cellStyle name="Hyperlink 34" xfId="59971" hidden="1" xr:uid="{00000000-0005-0000-0000-0000BD7E0000}"/>
    <cellStyle name="Hyperlink 34" xfId="60020" hidden="1" xr:uid="{00000000-0005-0000-0000-0000BE7E0000}"/>
    <cellStyle name="Hyperlink 34" xfId="60070" hidden="1" xr:uid="{00000000-0005-0000-0000-0000BF7E0000}"/>
    <cellStyle name="Hyperlink 34" xfId="60106" hidden="1" xr:uid="{00000000-0005-0000-0000-0000C07E0000}"/>
    <cellStyle name="Hyperlink 34" xfId="57031" hidden="1" xr:uid="{00000000-0005-0000-0000-0000C17E0000}"/>
    <cellStyle name="Hyperlink 34" xfId="60175" hidden="1" xr:uid="{00000000-0005-0000-0000-0000C27E0000}"/>
    <cellStyle name="Hyperlink 34" xfId="60224" hidden="1" xr:uid="{00000000-0005-0000-0000-0000C37E0000}"/>
    <cellStyle name="Hyperlink 34" xfId="60274" hidden="1" xr:uid="{00000000-0005-0000-0000-0000C47E0000}"/>
    <cellStyle name="Hyperlink 34" xfId="60310" hidden="1" xr:uid="{00000000-0005-0000-0000-0000C57E0000}"/>
    <cellStyle name="Hyperlink 34" xfId="60433" hidden="1" xr:uid="{00000000-0005-0000-0000-0000C67E0000}"/>
    <cellStyle name="Hyperlink 34" xfId="60606" hidden="1" xr:uid="{00000000-0005-0000-0000-0000C77E0000}"/>
    <cellStyle name="Hyperlink 34" xfId="60655" hidden="1" xr:uid="{00000000-0005-0000-0000-0000C87E0000}"/>
    <cellStyle name="Hyperlink 34" xfId="60705" hidden="1" xr:uid="{00000000-0005-0000-0000-0000C97E0000}"/>
    <cellStyle name="Hyperlink 34" xfId="60741" hidden="1" xr:uid="{00000000-0005-0000-0000-0000CA7E0000}"/>
    <cellStyle name="Hyperlink 34" xfId="60472" hidden="1" xr:uid="{00000000-0005-0000-0000-0000CB7E0000}"/>
    <cellStyle name="Hyperlink 34" xfId="60838" hidden="1" xr:uid="{00000000-0005-0000-0000-0000CC7E0000}"/>
    <cellStyle name="Hyperlink 34" xfId="60887" hidden="1" xr:uid="{00000000-0005-0000-0000-0000CD7E0000}"/>
    <cellStyle name="Hyperlink 34" xfId="60937" hidden="1" xr:uid="{00000000-0005-0000-0000-0000CE7E0000}"/>
    <cellStyle name="Hyperlink 34" xfId="60973" hidden="1" xr:uid="{00000000-0005-0000-0000-0000CF7E0000}"/>
    <cellStyle name="Hyperlink 34" xfId="60398" hidden="1" xr:uid="{00000000-0005-0000-0000-0000D07E0000}"/>
    <cellStyle name="Hyperlink 34" xfId="61042" hidden="1" xr:uid="{00000000-0005-0000-0000-0000D17E0000}"/>
    <cellStyle name="Hyperlink 34" xfId="61091" hidden="1" xr:uid="{00000000-0005-0000-0000-0000D27E0000}"/>
    <cellStyle name="Hyperlink 34" xfId="61141" hidden="1" xr:uid="{00000000-0005-0000-0000-0000D37E0000}"/>
    <cellStyle name="Hyperlink 34" xfId="61177" hidden="1" xr:uid="{00000000-0005-0000-0000-0000D47E0000}"/>
    <cellStyle name="Hyperlink 34" xfId="60515" hidden="1" xr:uid="{00000000-0005-0000-0000-0000D57E0000}"/>
    <cellStyle name="Hyperlink 34" xfId="61246" hidden="1" xr:uid="{00000000-0005-0000-0000-0000D67E0000}"/>
    <cellStyle name="Hyperlink 34" xfId="61295" hidden="1" xr:uid="{00000000-0005-0000-0000-0000D77E0000}"/>
    <cellStyle name="Hyperlink 34" xfId="61345" hidden="1" xr:uid="{00000000-0005-0000-0000-0000D87E0000}"/>
    <cellStyle name="Hyperlink 34" xfId="61381" hidden="1" xr:uid="{00000000-0005-0000-0000-0000D97E0000}"/>
    <cellStyle name="Hyperlink 34" xfId="60778" hidden="1" xr:uid="{00000000-0005-0000-0000-0000DA7E0000}"/>
    <cellStyle name="Hyperlink 34" xfId="61450" hidden="1" xr:uid="{00000000-0005-0000-0000-0000DB7E0000}"/>
    <cellStyle name="Hyperlink 34" xfId="61499" hidden="1" xr:uid="{00000000-0005-0000-0000-0000DC7E0000}"/>
    <cellStyle name="Hyperlink 34" xfId="61549" hidden="1" xr:uid="{00000000-0005-0000-0000-0000DD7E0000}"/>
    <cellStyle name="Hyperlink 34" xfId="61585" xr:uid="{00000000-0005-0000-0000-0000DE7E0000}"/>
    <cellStyle name="Hyperlink 35" xfId="153" hidden="1" xr:uid="{00000000-0005-0000-0000-0000DF7E0000}"/>
    <cellStyle name="Hyperlink 35" xfId="233" hidden="1" xr:uid="{00000000-0005-0000-0000-0000E07E0000}"/>
    <cellStyle name="Hyperlink 35" xfId="463" hidden="1" xr:uid="{00000000-0005-0000-0000-0000E17E0000}"/>
    <cellStyle name="Hyperlink 35" xfId="514" hidden="1" xr:uid="{00000000-0005-0000-0000-0000E27E0000}"/>
    <cellStyle name="Hyperlink 35" xfId="564" hidden="1" xr:uid="{00000000-0005-0000-0000-0000E37E0000}"/>
    <cellStyle name="Hyperlink 35" xfId="600" hidden="1" xr:uid="{00000000-0005-0000-0000-0000E47E0000}"/>
    <cellStyle name="Hyperlink 35" xfId="651" hidden="1" xr:uid="{00000000-0005-0000-0000-0000E57E0000}"/>
    <cellStyle name="Hyperlink 35" xfId="720" hidden="1" xr:uid="{00000000-0005-0000-0000-0000E67E0000}"/>
    <cellStyle name="Hyperlink 35" xfId="769" hidden="1" xr:uid="{00000000-0005-0000-0000-0000E77E0000}"/>
    <cellStyle name="Hyperlink 35" xfId="819" hidden="1" xr:uid="{00000000-0005-0000-0000-0000E87E0000}"/>
    <cellStyle name="Hyperlink 35" xfId="855" hidden="1" xr:uid="{00000000-0005-0000-0000-0000E97E0000}"/>
    <cellStyle name="Hyperlink 35" xfId="965" hidden="1" xr:uid="{00000000-0005-0000-0000-0000EA7E0000}"/>
    <cellStyle name="Hyperlink 35" xfId="1090" hidden="1" xr:uid="{00000000-0005-0000-0000-0000EB7E0000}"/>
    <cellStyle name="Hyperlink 35" xfId="1139" hidden="1" xr:uid="{00000000-0005-0000-0000-0000EC7E0000}"/>
    <cellStyle name="Hyperlink 35" xfId="1189" hidden="1" xr:uid="{00000000-0005-0000-0000-0000ED7E0000}"/>
    <cellStyle name="Hyperlink 35" xfId="1225" hidden="1" xr:uid="{00000000-0005-0000-0000-0000EE7E0000}"/>
    <cellStyle name="Hyperlink 35" xfId="1348" hidden="1" xr:uid="{00000000-0005-0000-0000-0000EF7E0000}"/>
    <cellStyle name="Hyperlink 35" xfId="1521" hidden="1" xr:uid="{00000000-0005-0000-0000-0000F07E0000}"/>
    <cellStyle name="Hyperlink 35" xfId="1570" hidden="1" xr:uid="{00000000-0005-0000-0000-0000F17E0000}"/>
    <cellStyle name="Hyperlink 35" xfId="1620" hidden="1" xr:uid="{00000000-0005-0000-0000-0000F27E0000}"/>
    <cellStyle name="Hyperlink 35" xfId="1656" hidden="1" xr:uid="{00000000-0005-0000-0000-0000F37E0000}"/>
    <cellStyle name="Hyperlink 35" xfId="1385" hidden="1" xr:uid="{00000000-0005-0000-0000-0000F47E0000}"/>
    <cellStyle name="Hyperlink 35" xfId="1753" hidden="1" xr:uid="{00000000-0005-0000-0000-0000F57E0000}"/>
    <cellStyle name="Hyperlink 35" xfId="1802" hidden="1" xr:uid="{00000000-0005-0000-0000-0000F67E0000}"/>
    <cellStyle name="Hyperlink 35" xfId="1852" hidden="1" xr:uid="{00000000-0005-0000-0000-0000F77E0000}"/>
    <cellStyle name="Hyperlink 35" xfId="1888" hidden="1" xr:uid="{00000000-0005-0000-0000-0000F87E0000}"/>
    <cellStyle name="Hyperlink 35" xfId="1284" hidden="1" xr:uid="{00000000-0005-0000-0000-0000F97E0000}"/>
    <cellStyle name="Hyperlink 35" xfId="1957" hidden="1" xr:uid="{00000000-0005-0000-0000-0000FA7E0000}"/>
    <cellStyle name="Hyperlink 35" xfId="2006" hidden="1" xr:uid="{00000000-0005-0000-0000-0000FB7E0000}"/>
    <cellStyle name="Hyperlink 35" xfId="2056" hidden="1" xr:uid="{00000000-0005-0000-0000-0000FC7E0000}"/>
    <cellStyle name="Hyperlink 35" xfId="2092" hidden="1" xr:uid="{00000000-0005-0000-0000-0000FD7E0000}"/>
    <cellStyle name="Hyperlink 35" xfId="1458" hidden="1" xr:uid="{00000000-0005-0000-0000-0000FE7E0000}"/>
    <cellStyle name="Hyperlink 35" xfId="2161" hidden="1" xr:uid="{00000000-0005-0000-0000-0000FF7E0000}"/>
    <cellStyle name="Hyperlink 35" xfId="2210" hidden="1" xr:uid="{00000000-0005-0000-0000-0000007F0000}"/>
    <cellStyle name="Hyperlink 35" xfId="2260" hidden="1" xr:uid="{00000000-0005-0000-0000-0000017F0000}"/>
    <cellStyle name="Hyperlink 35" xfId="2296" hidden="1" xr:uid="{00000000-0005-0000-0000-0000027F0000}"/>
    <cellStyle name="Hyperlink 35" xfId="1693" hidden="1" xr:uid="{00000000-0005-0000-0000-0000037F0000}"/>
    <cellStyle name="Hyperlink 35" xfId="2365" hidden="1" xr:uid="{00000000-0005-0000-0000-0000047F0000}"/>
    <cellStyle name="Hyperlink 35" xfId="2414" hidden="1" xr:uid="{00000000-0005-0000-0000-0000057F0000}"/>
    <cellStyle name="Hyperlink 35" xfId="2464" hidden="1" xr:uid="{00000000-0005-0000-0000-0000067F0000}"/>
    <cellStyle name="Hyperlink 35" xfId="2500" hidden="1" xr:uid="{00000000-0005-0000-0000-0000077F0000}"/>
    <cellStyle name="Hyperlink 35" xfId="1003" hidden="1" xr:uid="{00000000-0005-0000-0000-0000087F0000}"/>
    <cellStyle name="Hyperlink 35" xfId="2569" hidden="1" xr:uid="{00000000-0005-0000-0000-0000097F0000}"/>
    <cellStyle name="Hyperlink 35" xfId="2618" hidden="1" xr:uid="{00000000-0005-0000-0000-00000A7F0000}"/>
    <cellStyle name="Hyperlink 35" xfId="2668" hidden="1" xr:uid="{00000000-0005-0000-0000-00000B7F0000}"/>
    <cellStyle name="Hyperlink 35" xfId="2704" hidden="1" xr:uid="{00000000-0005-0000-0000-00000C7F0000}"/>
    <cellStyle name="Hyperlink 35" xfId="2827" hidden="1" xr:uid="{00000000-0005-0000-0000-00000D7F0000}"/>
    <cellStyle name="Hyperlink 35" xfId="3000" hidden="1" xr:uid="{00000000-0005-0000-0000-00000E7F0000}"/>
    <cellStyle name="Hyperlink 35" xfId="3049" hidden="1" xr:uid="{00000000-0005-0000-0000-00000F7F0000}"/>
    <cellStyle name="Hyperlink 35" xfId="3099" hidden="1" xr:uid="{00000000-0005-0000-0000-0000107F0000}"/>
    <cellStyle name="Hyperlink 35" xfId="3135" hidden="1" xr:uid="{00000000-0005-0000-0000-0000117F0000}"/>
    <cellStyle name="Hyperlink 35" xfId="2864" hidden="1" xr:uid="{00000000-0005-0000-0000-0000127F0000}"/>
    <cellStyle name="Hyperlink 35" xfId="3232" hidden="1" xr:uid="{00000000-0005-0000-0000-0000137F0000}"/>
    <cellStyle name="Hyperlink 35" xfId="3281" hidden="1" xr:uid="{00000000-0005-0000-0000-0000147F0000}"/>
    <cellStyle name="Hyperlink 35" xfId="3331" hidden="1" xr:uid="{00000000-0005-0000-0000-0000157F0000}"/>
    <cellStyle name="Hyperlink 35" xfId="3367" hidden="1" xr:uid="{00000000-0005-0000-0000-0000167F0000}"/>
    <cellStyle name="Hyperlink 35" xfId="2763" hidden="1" xr:uid="{00000000-0005-0000-0000-0000177F0000}"/>
    <cellStyle name="Hyperlink 35" xfId="3436" hidden="1" xr:uid="{00000000-0005-0000-0000-0000187F0000}"/>
    <cellStyle name="Hyperlink 35" xfId="3485" hidden="1" xr:uid="{00000000-0005-0000-0000-0000197F0000}"/>
    <cellStyle name="Hyperlink 35" xfId="3535" hidden="1" xr:uid="{00000000-0005-0000-0000-00001A7F0000}"/>
    <cellStyle name="Hyperlink 35" xfId="3571" hidden="1" xr:uid="{00000000-0005-0000-0000-00001B7F0000}"/>
    <cellStyle name="Hyperlink 35" xfId="2937" hidden="1" xr:uid="{00000000-0005-0000-0000-00001C7F0000}"/>
    <cellStyle name="Hyperlink 35" xfId="3640" hidden="1" xr:uid="{00000000-0005-0000-0000-00001D7F0000}"/>
    <cellStyle name="Hyperlink 35" xfId="3689" hidden="1" xr:uid="{00000000-0005-0000-0000-00001E7F0000}"/>
    <cellStyle name="Hyperlink 35" xfId="3739" hidden="1" xr:uid="{00000000-0005-0000-0000-00001F7F0000}"/>
    <cellStyle name="Hyperlink 35" xfId="3775" hidden="1" xr:uid="{00000000-0005-0000-0000-0000207F0000}"/>
    <cellStyle name="Hyperlink 35" xfId="3172" hidden="1" xr:uid="{00000000-0005-0000-0000-0000217F0000}"/>
    <cellStyle name="Hyperlink 35" xfId="3844" hidden="1" xr:uid="{00000000-0005-0000-0000-0000227F0000}"/>
    <cellStyle name="Hyperlink 35" xfId="3893" hidden="1" xr:uid="{00000000-0005-0000-0000-0000237F0000}"/>
    <cellStyle name="Hyperlink 35" xfId="3943" hidden="1" xr:uid="{00000000-0005-0000-0000-0000247F0000}"/>
    <cellStyle name="Hyperlink 35" xfId="3979" hidden="1" xr:uid="{00000000-0005-0000-0000-0000257F0000}"/>
    <cellStyle name="Hyperlink 35" xfId="927" hidden="1" xr:uid="{00000000-0005-0000-0000-0000267F0000}"/>
    <cellStyle name="Hyperlink 35" xfId="4048" hidden="1" xr:uid="{00000000-0005-0000-0000-0000277F0000}"/>
    <cellStyle name="Hyperlink 35" xfId="4097" hidden="1" xr:uid="{00000000-0005-0000-0000-0000287F0000}"/>
    <cellStyle name="Hyperlink 35" xfId="4147" hidden="1" xr:uid="{00000000-0005-0000-0000-0000297F0000}"/>
    <cellStyle name="Hyperlink 35" xfId="4183" hidden="1" xr:uid="{00000000-0005-0000-0000-00002A7F0000}"/>
    <cellStyle name="Hyperlink 35" xfId="4306" hidden="1" xr:uid="{00000000-0005-0000-0000-00002B7F0000}"/>
    <cellStyle name="Hyperlink 35" xfId="4479" hidden="1" xr:uid="{00000000-0005-0000-0000-00002C7F0000}"/>
    <cellStyle name="Hyperlink 35" xfId="4528" hidden="1" xr:uid="{00000000-0005-0000-0000-00002D7F0000}"/>
    <cellStyle name="Hyperlink 35" xfId="4578" hidden="1" xr:uid="{00000000-0005-0000-0000-00002E7F0000}"/>
    <cellStyle name="Hyperlink 35" xfId="4614" hidden="1" xr:uid="{00000000-0005-0000-0000-00002F7F0000}"/>
    <cellStyle name="Hyperlink 35" xfId="4343" hidden="1" xr:uid="{00000000-0005-0000-0000-0000307F0000}"/>
    <cellStyle name="Hyperlink 35" xfId="4711" hidden="1" xr:uid="{00000000-0005-0000-0000-0000317F0000}"/>
    <cellStyle name="Hyperlink 35" xfId="4760" hidden="1" xr:uid="{00000000-0005-0000-0000-0000327F0000}"/>
    <cellStyle name="Hyperlink 35" xfId="4810" hidden="1" xr:uid="{00000000-0005-0000-0000-0000337F0000}"/>
    <cellStyle name="Hyperlink 35" xfId="4846" hidden="1" xr:uid="{00000000-0005-0000-0000-0000347F0000}"/>
    <cellStyle name="Hyperlink 35" xfId="4242" hidden="1" xr:uid="{00000000-0005-0000-0000-0000357F0000}"/>
    <cellStyle name="Hyperlink 35" xfId="4915" hidden="1" xr:uid="{00000000-0005-0000-0000-0000367F0000}"/>
    <cellStyle name="Hyperlink 35" xfId="4964" hidden="1" xr:uid="{00000000-0005-0000-0000-0000377F0000}"/>
    <cellStyle name="Hyperlink 35" xfId="5014" hidden="1" xr:uid="{00000000-0005-0000-0000-0000387F0000}"/>
    <cellStyle name="Hyperlink 35" xfId="5050" hidden="1" xr:uid="{00000000-0005-0000-0000-0000397F0000}"/>
    <cellStyle name="Hyperlink 35" xfId="4416" hidden="1" xr:uid="{00000000-0005-0000-0000-00003A7F0000}"/>
    <cellStyle name="Hyperlink 35" xfId="5119" hidden="1" xr:uid="{00000000-0005-0000-0000-00003B7F0000}"/>
    <cellStyle name="Hyperlink 35" xfId="5168" hidden="1" xr:uid="{00000000-0005-0000-0000-00003C7F0000}"/>
    <cellStyle name="Hyperlink 35" xfId="5218" hidden="1" xr:uid="{00000000-0005-0000-0000-00003D7F0000}"/>
    <cellStyle name="Hyperlink 35" xfId="5254" hidden="1" xr:uid="{00000000-0005-0000-0000-00003E7F0000}"/>
    <cellStyle name="Hyperlink 35" xfId="4651" hidden="1" xr:uid="{00000000-0005-0000-0000-00003F7F0000}"/>
    <cellStyle name="Hyperlink 35" xfId="5323" hidden="1" xr:uid="{00000000-0005-0000-0000-0000407F0000}"/>
    <cellStyle name="Hyperlink 35" xfId="5372" hidden="1" xr:uid="{00000000-0005-0000-0000-0000417F0000}"/>
    <cellStyle name="Hyperlink 35" xfId="5422" hidden="1" xr:uid="{00000000-0005-0000-0000-0000427F0000}"/>
    <cellStyle name="Hyperlink 35" xfId="5458" hidden="1" xr:uid="{00000000-0005-0000-0000-0000437F0000}"/>
    <cellStyle name="Hyperlink 35" xfId="5659" hidden="1" xr:uid="{00000000-0005-0000-0000-0000447F0000}"/>
    <cellStyle name="Hyperlink 35" xfId="5859" hidden="1" xr:uid="{00000000-0005-0000-0000-0000457F0000}"/>
    <cellStyle name="Hyperlink 35" xfId="5908" hidden="1" xr:uid="{00000000-0005-0000-0000-0000467F0000}"/>
    <cellStyle name="Hyperlink 35" xfId="5958" hidden="1" xr:uid="{00000000-0005-0000-0000-0000477F0000}"/>
    <cellStyle name="Hyperlink 35" xfId="5994" hidden="1" xr:uid="{00000000-0005-0000-0000-0000487F0000}"/>
    <cellStyle name="Hyperlink 35" xfId="6045" hidden="1" xr:uid="{00000000-0005-0000-0000-0000497F0000}"/>
    <cellStyle name="Hyperlink 35" xfId="6114" hidden="1" xr:uid="{00000000-0005-0000-0000-00004A7F0000}"/>
    <cellStyle name="Hyperlink 35" xfId="6163" hidden="1" xr:uid="{00000000-0005-0000-0000-00004B7F0000}"/>
    <cellStyle name="Hyperlink 35" xfId="6213" hidden="1" xr:uid="{00000000-0005-0000-0000-00004C7F0000}"/>
    <cellStyle name="Hyperlink 35" xfId="6249" hidden="1" xr:uid="{00000000-0005-0000-0000-00004D7F0000}"/>
    <cellStyle name="Hyperlink 35" xfId="6356" hidden="1" xr:uid="{00000000-0005-0000-0000-00004E7F0000}"/>
    <cellStyle name="Hyperlink 35" xfId="6480" hidden="1" xr:uid="{00000000-0005-0000-0000-00004F7F0000}"/>
    <cellStyle name="Hyperlink 35" xfId="6529" hidden="1" xr:uid="{00000000-0005-0000-0000-0000507F0000}"/>
    <cellStyle name="Hyperlink 35" xfId="6579" hidden="1" xr:uid="{00000000-0005-0000-0000-0000517F0000}"/>
    <cellStyle name="Hyperlink 35" xfId="6615" hidden="1" xr:uid="{00000000-0005-0000-0000-0000527F0000}"/>
    <cellStyle name="Hyperlink 35" xfId="6738" hidden="1" xr:uid="{00000000-0005-0000-0000-0000537F0000}"/>
    <cellStyle name="Hyperlink 35" xfId="6911" hidden="1" xr:uid="{00000000-0005-0000-0000-0000547F0000}"/>
    <cellStyle name="Hyperlink 35" xfId="6960" hidden="1" xr:uid="{00000000-0005-0000-0000-0000557F0000}"/>
    <cellStyle name="Hyperlink 35" xfId="7010" hidden="1" xr:uid="{00000000-0005-0000-0000-0000567F0000}"/>
    <cellStyle name="Hyperlink 35" xfId="7046" hidden="1" xr:uid="{00000000-0005-0000-0000-0000577F0000}"/>
    <cellStyle name="Hyperlink 35" xfId="6775" hidden="1" xr:uid="{00000000-0005-0000-0000-0000587F0000}"/>
    <cellStyle name="Hyperlink 35" xfId="7143" hidden="1" xr:uid="{00000000-0005-0000-0000-0000597F0000}"/>
    <cellStyle name="Hyperlink 35" xfId="7192" hidden="1" xr:uid="{00000000-0005-0000-0000-00005A7F0000}"/>
    <cellStyle name="Hyperlink 35" xfId="7242" hidden="1" xr:uid="{00000000-0005-0000-0000-00005B7F0000}"/>
    <cellStyle name="Hyperlink 35" xfId="7278" hidden="1" xr:uid="{00000000-0005-0000-0000-00005C7F0000}"/>
    <cellStyle name="Hyperlink 35" xfId="6674" hidden="1" xr:uid="{00000000-0005-0000-0000-00005D7F0000}"/>
    <cellStyle name="Hyperlink 35" xfId="7347" hidden="1" xr:uid="{00000000-0005-0000-0000-00005E7F0000}"/>
    <cellStyle name="Hyperlink 35" xfId="7396" hidden="1" xr:uid="{00000000-0005-0000-0000-00005F7F0000}"/>
    <cellStyle name="Hyperlink 35" xfId="7446" hidden="1" xr:uid="{00000000-0005-0000-0000-0000607F0000}"/>
    <cellStyle name="Hyperlink 35" xfId="7482" hidden="1" xr:uid="{00000000-0005-0000-0000-0000617F0000}"/>
    <cellStyle name="Hyperlink 35" xfId="6848" hidden="1" xr:uid="{00000000-0005-0000-0000-0000627F0000}"/>
    <cellStyle name="Hyperlink 35" xfId="7551" hidden="1" xr:uid="{00000000-0005-0000-0000-0000637F0000}"/>
    <cellStyle name="Hyperlink 35" xfId="7600" hidden="1" xr:uid="{00000000-0005-0000-0000-0000647F0000}"/>
    <cellStyle name="Hyperlink 35" xfId="7650" hidden="1" xr:uid="{00000000-0005-0000-0000-0000657F0000}"/>
    <cellStyle name="Hyperlink 35" xfId="7686" hidden="1" xr:uid="{00000000-0005-0000-0000-0000667F0000}"/>
    <cellStyle name="Hyperlink 35" xfId="7083" hidden="1" xr:uid="{00000000-0005-0000-0000-0000677F0000}"/>
    <cellStyle name="Hyperlink 35" xfId="7755" hidden="1" xr:uid="{00000000-0005-0000-0000-0000687F0000}"/>
    <cellStyle name="Hyperlink 35" xfId="7804" hidden="1" xr:uid="{00000000-0005-0000-0000-0000697F0000}"/>
    <cellStyle name="Hyperlink 35" xfId="7854" hidden="1" xr:uid="{00000000-0005-0000-0000-00006A7F0000}"/>
    <cellStyle name="Hyperlink 35" xfId="7890" hidden="1" xr:uid="{00000000-0005-0000-0000-00006B7F0000}"/>
    <cellStyle name="Hyperlink 35" xfId="6394" hidden="1" xr:uid="{00000000-0005-0000-0000-00006C7F0000}"/>
    <cellStyle name="Hyperlink 35" xfId="7959" hidden="1" xr:uid="{00000000-0005-0000-0000-00006D7F0000}"/>
    <cellStyle name="Hyperlink 35" xfId="8008" hidden="1" xr:uid="{00000000-0005-0000-0000-00006E7F0000}"/>
    <cellStyle name="Hyperlink 35" xfId="8058" hidden="1" xr:uid="{00000000-0005-0000-0000-00006F7F0000}"/>
    <cellStyle name="Hyperlink 35" xfId="8094" hidden="1" xr:uid="{00000000-0005-0000-0000-0000707F0000}"/>
    <cellStyle name="Hyperlink 35" xfId="8217" hidden="1" xr:uid="{00000000-0005-0000-0000-0000717F0000}"/>
    <cellStyle name="Hyperlink 35" xfId="8390" hidden="1" xr:uid="{00000000-0005-0000-0000-0000727F0000}"/>
    <cellStyle name="Hyperlink 35" xfId="8439" hidden="1" xr:uid="{00000000-0005-0000-0000-0000737F0000}"/>
    <cellStyle name="Hyperlink 35" xfId="8489" hidden="1" xr:uid="{00000000-0005-0000-0000-0000747F0000}"/>
    <cellStyle name="Hyperlink 35" xfId="8525" hidden="1" xr:uid="{00000000-0005-0000-0000-0000757F0000}"/>
    <cellStyle name="Hyperlink 35" xfId="8254" hidden="1" xr:uid="{00000000-0005-0000-0000-0000767F0000}"/>
    <cellStyle name="Hyperlink 35" xfId="8622" hidden="1" xr:uid="{00000000-0005-0000-0000-0000777F0000}"/>
    <cellStyle name="Hyperlink 35" xfId="8671" hidden="1" xr:uid="{00000000-0005-0000-0000-0000787F0000}"/>
    <cellStyle name="Hyperlink 35" xfId="8721" hidden="1" xr:uid="{00000000-0005-0000-0000-0000797F0000}"/>
    <cellStyle name="Hyperlink 35" xfId="8757" hidden="1" xr:uid="{00000000-0005-0000-0000-00007A7F0000}"/>
    <cellStyle name="Hyperlink 35" xfId="8153" hidden="1" xr:uid="{00000000-0005-0000-0000-00007B7F0000}"/>
    <cellStyle name="Hyperlink 35" xfId="8826" hidden="1" xr:uid="{00000000-0005-0000-0000-00007C7F0000}"/>
    <cellStyle name="Hyperlink 35" xfId="8875" hidden="1" xr:uid="{00000000-0005-0000-0000-00007D7F0000}"/>
    <cellStyle name="Hyperlink 35" xfId="8925" hidden="1" xr:uid="{00000000-0005-0000-0000-00007E7F0000}"/>
    <cellStyle name="Hyperlink 35" xfId="8961" hidden="1" xr:uid="{00000000-0005-0000-0000-00007F7F0000}"/>
    <cellStyle name="Hyperlink 35" xfId="8327" hidden="1" xr:uid="{00000000-0005-0000-0000-0000807F0000}"/>
    <cellStyle name="Hyperlink 35" xfId="9030" hidden="1" xr:uid="{00000000-0005-0000-0000-0000817F0000}"/>
    <cellStyle name="Hyperlink 35" xfId="9079" hidden="1" xr:uid="{00000000-0005-0000-0000-0000827F0000}"/>
    <cellStyle name="Hyperlink 35" xfId="9129" hidden="1" xr:uid="{00000000-0005-0000-0000-0000837F0000}"/>
    <cellStyle name="Hyperlink 35" xfId="9165" hidden="1" xr:uid="{00000000-0005-0000-0000-0000847F0000}"/>
    <cellStyle name="Hyperlink 35" xfId="8562" hidden="1" xr:uid="{00000000-0005-0000-0000-0000857F0000}"/>
    <cellStyle name="Hyperlink 35" xfId="9234" hidden="1" xr:uid="{00000000-0005-0000-0000-0000867F0000}"/>
    <cellStyle name="Hyperlink 35" xfId="9283" hidden="1" xr:uid="{00000000-0005-0000-0000-0000877F0000}"/>
    <cellStyle name="Hyperlink 35" xfId="9333" hidden="1" xr:uid="{00000000-0005-0000-0000-0000887F0000}"/>
    <cellStyle name="Hyperlink 35" xfId="9369" hidden="1" xr:uid="{00000000-0005-0000-0000-0000897F0000}"/>
    <cellStyle name="Hyperlink 35" xfId="6319" hidden="1" xr:uid="{00000000-0005-0000-0000-00008A7F0000}"/>
    <cellStyle name="Hyperlink 35" xfId="9438" hidden="1" xr:uid="{00000000-0005-0000-0000-00008B7F0000}"/>
    <cellStyle name="Hyperlink 35" xfId="9487" hidden="1" xr:uid="{00000000-0005-0000-0000-00008C7F0000}"/>
    <cellStyle name="Hyperlink 35" xfId="9537" hidden="1" xr:uid="{00000000-0005-0000-0000-00008D7F0000}"/>
    <cellStyle name="Hyperlink 35" xfId="9573" hidden="1" xr:uid="{00000000-0005-0000-0000-00008E7F0000}"/>
    <cellStyle name="Hyperlink 35" xfId="9696" hidden="1" xr:uid="{00000000-0005-0000-0000-00008F7F0000}"/>
    <cellStyle name="Hyperlink 35" xfId="9869" hidden="1" xr:uid="{00000000-0005-0000-0000-0000907F0000}"/>
    <cellStyle name="Hyperlink 35" xfId="9918" hidden="1" xr:uid="{00000000-0005-0000-0000-0000917F0000}"/>
    <cellStyle name="Hyperlink 35" xfId="9968" hidden="1" xr:uid="{00000000-0005-0000-0000-0000927F0000}"/>
    <cellStyle name="Hyperlink 35" xfId="10004" hidden="1" xr:uid="{00000000-0005-0000-0000-0000937F0000}"/>
    <cellStyle name="Hyperlink 35" xfId="9733" hidden="1" xr:uid="{00000000-0005-0000-0000-0000947F0000}"/>
    <cellStyle name="Hyperlink 35" xfId="10101" hidden="1" xr:uid="{00000000-0005-0000-0000-0000957F0000}"/>
    <cellStyle name="Hyperlink 35" xfId="10150" hidden="1" xr:uid="{00000000-0005-0000-0000-0000967F0000}"/>
    <cellStyle name="Hyperlink 35" xfId="10200" hidden="1" xr:uid="{00000000-0005-0000-0000-0000977F0000}"/>
    <cellStyle name="Hyperlink 35" xfId="10236" hidden="1" xr:uid="{00000000-0005-0000-0000-0000987F0000}"/>
    <cellStyle name="Hyperlink 35" xfId="9632" hidden="1" xr:uid="{00000000-0005-0000-0000-0000997F0000}"/>
    <cellStyle name="Hyperlink 35" xfId="10305" hidden="1" xr:uid="{00000000-0005-0000-0000-00009A7F0000}"/>
    <cellStyle name="Hyperlink 35" xfId="10354" hidden="1" xr:uid="{00000000-0005-0000-0000-00009B7F0000}"/>
    <cellStyle name="Hyperlink 35" xfId="10404" hidden="1" xr:uid="{00000000-0005-0000-0000-00009C7F0000}"/>
    <cellStyle name="Hyperlink 35" xfId="10440" hidden="1" xr:uid="{00000000-0005-0000-0000-00009D7F0000}"/>
    <cellStyle name="Hyperlink 35" xfId="9806" hidden="1" xr:uid="{00000000-0005-0000-0000-00009E7F0000}"/>
    <cellStyle name="Hyperlink 35" xfId="10509" hidden="1" xr:uid="{00000000-0005-0000-0000-00009F7F0000}"/>
    <cellStyle name="Hyperlink 35" xfId="10558" hidden="1" xr:uid="{00000000-0005-0000-0000-0000A07F0000}"/>
    <cellStyle name="Hyperlink 35" xfId="10608" hidden="1" xr:uid="{00000000-0005-0000-0000-0000A17F0000}"/>
    <cellStyle name="Hyperlink 35" xfId="10644" hidden="1" xr:uid="{00000000-0005-0000-0000-0000A27F0000}"/>
    <cellStyle name="Hyperlink 35" xfId="10041" hidden="1" xr:uid="{00000000-0005-0000-0000-0000A37F0000}"/>
    <cellStyle name="Hyperlink 35" xfId="10713" hidden="1" xr:uid="{00000000-0005-0000-0000-0000A47F0000}"/>
    <cellStyle name="Hyperlink 35" xfId="10762" hidden="1" xr:uid="{00000000-0005-0000-0000-0000A57F0000}"/>
    <cellStyle name="Hyperlink 35" xfId="10812" hidden="1" xr:uid="{00000000-0005-0000-0000-0000A67F0000}"/>
    <cellStyle name="Hyperlink 35" xfId="10848" hidden="1" xr:uid="{00000000-0005-0000-0000-0000A77F0000}"/>
    <cellStyle name="Hyperlink 35" xfId="5703" hidden="1" xr:uid="{00000000-0005-0000-0000-0000A87F0000}"/>
    <cellStyle name="Hyperlink 35" xfId="10946" hidden="1" xr:uid="{00000000-0005-0000-0000-0000A97F0000}"/>
    <cellStyle name="Hyperlink 35" xfId="10995" hidden="1" xr:uid="{00000000-0005-0000-0000-0000AA7F0000}"/>
    <cellStyle name="Hyperlink 35" xfId="11045" hidden="1" xr:uid="{00000000-0005-0000-0000-0000AB7F0000}"/>
    <cellStyle name="Hyperlink 35" xfId="11081" hidden="1" xr:uid="{00000000-0005-0000-0000-0000AC7F0000}"/>
    <cellStyle name="Hyperlink 35" xfId="11132" hidden="1" xr:uid="{00000000-0005-0000-0000-0000AD7F0000}"/>
    <cellStyle name="Hyperlink 35" xfId="11201" hidden="1" xr:uid="{00000000-0005-0000-0000-0000AE7F0000}"/>
    <cellStyle name="Hyperlink 35" xfId="11250" hidden="1" xr:uid="{00000000-0005-0000-0000-0000AF7F0000}"/>
    <cellStyle name="Hyperlink 35" xfId="11300" hidden="1" xr:uid="{00000000-0005-0000-0000-0000B07F0000}"/>
    <cellStyle name="Hyperlink 35" xfId="11336" hidden="1" xr:uid="{00000000-0005-0000-0000-0000B17F0000}"/>
    <cellStyle name="Hyperlink 35" xfId="11444" hidden="1" xr:uid="{00000000-0005-0000-0000-0000B27F0000}"/>
    <cellStyle name="Hyperlink 35" xfId="11568" hidden="1" xr:uid="{00000000-0005-0000-0000-0000B37F0000}"/>
    <cellStyle name="Hyperlink 35" xfId="11617" hidden="1" xr:uid="{00000000-0005-0000-0000-0000B47F0000}"/>
    <cellStyle name="Hyperlink 35" xfId="11667" hidden="1" xr:uid="{00000000-0005-0000-0000-0000B57F0000}"/>
    <cellStyle name="Hyperlink 35" xfId="11703" hidden="1" xr:uid="{00000000-0005-0000-0000-0000B67F0000}"/>
    <cellStyle name="Hyperlink 35" xfId="11826" hidden="1" xr:uid="{00000000-0005-0000-0000-0000B77F0000}"/>
    <cellStyle name="Hyperlink 35" xfId="11999" hidden="1" xr:uid="{00000000-0005-0000-0000-0000B87F0000}"/>
    <cellStyle name="Hyperlink 35" xfId="12048" hidden="1" xr:uid="{00000000-0005-0000-0000-0000B97F0000}"/>
    <cellStyle name="Hyperlink 35" xfId="12098" hidden="1" xr:uid="{00000000-0005-0000-0000-0000BA7F0000}"/>
    <cellStyle name="Hyperlink 35" xfId="12134" hidden="1" xr:uid="{00000000-0005-0000-0000-0000BB7F0000}"/>
    <cellStyle name="Hyperlink 35" xfId="11863" hidden="1" xr:uid="{00000000-0005-0000-0000-0000BC7F0000}"/>
    <cellStyle name="Hyperlink 35" xfId="12231" hidden="1" xr:uid="{00000000-0005-0000-0000-0000BD7F0000}"/>
    <cellStyle name="Hyperlink 35" xfId="12280" hidden="1" xr:uid="{00000000-0005-0000-0000-0000BE7F0000}"/>
    <cellStyle name="Hyperlink 35" xfId="12330" hidden="1" xr:uid="{00000000-0005-0000-0000-0000BF7F0000}"/>
    <cellStyle name="Hyperlink 35" xfId="12366" hidden="1" xr:uid="{00000000-0005-0000-0000-0000C07F0000}"/>
    <cellStyle name="Hyperlink 35" xfId="11762" hidden="1" xr:uid="{00000000-0005-0000-0000-0000C17F0000}"/>
    <cellStyle name="Hyperlink 35" xfId="12435" hidden="1" xr:uid="{00000000-0005-0000-0000-0000C27F0000}"/>
    <cellStyle name="Hyperlink 35" xfId="12484" hidden="1" xr:uid="{00000000-0005-0000-0000-0000C37F0000}"/>
    <cellStyle name="Hyperlink 35" xfId="12534" hidden="1" xr:uid="{00000000-0005-0000-0000-0000C47F0000}"/>
    <cellStyle name="Hyperlink 35" xfId="12570" hidden="1" xr:uid="{00000000-0005-0000-0000-0000C57F0000}"/>
    <cellStyle name="Hyperlink 35" xfId="11936" hidden="1" xr:uid="{00000000-0005-0000-0000-0000C67F0000}"/>
    <cellStyle name="Hyperlink 35" xfId="12639" hidden="1" xr:uid="{00000000-0005-0000-0000-0000C77F0000}"/>
    <cellStyle name="Hyperlink 35" xfId="12688" hidden="1" xr:uid="{00000000-0005-0000-0000-0000C87F0000}"/>
    <cellStyle name="Hyperlink 35" xfId="12738" hidden="1" xr:uid="{00000000-0005-0000-0000-0000C97F0000}"/>
    <cellStyle name="Hyperlink 35" xfId="12774" hidden="1" xr:uid="{00000000-0005-0000-0000-0000CA7F0000}"/>
    <cellStyle name="Hyperlink 35" xfId="12171" hidden="1" xr:uid="{00000000-0005-0000-0000-0000CB7F0000}"/>
    <cellStyle name="Hyperlink 35" xfId="12843" hidden="1" xr:uid="{00000000-0005-0000-0000-0000CC7F0000}"/>
    <cellStyle name="Hyperlink 35" xfId="12892" hidden="1" xr:uid="{00000000-0005-0000-0000-0000CD7F0000}"/>
    <cellStyle name="Hyperlink 35" xfId="12942" hidden="1" xr:uid="{00000000-0005-0000-0000-0000CE7F0000}"/>
    <cellStyle name="Hyperlink 35" xfId="12978" hidden="1" xr:uid="{00000000-0005-0000-0000-0000CF7F0000}"/>
    <cellStyle name="Hyperlink 35" xfId="11482" hidden="1" xr:uid="{00000000-0005-0000-0000-0000D07F0000}"/>
    <cellStyle name="Hyperlink 35" xfId="13047" hidden="1" xr:uid="{00000000-0005-0000-0000-0000D17F0000}"/>
    <cellStyle name="Hyperlink 35" xfId="13096" hidden="1" xr:uid="{00000000-0005-0000-0000-0000D27F0000}"/>
    <cellStyle name="Hyperlink 35" xfId="13146" hidden="1" xr:uid="{00000000-0005-0000-0000-0000D37F0000}"/>
    <cellStyle name="Hyperlink 35" xfId="13182" hidden="1" xr:uid="{00000000-0005-0000-0000-0000D47F0000}"/>
    <cellStyle name="Hyperlink 35" xfId="13305" hidden="1" xr:uid="{00000000-0005-0000-0000-0000D57F0000}"/>
    <cellStyle name="Hyperlink 35" xfId="13478" hidden="1" xr:uid="{00000000-0005-0000-0000-0000D67F0000}"/>
    <cellStyle name="Hyperlink 35" xfId="13527" hidden="1" xr:uid="{00000000-0005-0000-0000-0000D77F0000}"/>
    <cellStyle name="Hyperlink 35" xfId="13577" hidden="1" xr:uid="{00000000-0005-0000-0000-0000D87F0000}"/>
    <cellStyle name="Hyperlink 35" xfId="13613" hidden="1" xr:uid="{00000000-0005-0000-0000-0000D97F0000}"/>
    <cellStyle name="Hyperlink 35" xfId="13342" hidden="1" xr:uid="{00000000-0005-0000-0000-0000DA7F0000}"/>
    <cellStyle name="Hyperlink 35" xfId="13710" hidden="1" xr:uid="{00000000-0005-0000-0000-0000DB7F0000}"/>
    <cellStyle name="Hyperlink 35" xfId="13759" hidden="1" xr:uid="{00000000-0005-0000-0000-0000DC7F0000}"/>
    <cellStyle name="Hyperlink 35" xfId="13809" hidden="1" xr:uid="{00000000-0005-0000-0000-0000DD7F0000}"/>
    <cellStyle name="Hyperlink 35" xfId="13845" hidden="1" xr:uid="{00000000-0005-0000-0000-0000DE7F0000}"/>
    <cellStyle name="Hyperlink 35" xfId="13241" hidden="1" xr:uid="{00000000-0005-0000-0000-0000DF7F0000}"/>
    <cellStyle name="Hyperlink 35" xfId="13914" hidden="1" xr:uid="{00000000-0005-0000-0000-0000E07F0000}"/>
    <cellStyle name="Hyperlink 35" xfId="13963" hidden="1" xr:uid="{00000000-0005-0000-0000-0000E17F0000}"/>
    <cellStyle name="Hyperlink 35" xfId="14013" hidden="1" xr:uid="{00000000-0005-0000-0000-0000E27F0000}"/>
    <cellStyle name="Hyperlink 35" xfId="14049" hidden="1" xr:uid="{00000000-0005-0000-0000-0000E37F0000}"/>
    <cellStyle name="Hyperlink 35" xfId="13415" hidden="1" xr:uid="{00000000-0005-0000-0000-0000E47F0000}"/>
    <cellStyle name="Hyperlink 35" xfId="14118" hidden="1" xr:uid="{00000000-0005-0000-0000-0000E57F0000}"/>
    <cellStyle name="Hyperlink 35" xfId="14167" hidden="1" xr:uid="{00000000-0005-0000-0000-0000E67F0000}"/>
    <cellStyle name="Hyperlink 35" xfId="14217" hidden="1" xr:uid="{00000000-0005-0000-0000-0000E77F0000}"/>
    <cellStyle name="Hyperlink 35" xfId="14253" hidden="1" xr:uid="{00000000-0005-0000-0000-0000E87F0000}"/>
    <cellStyle name="Hyperlink 35" xfId="13650" hidden="1" xr:uid="{00000000-0005-0000-0000-0000E97F0000}"/>
    <cellStyle name="Hyperlink 35" xfId="14322" hidden="1" xr:uid="{00000000-0005-0000-0000-0000EA7F0000}"/>
    <cellStyle name="Hyperlink 35" xfId="14371" hidden="1" xr:uid="{00000000-0005-0000-0000-0000EB7F0000}"/>
    <cellStyle name="Hyperlink 35" xfId="14421" hidden="1" xr:uid="{00000000-0005-0000-0000-0000EC7F0000}"/>
    <cellStyle name="Hyperlink 35" xfId="14457" hidden="1" xr:uid="{00000000-0005-0000-0000-0000ED7F0000}"/>
    <cellStyle name="Hyperlink 35" xfId="11407" hidden="1" xr:uid="{00000000-0005-0000-0000-0000EE7F0000}"/>
    <cellStyle name="Hyperlink 35" xfId="14526" hidden="1" xr:uid="{00000000-0005-0000-0000-0000EF7F0000}"/>
    <cellStyle name="Hyperlink 35" xfId="14575" hidden="1" xr:uid="{00000000-0005-0000-0000-0000F07F0000}"/>
    <cellStyle name="Hyperlink 35" xfId="14625" hidden="1" xr:uid="{00000000-0005-0000-0000-0000F17F0000}"/>
    <cellStyle name="Hyperlink 35" xfId="14661" hidden="1" xr:uid="{00000000-0005-0000-0000-0000F27F0000}"/>
    <cellStyle name="Hyperlink 35" xfId="14784" hidden="1" xr:uid="{00000000-0005-0000-0000-0000F37F0000}"/>
    <cellStyle name="Hyperlink 35" xfId="14957" hidden="1" xr:uid="{00000000-0005-0000-0000-0000F47F0000}"/>
    <cellStyle name="Hyperlink 35" xfId="15006" hidden="1" xr:uid="{00000000-0005-0000-0000-0000F57F0000}"/>
    <cellStyle name="Hyperlink 35" xfId="15056" hidden="1" xr:uid="{00000000-0005-0000-0000-0000F67F0000}"/>
    <cellStyle name="Hyperlink 35" xfId="15092" hidden="1" xr:uid="{00000000-0005-0000-0000-0000F77F0000}"/>
    <cellStyle name="Hyperlink 35" xfId="14821" hidden="1" xr:uid="{00000000-0005-0000-0000-0000F87F0000}"/>
    <cellStyle name="Hyperlink 35" xfId="15189" hidden="1" xr:uid="{00000000-0005-0000-0000-0000F97F0000}"/>
    <cellStyle name="Hyperlink 35" xfId="15238" hidden="1" xr:uid="{00000000-0005-0000-0000-0000FA7F0000}"/>
    <cellStyle name="Hyperlink 35" xfId="15288" hidden="1" xr:uid="{00000000-0005-0000-0000-0000FB7F0000}"/>
    <cellStyle name="Hyperlink 35" xfId="15324" hidden="1" xr:uid="{00000000-0005-0000-0000-0000FC7F0000}"/>
    <cellStyle name="Hyperlink 35" xfId="14720" hidden="1" xr:uid="{00000000-0005-0000-0000-0000FD7F0000}"/>
    <cellStyle name="Hyperlink 35" xfId="15393" hidden="1" xr:uid="{00000000-0005-0000-0000-0000FE7F0000}"/>
    <cellStyle name="Hyperlink 35" xfId="15442" hidden="1" xr:uid="{00000000-0005-0000-0000-0000FF7F0000}"/>
    <cellStyle name="Hyperlink 35" xfId="15492" hidden="1" xr:uid="{00000000-0005-0000-0000-000000800000}"/>
    <cellStyle name="Hyperlink 35" xfId="15528" hidden="1" xr:uid="{00000000-0005-0000-0000-000001800000}"/>
    <cellStyle name="Hyperlink 35" xfId="14894" hidden="1" xr:uid="{00000000-0005-0000-0000-000002800000}"/>
    <cellStyle name="Hyperlink 35" xfId="15597" hidden="1" xr:uid="{00000000-0005-0000-0000-000003800000}"/>
    <cellStyle name="Hyperlink 35" xfId="15646" hidden="1" xr:uid="{00000000-0005-0000-0000-000004800000}"/>
    <cellStyle name="Hyperlink 35" xfId="15696" hidden="1" xr:uid="{00000000-0005-0000-0000-000005800000}"/>
    <cellStyle name="Hyperlink 35" xfId="15732" hidden="1" xr:uid="{00000000-0005-0000-0000-000006800000}"/>
    <cellStyle name="Hyperlink 35" xfId="15129" hidden="1" xr:uid="{00000000-0005-0000-0000-000007800000}"/>
    <cellStyle name="Hyperlink 35" xfId="15801" hidden="1" xr:uid="{00000000-0005-0000-0000-000008800000}"/>
    <cellStyle name="Hyperlink 35" xfId="15850" hidden="1" xr:uid="{00000000-0005-0000-0000-000009800000}"/>
    <cellStyle name="Hyperlink 35" xfId="15900" hidden="1" xr:uid="{00000000-0005-0000-0000-00000A800000}"/>
    <cellStyle name="Hyperlink 35" xfId="15936" hidden="1" xr:uid="{00000000-0005-0000-0000-00000B800000}"/>
    <cellStyle name="Hyperlink 35" xfId="5603" hidden="1" xr:uid="{00000000-0005-0000-0000-00000C800000}"/>
    <cellStyle name="Hyperlink 35" xfId="16030" hidden="1" xr:uid="{00000000-0005-0000-0000-00000D800000}"/>
    <cellStyle name="Hyperlink 35" xfId="16079" hidden="1" xr:uid="{00000000-0005-0000-0000-00000E800000}"/>
    <cellStyle name="Hyperlink 35" xfId="16129" hidden="1" xr:uid="{00000000-0005-0000-0000-00000F800000}"/>
    <cellStyle name="Hyperlink 35" xfId="16165" hidden="1" xr:uid="{00000000-0005-0000-0000-000010800000}"/>
    <cellStyle name="Hyperlink 35" xfId="16216" hidden="1" xr:uid="{00000000-0005-0000-0000-000011800000}"/>
    <cellStyle name="Hyperlink 35" xfId="16285" hidden="1" xr:uid="{00000000-0005-0000-0000-000012800000}"/>
    <cellStyle name="Hyperlink 35" xfId="16334" hidden="1" xr:uid="{00000000-0005-0000-0000-000013800000}"/>
    <cellStyle name="Hyperlink 35" xfId="16384" hidden="1" xr:uid="{00000000-0005-0000-0000-000014800000}"/>
    <cellStyle name="Hyperlink 35" xfId="16420" hidden="1" xr:uid="{00000000-0005-0000-0000-000015800000}"/>
    <cellStyle name="Hyperlink 35" xfId="16525" hidden="1" xr:uid="{00000000-0005-0000-0000-000016800000}"/>
    <cellStyle name="Hyperlink 35" xfId="16648" hidden="1" xr:uid="{00000000-0005-0000-0000-000017800000}"/>
    <cellStyle name="Hyperlink 35" xfId="16697" hidden="1" xr:uid="{00000000-0005-0000-0000-000018800000}"/>
    <cellStyle name="Hyperlink 35" xfId="16747" hidden="1" xr:uid="{00000000-0005-0000-0000-000019800000}"/>
    <cellStyle name="Hyperlink 35" xfId="16783" hidden="1" xr:uid="{00000000-0005-0000-0000-00001A800000}"/>
    <cellStyle name="Hyperlink 35" xfId="16906" hidden="1" xr:uid="{00000000-0005-0000-0000-00001B800000}"/>
    <cellStyle name="Hyperlink 35" xfId="17079" hidden="1" xr:uid="{00000000-0005-0000-0000-00001C800000}"/>
    <cellStyle name="Hyperlink 35" xfId="17128" hidden="1" xr:uid="{00000000-0005-0000-0000-00001D800000}"/>
    <cellStyle name="Hyperlink 35" xfId="17178" hidden="1" xr:uid="{00000000-0005-0000-0000-00001E800000}"/>
    <cellStyle name="Hyperlink 35" xfId="17214" hidden="1" xr:uid="{00000000-0005-0000-0000-00001F800000}"/>
    <cellStyle name="Hyperlink 35" xfId="16943" hidden="1" xr:uid="{00000000-0005-0000-0000-000020800000}"/>
    <cellStyle name="Hyperlink 35" xfId="17311" hidden="1" xr:uid="{00000000-0005-0000-0000-000021800000}"/>
    <cellStyle name="Hyperlink 35" xfId="17360" hidden="1" xr:uid="{00000000-0005-0000-0000-000022800000}"/>
    <cellStyle name="Hyperlink 35" xfId="17410" hidden="1" xr:uid="{00000000-0005-0000-0000-000023800000}"/>
    <cellStyle name="Hyperlink 35" xfId="17446" hidden="1" xr:uid="{00000000-0005-0000-0000-000024800000}"/>
    <cellStyle name="Hyperlink 35" xfId="16842" hidden="1" xr:uid="{00000000-0005-0000-0000-000025800000}"/>
    <cellStyle name="Hyperlink 35" xfId="17515" hidden="1" xr:uid="{00000000-0005-0000-0000-000026800000}"/>
    <cellStyle name="Hyperlink 35" xfId="17564" hidden="1" xr:uid="{00000000-0005-0000-0000-000027800000}"/>
    <cellStyle name="Hyperlink 35" xfId="17614" hidden="1" xr:uid="{00000000-0005-0000-0000-000028800000}"/>
    <cellStyle name="Hyperlink 35" xfId="17650" hidden="1" xr:uid="{00000000-0005-0000-0000-000029800000}"/>
    <cellStyle name="Hyperlink 35" xfId="17016" hidden="1" xr:uid="{00000000-0005-0000-0000-00002A800000}"/>
    <cellStyle name="Hyperlink 35" xfId="17719" hidden="1" xr:uid="{00000000-0005-0000-0000-00002B800000}"/>
    <cellStyle name="Hyperlink 35" xfId="17768" hidden="1" xr:uid="{00000000-0005-0000-0000-00002C800000}"/>
    <cellStyle name="Hyperlink 35" xfId="17818" hidden="1" xr:uid="{00000000-0005-0000-0000-00002D800000}"/>
    <cellStyle name="Hyperlink 35" xfId="17854" hidden="1" xr:uid="{00000000-0005-0000-0000-00002E800000}"/>
    <cellStyle name="Hyperlink 35" xfId="17251" hidden="1" xr:uid="{00000000-0005-0000-0000-00002F800000}"/>
    <cellStyle name="Hyperlink 35" xfId="17923" hidden="1" xr:uid="{00000000-0005-0000-0000-000030800000}"/>
    <cellStyle name="Hyperlink 35" xfId="17972" hidden="1" xr:uid="{00000000-0005-0000-0000-000031800000}"/>
    <cellStyle name="Hyperlink 35" xfId="18022" hidden="1" xr:uid="{00000000-0005-0000-0000-000032800000}"/>
    <cellStyle name="Hyperlink 35" xfId="18058" hidden="1" xr:uid="{00000000-0005-0000-0000-000033800000}"/>
    <cellStyle name="Hyperlink 35" xfId="16563" hidden="1" xr:uid="{00000000-0005-0000-0000-000034800000}"/>
    <cellStyle name="Hyperlink 35" xfId="18127" hidden="1" xr:uid="{00000000-0005-0000-0000-000035800000}"/>
    <cellStyle name="Hyperlink 35" xfId="18176" hidden="1" xr:uid="{00000000-0005-0000-0000-000036800000}"/>
    <cellStyle name="Hyperlink 35" xfId="18226" hidden="1" xr:uid="{00000000-0005-0000-0000-000037800000}"/>
    <cellStyle name="Hyperlink 35" xfId="18262" hidden="1" xr:uid="{00000000-0005-0000-0000-000038800000}"/>
    <cellStyle name="Hyperlink 35" xfId="18385" hidden="1" xr:uid="{00000000-0005-0000-0000-000039800000}"/>
    <cellStyle name="Hyperlink 35" xfId="18558" hidden="1" xr:uid="{00000000-0005-0000-0000-00003A800000}"/>
    <cellStyle name="Hyperlink 35" xfId="18607" hidden="1" xr:uid="{00000000-0005-0000-0000-00003B800000}"/>
    <cellStyle name="Hyperlink 35" xfId="18657" hidden="1" xr:uid="{00000000-0005-0000-0000-00003C800000}"/>
    <cellStyle name="Hyperlink 35" xfId="18693" hidden="1" xr:uid="{00000000-0005-0000-0000-00003D800000}"/>
    <cellStyle name="Hyperlink 35" xfId="18422" hidden="1" xr:uid="{00000000-0005-0000-0000-00003E800000}"/>
    <cellStyle name="Hyperlink 35" xfId="18790" hidden="1" xr:uid="{00000000-0005-0000-0000-00003F800000}"/>
    <cellStyle name="Hyperlink 35" xfId="18839" hidden="1" xr:uid="{00000000-0005-0000-0000-000040800000}"/>
    <cellStyle name="Hyperlink 35" xfId="18889" hidden="1" xr:uid="{00000000-0005-0000-0000-000041800000}"/>
    <cellStyle name="Hyperlink 35" xfId="18925" hidden="1" xr:uid="{00000000-0005-0000-0000-000042800000}"/>
    <cellStyle name="Hyperlink 35" xfId="18321" hidden="1" xr:uid="{00000000-0005-0000-0000-000043800000}"/>
    <cellStyle name="Hyperlink 35" xfId="18994" hidden="1" xr:uid="{00000000-0005-0000-0000-000044800000}"/>
    <cellStyle name="Hyperlink 35" xfId="19043" hidden="1" xr:uid="{00000000-0005-0000-0000-000045800000}"/>
    <cellStyle name="Hyperlink 35" xfId="19093" hidden="1" xr:uid="{00000000-0005-0000-0000-000046800000}"/>
    <cellStyle name="Hyperlink 35" xfId="19129" hidden="1" xr:uid="{00000000-0005-0000-0000-000047800000}"/>
    <cellStyle name="Hyperlink 35" xfId="18495" hidden="1" xr:uid="{00000000-0005-0000-0000-000048800000}"/>
    <cellStyle name="Hyperlink 35" xfId="19198" hidden="1" xr:uid="{00000000-0005-0000-0000-000049800000}"/>
    <cellStyle name="Hyperlink 35" xfId="19247" hidden="1" xr:uid="{00000000-0005-0000-0000-00004A800000}"/>
    <cellStyle name="Hyperlink 35" xfId="19297" hidden="1" xr:uid="{00000000-0005-0000-0000-00004B800000}"/>
    <cellStyle name="Hyperlink 35" xfId="19333" hidden="1" xr:uid="{00000000-0005-0000-0000-00004C800000}"/>
    <cellStyle name="Hyperlink 35" xfId="18730" hidden="1" xr:uid="{00000000-0005-0000-0000-00004D800000}"/>
    <cellStyle name="Hyperlink 35" xfId="19402" hidden="1" xr:uid="{00000000-0005-0000-0000-00004E800000}"/>
    <cellStyle name="Hyperlink 35" xfId="19451" hidden="1" xr:uid="{00000000-0005-0000-0000-00004F800000}"/>
    <cellStyle name="Hyperlink 35" xfId="19501" hidden="1" xr:uid="{00000000-0005-0000-0000-000050800000}"/>
    <cellStyle name="Hyperlink 35" xfId="19537" hidden="1" xr:uid="{00000000-0005-0000-0000-000051800000}"/>
    <cellStyle name="Hyperlink 35" xfId="16489" hidden="1" xr:uid="{00000000-0005-0000-0000-000052800000}"/>
    <cellStyle name="Hyperlink 35" xfId="19606" hidden="1" xr:uid="{00000000-0005-0000-0000-000053800000}"/>
    <cellStyle name="Hyperlink 35" xfId="19655" hidden="1" xr:uid="{00000000-0005-0000-0000-000054800000}"/>
    <cellStyle name="Hyperlink 35" xfId="19705" hidden="1" xr:uid="{00000000-0005-0000-0000-000055800000}"/>
    <cellStyle name="Hyperlink 35" xfId="19741" hidden="1" xr:uid="{00000000-0005-0000-0000-000056800000}"/>
    <cellStyle name="Hyperlink 35" xfId="19864" hidden="1" xr:uid="{00000000-0005-0000-0000-000057800000}"/>
    <cellStyle name="Hyperlink 35" xfId="20037" hidden="1" xr:uid="{00000000-0005-0000-0000-000058800000}"/>
    <cellStyle name="Hyperlink 35" xfId="20086" hidden="1" xr:uid="{00000000-0005-0000-0000-000059800000}"/>
    <cellStyle name="Hyperlink 35" xfId="20136" hidden="1" xr:uid="{00000000-0005-0000-0000-00005A800000}"/>
    <cellStyle name="Hyperlink 35" xfId="20172" hidden="1" xr:uid="{00000000-0005-0000-0000-00005B800000}"/>
    <cellStyle name="Hyperlink 35" xfId="19901" hidden="1" xr:uid="{00000000-0005-0000-0000-00005C800000}"/>
    <cellStyle name="Hyperlink 35" xfId="20269" hidden="1" xr:uid="{00000000-0005-0000-0000-00005D800000}"/>
    <cellStyle name="Hyperlink 35" xfId="20318" hidden="1" xr:uid="{00000000-0005-0000-0000-00005E800000}"/>
    <cellStyle name="Hyperlink 35" xfId="20368" hidden="1" xr:uid="{00000000-0005-0000-0000-00005F800000}"/>
    <cellStyle name="Hyperlink 35" xfId="20404" hidden="1" xr:uid="{00000000-0005-0000-0000-000060800000}"/>
    <cellStyle name="Hyperlink 35" xfId="19800" hidden="1" xr:uid="{00000000-0005-0000-0000-000061800000}"/>
    <cellStyle name="Hyperlink 35" xfId="20473" hidden="1" xr:uid="{00000000-0005-0000-0000-000062800000}"/>
    <cellStyle name="Hyperlink 35" xfId="20522" hidden="1" xr:uid="{00000000-0005-0000-0000-000063800000}"/>
    <cellStyle name="Hyperlink 35" xfId="20572" hidden="1" xr:uid="{00000000-0005-0000-0000-000064800000}"/>
    <cellStyle name="Hyperlink 35" xfId="20608" hidden="1" xr:uid="{00000000-0005-0000-0000-000065800000}"/>
    <cellStyle name="Hyperlink 35" xfId="19974" hidden="1" xr:uid="{00000000-0005-0000-0000-000066800000}"/>
    <cellStyle name="Hyperlink 35" xfId="20677" hidden="1" xr:uid="{00000000-0005-0000-0000-000067800000}"/>
    <cellStyle name="Hyperlink 35" xfId="20726" hidden="1" xr:uid="{00000000-0005-0000-0000-000068800000}"/>
    <cellStyle name="Hyperlink 35" xfId="20776" hidden="1" xr:uid="{00000000-0005-0000-0000-000069800000}"/>
    <cellStyle name="Hyperlink 35" xfId="20812" hidden="1" xr:uid="{00000000-0005-0000-0000-00006A800000}"/>
    <cellStyle name="Hyperlink 35" xfId="20209" hidden="1" xr:uid="{00000000-0005-0000-0000-00006B800000}"/>
    <cellStyle name="Hyperlink 35" xfId="20881" hidden="1" xr:uid="{00000000-0005-0000-0000-00006C800000}"/>
    <cellStyle name="Hyperlink 35" xfId="20930" hidden="1" xr:uid="{00000000-0005-0000-0000-00006D800000}"/>
    <cellStyle name="Hyperlink 35" xfId="20980" hidden="1" xr:uid="{00000000-0005-0000-0000-00006E800000}"/>
    <cellStyle name="Hyperlink 35" xfId="21016" hidden="1" xr:uid="{00000000-0005-0000-0000-00006F800000}"/>
    <cellStyle name="Hyperlink 35" xfId="5758" hidden="1" xr:uid="{00000000-0005-0000-0000-000070800000}"/>
    <cellStyle name="Hyperlink 35" xfId="21114" hidden="1" xr:uid="{00000000-0005-0000-0000-000071800000}"/>
    <cellStyle name="Hyperlink 35" xfId="21163" hidden="1" xr:uid="{00000000-0005-0000-0000-000072800000}"/>
    <cellStyle name="Hyperlink 35" xfId="21213" hidden="1" xr:uid="{00000000-0005-0000-0000-000073800000}"/>
    <cellStyle name="Hyperlink 35" xfId="21249" hidden="1" xr:uid="{00000000-0005-0000-0000-000074800000}"/>
    <cellStyle name="Hyperlink 35" xfId="21300" hidden="1" xr:uid="{00000000-0005-0000-0000-000075800000}"/>
    <cellStyle name="Hyperlink 35" xfId="21369" hidden="1" xr:uid="{00000000-0005-0000-0000-000076800000}"/>
    <cellStyle name="Hyperlink 35" xfId="21418" hidden="1" xr:uid="{00000000-0005-0000-0000-000077800000}"/>
    <cellStyle name="Hyperlink 35" xfId="21468" hidden="1" xr:uid="{00000000-0005-0000-0000-000078800000}"/>
    <cellStyle name="Hyperlink 35" xfId="21504" hidden="1" xr:uid="{00000000-0005-0000-0000-000079800000}"/>
    <cellStyle name="Hyperlink 35" xfId="21610" hidden="1" xr:uid="{00000000-0005-0000-0000-00007A800000}"/>
    <cellStyle name="Hyperlink 35" xfId="21733" hidden="1" xr:uid="{00000000-0005-0000-0000-00007B800000}"/>
    <cellStyle name="Hyperlink 35" xfId="21782" hidden="1" xr:uid="{00000000-0005-0000-0000-00007C800000}"/>
    <cellStyle name="Hyperlink 35" xfId="21832" hidden="1" xr:uid="{00000000-0005-0000-0000-00007D800000}"/>
    <cellStyle name="Hyperlink 35" xfId="21868" hidden="1" xr:uid="{00000000-0005-0000-0000-00007E800000}"/>
    <cellStyle name="Hyperlink 35" xfId="21991" hidden="1" xr:uid="{00000000-0005-0000-0000-00007F800000}"/>
    <cellStyle name="Hyperlink 35" xfId="22164" hidden="1" xr:uid="{00000000-0005-0000-0000-000080800000}"/>
    <cellStyle name="Hyperlink 35" xfId="22213" hidden="1" xr:uid="{00000000-0005-0000-0000-000081800000}"/>
    <cellStyle name="Hyperlink 35" xfId="22263" hidden="1" xr:uid="{00000000-0005-0000-0000-000082800000}"/>
    <cellStyle name="Hyperlink 35" xfId="22299" hidden="1" xr:uid="{00000000-0005-0000-0000-000083800000}"/>
    <cellStyle name="Hyperlink 35" xfId="22028" hidden="1" xr:uid="{00000000-0005-0000-0000-000084800000}"/>
    <cellStyle name="Hyperlink 35" xfId="22396" hidden="1" xr:uid="{00000000-0005-0000-0000-000085800000}"/>
    <cellStyle name="Hyperlink 35" xfId="22445" hidden="1" xr:uid="{00000000-0005-0000-0000-000086800000}"/>
    <cellStyle name="Hyperlink 35" xfId="22495" hidden="1" xr:uid="{00000000-0005-0000-0000-000087800000}"/>
    <cellStyle name="Hyperlink 35" xfId="22531" hidden="1" xr:uid="{00000000-0005-0000-0000-000088800000}"/>
    <cellStyle name="Hyperlink 35" xfId="21927" hidden="1" xr:uid="{00000000-0005-0000-0000-000089800000}"/>
    <cellStyle name="Hyperlink 35" xfId="22600" hidden="1" xr:uid="{00000000-0005-0000-0000-00008A800000}"/>
    <cellStyle name="Hyperlink 35" xfId="22649" hidden="1" xr:uid="{00000000-0005-0000-0000-00008B800000}"/>
    <cellStyle name="Hyperlink 35" xfId="22699" hidden="1" xr:uid="{00000000-0005-0000-0000-00008C800000}"/>
    <cellStyle name="Hyperlink 35" xfId="22735" hidden="1" xr:uid="{00000000-0005-0000-0000-00008D800000}"/>
    <cellStyle name="Hyperlink 35" xfId="22101" hidden="1" xr:uid="{00000000-0005-0000-0000-00008E800000}"/>
    <cellStyle name="Hyperlink 35" xfId="22804" hidden="1" xr:uid="{00000000-0005-0000-0000-00008F800000}"/>
    <cellStyle name="Hyperlink 35" xfId="22853" hidden="1" xr:uid="{00000000-0005-0000-0000-000090800000}"/>
    <cellStyle name="Hyperlink 35" xfId="22903" hidden="1" xr:uid="{00000000-0005-0000-0000-000091800000}"/>
    <cellStyle name="Hyperlink 35" xfId="22939" hidden="1" xr:uid="{00000000-0005-0000-0000-000092800000}"/>
    <cellStyle name="Hyperlink 35" xfId="22336" hidden="1" xr:uid="{00000000-0005-0000-0000-000093800000}"/>
    <cellStyle name="Hyperlink 35" xfId="23008" hidden="1" xr:uid="{00000000-0005-0000-0000-000094800000}"/>
    <cellStyle name="Hyperlink 35" xfId="23057" hidden="1" xr:uid="{00000000-0005-0000-0000-000095800000}"/>
    <cellStyle name="Hyperlink 35" xfId="23107" hidden="1" xr:uid="{00000000-0005-0000-0000-000096800000}"/>
    <cellStyle name="Hyperlink 35" xfId="23143" hidden="1" xr:uid="{00000000-0005-0000-0000-000097800000}"/>
    <cellStyle name="Hyperlink 35" xfId="21648" hidden="1" xr:uid="{00000000-0005-0000-0000-000098800000}"/>
    <cellStyle name="Hyperlink 35" xfId="23212" hidden="1" xr:uid="{00000000-0005-0000-0000-000099800000}"/>
    <cellStyle name="Hyperlink 35" xfId="23261" hidden="1" xr:uid="{00000000-0005-0000-0000-00009A800000}"/>
    <cellStyle name="Hyperlink 35" xfId="23311" hidden="1" xr:uid="{00000000-0005-0000-0000-00009B800000}"/>
    <cellStyle name="Hyperlink 35" xfId="23347" hidden="1" xr:uid="{00000000-0005-0000-0000-00009C800000}"/>
    <cellStyle name="Hyperlink 35" xfId="23470" hidden="1" xr:uid="{00000000-0005-0000-0000-00009D800000}"/>
    <cellStyle name="Hyperlink 35" xfId="23643" hidden="1" xr:uid="{00000000-0005-0000-0000-00009E800000}"/>
    <cellStyle name="Hyperlink 35" xfId="23692" hidden="1" xr:uid="{00000000-0005-0000-0000-00009F800000}"/>
    <cellStyle name="Hyperlink 35" xfId="23742" hidden="1" xr:uid="{00000000-0005-0000-0000-0000A0800000}"/>
    <cellStyle name="Hyperlink 35" xfId="23778" hidden="1" xr:uid="{00000000-0005-0000-0000-0000A1800000}"/>
    <cellStyle name="Hyperlink 35" xfId="23507" hidden="1" xr:uid="{00000000-0005-0000-0000-0000A2800000}"/>
    <cellStyle name="Hyperlink 35" xfId="23875" hidden="1" xr:uid="{00000000-0005-0000-0000-0000A3800000}"/>
    <cellStyle name="Hyperlink 35" xfId="23924" hidden="1" xr:uid="{00000000-0005-0000-0000-0000A4800000}"/>
    <cellStyle name="Hyperlink 35" xfId="23974" hidden="1" xr:uid="{00000000-0005-0000-0000-0000A5800000}"/>
    <cellStyle name="Hyperlink 35" xfId="24010" hidden="1" xr:uid="{00000000-0005-0000-0000-0000A6800000}"/>
    <cellStyle name="Hyperlink 35" xfId="23406" hidden="1" xr:uid="{00000000-0005-0000-0000-0000A7800000}"/>
    <cellStyle name="Hyperlink 35" xfId="24079" hidden="1" xr:uid="{00000000-0005-0000-0000-0000A8800000}"/>
    <cellStyle name="Hyperlink 35" xfId="24128" hidden="1" xr:uid="{00000000-0005-0000-0000-0000A9800000}"/>
    <cellStyle name="Hyperlink 35" xfId="24178" hidden="1" xr:uid="{00000000-0005-0000-0000-0000AA800000}"/>
    <cellStyle name="Hyperlink 35" xfId="24214" hidden="1" xr:uid="{00000000-0005-0000-0000-0000AB800000}"/>
    <cellStyle name="Hyperlink 35" xfId="23580" hidden="1" xr:uid="{00000000-0005-0000-0000-0000AC800000}"/>
    <cellStyle name="Hyperlink 35" xfId="24283" hidden="1" xr:uid="{00000000-0005-0000-0000-0000AD800000}"/>
    <cellStyle name="Hyperlink 35" xfId="24332" hidden="1" xr:uid="{00000000-0005-0000-0000-0000AE800000}"/>
    <cellStyle name="Hyperlink 35" xfId="24382" hidden="1" xr:uid="{00000000-0005-0000-0000-0000AF800000}"/>
    <cellStyle name="Hyperlink 35" xfId="24418" hidden="1" xr:uid="{00000000-0005-0000-0000-0000B0800000}"/>
    <cellStyle name="Hyperlink 35" xfId="23815" hidden="1" xr:uid="{00000000-0005-0000-0000-0000B1800000}"/>
    <cellStyle name="Hyperlink 35" xfId="24487" hidden="1" xr:uid="{00000000-0005-0000-0000-0000B2800000}"/>
    <cellStyle name="Hyperlink 35" xfId="24536" hidden="1" xr:uid="{00000000-0005-0000-0000-0000B3800000}"/>
    <cellStyle name="Hyperlink 35" xfId="24586" hidden="1" xr:uid="{00000000-0005-0000-0000-0000B4800000}"/>
    <cellStyle name="Hyperlink 35" xfId="24622" hidden="1" xr:uid="{00000000-0005-0000-0000-0000B5800000}"/>
    <cellStyle name="Hyperlink 35" xfId="21574" hidden="1" xr:uid="{00000000-0005-0000-0000-0000B6800000}"/>
    <cellStyle name="Hyperlink 35" xfId="24691" hidden="1" xr:uid="{00000000-0005-0000-0000-0000B7800000}"/>
    <cellStyle name="Hyperlink 35" xfId="24740" hidden="1" xr:uid="{00000000-0005-0000-0000-0000B8800000}"/>
    <cellStyle name="Hyperlink 35" xfId="24790" hidden="1" xr:uid="{00000000-0005-0000-0000-0000B9800000}"/>
    <cellStyle name="Hyperlink 35" xfId="24826" hidden="1" xr:uid="{00000000-0005-0000-0000-0000BA800000}"/>
    <cellStyle name="Hyperlink 35" xfId="24949" hidden="1" xr:uid="{00000000-0005-0000-0000-0000BB800000}"/>
    <cellStyle name="Hyperlink 35" xfId="25122" hidden="1" xr:uid="{00000000-0005-0000-0000-0000BC800000}"/>
    <cellStyle name="Hyperlink 35" xfId="25171" hidden="1" xr:uid="{00000000-0005-0000-0000-0000BD800000}"/>
    <cellStyle name="Hyperlink 35" xfId="25221" hidden="1" xr:uid="{00000000-0005-0000-0000-0000BE800000}"/>
    <cellStyle name="Hyperlink 35" xfId="25257" hidden="1" xr:uid="{00000000-0005-0000-0000-0000BF800000}"/>
    <cellStyle name="Hyperlink 35" xfId="24986" hidden="1" xr:uid="{00000000-0005-0000-0000-0000C0800000}"/>
    <cellStyle name="Hyperlink 35" xfId="25354" hidden="1" xr:uid="{00000000-0005-0000-0000-0000C1800000}"/>
    <cellStyle name="Hyperlink 35" xfId="25403" hidden="1" xr:uid="{00000000-0005-0000-0000-0000C2800000}"/>
    <cellStyle name="Hyperlink 35" xfId="25453" hidden="1" xr:uid="{00000000-0005-0000-0000-0000C3800000}"/>
    <cellStyle name="Hyperlink 35" xfId="25489" hidden="1" xr:uid="{00000000-0005-0000-0000-0000C4800000}"/>
    <cellStyle name="Hyperlink 35" xfId="24885" hidden="1" xr:uid="{00000000-0005-0000-0000-0000C5800000}"/>
    <cellStyle name="Hyperlink 35" xfId="25558" hidden="1" xr:uid="{00000000-0005-0000-0000-0000C6800000}"/>
    <cellStyle name="Hyperlink 35" xfId="25607" hidden="1" xr:uid="{00000000-0005-0000-0000-0000C7800000}"/>
    <cellStyle name="Hyperlink 35" xfId="25657" hidden="1" xr:uid="{00000000-0005-0000-0000-0000C8800000}"/>
    <cellStyle name="Hyperlink 35" xfId="25693" hidden="1" xr:uid="{00000000-0005-0000-0000-0000C9800000}"/>
    <cellStyle name="Hyperlink 35" xfId="25059" hidden="1" xr:uid="{00000000-0005-0000-0000-0000CA800000}"/>
    <cellStyle name="Hyperlink 35" xfId="25762" hidden="1" xr:uid="{00000000-0005-0000-0000-0000CB800000}"/>
    <cellStyle name="Hyperlink 35" xfId="25811" hidden="1" xr:uid="{00000000-0005-0000-0000-0000CC800000}"/>
    <cellStyle name="Hyperlink 35" xfId="25861" hidden="1" xr:uid="{00000000-0005-0000-0000-0000CD800000}"/>
    <cellStyle name="Hyperlink 35" xfId="25897" hidden="1" xr:uid="{00000000-0005-0000-0000-0000CE800000}"/>
    <cellStyle name="Hyperlink 35" xfId="25294" hidden="1" xr:uid="{00000000-0005-0000-0000-0000CF800000}"/>
    <cellStyle name="Hyperlink 35" xfId="25966" hidden="1" xr:uid="{00000000-0005-0000-0000-0000D0800000}"/>
    <cellStyle name="Hyperlink 35" xfId="26015" hidden="1" xr:uid="{00000000-0005-0000-0000-0000D1800000}"/>
    <cellStyle name="Hyperlink 35" xfId="26065" hidden="1" xr:uid="{00000000-0005-0000-0000-0000D2800000}"/>
    <cellStyle name="Hyperlink 35" xfId="26101" hidden="1" xr:uid="{00000000-0005-0000-0000-0000D3800000}"/>
    <cellStyle name="Hyperlink 35" xfId="5606" hidden="1" xr:uid="{00000000-0005-0000-0000-0000D4800000}"/>
    <cellStyle name="Hyperlink 35" xfId="26195" hidden="1" xr:uid="{00000000-0005-0000-0000-0000D5800000}"/>
    <cellStyle name="Hyperlink 35" xfId="26244" hidden="1" xr:uid="{00000000-0005-0000-0000-0000D6800000}"/>
    <cellStyle name="Hyperlink 35" xfId="26294" hidden="1" xr:uid="{00000000-0005-0000-0000-0000D7800000}"/>
    <cellStyle name="Hyperlink 35" xfId="26330" hidden="1" xr:uid="{00000000-0005-0000-0000-0000D8800000}"/>
    <cellStyle name="Hyperlink 35" xfId="26381" hidden="1" xr:uid="{00000000-0005-0000-0000-0000D9800000}"/>
    <cellStyle name="Hyperlink 35" xfId="26450" hidden="1" xr:uid="{00000000-0005-0000-0000-0000DA800000}"/>
    <cellStyle name="Hyperlink 35" xfId="26499" hidden="1" xr:uid="{00000000-0005-0000-0000-0000DB800000}"/>
    <cellStyle name="Hyperlink 35" xfId="26549" hidden="1" xr:uid="{00000000-0005-0000-0000-0000DC800000}"/>
    <cellStyle name="Hyperlink 35" xfId="26585" hidden="1" xr:uid="{00000000-0005-0000-0000-0000DD800000}"/>
    <cellStyle name="Hyperlink 35" xfId="26688" hidden="1" xr:uid="{00000000-0005-0000-0000-0000DE800000}"/>
    <cellStyle name="Hyperlink 35" xfId="26811" hidden="1" xr:uid="{00000000-0005-0000-0000-0000DF800000}"/>
    <cellStyle name="Hyperlink 35" xfId="26860" hidden="1" xr:uid="{00000000-0005-0000-0000-0000E0800000}"/>
    <cellStyle name="Hyperlink 35" xfId="26910" hidden="1" xr:uid="{00000000-0005-0000-0000-0000E1800000}"/>
    <cellStyle name="Hyperlink 35" xfId="26946" hidden="1" xr:uid="{00000000-0005-0000-0000-0000E2800000}"/>
    <cellStyle name="Hyperlink 35" xfId="27069" hidden="1" xr:uid="{00000000-0005-0000-0000-0000E3800000}"/>
    <cellStyle name="Hyperlink 35" xfId="27242" hidden="1" xr:uid="{00000000-0005-0000-0000-0000E4800000}"/>
    <cellStyle name="Hyperlink 35" xfId="27291" hidden="1" xr:uid="{00000000-0005-0000-0000-0000E5800000}"/>
    <cellStyle name="Hyperlink 35" xfId="27341" hidden="1" xr:uid="{00000000-0005-0000-0000-0000E6800000}"/>
    <cellStyle name="Hyperlink 35" xfId="27377" hidden="1" xr:uid="{00000000-0005-0000-0000-0000E7800000}"/>
    <cellStyle name="Hyperlink 35" xfId="27106" hidden="1" xr:uid="{00000000-0005-0000-0000-0000E8800000}"/>
    <cellStyle name="Hyperlink 35" xfId="27474" hidden="1" xr:uid="{00000000-0005-0000-0000-0000E9800000}"/>
    <cellStyle name="Hyperlink 35" xfId="27523" hidden="1" xr:uid="{00000000-0005-0000-0000-0000EA800000}"/>
    <cellStyle name="Hyperlink 35" xfId="27573" hidden="1" xr:uid="{00000000-0005-0000-0000-0000EB800000}"/>
    <cellStyle name="Hyperlink 35" xfId="27609" hidden="1" xr:uid="{00000000-0005-0000-0000-0000EC800000}"/>
    <cellStyle name="Hyperlink 35" xfId="27005" hidden="1" xr:uid="{00000000-0005-0000-0000-0000ED800000}"/>
    <cellStyle name="Hyperlink 35" xfId="27678" hidden="1" xr:uid="{00000000-0005-0000-0000-0000EE800000}"/>
    <cellStyle name="Hyperlink 35" xfId="27727" hidden="1" xr:uid="{00000000-0005-0000-0000-0000EF800000}"/>
    <cellStyle name="Hyperlink 35" xfId="27777" hidden="1" xr:uid="{00000000-0005-0000-0000-0000F0800000}"/>
    <cellStyle name="Hyperlink 35" xfId="27813" hidden="1" xr:uid="{00000000-0005-0000-0000-0000F1800000}"/>
    <cellStyle name="Hyperlink 35" xfId="27179" hidden="1" xr:uid="{00000000-0005-0000-0000-0000F2800000}"/>
    <cellStyle name="Hyperlink 35" xfId="27882" hidden="1" xr:uid="{00000000-0005-0000-0000-0000F3800000}"/>
    <cellStyle name="Hyperlink 35" xfId="27931" hidden="1" xr:uid="{00000000-0005-0000-0000-0000F4800000}"/>
    <cellStyle name="Hyperlink 35" xfId="27981" hidden="1" xr:uid="{00000000-0005-0000-0000-0000F5800000}"/>
    <cellStyle name="Hyperlink 35" xfId="28017" hidden="1" xr:uid="{00000000-0005-0000-0000-0000F6800000}"/>
    <cellStyle name="Hyperlink 35" xfId="27414" hidden="1" xr:uid="{00000000-0005-0000-0000-0000F7800000}"/>
    <cellStyle name="Hyperlink 35" xfId="28086" hidden="1" xr:uid="{00000000-0005-0000-0000-0000F8800000}"/>
    <cellStyle name="Hyperlink 35" xfId="28135" hidden="1" xr:uid="{00000000-0005-0000-0000-0000F9800000}"/>
    <cellStyle name="Hyperlink 35" xfId="28185" hidden="1" xr:uid="{00000000-0005-0000-0000-0000FA800000}"/>
    <cellStyle name="Hyperlink 35" xfId="28221" hidden="1" xr:uid="{00000000-0005-0000-0000-0000FB800000}"/>
    <cellStyle name="Hyperlink 35" xfId="26726" hidden="1" xr:uid="{00000000-0005-0000-0000-0000FC800000}"/>
    <cellStyle name="Hyperlink 35" xfId="28290" hidden="1" xr:uid="{00000000-0005-0000-0000-0000FD800000}"/>
    <cellStyle name="Hyperlink 35" xfId="28339" hidden="1" xr:uid="{00000000-0005-0000-0000-0000FE800000}"/>
    <cellStyle name="Hyperlink 35" xfId="28389" hidden="1" xr:uid="{00000000-0005-0000-0000-0000FF800000}"/>
    <cellStyle name="Hyperlink 35" xfId="28425" hidden="1" xr:uid="{00000000-0005-0000-0000-000000810000}"/>
    <cellStyle name="Hyperlink 35" xfId="28548" hidden="1" xr:uid="{00000000-0005-0000-0000-000001810000}"/>
    <cellStyle name="Hyperlink 35" xfId="28721" hidden="1" xr:uid="{00000000-0005-0000-0000-000002810000}"/>
    <cellStyle name="Hyperlink 35" xfId="28770" hidden="1" xr:uid="{00000000-0005-0000-0000-000003810000}"/>
    <cellStyle name="Hyperlink 35" xfId="28820" hidden="1" xr:uid="{00000000-0005-0000-0000-000004810000}"/>
    <cellStyle name="Hyperlink 35" xfId="28856" hidden="1" xr:uid="{00000000-0005-0000-0000-000005810000}"/>
    <cellStyle name="Hyperlink 35" xfId="28585" hidden="1" xr:uid="{00000000-0005-0000-0000-000006810000}"/>
    <cellStyle name="Hyperlink 35" xfId="28953" hidden="1" xr:uid="{00000000-0005-0000-0000-000007810000}"/>
    <cellStyle name="Hyperlink 35" xfId="29002" hidden="1" xr:uid="{00000000-0005-0000-0000-000008810000}"/>
    <cellStyle name="Hyperlink 35" xfId="29052" hidden="1" xr:uid="{00000000-0005-0000-0000-000009810000}"/>
    <cellStyle name="Hyperlink 35" xfId="29088" hidden="1" xr:uid="{00000000-0005-0000-0000-00000A810000}"/>
    <cellStyle name="Hyperlink 35" xfId="28484" hidden="1" xr:uid="{00000000-0005-0000-0000-00000B810000}"/>
    <cellStyle name="Hyperlink 35" xfId="29157" hidden="1" xr:uid="{00000000-0005-0000-0000-00000C810000}"/>
    <cellStyle name="Hyperlink 35" xfId="29206" hidden="1" xr:uid="{00000000-0005-0000-0000-00000D810000}"/>
    <cellStyle name="Hyperlink 35" xfId="29256" hidden="1" xr:uid="{00000000-0005-0000-0000-00000E810000}"/>
    <cellStyle name="Hyperlink 35" xfId="29292" hidden="1" xr:uid="{00000000-0005-0000-0000-00000F810000}"/>
    <cellStyle name="Hyperlink 35" xfId="28658" hidden="1" xr:uid="{00000000-0005-0000-0000-000010810000}"/>
    <cellStyle name="Hyperlink 35" xfId="29361" hidden="1" xr:uid="{00000000-0005-0000-0000-000011810000}"/>
    <cellStyle name="Hyperlink 35" xfId="29410" hidden="1" xr:uid="{00000000-0005-0000-0000-000012810000}"/>
    <cellStyle name="Hyperlink 35" xfId="29460" hidden="1" xr:uid="{00000000-0005-0000-0000-000013810000}"/>
    <cellStyle name="Hyperlink 35" xfId="29496" hidden="1" xr:uid="{00000000-0005-0000-0000-000014810000}"/>
    <cellStyle name="Hyperlink 35" xfId="28893" hidden="1" xr:uid="{00000000-0005-0000-0000-000015810000}"/>
    <cellStyle name="Hyperlink 35" xfId="29565" hidden="1" xr:uid="{00000000-0005-0000-0000-000016810000}"/>
    <cellStyle name="Hyperlink 35" xfId="29614" hidden="1" xr:uid="{00000000-0005-0000-0000-000017810000}"/>
    <cellStyle name="Hyperlink 35" xfId="29664" hidden="1" xr:uid="{00000000-0005-0000-0000-000018810000}"/>
    <cellStyle name="Hyperlink 35" xfId="29700" hidden="1" xr:uid="{00000000-0005-0000-0000-000019810000}"/>
    <cellStyle name="Hyperlink 35" xfId="26652" hidden="1" xr:uid="{00000000-0005-0000-0000-00001A810000}"/>
    <cellStyle name="Hyperlink 35" xfId="29769" hidden="1" xr:uid="{00000000-0005-0000-0000-00001B810000}"/>
    <cellStyle name="Hyperlink 35" xfId="29818" hidden="1" xr:uid="{00000000-0005-0000-0000-00001C810000}"/>
    <cellStyle name="Hyperlink 35" xfId="29868" hidden="1" xr:uid="{00000000-0005-0000-0000-00001D810000}"/>
    <cellStyle name="Hyperlink 35" xfId="29904" hidden="1" xr:uid="{00000000-0005-0000-0000-00001E810000}"/>
    <cellStyle name="Hyperlink 35" xfId="30027" hidden="1" xr:uid="{00000000-0005-0000-0000-00001F810000}"/>
    <cellStyle name="Hyperlink 35" xfId="30200" hidden="1" xr:uid="{00000000-0005-0000-0000-000020810000}"/>
    <cellStyle name="Hyperlink 35" xfId="30249" hidden="1" xr:uid="{00000000-0005-0000-0000-000021810000}"/>
    <cellStyle name="Hyperlink 35" xfId="30299" hidden="1" xr:uid="{00000000-0005-0000-0000-000022810000}"/>
    <cellStyle name="Hyperlink 35" xfId="30335" hidden="1" xr:uid="{00000000-0005-0000-0000-000023810000}"/>
    <cellStyle name="Hyperlink 35" xfId="30064" hidden="1" xr:uid="{00000000-0005-0000-0000-000024810000}"/>
    <cellStyle name="Hyperlink 35" xfId="30432" hidden="1" xr:uid="{00000000-0005-0000-0000-000025810000}"/>
    <cellStyle name="Hyperlink 35" xfId="30481" hidden="1" xr:uid="{00000000-0005-0000-0000-000026810000}"/>
    <cellStyle name="Hyperlink 35" xfId="30531" hidden="1" xr:uid="{00000000-0005-0000-0000-000027810000}"/>
    <cellStyle name="Hyperlink 35" xfId="30567" hidden="1" xr:uid="{00000000-0005-0000-0000-000028810000}"/>
    <cellStyle name="Hyperlink 35" xfId="29963" hidden="1" xr:uid="{00000000-0005-0000-0000-000029810000}"/>
    <cellStyle name="Hyperlink 35" xfId="30636" hidden="1" xr:uid="{00000000-0005-0000-0000-00002A810000}"/>
    <cellStyle name="Hyperlink 35" xfId="30685" hidden="1" xr:uid="{00000000-0005-0000-0000-00002B810000}"/>
    <cellStyle name="Hyperlink 35" xfId="30735" hidden="1" xr:uid="{00000000-0005-0000-0000-00002C810000}"/>
    <cellStyle name="Hyperlink 35" xfId="30771" hidden="1" xr:uid="{00000000-0005-0000-0000-00002D810000}"/>
    <cellStyle name="Hyperlink 35" xfId="30137" hidden="1" xr:uid="{00000000-0005-0000-0000-00002E810000}"/>
    <cellStyle name="Hyperlink 35" xfId="30840" hidden="1" xr:uid="{00000000-0005-0000-0000-00002F810000}"/>
    <cellStyle name="Hyperlink 35" xfId="30889" hidden="1" xr:uid="{00000000-0005-0000-0000-000030810000}"/>
    <cellStyle name="Hyperlink 35" xfId="30939" hidden="1" xr:uid="{00000000-0005-0000-0000-000031810000}"/>
    <cellStyle name="Hyperlink 35" xfId="30975" hidden="1" xr:uid="{00000000-0005-0000-0000-000032810000}"/>
    <cellStyle name="Hyperlink 35" xfId="30372" hidden="1" xr:uid="{00000000-0005-0000-0000-000033810000}"/>
    <cellStyle name="Hyperlink 35" xfId="31044" hidden="1" xr:uid="{00000000-0005-0000-0000-000034810000}"/>
    <cellStyle name="Hyperlink 35" xfId="31093" hidden="1" xr:uid="{00000000-0005-0000-0000-000035810000}"/>
    <cellStyle name="Hyperlink 35" xfId="31143" hidden="1" xr:uid="{00000000-0005-0000-0000-000036810000}"/>
    <cellStyle name="Hyperlink 35" xfId="31179" hidden="1" xr:uid="{00000000-0005-0000-0000-000037810000}"/>
    <cellStyle name="Hyperlink 35" xfId="5755" hidden="1" xr:uid="{00000000-0005-0000-0000-000038810000}"/>
    <cellStyle name="Hyperlink 35" xfId="31267" hidden="1" xr:uid="{00000000-0005-0000-0000-000039810000}"/>
    <cellStyle name="Hyperlink 35" xfId="31316" hidden="1" xr:uid="{00000000-0005-0000-0000-00003A810000}"/>
    <cellStyle name="Hyperlink 35" xfId="31366" hidden="1" xr:uid="{00000000-0005-0000-0000-00003B810000}"/>
    <cellStyle name="Hyperlink 35" xfId="31402" hidden="1" xr:uid="{00000000-0005-0000-0000-00003C810000}"/>
    <cellStyle name="Hyperlink 35" xfId="31453" hidden="1" xr:uid="{00000000-0005-0000-0000-00003D810000}"/>
    <cellStyle name="Hyperlink 35" xfId="31522" hidden="1" xr:uid="{00000000-0005-0000-0000-00003E810000}"/>
    <cellStyle name="Hyperlink 35" xfId="31571" hidden="1" xr:uid="{00000000-0005-0000-0000-00003F810000}"/>
    <cellStyle name="Hyperlink 35" xfId="31621" hidden="1" xr:uid="{00000000-0005-0000-0000-000040810000}"/>
    <cellStyle name="Hyperlink 35" xfId="31657" hidden="1" xr:uid="{00000000-0005-0000-0000-000041810000}"/>
    <cellStyle name="Hyperlink 35" xfId="31757" hidden="1" xr:uid="{00000000-0005-0000-0000-000042810000}"/>
    <cellStyle name="Hyperlink 35" xfId="31879" hidden="1" xr:uid="{00000000-0005-0000-0000-000043810000}"/>
    <cellStyle name="Hyperlink 35" xfId="31928" hidden="1" xr:uid="{00000000-0005-0000-0000-000044810000}"/>
    <cellStyle name="Hyperlink 35" xfId="31978" hidden="1" xr:uid="{00000000-0005-0000-0000-000045810000}"/>
    <cellStyle name="Hyperlink 35" xfId="32014" hidden="1" xr:uid="{00000000-0005-0000-0000-000046810000}"/>
    <cellStyle name="Hyperlink 35" xfId="32137" hidden="1" xr:uid="{00000000-0005-0000-0000-000047810000}"/>
    <cellStyle name="Hyperlink 35" xfId="32310" hidden="1" xr:uid="{00000000-0005-0000-0000-000048810000}"/>
    <cellStyle name="Hyperlink 35" xfId="32359" hidden="1" xr:uid="{00000000-0005-0000-0000-000049810000}"/>
    <cellStyle name="Hyperlink 35" xfId="32409" hidden="1" xr:uid="{00000000-0005-0000-0000-00004A810000}"/>
    <cellStyle name="Hyperlink 35" xfId="32445" hidden="1" xr:uid="{00000000-0005-0000-0000-00004B810000}"/>
    <cellStyle name="Hyperlink 35" xfId="32174" hidden="1" xr:uid="{00000000-0005-0000-0000-00004C810000}"/>
    <cellStyle name="Hyperlink 35" xfId="32542" hidden="1" xr:uid="{00000000-0005-0000-0000-00004D810000}"/>
    <cellStyle name="Hyperlink 35" xfId="32591" hidden="1" xr:uid="{00000000-0005-0000-0000-00004E810000}"/>
    <cellStyle name="Hyperlink 35" xfId="32641" hidden="1" xr:uid="{00000000-0005-0000-0000-00004F810000}"/>
    <cellStyle name="Hyperlink 35" xfId="32677" hidden="1" xr:uid="{00000000-0005-0000-0000-000050810000}"/>
    <cellStyle name="Hyperlink 35" xfId="32073" hidden="1" xr:uid="{00000000-0005-0000-0000-000051810000}"/>
    <cellStyle name="Hyperlink 35" xfId="32746" hidden="1" xr:uid="{00000000-0005-0000-0000-000052810000}"/>
    <cellStyle name="Hyperlink 35" xfId="32795" hidden="1" xr:uid="{00000000-0005-0000-0000-000053810000}"/>
    <cellStyle name="Hyperlink 35" xfId="32845" hidden="1" xr:uid="{00000000-0005-0000-0000-000054810000}"/>
    <cellStyle name="Hyperlink 35" xfId="32881" hidden="1" xr:uid="{00000000-0005-0000-0000-000055810000}"/>
    <cellStyle name="Hyperlink 35" xfId="32247" hidden="1" xr:uid="{00000000-0005-0000-0000-000056810000}"/>
    <cellStyle name="Hyperlink 35" xfId="32950" hidden="1" xr:uid="{00000000-0005-0000-0000-000057810000}"/>
    <cellStyle name="Hyperlink 35" xfId="32999" hidden="1" xr:uid="{00000000-0005-0000-0000-000058810000}"/>
    <cellStyle name="Hyperlink 35" xfId="33049" hidden="1" xr:uid="{00000000-0005-0000-0000-000059810000}"/>
    <cellStyle name="Hyperlink 35" xfId="33085" hidden="1" xr:uid="{00000000-0005-0000-0000-00005A810000}"/>
    <cellStyle name="Hyperlink 35" xfId="32482" hidden="1" xr:uid="{00000000-0005-0000-0000-00005B810000}"/>
    <cellStyle name="Hyperlink 35" xfId="33154" hidden="1" xr:uid="{00000000-0005-0000-0000-00005C810000}"/>
    <cellStyle name="Hyperlink 35" xfId="33203" hidden="1" xr:uid="{00000000-0005-0000-0000-00005D810000}"/>
    <cellStyle name="Hyperlink 35" xfId="33253" hidden="1" xr:uid="{00000000-0005-0000-0000-00005E810000}"/>
    <cellStyle name="Hyperlink 35" xfId="33289" hidden="1" xr:uid="{00000000-0005-0000-0000-00005F810000}"/>
    <cellStyle name="Hyperlink 35" xfId="31794" hidden="1" xr:uid="{00000000-0005-0000-0000-000060810000}"/>
    <cellStyle name="Hyperlink 35" xfId="33358" hidden="1" xr:uid="{00000000-0005-0000-0000-000061810000}"/>
    <cellStyle name="Hyperlink 35" xfId="33407" hidden="1" xr:uid="{00000000-0005-0000-0000-000062810000}"/>
    <cellStyle name="Hyperlink 35" xfId="33457" hidden="1" xr:uid="{00000000-0005-0000-0000-000063810000}"/>
    <cellStyle name="Hyperlink 35" xfId="33493" hidden="1" xr:uid="{00000000-0005-0000-0000-000064810000}"/>
    <cellStyle name="Hyperlink 35" xfId="33616" hidden="1" xr:uid="{00000000-0005-0000-0000-000065810000}"/>
    <cellStyle name="Hyperlink 35" xfId="33789" hidden="1" xr:uid="{00000000-0005-0000-0000-000066810000}"/>
    <cellStyle name="Hyperlink 35" xfId="33838" hidden="1" xr:uid="{00000000-0005-0000-0000-000067810000}"/>
    <cellStyle name="Hyperlink 35" xfId="33888" hidden="1" xr:uid="{00000000-0005-0000-0000-000068810000}"/>
    <cellStyle name="Hyperlink 35" xfId="33924" hidden="1" xr:uid="{00000000-0005-0000-0000-000069810000}"/>
    <cellStyle name="Hyperlink 35" xfId="33653" hidden="1" xr:uid="{00000000-0005-0000-0000-00006A810000}"/>
    <cellStyle name="Hyperlink 35" xfId="34021" hidden="1" xr:uid="{00000000-0005-0000-0000-00006B810000}"/>
    <cellStyle name="Hyperlink 35" xfId="34070" hidden="1" xr:uid="{00000000-0005-0000-0000-00006C810000}"/>
    <cellStyle name="Hyperlink 35" xfId="34120" hidden="1" xr:uid="{00000000-0005-0000-0000-00006D810000}"/>
    <cellStyle name="Hyperlink 35" xfId="34156" hidden="1" xr:uid="{00000000-0005-0000-0000-00006E810000}"/>
    <cellStyle name="Hyperlink 35" xfId="33552" hidden="1" xr:uid="{00000000-0005-0000-0000-00006F810000}"/>
    <cellStyle name="Hyperlink 35" xfId="34225" hidden="1" xr:uid="{00000000-0005-0000-0000-000070810000}"/>
    <cellStyle name="Hyperlink 35" xfId="34274" hidden="1" xr:uid="{00000000-0005-0000-0000-000071810000}"/>
    <cellStyle name="Hyperlink 35" xfId="34324" hidden="1" xr:uid="{00000000-0005-0000-0000-000072810000}"/>
    <cellStyle name="Hyperlink 35" xfId="34360" hidden="1" xr:uid="{00000000-0005-0000-0000-000073810000}"/>
    <cellStyle name="Hyperlink 35" xfId="33726" hidden="1" xr:uid="{00000000-0005-0000-0000-000074810000}"/>
    <cellStyle name="Hyperlink 35" xfId="34429" hidden="1" xr:uid="{00000000-0005-0000-0000-000075810000}"/>
    <cellStyle name="Hyperlink 35" xfId="34478" hidden="1" xr:uid="{00000000-0005-0000-0000-000076810000}"/>
    <cellStyle name="Hyperlink 35" xfId="34528" hidden="1" xr:uid="{00000000-0005-0000-0000-000077810000}"/>
    <cellStyle name="Hyperlink 35" xfId="34564" hidden="1" xr:uid="{00000000-0005-0000-0000-000078810000}"/>
    <cellStyle name="Hyperlink 35" xfId="33961" hidden="1" xr:uid="{00000000-0005-0000-0000-000079810000}"/>
    <cellStyle name="Hyperlink 35" xfId="34633" hidden="1" xr:uid="{00000000-0005-0000-0000-00007A810000}"/>
    <cellStyle name="Hyperlink 35" xfId="34682" hidden="1" xr:uid="{00000000-0005-0000-0000-00007B810000}"/>
    <cellStyle name="Hyperlink 35" xfId="34732" hidden="1" xr:uid="{00000000-0005-0000-0000-00007C810000}"/>
    <cellStyle name="Hyperlink 35" xfId="34768" hidden="1" xr:uid="{00000000-0005-0000-0000-00007D810000}"/>
    <cellStyle name="Hyperlink 35" xfId="31722" hidden="1" xr:uid="{00000000-0005-0000-0000-00007E810000}"/>
    <cellStyle name="Hyperlink 35" xfId="34837" hidden="1" xr:uid="{00000000-0005-0000-0000-00007F810000}"/>
    <cellStyle name="Hyperlink 35" xfId="34886" hidden="1" xr:uid="{00000000-0005-0000-0000-000080810000}"/>
    <cellStyle name="Hyperlink 35" xfId="34936" hidden="1" xr:uid="{00000000-0005-0000-0000-000081810000}"/>
    <cellStyle name="Hyperlink 35" xfId="34972" hidden="1" xr:uid="{00000000-0005-0000-0000-000082810000}"/>
    <cellStyle name="Hyperlink 35" xfId="35095" hidden="1" xr:uid="{00000000-0005-0000-0000-000083810000}"/>
    <cellStyle name="Hyperlink 35" xfId="35268" hidden="1" xr:uid="{00000000-0005-0000-0000-000084810000}"/>
    <cellStyle name="Hyperlink 35" xfId="35317" hidden="1" xr:uid="{00000000-0005-0000-0000-000085810000}"/>
    <cellStyle name="Hyperlink 35" xfId="35367" hidden="1" xr:uid="{00000000-0005-0000-0000-000086810000}"/>
    <cellStyle name="Hyperlink 35" xfId="35403" hidden="1" xr:uid="{00000000-0005-0000-0000-000087810000}"/>
    <cellStyle name="Hyperlink 35" xfId="35132" hidden="1" xr:uid="{00000000-0005-0000-0000-000088810000}"/>
    <cellStyle name="Hyperlink 35" xfId="35500" hidden="1" xr:uid="{00000000-0005-0000-0000-000089810000}"/>
    <cellStyle name="Hyperlink 35" xfId="35549" hidden="1" xr:uid="{00000000-0005-0000-0000-00008A810000}"/>
    <cellStyle name="Hyperlink 35" xfId="35599" hidden="1" xr:uid="{00000000-0005-0000-0000-00008B810000}"/>
    <cellStyle name="Hyperlink 35" xfId="35635" hidden="1" xr:uid="{00000000-0005-0000-0000-00008C810000}"/>
    <cellStyle name="Hyperlink 35" xfId="35031" hidden="1" xr:uid="{00000000-0005-0000-0000-00008D810000}"/>
    <cellStyle name="Hyperlink 35" xfId="35704" hidden="1" xr:uid="{00000000-0005-0000-0000-00008E810000}"/>
    <cellStyle name="Hyperlink 35" xfId="35753" hidden="1" xr:uid="{00000000-0005-0000-0000-00008F810000}"/>
    <cellStyle name="Hyperlink 35" xfId="35803" hidden="1" xr:uid="{00000000-0005-0000-0000-000090810000}"/>
    <cellStyle name="Hyperlink 35" xfId="35839" hidden="1" xr:uid="{00000000-0005-0000-0000-000091810000}"/>
    <cellStyle name="Hyperlink 35" xfId="35205" hidden="1" xr:uid="{00000000-0005-0000-0000-000092810000}"/>
    <cellStyle name="Hyperlink 35" xfId="35908" hidden="1" xr:uid="{00000000-0005-0000-0000-000093810000}"/>
    <cellStyle name="Hyperlink 35" xfId="35957" hidden="1" xr:uid="{00000000-0005-0000-0000-000094810000}"/>
    <cellStyle name="Hyperlink 35" xfId="36007" hidden="1" xr:uid="{00000000-0005-0000-0000-000095810000}"/>
    <cellStyle name="Hyperlink 35" xfId="36043" hidden="1" xr:uid="{00000000-0005-0000-0000-000096810000}"/>
    <cellStyle name="Hyperlink 35" xfId="35440" hidden="1" xr:uid="{00000000-0005-0000-0000-000097810000}"/>
    <cellStyle name="Hyperlink 35" xfId="36112" hidden="1" xr:uid="{00000000-0005-0000-0000-000098810000}"/>
    <cellStyle name="Hyperlink 35" xfId="36161" hidden="1" xr:uid="{00000000-0005-0000-0000-000099810000}"/>
    <cellStyle name="Hyperlink 35" xfId="36211" hidden="1" xr:uid="{00000000-0005-0000-0000-00009A810000}"/>
    <cellStyle name="Hyperlink 35" xfId="36247" hidden="1" xr:uid="{00000000-0005-0000-0000-00009B810000}"/>
    <cellStyle name="Hyperlink 35" xfId="21046" hidden="1" xr:uid="{00000000-0005-0000-0000-00009C810000}"/>
    <cellStyle name="Hyperlink 35" xfId="36336" hidden="1" xr:uid="{00000000-0005-0000-0000-00009D810000}"/>
    <cellStyle name="Hyperlink 35" xfId="36385" hidden="1" xr:uid="{00000000-0005-0000-0000-00009E810000}"/>
    <cellStyle name="Hyperlink 35" xfId="36435" hidden="1" xr:uid="{00000000-0005-0000-0000-00009F810000}"/>
    <cellStyle name="Hyperlink 35" xfId="36471" hidden="1" xr:uid="{00000000-0005-0000-0000-0000A0810000}"/>
    <cellStyle name="Hyperlink 35" xfId="36522" hidden="1" xr:uid="{00000000-0005-0000-0000-0000A1810000}"/>
    <cellStyle name="Hyperlink 35" xfId="36591" hidden="1" xr:uid="{00000000-0005-0000-0000-0000A2810000}"/>
    <cellStyle name="Hyperlink 35" xfId="36640" hidden="1" xr:uid="{00000000-0005-0000-0000-0000A3810000}"/>
    <cellStyle name="Hyperlink 35" xfId="36690" hidden="1" xr:uid="{00000000-0005-0000-0000-0000A4810000}"/>
    <cellStyle name="Hyperlink 35" xfId="36726" hidden="1" xr:uid="{00000000-0005-0000-0000-0000A5810000}"/>
    <cellStyle name="Hyperlink 35" xfId="36826" hidden="1" xr:uid="{00000000-0005-0000-0000-0000A6810000}"/>
    <cellStyle name="Hyperlink 35" xfId="36948" hidden="1" xr:uid="{00000000-0005-0000-0000-0000A7810000}"/>
    <cellStyle name="Hyperlink 35" xfId="36997" hidden="1" xr:uid="{00000000-0005-0000-0000-0000A8810000}"/>
    <cellStyle name="Hyperlink 35" xfId="37047" hidden="1" xr:uid="{00000000-0005-0000-0000-0000A9810000}"/>
    <cellStyle name="Hyperlink 35" xfId="37083" hidden="1" xr:uid="{00000000-0005-0000-0000-0000AA810000}"/>
    <cellStyle name="Hyperlink 35" xfId="37206" hidden="1" xr:uid="{00000000-0005-0000-0000-0000AB810000}"/>
    <cellStyle name="Hyperlink 35" xfId="37379" hidden="1" xr:uid="{00000000-0005-0000-0000-0000AC810000}"/>
    <cellStyle name="Hyperlink 35" xfId="37428" hidden="1" xr:uid="{00000000-0005-0000-0000-0000AD810000}"/>
    <cellStyle name="Hyperlink 35" xfId="37478" hidden="1" xr:uid="{00000000-0005-0000-0000-0000AE810000}"/>
    <cellStyle name="Hyperlink 35" xfId="37514" hidden="1" xr:uid="{00000000-0005-0000-0000-0000AF810000}"/>
    <cellStyle name="Hyperlink 35" xfId="37243" hidden="1" xr:uid="{00000000-0005-0000-0000-0000B0810000}"/>
    <cellStyle name="Hyperlink 35" xfId="37611" hidden="1" xr:uid="{00000000-0005-0000-0000-0000B1810000}"/>
    <cellStyle name="Hyperlink 35" xfId="37660" hidden="1" xr:uid="{00000000-0005-0000-0000-0000B2810000}"/>
    <cellStyle name="Hyperlink 35" xfId="37710" hidden="1" xr:uid="{00000000-0005-0000-0000-0000B3810000}"/>
    <cellStyle name="Hyperlink 35" xfId="37746" hidden="1" xr:uid="{00000000-0005-0000-0000-0000B4810000}"/>
    <cellStyle name="Hyperlink 35" xfId="37142" hidden="1" xr:uid="{00000000-0005-0000-0000-0000B5810000}"/>
    <cellStyle name="Hyperlink 35" xfId="37815" hidden="1" xr:uid="{00000000-0005-0000-0000-0000B6810000}"/>
    <cellStyle name="Hyperlink 35" xfId="37864" hidden="1" xr:uid="{00000000-0005-0000-0000-0000B7810000}"/>
    <cellStyle name="Hyperlink 35" xfId="37914" hidden="1" xr:uid="{00000000-0005-0000-0000-0000B8810000}"/>
    <cellStyle name="Hyperlink 35" xfId="37950" hidden="1" xr:uid="{00000000-0005-0000-0000-0000B9810000}"/>
    <cellStyle name="Hyperlink 35" xfId="37316" hidden="1" xr:uid="{00000000-0005-0000-0000-0000BA810000}"/>
    <cellStyle name="Hyperlink 35" xfId="38019" hidden="1" xr:uid="{00000000-0005-0000-0000-0000BB810000}"/>
    <cellStyle name="Hyperlink 35" xfId="38068" hidden="1" xr:uid="{00000000-0005-0000-0000-0000BC810000}"/>
    <cellStyle name="Hyperlink 35" xfId="38118" hidden="1" xr:uid="{00000000-0005-0000-0000-0000BD810000}"/>
    <cellStyle name="Hyperlink 35" xfId="38154" hidden="1" xr:uid="{00000000-0005-0000-0000-0000BE810000}"/>
    <cellStyle name="Hyperlink 35" xfId="37551" hidden="1" xr:uid="{00000000-0005-0000-0000-0000BF810000}"/>
    <cellStyle name="Hyperlink 35" xfId="38223" hidden="1" xr:uid="{00000000-0005-0000-0000-0000C0810000}"/>
    <cellStyle name="Hyperlink 35" xfId="38272" hidden="1" xr:uid="{00000000-0005-0000-0000-0000C1810000}"/>
    <cellStyle name="Hyperlink 35" xfId="38322" hidden="1" xr:uid="{00000000-0005-0000-0000-0000C2810000}"/>
    <cellStyle name="Hyperlink 35" xfId="38358" hidden="1" xr:uid="{00000000-0005-0000-0000-0000C3810000}"/>
    <cellStyle name="Hyperlink 35" xfId="36863" hidden="1" xr:uid="{00000000-0005-0000-0000-0000C4810000}"/>
    <cellStyle name="Hyperlink 35" xfId="38427" hidden="1" xr:uid="{00000000-0005-0000-0000-0000C5810000}"/>
    <cellStyle name="Hyperlink 35" xfId="38476" hidden="1" xr:uid="{00000000-0005-0000-0000-0000C6810000}"/>
    <cellStyle name="Hyperlink 35" xfId="38526" hidden="1" xr:uid="{00000000-0005-0000-0000-0000C7810000}"/>
    <cellStyle name="Hyperlink 35" xfId="38562" hidden="1" xr:uid="{00000000-0005-0000-0000-0000C8810000}"/>
    <cellStyle name="Hyperlink 35" xfId="38685" hidden="1" xr:uid="{00000000-0005-0000-0000-0000C9810000}"/>
    <cellStyle name="Hyperlink 35" xfId="38858" hidden="1" xr:uid="{00000000-0005-0000-0000-0000CA810000}"/>
    <cellStyle name="Hyperlink 35" xfId="38907" hidden="1" xr:uid="{00000000-0005-0000-0000-0000CB810000}"/>
    <cellStyle name="Hyperlink 35" xfId="38957" hidden="1" xr:uid="{00000000-0005-0000-0000-0000CC810000}"/>
    <cellStyle name="Hyperlink 35" xfId="38993" hidden="1" xr:uid="{00000000-0005-0000-0000-0000CD810000}"/>
    <cellStyle name="Hyperlink 35" xfId="38722" hidden="1" xr:uid="{00000000-0005-0000-0000-0000CE810000}"/>
    <cellStyle name="Hyperlink 35" xfId="39090" hidden="1" xr:uid="{00000000-0005-0000-0000-0000CF810000}"/>
    <cellStyle name="Hyperlink 35" xfId="39139" hidden="1" xr:uid="{00000000-0005-0000-0000-0000D0810000}"/>
    <cellStyle name="Hyperlink 35" xfId="39189" hidden="1" xr:uid="{00000000-0005-0000-0000-0000D1810000}"/>
    <cellStyle name="Hyperlink 35" xfId="39225" hidden="1" xr:uid="{00000000-0005-0000-0000-0000D2810000}"/>
    <cellStyle name="Hyperlink 35" xfId="38621" hidden="1" xr:uid="{00000000-0005-0000-0000-0000D3810000}"/>
    <cellStyle name="Hyperlink 35" xfId="39294" hidden="1" xr:uid="{00000000-0005-0000-0000-0000D4810000}"/>
    <cellStyle name="Hyperlink 35" xfId="39343" hidden="1" xr:uid="{00000000-0005-0000-0000-0000D5810000}"/>
    <cellStyle name="Hyperlink 35" xfId="39393" hidden="1" xr:uid="{00000000-0005-0000-0000-0000D6810000}"/>
    <cellStyle name="Hyperlink 35" xfId="39429" hidden="1" xr:uid="{00000000-0005-0000-0000-0000D7810000}"/>
    <cellStyle name="Hyperlink 35" xfId="38795" hidden="1" xr:uid="{00000000-0005-0000-0000-0000D8810000}"/>
    <cellStyle name="Hyperlink 35" xfId="39498" hidden="1" xr:uid="{00000000-0005-0000-0000-0000D9810000}"/>
    <cellStyle name="Hyperlink 35" xfId="39547" hidden="1" xr:uid="{00000000-0005-0000-0000-0000DA810000}"/>
    <cellStyle name="Hyperlink 35" xfId="39597" hidden="1" xr:uid="{00000000-0005-0000-0000-0000DB810000}"/>
    <cellStyle name="Hyperlink 35" xfId="39633" hidden="1" xr:uid="{00000000-0005-0000-0000-0000DC810000}"/>
    <cellStyle name="Hyperlink 35" xfId="39030" hidden="1" xr:uid="{00000000-0005-0000-0000-0000DD810000}"/>
    <cellStyle name="Hyperlink 35" xfId="39702" hidden="1" xr:uid="{00000000-0005-0000-0000-0000DE810000}"/>
    <cellStyle name="Hyperlink 35" xfId="39751" hidden="1" xr:uid="{00000000-0005-0000-0000-0000DF810000}"/>
    <cellStyle name="Hyperlink 35" xfId="39801" hidden="1" xr:uid="{00000000-0005-0000-0000-0000E0810000}"/>
    <cellStyle name="Hyperlink 35" xfId="39837" hidden="1" xr:uid="{00000000-0005-0000-0000-0000E1810000}"/>
    <cellStyle name="Hyperlink 35" xfId="36791" hidden="1" xr:uid="{00000000-0005-0000-0000-0000E2810000}"/>
    <cellStyle name="Hyperlink 35" xfId="39906" hidden="1" xr:uid="{00000000-0005-0000-0000-0000E3810000}"/>
    <cellStyle name="Hyperlink 35" xfId="39955" hidden="1" xr:uid="{00000000-0005-0000-0000-0000E4810000}"/>
    <cellStyle name="Hyperlink 35" xfId="40005" hidden="1" xr:uid="{00000000-0005-0000-0000-0000E5810000}"/>
    <cellStyle name="Hyperlink 35" xfId="40041" hidden="1" xr:uid="{00000000-0005-0000-0000-0000E6810000}"/>
    <cellStyle name="Hyperlink 35" xfId="40164" hidden="1" xr:uid="{00000000-0005-0000-0000-0000E7810000}"/>
    <cellStyle name="Hyperlink 35" xfId="40337" hidden="1" xr:uid="{00000000-0005-0000-0000-0000E8810000}"/>
    <cellStyle name="Hyperlink 35" xfId="40386" hidden="1" xr:uid="{00000000-0005-0000-0000-0000E9810000}"/>
    <cellStyle name="Hyperlink 35" xfId="40436" hidden="1" xr:uid="{00000000-0005-0000-0000-0000EA810000}"/>
    <cellStyle name="Hyperlink 35" xfId="40472" hidden="1" xr:uid="{00000000-0005-0000-0000-0000EB810000}"/>
    <cellStyle name="Hyperlink 35" xfId="40201" hidden="1" xr:uid="{00000000-0005-0000-0000-0000EC810000}"/>
    <cellStyle name="Hyperlink 35" xfId="40569" hidden="1" xr:uid="{00000000-0005-0000-0000-0000ED810000}"/>
    <cellStyle name="Hyperlink 35" xfId="40618" hidden="1" xr:uid="{00000000-0005-0000-0000-0000EE810000}"/>
    <cellStyle name="Hyperlink 35" xfId="40668" hidden="1" xr:uid="{00000000-0005-0000-0000-0000EF810000}"/>
    <cellStyle name="Hyperlink 35" xfId="40704" hidden="1" xr:uid="{00000000-0005-0000-0000-0000F0810000}"/>
    <cellStyle name="Hyperlink 35" xfId="40100" hidden="1" xr:uid="{00000000-0005-0000-0000-0000F1810000}"/>
    <cellStyle name="Hyperlink 35" xfId="40773" hidden="1" xr:uid="{00000000-0005-0000-0000-0000F2810000}"/>
    <cellStyle name="Hyperlink 35" xfId="40822" hidden="1" xr:uid="{00000000-0005-0000-0000-0000F3810000}"/>
    <cellStyle name="Hyperlink 35" xfId="40872" hidden="1" xr:uid="{00000000-0005-0000-0000-0000F4810000}"/>
    <cellStyle name="Hyperlink 35" xfId="40908" hidden="1" xr:uid="{00000000-0005-0000-0000-0000F5810000}"/>
    <cellStyle name="Hyperlink 35" xfId="40274" hidden="1" xr:uid="{00000000-0005-0000-0000-0000F6810000}"/>
    <cellStyle name="Hyperlink 35" xfId="40977" hidden="1" xr:uid="{00000000-0005-0000-0000-0000F7810000}"/>
    <cellStyle name="Hyperlink 35" xfId="41026" hidden="1" xr:uid="{00000000-0005-0000-0000-0000F8810000}"/>
    <cellStyle name="Hyperlink 35" xfId="41076" hidden="1" xr:uid="{00000000-0005-0000-0000-0000F9810000}"/>
    <cellStyle name="Hyperlink 35" xfId="41112" hidden="1" xr:uid="{00000000-0005-0000-0000-0000FA810000}"/>
    <cellStyle name="Hyperlink 35" xfId="40509" hidden="1" xr:uid="{00000000-0005-0000-0000-0000FB810000}"/>
    <cellStyle name="Hyperlink 35" xfId="41181" hidden="1" xr:uid="{00000000-0005-0000-0000-0000FC810000}"/>
    <cellStyle name="Hyperlink 35" xfId="41230" hidden="1" xr:uid="{00000000-0005-0000-0000-0000FD810000}"/>
    <cellStyle name="Hyperlink 35" xfId="41280" hidden="1" xr:uid="{00000000-0005-0000-0000-0000FE810000}"/>
    <cellStyle name="Hyperlink 35" xfId="41316" hidden="1" xr:uid="{00000000-0005-0000-0000-0000FF810000}"/>
    <cellStyle name="Hyperlink 35" xfId="26130" hidden="1" xr:uid="{00000000-0005-0000-0000-000000820000}"/>
    <cellStyle name="Hyperlink 35" xfId="41385" hidden="1" xr:uid="{00000000-0005-0000-0000-000001820000}"/>
    <cellStyle name="Hyperlink 35" xfId="41434" hidden="1" xr:uid="{00000000-0005-0000-0000-000002820000}"/>
    <cellStyle name="Hyperlink 35" xfId="41484" hidden="1" xr:uid="{00000000-0005-0000-0000-000003820000}"/>
    <cellStyle name="Hyperlink 35" xfId="41520" hidden="1" xr:uid="{00000000-0005-0000-0000-000004820000}"/>
    <cellStyle name="Hyperlink 35" xfId="41571" hidden="1" xr:uid="{00000000-0005-0000-0000-000005820000}"/>
    <cellStyle name="Hyperlink 35" xfId="41640" hidden="1" xr:uid="{00000000-0005-0000-0000-000006820000}"/>
    <cellStyle name="Hyperlink 35" xfId="41689" hidden="1" xr:uid="{00000000-0005-0000-0000-000007820000}"/>
    <cellStyle name="Hyperlink 35" xfId="41739" hidden="1" xr:uid="{00000000-0005-0000-0000-000008820000}"/>
    <cellStyle name="Hyperlink 35" xfId="41775" hidden="1" xr:uid="{00000000-0005-0000-0000-000009820000}"/>
    <cellStyle name="Hyperlink 35" xfId="41875" hidden="1" xr:uid="{00000000-0005-0000-0000-00000A820000}"/>
    <cellStyle name="Hyperlink 35" xfId="41997" hidden="1" xr:uid="{00000000-0005-0000-0000-00000B820000}"/>
    <cellStyle name="Hyperlink 35" xfId="42046" hidden="1" xr:uid="{00000000-0005-0000-0000-00000C820000}"/>
    <cellStyle name="Hyperlink 35" xfId="42096" hidden="1" xr:uid="{00000000-0005-0000-0000-00000D820000}"/>
    <cellStyle name="Hyperlink 35" xfId="42132" hidden="1" xr:uid="{00000000-0005-0000-0000-00000E820000}"/>
    <cellStyle name="Hyperlink 35" xfId="42255" hidden="1" xr:uid="{00000000-0005-0000-0000-00000F820000}"/>
    <cellStyle name="Hyperlink 35" xfId="42428" hidden="1" xr:uid="{00000000-0005-0000-0000-000010820000}"/>
    <cellStyle name="Hyperlink 35" xfId="42477" hidden="1" xr:uid="{00000000-0005-0000-0000-000011820000}"/>
    <cellStyle name="Hyperlink 35" xfId="42527" hidden="1" xr:uid="{00000000-0005-0000-0000-000012820000}"/>
    <cellStyle name="Hyperlink 35" xfId="42563" hidden="1" xr:uid="{00000000-0005-0000-0000-000013820000}"/>
    <cellStyle name="Hyperlink 35" xfId="42292" hidden="1" xr:uid="{00000000-0005-0000-0000-000014820000}"/>
    <cellStyle name="Hyperlink 35" xfId="42660" hidden="1" xr:uid="{00000000-0005-0000-0000-000015820000}"/>
    <cellStyle name="Hyperlink 35" xfId="42709" hidden="1" xr:uid="{00000000-0005-0000-0000-000016820000}"/>
    <cellStyle name="Hyperlink 35" xfId="42759" hidden="1" xr:uid="{00000000-0005-0000-0000-000017820000}"/>
    <cellStyle name="Hyperlink 35" xfId="42795" hidden="1" xr:uid="{00000000-0005-0000-0000-000018820000}"/>
    <cellStyle name="Hyperlink 35" xfId="42191" hidden="1" xr:uid="{00000000-0005-0000-0000-000019820000}"/>
    <cellStyle name="Hyperlink 35" xfId="42864" hidden="1" xr:uid="{00000000-0005-0000-0000-00001A820000}"/>
    <cellStyle name="Hyperlink 35" xfId="42913" hidden="1" xr:uid="{00000000-0005-0000-0000-00001B820000}"/>
    <cellStyle name="Hyperlink 35" xfId="42963" hidden="1" xr:uid="{00000000-0005-0000-0000-00001C820000}"/>
    <cellStyle name="Hyperlink 35" xfId="42999" hidden="1" xr:uid="{00000000-0005-0000-0000-00001D820000}"/>
    <cellStyle name="Hyperlink 35" xfId="42365" hidden="1" xr:uid="{00000000-0005-0000-0000-00001E820000}"/>
    <cellStyle name="Hyperlink 35" xfId="43068" hidden="1" xr:uid="{00000000-0005-0000-0000-00001F820000}"/>
    <cellStyle name="Hyperlink 35" xfId="43117" hidden="1" xr:uid="{00000000-0005-0000-0000-000020820000}"/>
    <cellStyle name="Hyperlink 35" xfId="43167" hidden="1" xr:uid="{00000000-0005-0000-0000-000021820000}"/>
    <cellStyle name="Hyperlink 35" xfId="43203" hidden="1" xr:uid="{00000000-0005-0000-0000-000022820000}"/>
    <cellStyle name="Hyperlink 35" xfId="42600" hidden="1" xr:uid="{00000000-0005-0000-0000-000023820000}"/>
    <cellStyle name="Hyperlink 35" xfId="43272" hidden="1" xr:uid="{00000000-0005-0000-0000-000024820000}"/>
    <cellStyle name="Hyperlink 35" xfId="43321" hidden="1" xr:uid="{00000000-0005-0000-0000-000025820000}"/>
    <cellStyle name="Hyperlink 35" xfId="43371" hidden="1" xr:uid="{00000000-0005-0000-0000-000026820000}"/>
    <cellStyle name="Hyperlink 35" xfId="43407" hidden="1" xr:uid="{00000000-0005-0000-0000-000027820000}"/>
    <cellStyle name="Hyperlink 35" xfId="41912" hidden="1" xr:uid="{00000000-0005-0000-0000-000028820000}"/>
    <cellStyle name="Hyperlink 35" xfId="43476" hidden="1" xr:uid="{00000000-0005-0000-0000-000029820000}"/>
    <cellStyle name="Hyperlink 35" xfId="43525" hidden="1" xr:uid="{00000000-0005-0000-0000-00002A820000}"/>
    <cellStyle name="Hyperlink 35" xfId="43575" hidden="1" xr:uid="{00000000-0005-0000-0000-00002B820000}"/>
    <cellStyle name="Hyperlink 35" xfId="43611" hidden="1" xr:uid="{00000000-0005-0000-0000-00002C820000}"/>
    <cellStyle name="Hyperlink 35" xfId="43734" hidden="1" xr:uid="{00000000-0005-0000-0000-00002D820000}"/>
    <cellStyle name="Hyperlink 35" xfId="43907" hidden="1" xr:uid="{00000000-0005-0000-0000-00002E820000}"/>
    <cellStyle name="Hyperlink 35" xfId="43956" hidden="1" xr:uid="{00000000-0005-0000-0000-00002F820000}"/>
    <cellStyle name="Hyperlink 35" xfId="44006" hidden="1" xr:uid="{00000000-0005-0000-0000-000030820000}"/>
    <cellStyle name="Hyperlink 35" xfId="44042" hidden="1" xr:uid="{00000000-0005-0000-0000-000031820000}"/>
    <cellStyle name="Hyperlink 35" xfId="43771" hidden="1" xr:uid="{00000000-0005-0000-0000-000032820000}"/>
    <cellStyle name="Hyperlink 35" xfId="44139" hidden="1" xr:uid="{00000000-0005-0000-0000-000033820000}"/>
    <cellStyle name="Hyperlink 35" xfId="44188" hidden="1" xr:uid="{00000000-0005-0000-0000-000034820000}"/>
    <cellStyle name="Hyperlink 35" xfId="44238" hidden="1" xr:uid="{00000000-0005-0000-0000-000035820000}"/>
    <cellStyle name="Hyperlink 35" xfId="44274" hidden="1" xr:uid="{00000000-0005-0000-0000-000036820000}"/>
    <cellStyle name="Hyperlink 35" xfId="43670" hidden="1" xr:uid="{00000000-0005-0000-0000-000037820000}"/>
    <cellStyle name="Hyperlink 35" xfId="44343" hidden="1" xr:uid="{00000000-0005-0000-0000-000038820000}"/>
    <cellStyle name="Hyperlink 35" xfId="44392" hidden="1" xr:uid="{00000000-0005-0000-0000-000039820000}"/>
    <cellStyle name="Hyperlink 35" xfId="44442" hidden="1" xr:uid="{00000000-0005-0000-0000-00003A820000}"/>
    <cellStyle name="Hyperlink 35" xfId="44478" hidden="1" xr:uid="{00000000-0005-0000-0000-00003B820000}"/>
    <cellStyle name="Hyperlink 35" xfId="43844" hidden="1" xr:uid="{00000000-0005-0000-0000-00003C820000}"/>
    <cellStyle name="Hyperlink 35" xfId="44547" hidden="1" xr:uid="{00000000-0005-0000-0000-00003D820000}"/>
    <cellStyle name="Hyperlink 35" xfId="44596" hidden="1" xr:uid="{00000000-0005-0000-0000-00003E820000}"/>
    <cellStyle name="Hyperlink 35" xfId="44646" hidden="1" xr:uid="{00000000-0005-0000-0000-00003F820000}"/>
    <cellStyle name="Hyperlink 35" xfId="44682" hidden="1" xr:uid="{00000000-0005-0000-0000-000040820000}"/>
    <cellStyle name="Hyperlink 35" xfId="44079" hidden="1" xr:uid="{00000000-0005-0000-0000-000041820000}"/>
    <cellStyle name="Hyperlink 35" xfId="44751" hidden="1" xr:uid="{00000000-0005-0000-0000-000042820000}"/>
    <cellStyle name="Hyperlink 35" xfId="44800" hidden="1" xr:uid="{00000000-0005-0000-0000-000043820000}"/>
    <cellStyle name="Hyperlink 35" xfId="44850" hidden="1" xr:uid="{00000000-0005-0000-0000-000044820000}"/>
    <cellStyle name="Hyperlink 35" xfId="44886" hidden="1" xr:uid="{00000000-0005-0000-0000-000045820000}"/>
    <cellStyle name="Hyperlink 35" xfId="41840" hidden="1" xr:uid="{00000000-0005-0000-0000-000046820000}"/>
    <cellStyle name="Hyperlink 35" xfId="44955" hidden="1" xr:uid="{00000000-0005-0000-0000-000047820000}"/>
    <cellStyle name="Hyperlink 35" xfId="45004" hidden="1" xr:uid="{00000000-0005-0000-0000-000048820000}"/>
    <cellStyle name="Hyperlink 35" xfId="45054" hidden="1" xr:uid="{00000000-0005-0000-0000-000049820000}"/>
    <cellStyle name="Hyperlink 35" xfId="45090" hidden="1" xr:uid="{00000000-0005-0000-0000-00004A820000}"/>
    <cellStyle name="Hyperlink 35" xfId="45213" hidden="1" xr:uid="{00000000-0005-0000-0000-00004B820000}"/>
    <cellStyle name="Hyperlink 35" xfId="45386" hidden="1" xr:uid="{00000000-0005-0000-0000-00004C820000}"/>
    <cellStyle name="Hyperlink 35" xfId="45435" hidden="1" xr:uid="{00000000-0005-0000-0000-00004D820000}"/>
    <cellStyle name="Hyperlink 35" xfId="45485" hidden="1" xr:uid="{00000000-0005-0000-0000-00004E820000}"/>
    <cellStyle name="Hyperlink 35" xfId="45521" hidden="1" xr:uid="{00000000-0005-0000-0000-00004F820000}"/>
    <cellStyle name="Hyperlink 35" xfId="45250" hidden="1" xr:uid="{00000000-0005-0000-0000-000050820000}"/>
    <cellStyle name="Hyperlink 35" xfId="45618" hidden="1" xr:uid="{00000000-0005-0000-0000-000051820000}"/>
    <cellStyle name="Hyperlink 35" xfId="45667" hidden="1" xr:uid="{00000000-0005-0000-0000-000052820000}"/>
    <cellStyle name="Hyperlink 35" xfId="45717" hidden="1" xr:uid="{00000000-0005-0000-0000-000053820000}"/>
    <cellStyle name="Hyperlink 35" xfId="45753" hidden="1" xr:uid="{00000000-0005-0000-0000-000054820000}"/>
    <cellStyle name="Hyperlink 35" xfId="45149" hidden="1" xr:uid="{00000000-0005-0000-0000-000055820000}"/>
    <cellStyle name="Hyperlink 35" xfId="45822" hidden="1" xr:uid="{00000000-0005-0000-0000-000056820000}"/>
    <cellStyle name="Hyperlink 35" xfId="45871" hidden="1" xr:uid="{00000000-0005-0000-0000-000057820000}"/>
    <cellStyle name="Hyperlink 35" xfId="45921" hidden="1" xr:uid="{00000000-0005-0000-0000-000058820000}"/>
    <cellStyle name="Hyperlink 35" xfId="45957" hidden="1" xr:uid="{00000000-0005-0000-0000-000059820000}"/>
    <cellStyle name="Hyperlink 35" xfId="45323" hidden="1" xr:uid="{00000000-0005-0000-0000-00005A820000}"/>
    <cellStyle name="Hyperlink 35" xfId="46026" hidden="1" xr:uid="{00000000-0005-0000-0000-00005B820000}"/>
    <cellStyle name="Hyperlink 35" xfId="46075" hidden="1" xr:uid="{00000000-0005-0000-0000-00005C820000}"/>
    <cellStyle name="Hyperlink 35" xfId="46125" hidden="1" xr:uid="{00000000-0005-0000-0000-00005D820000}"/>
    <cellStyle name="Hyperlink 35" xfId="46161" hidden="1" xr:uid="{00000000-0005-0000-0000-00005E820000}"/>
    <cellStyle name="Hyperlink 35" xfId="45558" hidden="1" xr:uid="{00000000-0005-0000-0000-00005F820000}"/>
    <cellStyle name="Hyperlink 35" xfId="46230" hidden="1" xr:uid="{00000000-0005-0000-0000-000060820000}"/>
    <cellStyle name="Hyperlink 35" xfId="46279" hidden="1" xr:uid="{00000000-0005-0000-0000-000061820000}"/>
    <cellStyle name="Hyperlink 35" xfId="46329" hidden="1" xr:uid="{00000000-0005-0000-0000-000062820000}"/>
    <cellStyle name="Hyperlink 35" xfId="46365" hidden="1" xr:uid="{00000000-0005-0000-0000-000063820000}"/>
    <cellStyle name="Hyperlink 35" xfId="5610" hidden="1" xr:uid="{00000000-0005-0000-0000-000064820000}"/>
    <cellStyle name="Hyperlink 35" xfId="46434" hidden="1" xr:uid="{00000000-0005-0000-0000-000065820000}"/>
    <cellStyle name="Hyperlink 35" xfId="46483" hidden="1" xr:uid="{00000000-0005-0000-0000-000066820000}"/>
    <cellStyle name="Hyperlink 35" xfId="46533" hidden="1" xr:uid="{00000000-0005-0000-0000-000067820000}"/>
    <cellStyle name="Hyperlink 35" xfId="46569" hidden="1" xr:uid="{00000000-0005-0000-0000-000068820000}"/>
    <cellStyle name="Hyperlink 35" xfId="46620" hidden="1" xr:uid="{00000000-0005-0000-0000-000069820000}"/>
    <cellStyle name="Hyperlink 35" xfId="46689" hidden="1" xr:uid="{00000000-0005-0000-0000-00006A820000}"/>
    <cellStyle name="Hyperlink 35" xfId="46738" hidden="1" xr:uid="{00000000-0005-0000-0000-00006B820000}"/>
    <cellStyle name="Hyperlink 35" xfId="46788" hidden="1" xr:uid="{00000000-0005-0000-0000-00006C820000}"/>
    <cellStyle name="Hyperlink 35" xfId="46824" hidden="1" xr:uid="{00000000-0005-0000-0000-00006D820000}"/>
    <cellStyle name="Hyperlink 35" xfId="46924" hidden="1" xr:uid="{00000000-0005-0000-0000-00006E820000}"/>
    <cellStyle name="Hyperlink 35" xfId="47046" hidden="1" xr:uid="{00000000-0005-0000-0000-00006F820000}"/>
    <cellStyle name="Hyperlink 35" xfId="47095" hidden="1" xr:uid="{00000000-0005-0000-0000-000070820000}"/>
    <cellStyle name="Hyperlink 35" xfId="47145" hidden="1" xr:uid="{00000000-0005-0000-0000-000071820000}"/>
    <cellStyle name="Hyperlink 35" xfId="47181" hidden="1" xr:uid="{00000000-0005-0000-0000-000072820000}"/>
    <cellStyle name="Hyperlink 35" xfId="47304" hidden="1" xr:uid="{00000000-0005-0000-0000-000073820000}"/>
    <cellStyle name="Hyperlink 35" xfId="47477" hidden="1" xr:uid="{00000000-0005-0000-0000-000074820000}"/>
    <cellStyle name="Hyperlink 35" xfId="47526" hidden="1" xr:uid="{00000000-0005-0000-0000-000075820000}"/>
    <cellStyle name="Hyperlink 35" xfId="47576" hidden="1" xr:uid="{00000000-0005-0000-0000-000076820000}"/>
    <cellStyle name="Hyperlink 35" xfId="47612" hidden="1" xr:uid="{00000000-0005-0000-0000-000077820000}"/>
    <cellStyle name="Hyperlink 35" xfId="47341" hidden="1" xr:uid="{00000000-0005-0000-0000-000078820000}"/>
    <cellStyle name="Hyperlink 35" xfId="47709" hidden="1" xr:uid="{00000000-0005-0000-0000-000079820000}"/>
    <cellStyle name="Hyperlink 35" xfId="47758" hidden="1" xr:uid="{00000000-0005-0000-0000-00007A820000}"/>
    <cellStyle name="Hyperlink 35" xfId="47808" hidden="1" xr:uid="{00000000-0005-0000-0000-00007B820000}"/>
    <cellStyle name="Hyperlink 35" xfId="47844" hidden="1" xr:uid="{00000000-0005-0000-0000-00007C820000}"/>
    <cellStyle name="Hyperlink 35" xfId="47240" hidden="1" xr:uid="{00000000-0005-0000-0000-00007D820000}"/>
    <cellStyle name="Hyperlink 35" xfId="47913" hidden="1" xr:uid="{00000000-0005-0000-0000-00007E820000}"/>
    <cellStyle name="Hyperlink 35" xfId="47962" hidden="1" xr:uid="{00000000-0005-0000-0000-00007F820000}"/>
    <cellStyle name="Hyperlink 35" xfId="48012" hidden="1" xr:uid="{00000000-0005-0000-0000-000080820000}"/>
    <cellStyle name="Hyperlink 35" xfId="48048" hidden="1" xr:uid="{00000000-0005-0000-0000-000081820000}"/>
    <cellStyle name="Hyperlink 35" xfId="47414" hidden="1" xr:uid="{00000000-0005-0000-0000-000082820000}"/>
    <cellStyle name="Hyperlink 35" xfId="48117" hidden="1" xr:uid="{00000000-0005-0000-0000-000083820000}"/>
    <cellStyle name="Hyperlink 35" xfId="48166" hidden="1" xr:uid="{00000000-0005-0000-0000-000084820000}"/>
    <cellStyle name="Hyperlink 35" xfId="48216" hidden="1" xr:uid="{00000000-0005-0000-0000-000085820000}"/>
    <cellStyle name="Hyperlink 35" xfId="48252" hidden="1" xr:uid="{00000000-0005-0000-0000-000086820000}"/>
    <cellStyle name="Hyperlink 35" xfId="47649" hidden="1" xr:uid="{00000000-0005-0000-0000-000087820000}"/>
    <cellStyle name="Hyperlink 35" xfId="48321" hidden="1" xr:uid="{00000000-0005-0000-0000-000088820000}"/>
    <cellStyle name="Hyperlink 35" xfId="48370" hidden="1" xr:uid="{00000000-0005-0000-0000-000089820000}"/>
    <cellStyle name="Hyperlink 35" xfId="48420" hidden="1" xr:uid="{00000000-0005-0000-0000-00008A820000}"/>
    <cellStyle name="Hyperlink 35" xfId="48456" hidden="1" xr:uid="{00000000-0005-0000-0000-00008B820000}"/>
    <cellStyle name="Hyperlink 35" xfId="46961" hidden="1" xr:uid="{00000000-0005-0000-0000-00008C820000}"/>
    <cellStyle name="Hyperlink 35" xfId="48525" hidden="1" xr:uid="{00000000-0005-0000-0000-00008D820000}"/>
    <cellStyle name="Hyperlink 35" xfId="48574" hidden="1" xr:uid="{00000000-0005-0000-0000-00008E820000}"/>
    <cellStyle name="Hyperlink 35" xfId="48624" hidden="1" xr:uid="{00000000-0005-0000-0000-00008F820000}"/>
    <cellStyle name="Hyperlink 35" xfId="48660" hidden="1" xr:uid="{00000000-0005-0000-0000-000090820000}"/>
    <cellStyle name="Hyperlink 35" xfId="48783" hidden="1" xr:uid="{00000000-0005-0000-0000-000091820000}"/>
    <cellStyle name="Hyperlink 35" xfId="48956" hidden="1" xr:uid="{00000000-0005-0000-0000-000092820000}"/>
    <cellStyle name="Hyperlink 35" xfId="49005" hidden="1" xr:uid="{00000000-0005-0000-0000-000093820000}"/>
    <cellStyle name="Hyperlink 35" xfId="49055" hidden="1" xr:uid="{00000000-0005-0000-0000-000094820000}"/>
    <cellStyle name="Hyperlink 35" xfId="49091" hidden="1" xr:uid="{00000000-0005-0000-0000-000095820000}"/>
    <cellStyle name="Hyperlink 35" xfId="48820" hidden="1" xr:uid="{00000000-0005-0000-0000-000096820000}"/>
    <cellStyle name="Hyperlink 35" xfId="49188" hidden="1" xr:uid="{00000000-0005-0000-0000-000097820000}"/>
    <cellStyle name="Hyperlink 35" xfId="49237" hidden="1" xr:uid="{00000000-0005-0000-0000-000098820000}"/>
    <cellStyle name="Hyperlink 35" xfId="49287" hidden="1" xr:uid="{00000000-0005-0000-0000-000099820000}"/>
    <cellStyle name="Hyperlink 35" xfId="49323" hidden="1" xr:uid="{00000000-0005-0000-0000-00009A820000}"/>
    <cellStyle name="Hyperlink 35" xfId="48719" hidden="1" xr:uid="{00000000-0005-0000-0000-00009B820000}"/>
    <cellStyle name="Hyperlink 35" xfId="49392" hidden="1" xr:uid="{00000000-0005-0000-0000-00009C820000}"/>
    <cellStyle name="Hyperlink 35" xfId="49441" hidden="1" xr:uid="{00000000-0005-0000-0000-00009D820000}"/>
    <cellStyle name="Hyperlink 35" xfId="49491" hidden="1" xr:uid="{00000000-0005-0000-0000-00009E820000}"/>
    <cellStyle name="Hyperlink 35" xfId="49527" hidden="1" xr:uid="{00000000-0005-0000-0000-00009F820000}"/>
    <cellStyle name="Hyperlink 35" xfId="48893" hidden="1" xr:uid="{00000000-0005-0000-0000-0000A0820000}"/>
    <cellStyle name="Hyperlink 35" xfId="49596" hidden="1" xr:uid="{00000000-0005-0000-0000-0000A1820000}"/>
    <cellStyle name="Hyperlink 35" xfId="49645" hidden="1" xr:uid="{00000000-0005-0000-0000-0000A2820000}"/>
    <cellStyle name="Hyperlink 35" xfId="49695" hidden="1" xr:uid="{00000000-0005-0000-0000-0000A3820000}"/>
    <cellStyle name="Hyperlink 35" xfId="49731" hidden="1" xr:uid="{00000000-0005-0000-0000-0000A4820000}"/>
    <cellStyle name="Hyperlink 35" xfId="49128" hidden="1" xr:uid="{00000000-0005-0000-0000-0000A5820000}"/>
    <cellStyle name="Hyperlink 35" xfId="49800" hidden="1" xr:uid="{00000000-0005-0000-0000-0000A6820000}"/>
    <cellStyle name="Hyperlink 35" xfId="49849" hidden="1" xr:uid="{00000000-0005-0000-0000-0000A7820000}"/>
    <cellStyle name="Hyperlink 35" xfId="49899" hidden="1" xr:uid="{00000000-0005-0000-0000-0000A8820000}"/>
    <cellStyle name="Hyperlink 35" xfId="49935" hidden="1" xr:uid="{00000000-0005-0000-0000-0000A9820000}"/>
    <cellStyle name="Hyperlink 35" xfId="46889" hidden="1" xr:uid="{00000000-0005-0000-0000-0000AA820000}"/>
    <cellStyle name="Hyperlink 35" xfId="50004" hidden="1" xr:uid="{00000000-0005-0000-0000-0000AB820000}"/>
    <cellStyle name="Hyperlink 35" xfId="50053" hidden="1" xr:uid="{00000000-0005-0000-0000-0000AC820000}"/>
    <cellStyle name="Hyperlink 35" xfId="50103" hidden="1" xr:uid="{00000000-0005-0000-0000-0000AD820000}"/>
    <cellStyle name="Hyperlink 35" xfId="50139" hidden="1" xr:uid="{00000000-0005-0000-0000-0000AE820000}"/>
    <cellStyle name="Hyperlink 35" xfId="50262" hidden="1" xr:uid="{00000000-0005-0000-0000-0000AF820000}"/>
    <cellStyle name="Hyperlink 35" xfId="50435" hidden="1" xr:uid="{00000000-0005-0000-0000-0000B0820000}"/>
    <cellStyle name="Hyperlink 35" xfId="50484" hidden="1" xr:uid="{00000000-0005-0000-0000-0000B1820000}"/>
    <cellStyle name="Hyperlink 35" xfId="50534" hidden="1" xr:uid="{00000000-0005-0000-0000-0000B2820000}"/>
    <cellStyle name="Hyperlink 35" xfId="50570" hidden="1" xr:uid="{00000000-0005-0000-0000-0000B3820000}"/>
    <cellStyle name="Hyperlink 35" xfId="50299" hidden="1" xr:uid="{00000000-0005-0000-0000-0000B4820000}"/>
    <cellStyle name="Hyperlink 35" xfId="50667" hidden="1" xr:uid="{00000000-0005-0000-0000-0000B5820000}"/>
    <cellStyle name="Hyperlink 35" xfId="50716" hidden="1" xr:uid="{00000000-0005-0000-0000-0000B6820000}"/>
    <cellStyle name="Hyperlink 35" xfId="50766" hidden="1" xr:uid="{00000000-0005-0000-0000-0000B7820000}"/>
    <cellStyle name="Hyperlink 35" xfId="50802" hidden="1" xr:uid="{00000000-0005-0000-0000-0000B8820000}"/>
    <cellStyle name="Hyperlink 35" xfId="50198" hidden="1" xr:uid="{00000000-0005-0000-0000-0000B9820000}"/>
    <cellStyle name="Hyperlink 35" xfId="50871" hidden="1" xr:uid="{00000000-0005-0000-0000-0000BA820000}"/>
    <cellStyle name="Hyperlink 35" xfId="50920" hidden="1" xr:uid="{00000000-0005-0000-0000-0000BB820000}"/>
    <cellStyle name="Hyperlink 35" xfId="50970" hidden="1" xr:uid="{00000000-0005-0000-0000-0000BC820000}"/>
    <cellStyle name="Hyperlink 35" xfId="51006" hidden="1" xr:uid="{00000000-0005-0000-0000-0000BD820000}"/>
    <cellStyle name="Hyperlink 35" xfId="50372" hidden="1" xr:uid="{00000000-0005-0000-0000-0000BE820000}"/>
    <cellStyle name="Hyperlink 35" xfId="51075" hidden="1" xr:uid="{00000000-0005-0000-0000-0000BF820000}"/>
    <cellStyle name="Hyperlink 35" xfId="51124" hidden="1" xr:uid="{00000000-0005-0000-0000-0000C0820000}"/>
    <cellStyle name="Hyperlink 35" xfId="51174" hidden="1" xr:uid="{00000000-0005-0000-0000-0000C1820000}"/>
    <cellStyle name="Hyperlink 35" xfId="51210" hidden="1" xr:uid="{00000000-0005-0000-0000-0000C2820000}"/>
    <cellStyle name="Hyperlink 35" xfId="50607" hidden="1" xr:uid="{00000000-0005-0000-0000-0000C3820000}"/>
    <cellStyle name="Hyperlink 35" xfId="51279" hidden="1" xr:uid="{00000000-0005-0000-0000-0000C4820000}"/>
    <cellStyle name="Hyperlink 35" xfId="51328" hidden="1" xr:uid="{00000000-0005-0000-0000-0000C5820000}"/>
    <cellStyle name="Hyperlink 35" xfId="51378" hidden="1" xr:uid="{00000000-0005-0000-0000-0000C6820000}"/>
    <cellStyle name="Hyperlink 35" xfId="51414" hidden="1" xr:uid="{00000000-0005-0000-0000-0000C7820000}"/>
    <cellStyle name="Hyperlink 35" xfId="36275" hidden="1" xr:uid="{00000000-0005-0000-0000-0000C8820000}"/>
    <cellStyle name="Hyperlink 35" xfId="51483" hidden="1" xr:uid="{00000000-0005-0000-0000-0000C9820000}"/>
    <cellStyle name="Hyperlink 35" xfId="51532" hidden="1" xr:uid="{00000000-0005-0000-0000-0000CA820000}"/>
    <cellStyle name="Hyperlink 35" xfId="51582" hidden="1" xr:uid="{00000000-0005-0000-0000-0000CB820000}"/>
    <cellStyle name="Hyperlink 35" xfId="51618" hidden="1" xr:uid="{00000000-0005-0000-0000-0000CC820000}"/>
    <cellStyle name="Hyperlink 35" xfId="51669" hidden="1" xr:uid="{00000000-0005-0000-0000-0000CD820000}"/>
    <cellStyle name="Hyperlink 35" xfId="51738" hidden="1" xr:uid="{00000000-0005-0000-0000-0000CE820000}"/>
    <cellStyle name="Hyperlink 35" xfId="51787" hidden="1" xr:uid="{00000000-0005-0000-0000-0000CF820000}"/>
    <cellStyle name="Hyperlink 35" xfId="51837" hidden="1" xr:uid="{00000000-0005-0000-0000-0000D0820000}"/>
    <cellStyle name="Hyperlink 35" xfId="51873" hidden="1" xr:uid="{00000000-0005-0000-0000-0000D1820000}"/>
    <cellStyle name="Hyperlink 35" xfId="51973" hidden="1" xr:uid="{00000000-0005-0000-0000-0000D2820000}"/>
    <cellStyle name="Hyperlink 35" xfId="52095" hidden="1" xr:uid="{00000000-0005-0000-0000-0000D3820000}"/>
    <cellStyle name="Hyperlink 35" xfId="52144" hidden="1" xr:uid="{00000000-0005-0000-0000-0000D4820000}"/>
    <cellStyle name="Hyperlink 35" xfId="52194" hidden="1" xr:uid="{00000000-0005-0000-0000-0000D5820000}"/>
    <cellStyle name="Hyperlink 35" xfId="52230" hidden="1" xr:uid="{00000000-0005-0000-0000-0000D6820000}"/>
    <cellStyle name="Hyperlink 35" xfId="52353" hidden="1" xr:uid="{00000000-0005-0000-0000-0000D7820000}"/>
    <cellStyle name="Hyperlink 35" xfId="52526" hidden="1" xr:uid="{00000000-0005-0000-0000-0000D8820000}"/>
    <cellStyle name="Hyperlink 35" xfId="52575" hidden="1" xr:uid="{00000000-0005-0000-0000-0000D9820000}"/>
    <cellStyle name="Hyperlink 35" xfId="52625" hidden="1" xr:uid="{00000000-0005-0000-0000-0000DA820000}"/>
    <cellStyle name="Hyperlink 35" xfId="52661" hidden="1" xr:uid="{00000000-0005-0000-0000-0000DB820000}"/>
    <cellStyle name="Hyperlink 35" xfId="52390" hidden="1" xr:uid="{00000000-0005-0000-0000-0000DC820000}"/>
    <cellStyle name="Hyperlink 35" xfId="52758" hidden="1" xr:uid="{00000000-0005-0000-0000-0000DD820000}"/>
    <cellStyle name="Hyperlink 35" xfId="52807" hidden="1" xr:uid="{00000000-0005-0000-0000-0000DE820000}"/>
    <cellStyle name="Hyperlink 35" xfId="52857" hidden="1" xr:uid="{00000000-0005-0000-0000-0000DF820000}"/>
    <cellStyle name="Hyperlink 35" xfId="52893" hidden="1" xr:uid="{00000000-0005-0000-0000-0000E0820000}"/>
    <cellStyle name="Hyperlink 35" xfId="52289" hidden="1" xr:uid="{00000000-0005-0000-0000-0000E1820000}"/>
    <cellStyle name="Hyperlink 35" xfId="52962" hidden="1" xr:uid="{00000000-0005-0000-0000-0000E2820000}"/>
    <cellStyle name="Hyperlink 35" xfId="53011" hidden="1" xr:uid="{00000000-0005-0000-0000-0000E3820000}"/>
    <cellStyle name="Hyperlink 35" xfId="53061" hidden="1" xr:uid="{00000000-0005-0000-0000-0000E4820000}"/>
    <cellStyle name="Hyperlink 35" xfId="53097" hidden="1" xr:uid="{00000000-0005-0000-0000-0000E5820000}"/>
    <cellStyle name="Hyperlink 35" xfId="52463" hidden="1" xr:uid="{00000000-0005-0000-0000-0000E6820000}"/>
    <cellStyle name="Hyperlink 35" xfId="53166" hidden="1" xr:uid="{00000000-0005-0000-0000-0000E7820000}"/>
    <cellStyle name="Hyperlink 35" xfId="53215" hidden="1" xr:uid="{00000000-0005-0000-0000-0000E8820000}"/>
    <cellStyle name="Hyperlink 35" xfId="53265" hidden="1" xr:uid="{00000000-0005-0000-0000-0000E9820000}"/>
    <cellStyle name="Hyperlink 35" xfId="53301" hidden="1" xr:uid="{00000000-0005-0000-0000-0000EA820000}"/>
    <cellStyle name="Hyperlink 35" xfId="52698" hidden="1" xr:uid="{00000000-0005-0000-0000-0000EB820000}"/>
    <cellStyle name="Hyperlink 35" xfId="53370" hidden="1" xr:uid="{00000000-0005-0000-0000-0000EC820000}"/>
    <cellStyle name="Hyperlink 35" xfId="53419" hidden="1" xr:uid="{00000000-0005-0000-0000-0000ED820000}"/>
    <cellStyle name="Hyperlink 35" xfId="53469" hidden="1" xr:uid="{00000000-0005-0000-0000-0000EE820000}"/>
    <cellStyle name="Hyperlink 35" xfId="53505" hidden="1" xr:uid="{00000000-0005-0000-0000-0000EF820000}"/>
    <cellStyle name="Hyperlink 35" xfId="52010" hidden="1" xr:uid="{00000000-0005-0000-0000-0000F0820000}"/>
    <cellStyle name="Hyperlink 35" xfId="53574" hidden="1" xr:uid="{00000000-0005-0000-0000-0000F1820000}"/>
    <cellStyle name="Hyperlink 35" xfId="53623" hidden="1" xr:uid="{00000000-0005-0000-0000-0000F2820000}"/>
    <cellStyle name="Hyperlink 35" xfId="53673" hidden="1" xr:uid="{00000000-0005-0000-0000-0000F3820000}"/>
    <cellStyle name="Hyperlink 35" xfId="53709" hidden="1" xr:uid="{00000000-0005-0000-0000-0000F4820000}"/>
    <cellStyle name="Hyperlink 35" xfId="53832" hidden="1" xr:uid="{00000000-0005-0000-0000-0000F5820000}"/>
    <cellStyle name="Hyperlink 35" xfId="54005" hidden="1" xr:uid="{00000000-0005-0000-0000-0000F6820000}"/>
    <cellStyle name="Hyperlink 35" xfId="54054" hidden="1" xr:uid="{00000000-0005-0000-0000-0000F7820000}"/>
    <cellStyle name="Hyperlink 35" xfId="54104" hidden="1" xr:uid="{00000000-0005-0000-0000-0000F8820000}"/>
    <cellStyle name="Hyperlink 35" xfId="54140" hidden="1" xr:uid="{00000000-0005-0000-0000-0000F9820000}"/>
    <cellStyle name="Hyperlink 35" xfId="53869" hidden="1" xr:uid="{00000000-0005-0000-0000-0000FA820000}"/>
    <cellStyle name="Hyperlink 35" xfId="54237" hidden="1" xr:uid="{00000000-0005-0000-0000-0000FB820000}"/>
    <cellStyle name="Hyperlink 35" xfId="54286" hidden="1" xr:uid="{00000000-0005-0000-0000-0000FC820000}"/>
    <cellStyle name="Hyperlink 35" xfId="54336" hidden="1" xr:uid="{00000000-0005-0000-0000-0000FD820000}"/>
    <cellStyle name="Hyperlink 35" xfId="54372" hidden="1" xr:uid="{00000000-0005-0000-0000-0000FE820000}"/>
    <cellStyle name="Hyperlink 35" xfId="53768" hidden="1" xr:uid="{00000000-0005-0000-0000-0000FF820000}"/>
    <cellStyle name="Hyperlink 35" xfId="54441" hidden="1" xr:uid="{00000000-0005-0000-0000-000000830000}"/>
    <cellStyle name="Hyperlink 35" xfId="54490" hidden="1" xr:uid="{00000000-0005-0000-0000-000001830000}"/>
    <cellStyle name="Hyperlink 35" xfId="54540" hidden="1" xr:uid="{00000000-0005-0000-0000-000002830000}"/>
    <cellStyle name="Hyperlink 35" xfId="54576" hidden="1" xr:uid="{00000000-0005-0000-0000-000003830000}"/>
    <cellStyle name="Hyperlink 35" xfId="53942" hidden="1" xr:uid="{00000000-0005-0000-0000-000004830000}"/>
    <cellStyle name="Hyperlink 35" xfId="54645" hidden="1" xr:uid="{00000000-0005-0000-0000-000005830000}"/>
    <cellStyle name="Hyperlink 35" xfId="54694" hidden="1" xr:uid="{00000000-0005-0000-0000-000006830000}"/>
    <cellStyle name="Hyperlink 35" xfId="54744" hidden="1" xr:uid="{00000000-0005-0000-0000-000007830000}"/>
    <cellStyle name="Hyperlink 35" xfId="54780" hidden="1" xr:uid="{00000000-0005-0000-0000-000008830000}"/>
    <cellStyle name="Hyperlink 35" xfId="54177" hidden="1" xr:uid="{00000000-0005-0000-0000-000009830000}"/>
    <cellStyle name="Hyperlink 35" xfId="54849" hidden="1" xr:uid="{00000000-0005-0000-0000-00000A830000}"/>
    <cellStyle name="Hyperlink 35" xfId="54898" hidden="1" xr:uid="{00000000-0005-0000-0000-00000B830000}"/>
    <cellStyle name="Hyperlink 35" xfId="54948" hidden="1" xr:uid="{00000000-0005-0000-0000-00000C830000}"/>
    <cellStyle name="Hyperlink 35" xfId="54984" hidden="1" xr:uid="{00000000-0005-0000-0000-00000D830000}"/>
    <cellStyle name="Hyperlink 35" xfId="51938" hidden="1" xr:uid="{00000000-0005-0000-0000-00000E830000}"/>
    <cellStyle name="Hyperlink 35" xfId="55053" hidden="1" xr:uid="{00000000-0005-0000-0000-00000F830000}"/>
    <cellStyle name="Hyperlink 35" xfId="55102" hidden="1" xr:uid="{00000000-0005-0000-0000-000010830000}"/>
    <cellStyle name="Hyperlink 35" xfId="55152" hidden="1" xr:uid="{00000000-0005-0000-0000-000011830000}"/>
    <cellStyle name="Hyperlink 35" xfId="55188" hidden="1" xr:uid="{00000000-0005-0000-0000-000012830000}"/>
    <cellStyle name="Hyperlink 35" xfId="55311" hidden="1" xr:uid="{00000000-0005-0000-0000-000013830000}"/>
    <cellStyle name="Hyperlink 35" xfId="55484" hidden="1" xr:uid="{00000000-0005-0000-0000-000014830000}"/>
    <cellStyle name="Hyperlink 35" xfId="55533" hidden="1" xr:uid="{00000000-0005-0000-0000-000015830000}"/>
    <cellStyle name="Hyperlink 35" xfId="55583" hidden="1" xr:uid="{00000000-0005-0000-0000-000016830000}"/>
    <cellStyle name="Hyperlink 35" xfId="55619" hidden="1" xr:uid="{00000000-0005-0000-0000-000017830000}"/>
    <cellStyle name="Hyperlink 35" xfId="55348" hidden="1" xr:uid="{00000000-0005-0000-0000-000018830000}"/>
    <cellStyle name="Hyperlink 35" xfId="55716" hidden="1" xr:uid="{00000000-0005-0000-0000-000019830000}"/>
    <cellStyle name="Hyperlink 35" xfId="55765" hidden="1" xr:uid="{00000000-0005-0000-0000-00001A830000}"/>
    <cellStyle name="Hyperlink 35" xfId="55815" hidden="1" xr:uid="{00000000-0005-0000-0000-00001B830000}"/>
    <cellStyle name="Hyperlink 35" xfId="55851" hidden="1" xr:uid="{00000000-0005-0000-0000-00001C830000}"/>
    <cellStyle name="Hyperlink 35" xfId="55247" hidden="1" xr:uid="{00000000-0005-0000-0000-00001D830000}"/>
    <cellStyle name="Hyperlink 35" xfId="55920" hidden="1" xr:uid="{00000000-0005-0000-0000-00001E830000}"/>
    <cellStyle name="Hyperlink 35" xfId="55969" hidden="1" xr:uid="{00000000-0005-0000-0000-00001F830000}"/>
    <cellStyle name="Hyperlink 35" xfId="56019" hidden="1" xr:uid="{00000000-0005-0000-0000-000020830000}"/>
    <cellStyle name="Hyperlink 35" xfId="56055" hidden="1" xr:uid="{00000000-0005-0000-0000-000021830000}"/>
    <cellStyle name="Hyperlink 35" xfId="55421" hidden="1" xr:uid="{00000000-0005-0000-0000-000022830000}"/>
    <cellStyle name="Hyperlink 35" xfId="56124" hidden="1" xr:uid="{00000000-0005-0000-0000-000023830000}"/>
    <cellStyle name="Hyperlink 35" xfId="56173" hidden="1" xr:uid="{00000000-0005-0000-0000-000024830000}"/>
    <cellStyle name="Hyperlink 35" xfId="56223" hidden="1" xr:uid="{00000000-0005-0000-0000-000025830000}"/>
    <cellStyle name="Hyperlink 35" xfId="56259" hidden="1" xr:uid="{00000000-0005-0000-0000-000026830000}"/>
    <cellStyle name="Hyperlink 35" xfId="55656" hidden="1" xr:uid="{00000000-0005-0000-0000-000027830000}"/>
    <cellStyle name="Hyperlink 35" xfId="56328" hidden="1" xr:uid="{00000000-0005-0000-0000-000028830000}"/>
    <cellStyle name="Hyperlink 35" xfId="56377" hidden="1" xr:uid="{00000000-0005-0000-0000-000029830000}"/>
    <cellStyle name="Hyperlink 35" xfId="56427" hidden="1" xr:uid="{00000000-0005-0000-0000-00002A830000}"/>
    <cellStyle name="Hyperlink 35" xfId="56463" hidden="1" xr:uid="{00000000-0005-0000-0000-00002B830000}"/>
    <cellStyle name="Hyperlink 35" xfId="56525" hidden="1" xr:uid="{00000000-0005-0000-0000-00002C830000}"/>
    <cellStyle name="Hyperlink 35" xfId="56596" hidden="1" xr:uid="{00000000-0005-0000-0000-00002D830000}"/>
    <cellStyle name="Hyperlink 35" xfId="56645" hidden="1" xr:uid="{00000000-0005-0000-0000-00002E830000}"/>
    <cellStyle name="Hyperlink 35" xfId="56695" hidden="1" xr:uid="{00000000-0005-0000-0000-00002F830000}"/>
    <cellStyle name="Hyperlink 35" xfId="56731" hidden="1" xr:uid="{00000000-0005-0000-0000-000030830000}"/>
    <cellStyle name="Hyperlink 35" xfId="56782" hidden="1" xr:uid="{00000000-0005-0000-0000-000031830000}"/>
    <cellStyle name="Hyperlink 35" xfId="56851" hidden="1" xr:uid="{00000000-0005-0000-0000-000032830000}"/>
    <cellStyle name="Hyperlink 35" xfId="56900" hidden="1" xr:uid="{00000000-0005-0000-0000-000033830000}"/>
    <cellStyle name="Hyperlink 35" xfId="56950" hidden="1" xr:uid="{00000000-0005-0000-0000-000034830000}"/>
    <cellStyle name="Hyperlink 35" xfId="56986" hidden="1" xr:uid="{00000000-0005-0000-0000-000035830000}"/>
    <cellStyle name="Hyperlink 35" xfId="57094" hidden="1" xr:uid="{00000000-0005-0000-0000-000036830000}"/>
    <cellStyle name="Hyperlink 35" xfId="57218" hidden="1" xr:uid="{00000000-0005-0000-0000-000037830000}"/>
    <cellStyle name="Hyperlink 35" xfId="57267" hidden="1" xr:uid="{00000000-0005-0000-0000-000038830000}"/>
    <cellStyle name="Hyperlink 35" xfId="57317" hidden="1" xr:uid="{00000000-0005-0000-0000-000039830000}"/>
    <cellStyle name="Hyperlink 35" xfId="57353" hidden="1" xr:uid="{00000000-0005-0000-0000-00003A830000}"/>
    <cellStyle name="Hyperlink 35" xfId="57476" hidden="1" xr:uid="{00000000-0005-0000-0000-00003B830000}"/>
    <cellStyle name="Hyperlink 35" xfId="57649" hidden="1" xr:uid="{00000000-0005-0000-0000-00003C830000}"/>
    <cellStyle name="Hyperlink 35" xfId="57698" hidden="1" xr:uid="{00000000-0005-0000-0000-00003D830000}"/>
    <cellStyle name="Hyperlink 35" xfId="57748" hidden="1" xr:uid="{00000000-0005-0000-0000-00003E830000}"/>
    <cellStyle name="Hyperlink 35" xfId="57784" hidden="1" xr:uid="{00000000-0005-0000-0000-00003F830000}"/>
    <cellStyle name="Hyperlink 35" xfId="57513" hidden="1" xr:uid="{00000000-0005-0000-0000-000040830000}"/>
    <cellStyle name="Hyperlink 35" xfId="57881" hidden="1" xr:uid="{00000000-0005-0000-0000-000041830000}"/>
    <cellStyle name="Hyperlink 35" xfId="57930" hidden="1" xr:uid="{00000000-0005-0000-0000-000042830000}"/>
    <cellStyle name="Hyperlink 35" xfId="57980" hidden="1" xr:uid="{00000000-0005-0000-0000-000043830000}"/>
    <cellStyle name="Hyperlink 35" xfId="58016" hidden="1" xr:uid="{00000000-0005-0000-0000-000044830000}"/>
    <cellStyle name="Hyperlink 35" xfId="57412" hidden="1" xr:uid="{00000000-0005-0000-0000-000045830000}"/>
    <cellStyle name="Hyperlink 35" xfId="58085" hidden="1" xr:uid="{00000000-0005-0000-0000-000046830000}"/>
    <cellStyle name="Hyperlink 35" xfId="58134" hidden="1" xr:uid="{00000000-0005-0000-0000-000047830000}"/>
    <cellStyle name="Hyperlink 35" xfId="58184" hidden="1" xr:uid="{00000000-0005-0000-0000-000048830000}"/>
    <cellStyle name="Hyperlink 35" xfId="58220" hidden="1" xr:uid="{00000000-0005-0000-0000-000049830000}"/>
    <cellStyle name="Hyperlink 35" xfId="57586" hidden="1" xr:uid="{00000000-0005-0000-0000-00004A830000}"/>
    <cellStyle name="Hyperlink 35" xfId="58289" hidden="1" xr:uid="{00000000-0005-0000-0000-00004B830000}"/>
    <cellStyle name="Hyperlink 35" xfId="58338" hidden="1" xr:uid="{00000000-0005-0000-0000-00004C830000}"/>
    <cellStyle name="Hyperlink 35" xfId="58388" hidden="1" xr:uid="{00000000-0005-0000-0000-00004D830000}"/>
    <cellStyle name="Hyperlink 35" xfId="58424" hidden="1" xr:uid="{00000000-0005-0000-0000-00004E830000}"/>
    <cellStyle name="Hyperlink 35" xfId="57821" hidden="1" xr:uid="{00000000-0005-0000-0000-00004F830000}"/>
    <cellStyle name="Hyperlink 35" xfId="58493" hidden="1" xr:uid="{00000000-0005-0000-0000-000050830000}"/>
    <cellStyle name="Hyperlink 35" xfId="58542" hidden="1" xr:uid="{00000000-0005-0000-0000-000051830000}"/>
    <cellStyle name="Hyperlink 35" xfId="58592" hidden="1" xr:uid="{00000000-0005-0000-0000-000052830000}"/>
    <cellStyle name="Hyperlink 35" xfId="58628" hidden="1" xr:uid="{00000000-0005-0000-0000-000053830000}"/>
    <cellStyle name="Hyperlink 35" xfId="57132" hidden="1" xr:uid="{00000000-0005-0000-0000-000054830000}"/>
    <cellStyle name="Hyperlink 35" xfId="58697" hidden="1" xr:uid="{00000000-0005-0000-0000-000055830000}"/>
    <cellStyle name="Hyperlink 35" xfId="58746" hidden="1" xr:uid="{00000000-0005-0000-0000-000056830000}"/>
    <cellStyle name="Hyperlink 35" xfId="58796" hidden="1" xr:uid="{00000000-0005-0000-0000-000057830000}"/>
    <cellStyle name="Hyperlink 35" xfId="58832" hidden="1" xr:uid="{00000000-0005-0000-0000-000058830000}"/>
    <cellStyle name="Hyperlink 35" xfId="58955" hidden="1" xr:uid="{00000000-0005-0000-0000-000059830000}"/>
    <cellStyle name="Hyperlink 35" xfId="59128" hidden="1" xr:uid="{00000000-0005-0000-0000-00005A830000}"/>
    <cellStyle name="Hyperlink 35" xfId="59177" hidden="1" xr:uid="{00000000-0005-0000-0000-00005B830000}"/>
    <cellStyle name="Hyperlink 35" xfId="59227" hidden="1" xr:uid="{00000000-0005-0000-0000-00005C830000}"/>
    <cellStyle name="Hyperlink 35" xfId="59263" hidden="1" xr:uid="{00000000-0005-0000-0000-00005D830000}"/>
    <cellStyle name="Hyperlink 35" xfId="58992" hidden="1" xr:uid="{00000000-0005-0000-0000-00005E830000}"/>
    <cellStyle name="Hyperlink 35" xfId="59360" hidden="1" xr:uid="{00000000-0005-0000-0000-00005F830000}"/>
    <cellStyle name="Hyperlink 35" xfId="59409" hidden="1" xr:uid="{00000000-0005-0000-0000-000060830000}"/>
    <cellStyle name="Hyperlink 35" xfId="59459" hidden="1" xr:uid="{00000000-0005-0000-0000-000061830000}"/>
    <cellStyle name="Hyperlink 35" xfId="59495" hidden="1" xr:uid="{00000000-0005-0000-0000-000062830000}"/>
    <cellStyle name="Hyperlink 35" xfId="58891" hidden="1" xr:uid="{00000000-0005-0000-0000-000063830000}"/>
    <cellStyle name="Hyperlink 35" xfId="59564" hidden="1" xr:uid="{00000000-0005-0000-0000-000064830000}"/>
    <cellStyle name="Hyperlink 35" xfId="59613" hidden="1" xr:uid="{00000000-0005-0000-0000-000065830000}"/>
    <cellStyle name="Hyperlink 35" xfId="59663" hidden="1" xr:uid="{00000000-0005-0000-0000-000066830000}"/>
    <cellStyle name="Hyperlink 35" xfId="59699" hidden="1" xr:uid="{00000000-0005-0000-0000-000067830000}"/>
    <cellStyle name="Hyperlink 35" xfId="59065" hidden="1" xr:uid="{00000000-0005-0000-0000-000068830000}"/>
    <cellStyle name="Hyperlink 35" xfId="59768" hidden="1" xr:uid="{00000000-0005-0000-0000-000069830000}"/>
    <cellStyle name="Hyperlink 35" xfId="59817" hidden="1" xr:uid="{00000000-0005-0000-0000-00006A830000}"/>
    <cellStyle name="Hyperlink 35" xfId="59867" hidden="1" xr:uid="{00000000-0005-0000-0000-00006B830000}"/>
    <cellStyle name="Hyperlink 35" xfId="59903" hidden="1" xr:uid="{00000000-0005-0000-0000-00006C830000}"/>
    <cellStyle name="Hyperlink 35" xfId="59300" hidden="1" xr:uid="{00000000-0005-0000-0000-00006D830000}"/>
    <cellStyle name="Hyperlink 35" xfId="59972" hidden="1" xr:uid="{00000000-0005-0000-0000-00006E830000}"/>
    <cellStyle name="Hyperlink 35" xfId="60021" hidden="1" xr:uid="{00000000-0005-0000-0000-00006F830000}"/>
    <cellStyle name="Hyperlink 35" xfId="60071" hidden="1" xr:uid="{00000000-0005-0000-0000-000070830000}"/>
    <cellStyle name="Hyperlink 35" xfId="60107" hidden="1" xr:uid="{00000000-0005-0000-0000-000071830000}"/>
    <cellStyle name="Hyperlink 35" xfId="57056" hidden="1" xr:uid="{00000000-0005-0000-0000-000072830000}"/>
    <cellStyle name="Hyperlink 35" xfId="60176" hidden="1" xr:uid="{00000000-0005-0000-0000-000073830000}"/>
    <cellStyle name="Hyperlink 35" xfId="60225" hidden="1" xr:uid="{00000000-0005-0000-0000-000074830000}"/>
    <cellStyle name="Hyperlink 35" xfId="60275" hidden="1" xr:uid="{00000000-0005-0000-0000-000075830000}"/>
    <cellStyle name="Hyperlink 35" xfId="60311" hidden="1" xr:uid="{00000000-0005-0000-0000-000076830000}"/>
    <cellStyle name="Hyperlink 35" xfId="60434" hidden="1" xr:uid="{00000000-0005-0000-0000-000077830000}"/>
    <cellStyle name="Hyperlink 35" xfId="60607" hidden="1" xr:uid="{00000000-0005-0000-0000-000078830000}"/>
    <cellStyle name="Hyperlink 35" xfId="60656" hidden="1" xr:uid="{00000000-0005-0000-0000-000079830000}"/>
    <cellStyle name="Hyperlink 35" xfId="60706" hidden="1" xr:uid="{00000000-0005-0000-0000-00007A830000}"/>
    <cellStyle name="Hyperlink 35" xfId="60742" hidden="1" xr:uid="{00000000-0005-0000-0000-00007B830000}"/>
    <cellStyle name="Hyperlink 35" xfId="60471" hidden="1" xr:uid="{00000000-0005-0000-0000-00007C830000}"/>
    <cellStyle name="Hyperlink 35" xfId="60839" hidden="1" xr:uid="{00000000-0005-0000-0000-00007D830000}"/>
    <cellStyle name="Hyperlink 35" xfId="60888" hidden="1" xr:uid="{00000000-0005-0000-0000-00007E830000}"/>
    <cellStyle name="Hyperlink 35" xfId="60938" hidden="1" xr:uid="{00000000-0005-0000-0000-00007F830000}"/>
    <cellStyle name="Hyperlink 35" xfId="60974" hidden="1" xr:uid="{00000000-0005-0000-0000-000080830000}"/>
    <cellStyle name="Hyperlink 35" xfId="60370" hidden="1" xr:uid="{00000000-0005-0000-0000-000081830000}"/>
    <cellStyle name="Hyperlink 35" xfId="61043" hidden="1" xr:uid="{00000000-0005-0000-0000-000082830000}"/>
    <cellStyle name="Hyperlink 35" xfId="61092" hidden="1" xr:uid="{00000000-0005-0000-0000-000083830000}"/>
    <cellStyle name="Hyperlink 35" xfId="61142" hidden="1" xr:uid="{00000000-0005-0000-0000-000084830000}"/>
    <cellStyle name="Hyperlink 35" xfId="61178" hidden="1" xr:uid="{00000000-0005-0000-0000-000085830000}"/>
    <cellStyle name="Hyperlink 35" xfId="60544" hidden="1" xr:uid="{00000000-0005-0000-0000-000086830000}"/>
    <cellStyle name="Hyperlink 35" xfId="61247" hidden="1" xr:uid="{00000000-0005-0000-0000-000087830000}"/>
    <cellStyle name="Hyperlink 35" xfId="61296" hidden="1" xr:uid="{00000000-0005-0000-0000-000088830000}"/>
    <cellStyle name="Hyperlink 35" xfId="61346" hidden="1" xr:uid="{00000000-0005-0000-0000-000089830000}"/>
    <cellStyle name="Hyperlink 35" xfId="61382" hidden="1" xr:uid="{00000000-0005-0000-0000-00008A830000}"/>
    <cellStyle name="Hyperlink 35" xfId="60779" hidden="1" xr:uid="{00000000-0005-0000-0000-00008B830000}"/>
    <cellStyle name="Hyperlink 35" xfId="61451" hidden="1" xr:uid="{00000000-0005-0000-0000-00008C830000}"/>
    <cellStyle name="Hyperlink 35" xfId="61500" hidden="1" xr:uid="{00000000-0005-0000-0000-00008D830000}"/>
    <cellStyle name="Hyperlink 35" xfId="61550" hidden="1" xr:uid="{00000000-0005-0000-0000-00008E830000}"/>
    <cellStyle name="Hyperlink 35" xfId="61586" xr:uid="{00000000-0005-0000-0000-00008F830000}"/>
    <cellStyle name="Hyperlink 36" xfId="152" hidden="1" xr:uid="{00000000-0005-0000-0000-000090830000}"/>
    <cellStyle name="Hyperlink 36" xfId="234" hidden="1" xr:uid="{00000000-0005-0000-0000-000091830000}"/>
    <cellStyle name="Hyperlink 36" xfId="464" hidden="1" xr:uid="{00000000-0005-0000-0000-000092830000}"/>
    <cellStyle name="Hyperlink 36" xfId="515" hidden="1" xr:uid="{00000000-0005-0000-0000-000093830000}"/>
    <cellStyle name="Hyperlink 36" xfId="565" hidden="1" xr:uid="{00000000-0005-0000-0000-000094830000}"/>
    <cellStyle name="Hyperlink 36" xfId="601" hidden="1" xr:uid="{00000000-0005-0000-0000-000095830000}"/>
    <cellStyle name="Hyperlink 36" xfId="652" hidden="1" xr:uid="{00000000-0005-0000-0000-000096830000}"/>
    <cellStyle name="Hyperlink 36" xfId="721" hidden="1" xr:uid="{00000000-0005-0000-0000-000097830000}"/>
    <cellStyle name="Hyperlink 36" xfId="770" hidden="1" xr:uid="{00000000-0005-0000-0000-000098830000}"/>
    <cellStyle name="Hyperlink 36" xfId="820" hidden="1" xr:uid="{00000000-0005-0000-0000-000099830000}"/>
    <cellStyle name="Hyperlink 36" xfId="856" hidden="1" xr:uid="{00000000-0005-0000-0000-00009A830000}"/>
    <cellStyle name="Hyperlink 36" xfId="966" hidden="1" xr:uid="{00000000-0005-0000-0000-00009B830000}"/>
    <cellStyle name="Hyperlink 36" xfId="1091" hidden="1" xr:uid="{00000000-0005-0000-0000-00009C830000}"/>
    <cellStyle name="Hyperlink 36" xfId="1140" hidden="1" xr:uid="{00000000-0005-0000-0000-00009D830000}"/>
    <cellStyle name="Hyperlink 36" xfId="1190" hidden="1" xr:uid="{00000000-0005-0000-0000-00009E830000}"/>
    <cellStyle name="Hyperlink 36" xfId="1226" hidden="1" xr:uid="{00000000-0005-0000-0000-00009F830000}"/>
    <cellStyle name="Hyperlink 36" xfId="1349" hidden="1" xr:uid="{00000000-0005-0000-0000-0000A0830000}"/>
    <cellStyle name="Hyperlink 36" xfId="1522" hidden="1" xr:uid="{00000000-0005-0000-0000-0000A1830000}"/>
    <cellStyle name="Hyperlink 36" xfId="1571" hidden="1" xr:uid="{00000000-0005-0000-0000-0000A2830000}"/>
    <cellStyle name="Hyperlink 36" xfId="1621" hidden="1" xr:uid="{00000000-0005-0000-0000-0000A3830000}"/>
    <cellStyle name="Hyperlink 36" xfId="1657" hidden="1" xr:uid="{00000000-0005-0000-0000-0000A4830000}"/>
    <cellStyle name="Hyperlink 36" xfId="1384" hidden="1" xr:uid="{00000000-0005-0000-0000-0000A5830000}"/>
    <cellStyle name="Hyperlink 36" xfId="1754" hidden="1" xr:uid="{00000000-0005-0000-0000-0000A6830000}"/>
    <cellStyle name="Hyperlink 36" xfId="1803" hidden="1" xr:uid="{00000000-0005-0000-0000-0000A7830000}"/>
    <cellStyle name="Hyperlink 36" xfId="1853" hidden="1" xr:uid="{00000000-0005-0000-0000-0000A8830000}"/>
    <cellStyle name="Hyperlink 36" xfId="1889" hidden="1" xr:uid="{00000000-0005-0000-0000-0000A9830000}"/>
    <cellStyle name="Hyperlink 36" xfId="1283" hidden="1" xr:uid="{00000000-0005-0000-0000-0000AA830000}"/>
    <cellStyle name="Hyperlink 36" xfId="1958" hidden="1" xr:uid="{00000000-0005-0000-0000-0000AB830000}"/>
    <cellStyle name="Hyperlink 36" xfId="2007" hidden="1" xr:uid="{00000000-0005-0000-0000-0000AC830000}"/>
    <cellStyle name="Hyperlink 36" xfId="2057" hidden="1" xr:uid="{00000000-0005-0000-0000-0000AD830000}"/>
    <cellStyle name="Hyperlink 36" xfId="2093" hidden="1" xr:uid="{00000000-0005-0000-0000-0000AE830000}"/>
    <cellStyle name="Hyperlink 36" xfId="1459" hidden="1" xr:uid="{00000000-0005-0000-0000-0000AF830000}"/>
    <cellStyle name="Hyperlink 36" xfId="2162" hidden="1" xr:uid="{00000000-0005-0000-0000-0000B0830000}"/>
    <cellStyle name="Hyperlink 36" xfId="2211" hidden="1" xr:uid="{00000000-0005-0000-0000-0000B1830000}"/>
    <cellStyle name="Hyperlink 36" xfId="2261" hidden="1" xr:uid="{00000000-0005-0000-0000-0000B2830000}"/>
    <cellStyle name="Hyperlink 36" xfId="2297" hidden="1" xr:uid="{00000000-0005-0000-0000-0000B3830000}"/>
    <cellStyle name="Hyperlink 36" xfId="1694" hidden="1" xr:uid="{00000000-0005-0000-0000-0000B4830000}"/>
    <cellStyle name="Hyperlink 36" xfId="2366" hidden="1" xr:uid="{00000000-0005-0000-0000-0000B5830000}"/>
    <cellStyle name="Hyperlink 36" xfId="2415" hidden="1" xr:uid="{00000000-0005-0000-0000-0000B6830000}"/>
    <cellStyle name="Hyperlink 36" xfId="2465" hidden="1" xr:uid="{00000000-0005-0000-0000-0000B7830000}"/>
    <cellStyle name="Hyperlink 36" xfId="2501" hidden="1" xr:uid="{00000000-0005-0000-0000-0000B8830000}"/>
    <cellStyle name="Hyperlink 36" xfId="1002" hidden="1" xr:uid="{00000000-0005-0000-0000-0000B9830000}"/>
    <cellStyle name="Hyperlink 36" xfId="2570" hidden="1" xr:uid="{00000000-0005-0000-0000-0000BA830000}"/>
    <cellStyle name="Hyperlink 36" xfId="2619" hidden="1" xr:uid="{00000000-0005-0000-0000-0000BB830000}"/>
    <cellStyle name="Hyperlink 36" xfId="2669" hidden="1" xr:uid="{00000000-0005-0000-0000-0000BC830000}"/>
    <cellStyle name="Hyperlink 36" xfId="2705" hidden="1" xr:uid="{00000000-0005-0000-0000-0000BD830000}"/>
    <cellStyle name="Hyperlink 36" xfId="2828" hidden="1" xr:uid="{00000000-0005-0000-0000-0000BE830000}"/>
    <cellStyle name="Hyperlink 36" xfId="3001" hidden="1" xr:uid="{00000000-0005-0000-0000-0000BF830000}"/>
    <cellStyle name="Hyperlink 36" xfId="3050" hidden="1" xr:uid="{00000000-0005-0000-0000-0000C0830000}"/>
    <cellStyle name="Hyperlink 36" xfId="3100" hidden="1" xr:uid="{00000000-0005-0000-0000-0000C1830000}"/>
    <cellStyle name="Hyperlink 36" xfId="3136" hidden="1" xr:uid="{00000000-0005-0000-0000-0000C2830000}"/>
    <cellStyle name="Hyperlink 36" xfId="2863" hidden="1" xr:uid="{00000000-0005-0000-0000-0000C3830000}"/>
    <cellStyle name="Hyperlink 36" xfId="3233" hidden="1" xr:uid="{00000000-0005-0000-0000-0000C4830000}"/>
    <cellStyle name="Hyperlink 36" xfId="3282" hidden="1" xr:uid="{00000000-0005-0000-0000-0000C5830000}"/>
    <cellStyle name="Hyperlink 36" xfId="3332" hidden="1" xr:uid="{00000000-0005-0000-0000-0000C6830000}"/>
    <cellStyle name="Hyperlink 36" xfId="3368" hidden="1" xr:uid="{00000000-0005-0000-0000-0000C7830000}"/>
    <cellStyle name="Hyperlink 36" xfId="2762" hidden="1" xr:uid="{00000000-0005-0000-0000-0000C8830000}"/>
    <cellStyle name="Hyperlink 36" xfId="3437" hidden="1" xr:uid="{00000000-0005-0000-0000-0000C9830000}"/>
    <cellStyle name="Hyperlink 36" xfId="3486" hidden="1" xr:uid="{00000000-0005-0000-0000-0000CA830000}"/>
    <cellStyle name="Hyperlink 36" xfId="3536" hidden="1" xr:uid="{00000000-0005-0000-0000-0000CB830000}"/>
    <cellStyle name="Hyperlink 36" xfId="3572" hidden="1" xr:uid="{00000000-0005-0000-0000-0000CC830000}"/>
    <cellStyle name="Hyperlink 36" xfId="2938" hidden="1" xr:uid="{00000000-0005-0000-0000-0000CD830000}"/>
    <cellStyle name="Hyperlink 36" xfId="3641" hidden="1" xr:uid="{00000000-0005-0000-0000-0000CE830000}"/>
    <cellStyle name="Hyperlink 36" xfId="3690" hidden="1" xr:uid="{00000000-0005-0000-0000-0000CF830000}"/>
    <cellStyle name="Hyperlink 36" xfId="3740" hidden="1" xr:uid="{00000000-0005-0000-0000-0000D0830000}"/>
    <cellStyle name="Hyperlink 36" xfId="3776" hidden="1" xr:uid="{00000000-0005-0000-0000-0000D1830000}"/>
    <cellStyle name="Hyperlink 36" xfId="3173" hidden="1" xr:uid="{00000000-0005-0000-0000-0000D2830000}"/>
    <cellStyle name="Hyperlink 36" xfId="3845" hidden="1" xr:uid="{00000000-0005-0000-0000-0000D3830000}"/>
    <cellStyle name="Hyperlink 36" xfId="3894" hidden="1" xr:uid="{00000000-0005-0000-0000-0000D4830000}"/>
    <cellStyle name="Hyperlink 36" xfId="3944" hidden="1" xr:uid="{00000000-0005-0000-0000-0000D5830000}"/>
    <cellStyle name="Hyperlink 36" xfId="3980" hidden="1" xr:uid="{00000000-0005-0000-0000-0000D6830000}"/>
    <cellStyle name="Hyperlink 36" xfId="901" hidden="1" xr:uid="{00000000-0005-0000-0000-0000D7830000}"/>
    <cellStyle name="Hyperlink 36" xfId="4049" hidden="1" xr:uid="{00000000-0005-0000-0000-0000D8830000}"/>
    <cellStyle name="Hyperlink 36" xfId="4098" hidden="1" xr:uid="{00000000-0005-0000-0000-0000D9830000}"/>
    <cellStyle name="Hyperlink 36" xfId="4148" hidden="1" xr:uid="{00000000-0005-0000-0000-0000DA830000}"/>
    <cellStyle name="Hyperlink 36" xfId="4184" hidden="1" xr:uid="{00000000-0005-0000-0000-0000DB830000}"/>
    <cellStyle name="Hyperlink 36" xfId="4307" hidden="1" xr:uid="{00000000-0005-0000-0000-0000DC830000}"/>
    <cellStyle name="Hyperlink 36" xfId="4480" hidden="1" xr:uid="{00000000-0005-0000-0000-0000DD830000}"/>
    <cellStyle name="Hyperlink 36" xfId="4529" hidden="1" xr:uid="{00000000-0005-0000-0000-0000DE830000}"/>
    <cellStyle name="Hyperlink 36" xfId="4579" hidden="1" xr:uid="{00000000-0005-0000-0000-0000DF830000}"/>
    <cellStyle name="Hyperlink 36" xfId="4615" hidden="1" xr:uid="{00000000-0005-0000-0000-0000E0830000}"/>
    <cellStyle name="Hyperlink 36" xfId="4342" hidden="1" xr:uid="{00000000-0005-0000-0000-0000E1830000}"/>
    <cellStyle name="Hyperlink 36" xfId="4712" hidden="1" xr:uid="{00000000-0005-0000-0000-0000E2830000}"/>
    <cellStyle name="Hyperlink 36" xfId="4761" hidden="1" xr:uid="{00000000-0005-0000-0000-0000E3830000}"/>
    <cellStyle name="Hyperlink 36" xfId="4811" hidden="1" xr:uid="{00000000-0005-0000-0000-0000E4830000}"/>
    <cellStyle name="Hyperlink 36" xfId="4847" hidden="1" xr:uid="{00000000-0005-0000-0000-0000E5830000}"/>
    <cellStyle name="Hyperlink 36" xfId="4241" hidden="1" xr:uid="{00000000-0005-0000-0000-0000E6830000}"/>
    <cellStyle name="Hyperlink 36" xfId="4916" hidden="1" xr:uid="{00000000-0005-0000-0000-0000E7830000}"/>
    <cellStyle name="Hyperlink 36" xfId="4965" hidden="1" xr:uid="{00000000-0005-0000-0000-0000E8830000}"/>
    <cellStyle name="Hyperlink 36" xfId="5015" hidden="1" xr:uid="{00000000-0005-0000-0000-0000E9830000}"/>
    <cellStyle name="Hyperlink 36" xfId="5051" hidden="1" xr:uid="{00000000-0005-0000-0000-0000EA830000}"/>
    <cellStyle name="Hyperlink 36" xfId="4417" hidden="1" xr:uid="{00000000-0005-0000-0000-0000EB830000}"/>
    <cellStyle name="Hyperlink 36" xfId="5120" hidden="1" xr:uid="{00000000-0005-0000-0000-0000EC830000}"/>
    <cellStyle name="Hyperlink 36" xfId="5169" hidden="1" xr:uid="{00000000-0005-0000-0000-0000ED830000}"/>
    <cellStyle name="Hyperlink 36" xfId="5219" hidden="1" xr:uid="{00000000-0005-0000-0000-0000EE830000}"/>
    <cellStyle name="Hyperlink 36" xfId="5255" hidden="1" xr:uid="{00000000-0005-0000-0000-0000EF830000}"/>
    <cellStyle name="Hyperlink 36" xfId="4652" hidden="1" xr:uid="{00000000-0005-0000-0000-0000F0830000}"/>
    <cellStyle name="Hyperlink 36" xfId="5324" hidden="1" xr:uid="{00000000-0005-0000-0000-0000F1830000}"/>
    <cellStyle name="Hyperlink 36" xfId="5373" hidden="1" xr:uid="{00000000-0005-0000-0000-0000F2830000}"/>
    <cellStyle name="Hyperlink 36" xfId="5423" hidden="1" xr:uid="{00000000-0005-0000-0000-0000F3830000}"/>
    <cellStyle name="Hyperlink 36" xfId="5459" hidden="1" xr:uid="{00000000-0005-0000-0000-0000F4830000}"/>
    <cellStyle name="Hyperlink 36" xfId="5660" hidden="1" xr:uid="{00000000-0005-0000-0000-0000F5830000}"/>
    <cellStyle name="Hyperlink 36" xfId="5860" hidden="1" xr:uid="{00000000-0005-0000-0000-0000F6830000}"/>
    <cellStyle name="Hyperlink 36" xfId="5909" hidden="1" xr:uid="{00000000-0005-0000-0000-0000F7830000}"/>
    <cellStyle name="Hyperlink 36" xfId="5959" hidden="1" xr:uid="{00000000-0005-0000-0000-0000F8830000}"/>
    <cellStyle name="Hyperlink 36" xfId="5995" hidden="1" xr:uid="{00000000-0005-0000-0000-0000F9830000}"/>
    <cellStyle name="Hyperlink 36" xfId="6046" hidden="1" xr:uid="{00000000-0005-0000-0000-0000FA830000}"/>
    <cellStyle name="Hyperlink 36" xfId="6115" hidden="1" xr:uid="{00000000-0005-0000-0000-0000FB830000}"/>
    <cellStyle name="Hyperlink 36" xfId="6164" hidden="1" xr:uid="{00000000-0005-0000-0000-0000FC830000}"/>
    <cellStyle name="Hyperlink 36" xfId="6214" hidden="1" xr:uid="{00000000-0005-0000-0000-0000FD830000}"/>
    <cellStyle name="Hyperlink 36" xfId="6250" hidden="1" xr:uid="{00000000-0005-0000-0000-0000FE830000}"/>
    <cellStyle name="Hyperlink 36" xfId="6357" hidden="1" xr:uid="{00000000-0005-0000-0000-0000FF830000}"/>
    <cellStyle name="Hyperlink 36" xfId="6481" hidden="1" xr:uid="{00000000-0005-0000-0000-000000840000}"/>
    <cellStyle name="Hyperlink 36" xfId="6530" hidden="1" xr:uid="{00000000-0005-0000-0000-000001840000}"/>
    <cellStyle name="Hyperlink 36" xfId="6580" hidden="1" xr:uid="{00000000-0005-0000-0000-000002840000}"/>
    <cellStyle name="Hyperlink 36" xfId="6616" hidden="1" xr:uid="{00000000-0005-0000-0000-000003840000}"/>
    <cellStyle name="Hyperlink 36" xfId="6739" hidden="1" xr:uid="{00000000-0005-0000-0000-000004840000}"/>
    <cellStyle name="Hyperlink 36" xfId="6912" hidden="1" xr:uid="{00000000-0005-0000-0000-000005840000}"/>
    <cellStyle name="Hyperlink 36" xfId="6961" hidden="1" xr:uid="{00000000-0005-0000-0000-000006840000}"/>
    <cellStyle name="Hyperlink 36" xfId="7011" hidden="1" xr:uid="{00000000-0005-0000-0000-000007840000}"/>
    <cellStyle name="Hyperlink 36" xfId="7047" hidden="1" xr:uid="{00000000-0005-0000-0000-000008840000}"/>
    <cellStyle name="Hyperlink 36" xfId="6774" hidden="1" xr:uid="{00000000-0005-0000-0000-000009840000}"/>
    <cellStyle name="Hyperlink 36" xfId="7144" hidden="1" xr:uid="{00000000-0005-0000-0000-00000A840000}"/>
    <cellStyle name="Hyperlink 36" xfId="7193" hidden="1" xr:uid="{00000000-0005-0000-0000-00000B840000}"/>
    <cellStyle name="Hyperlink 36" xfId="7243" hidden="1" xr:uid="{00000000-0005-0000-0000-00000C840000}"/>
    <cellStyle name="Hyperlink 36" xfId="7279" hidden="1" xr:uid="{00000000-0005-0000-0000-00000D840000}"/>
    <cellStyle name="Hyperlink 36" xfId="6673" hidden="1" xr:uid="{00000000-0005-0000-0000-00000E840000}"/>
    <cellStyle name="Hyperlink 36" xfId="7348" hidden="1" xr:uid="{00000000-0005-0000-0000-00000F840000}"/>
    <cellStyle name="Hyperlink 36" xfId="7397" hidden="1" xr:uid="{00000000-0005-0000-0000-000010840000}"/>
    <cellStyle name="Hyperlink 36" xfId="7447" hidden="1" xr:uid="{00000000-0005-0000-0000-000011840000}"/>
    <cellStyle name="Hyperlink 36" xfId="7483" hidden="1" xr:uid="{00000000-0005-0000-0000-000012840000}"/>
    <cellStyle name="Hyperlink 36" xfId="6849" hidden="1" xr:uid="{00000000-0005-0000-0000-000013840000}"/>
    <cellStyle name="Hyperlink 36" xfId="7552" hidden="1" xr:uid="{00000000-0005-0000-0000-000014840000}"/>
    <cellStyle name="Hyperlink 36" xfId="7601" hidden="1" xr:uid="{00000000-0005-0000-0000-000015840000}"/>
    <cellStyle name="Hyperlink 36" xfId="7651" hidden="1" xr:uid="{00000000-0005-0000-0000-000016840000}"/>
    <cellStyle name="Hyperlink 36" xfId="7687" hidden="1" xr:uid="{00000000-0005-0000-0000-000017840000}"/>
    <cellStyle name="Hyperlink 36" xfId="7084" hidden="1" xr:uid="{00000000-0005-0000-0000-000018840000}"/>
    <cellStyle name="Hyperlink 36" xfId="7756" hidden="1" xr:uid="{00000000-0005-0000-0000-000019840000}"/>
    <cellStyle name="Hyperlink 36" xfId="7805" hidden="1" xr:uid="{00000000-0005-0000-0000-00001A840000}"/>
    <cellStyle name="Hyperlink 36" xfId="7855" hidden="1" xr:uid="{00000000-0005-0000-0000-00001B840000}"/>
    <cellStyle name="Hyperlink 36" xfId="7891" hidden="1" xr:uid="{00000000-0005-0000-0000-00001C840000}"/>
    <cellStyle name="Hyperlink 36" xfId="6393" hidden="1" xr:uid="{00000000-0005-0000-0000-00001D840000}"/>
    <cellStyle name="Hyperlink 36" xfId="7960" hidden="1" xr:uid="{00000000-0005-0000-0000-00001E840000}"/>
    <cellStyle name="Hyperlink 36" xfId="8009" hidden="1" xr:uid="{00000000-0005-0000-0000-00001F840000}"/>
    <cellStyle name="Hyperlink 36" xfId="8059" hidden="1" xr:uid="{00000000-0005-0000-0000-000020840000}"/>
    <cellStyle name="Hyperlink 36" xfId="8095" hidden="1" xr:uid="{00000000-0005-0000-0000-000021840000}"/>
    <cellStyle name="Hyperlink 36" xfId="8218" hidden="1" xr:uid="{00000000-0005-0000-0000-000022840000}"/>
    <cellStyle name="Hyperlink 36" xfId="8391" hidden="1" xr:uid="{00000000-0005-0000-0000-000023840000}"/>
    <cellStyle name="Hyperlink 36" xfId="8440" hidden="1" xr:uid="{00000000-0005-0000-0000-000024840000}"/>
    <cellStyle name="Hyperlink 36" xfId="8490" hidden="1" xr:uid="{00000000-0005-0000-0000-000025840000}"/>
    <cellStyle name="Hyperlink 36" xfId="8526" hidden="1" xr:uid="{00000000-0005-0000-0000-000026840000}"/>
    <cellStyle name="Hyperlink 36" xfId="8253" hidden="1" xr:uid="{00000000-0005-0000-0000-000027840000}"/>
    <cellStyle name="Hyperlink 36" xfId="8623" hidden="1" xr:uid="{00000000-0005-0000-0000-000028840000}"/>
    <cellStyle name="Hyperlink 36" xfId="8672" hidden="1" xr:uid="{00000000-0005-0000-0000-000029840000}"/>
    <cellStyle name="Hyperlink 36" xfId="8722" hidden="1" xr:uid="{00000000-0005-0000-0000-00002A840000}"/>
    <cellStyle name="Hyperlink 36" xfId="8758" hidden="1" xr:uid="{00000000-0005-0000-0000-00002B840000}"/>
    <cellStyle name="Hyperlink 36" xfId="8152" hidden="1" xr:uid="{00000000-0005-0000-0000-00002C840000}"/>
    <cellStyle name="Hyperlink 36" xfId="8827" hidden="1" xr:uid="{00000000-0005-0000-0000-00002D840000}"/>
    <cellStyle name="Hyperlink 36" xfId="8876" hidden="1" xr:uid="{00000000-0005-0000-0000-00002E840000}"/>
    <cellStyle name="Hyperlink 36" xfId="8926" hidden="1" xr:uid="{00000000-0005-0000-0000-00002F840000}"/>
    <cellStyle name="Hyperlink 36" xfId="8962" hidden="1" xr:uid="{00000000-0005-0000-0000-000030840000}"/>
    <cellStyle name="Hyperlink 36" xfId="8328" hidden="1" xr:uid="{00000000-0005-0000-0000-000031840000}"/>
    <cellStyle name="Hyperlink 36" xfId="9031" hidden="1" xr:uid="{00000000-0005-0000-0000-000032840000}"/>
    <cellStyle name="Hyperlink 36" xfId="9080" hidden="1" xr:uid="{00000000-0005-0000-0000-000033840000}"/>
    <cellStyle name="Hyperlink 36" xfId="9130" hidden="1" xr:uid="{00000000-0005-0000-0000-000034840000}"/>
    <cellStyle name="Hyperlink 36" xfId="9166" hidden="1" xr:uid="{00000000-0005-0000-0000-000035840000}"/>
    <cellStyle name="Hyperlink 36" xfId="8563" hidden="1" xr:uid="{00000000-0005-0000-0000-000036840000}"/>
    <cellStyle name="Hyperlink 36" xfId="9235" hidden="1" xr:uid="{00000000-0005-0000-0000-000037840000}"/>
    <cellStyle name="Hyperlink 36" xfId="9284" hidden="1" xr:uid="{00000000-0005-0000-0000-000038840000}"/>
    <cellStyle name="Hyperlink 36" xfId="9334" hidden="1" xr:uid="{00000000-0005-0000-0000-000039840000}"/>
    <cellStyle name="Hyperlink 36" xfId="9370" hidden="1" xr:uid="{00000000-0005-0000-0000-00003A840000}"/>
    <cellStyle name="Hyperlink 36" xfId="6293" hidden="1" xr:uid="{00000000-0005-0000-0000-00003B840000}"/>
    <cellStyle name="Hyperlink 36" xfId="9439" hidden="1" xr:uid="{00000000-0005-0000-0000-00003C840000}"/>
    <cellStyle name="Hyperlink 36" xfId="9488" hidden="1" xr:uid="{00000000-0005-0000-0000-00003D840000}"/>
    <cellStyle name="Hyperlink 36" xfId="9538" hidden="1" xr:uid="{00000000-0005-0000-0000-00003E840000}"/>
    <cellStyle name="Hyperlink 36" xfId="9574" hidden="1" xr:uid="{00000000-0005-0000-0000-00003F840000}"/>
    <cellStyle name="Hyperlink 36" xfId="9697" hidden="1" xr:uid="{00000000-0005-0000-0000-000040840000}"/>
    <cellStyle name="Hyperlink 36" xfId="9870" hidden="1" xr:uid="{00000000-0005-0000-0000-000041840000}"/>
    <cellStyle name="Hyperlink 36" xfId="9919" hidden="1" xr:uid="{00000000-0005-0000-0000-000042840000}"/>
    <cellStyle name="Hyperlink 36" xfId="9969" hidden="1" xr:uid="{00000000-0005-0000-0000-000043840000}"/>
    <cellStyle name="Hyperlink 36" xfId="10005" hidden="1" xr:uid="{00000000-0005-0000-0000-000044840000}"/>
    <cellStyle name="Hyperlink 36" xfId="9732" hidden="1" xr:uid="{00000000-0005-0000-0000-000045840000}"/>
    <cellStyle name="Hyperlink 36" xfId="10102" hidden="1" xr:uid="{00000000-0005-0000-0000-000046840000}"/>
    <cellStyle name="Hyperlink 36" xfId="10151" hidden="1" xr:uid="{00000000-0005-0000-0000-000047840000}"/>
    <cellStyle name="Hyperlink 36" xfId="10201" hidden="1" xr:uid="{00000000-0005-0000-0000-000048840000}"/>
    <cellStyle name="Hyperlink 36" xfId="10237" hidden="1" xr:uid="{00000000-0005-0000-0000-000049840000}"/>
    <cellStyle name="Hyperlink 36" xfId="9631" hidden="1" xr:uid="{00000000-0005-0000-0000-00004A840000}"/>
    <cellStyle name="Hyperlink 36" xfId="10306" hidden="1" xr:uid="{00000000-0005-0000-0000-00004B840000}"/>
    <cellStyle name="Hyperlink 36" xfId="10355" hidden="1" xr:uid="{00000000-0005-0000-0000-00004C840000}"/>
    <cellStyle name="Hyperlink 36" xfId="10405" hidden="1" xr:uid="{00000000-0005-0000-0000-00004D840000}"/>
    <cellStyle name="Hyperlink 36" xfId="10441" hidden="1" xr:uid="{00000000-0005-0000-0000-00004E840000}"/>
    <cellStyle name="Hyperlink 36" xfId="9807" hidden="1" xr:uid="{00000000-0005-0000-0000-00004F840000}"/>
    <cellStyle name="Hyperlink 36" xfId="10510" hidden="1" xr:uid="{00000000-0005-0000-0000-000050840000}"/>
    <cellStyle name="Hyperlink 36" xfId="10559" hidden="1" xr:uid="{00000000-0005-0000-0000-000051840000}"/>
    <cellStyle name="Hyperlink 36" xfId="10609" hidden="1" xr:uid="{00000000-0005-0000-0000-000052840000}"/>
    <cellStyle name="Hyperlink 36" xfId="10645" hidden="1" xr:uid="{00000000-0005-0000-0000-000053840000}"/>
    <cellStyle name="Hyperlink 36" xfId="10042" hidden="1" xr:uid="{00000000-0005-0000-0000-000054840000}"/>
    <cellStyle name="Hyperlink 36" xfId="10714" hidden="1" xr:uid="{00000000-0005-0000-0000-000055840000}"/>
    <cellStyle name="Hyperlink 36" xfId="10763" hidden="1" xr:uid="{00000000-0005-0000-0000-000056840000}"/>
    <cellStyle name="Hyperlink 36" xfId="10813" hidden="1" xr:uid="{00000000-0005-0000-0000-000057840000}"/>
    <cellStyle name="Hyperlink 36" xfId="10849" hidden="1" xr:uid="{00000000-0005-0000-0000-000058840000}"/>
    <cellStyle name="Hyperlink 36" xfId="5702" hidden="1" xr:uid="{00000000-0005-0000-0000-000059840000}"/>
    <cellStyle name="Hyperlink 36" xfId="10947" hidden="1" xr:uid="{00000000-0005-0000-0000-00005A840000}"/>
    <cellStyle name="Hyperlink 36" xfId="10996" hidden="1" xr:uid="{00000000-0005-0000-0000-00005B840000}"/>
    <cellStyle name="Hyperlink 36" xfId="11046" hidden="1" xr:uid="{00000000-0005-0000-0000-00005C840000}"/>
    <cellStyle name="Hyperlink 36" xfId="11082" hidden="1" xr:uid="{00000000-0005-0000-0000-00005D840000}"/>
    <cellStyle name="Hyperlink 36" xfId="11133" hidden="1" xr:uid="{00000000-0005-0000-0000-00005E840000}"/>
    <cellStyle name="Hyperlink 36" xfId="11202" hidden="1" xr:uid="{00000000-0005-0000-0000-00005F840000}"/>
    <cellStyle name="Hyperlink 36" xfId="11251" hidden="1" xr:uid="{00000000-0005-0000-0000-000060840000}"/>
    <cellStyle name="Hyperlink 36" xfId="11301" hidden="1" xr:uid="{00000000-0005-0000-0000-000061840000}"/>
    <cellStyle name="Hyperlink 36" xfId="11337" hidden="1" xr:uid="{00000000-0005-0000-0000-000062840000}"/>
    <cellStyle name="Hyperlink 36" xfId="11445" hidden="1" xr:uid="{00000000-0005-0000-0000-000063840000}"/>
    <cellStyle name="Hyperlink 36" xfId="11569" hidden="1" xr:uid="{00000000-0005-0000-0000-000064840000}"/>
    <cellStyle name="Hyperlink 36" xfId="11618" hidden="1" xr:uid="{00000000-0005-0000-0000-000065840000}"/>
    <cellStyle name="Hyperlink 36" xfId="11668" hidden="1" xr:uid="{00000000-0005-0000-0000-000066840000}"/>
    <cellStyle name="Hyperlink 36" xfId="11704" hidden="1" xr:uid="{00000000-0005-0000-0000-000067840000}"/>
    <cellStyle name="Hyperlink 36" xfId="11827" hidden="1" xr:uid="{00000000-0005-0000-0000-000068840000}"/>
    <cellStyle name="Hyperlink 36" xfId="12000" hidden="1" xr:uid="{00000000-0005-0000-0000-000069840000}"/>
    <cellStyle name="Hyperlink 36" xfId="12049" hidden="1" xr:uid="{00000000-0005-0000-0000-00006A840000}"/>
    <cellStyle name="Hyperlink 36" xfId="12099" hidden="1" xr:uid="{00000000-0005-0000-0000-00006B840000}"/>
    <cellStyle name="Hyperlink 36" xfId="12135" hidden="1" xr:uid="{00000000-0005-0000-0000-00006C840000}"/>
    <cellStyle name="Hyperlink 36" xfId="11862" hidden="1" xr:uid="{00000000-0005-0000-0000-00006D840000}"/>
    <cellStyle name="Hyperlink 36" xfId="12232" hidden="1" xr:uid="{00000000-0005-0000-0000-00006E840000}"/>
    <cellStyle name="Hyperlink 36" xfId="12281" hidden="1" xr:uid="{00000000-0005-0000-0000-00006F840000}"/>
    <cellStyle name="Hyperlink 36" xfId="12331" hidden="1" xr:uid="{00000000-0005-0000-0000-000070840000}"/>
    <cellStyle name="Hyperlink 36" xfId="12367" hidden="1" xr:uid="{00000000-0005-0000-0000-000071840000}"/>
    <cellStyle name="Hyperlink 36" xfId="11761" hidden="1" xr:uid="{00000000-0005-0000-0000-000072840000}"/>
    <cellStyle name="Hyperlink 36" xfId="12436" hidden="1" xr:uid="{00000000-0005-0000-0000-000073840000}"/>
    <cellStyle name="Hyperlink 36" xfId="12485" hidden="1" xr:uid="{00000000-0005-0000-0000-000074840000}"/>
    <cellStyle name="Hyperlink 36" xfId="12535" hidden="1" xr:uid="{00000000-0005-0000-0000-000075840000}"/>
    <cellStyle name="Hyperlink 36" xfId="12571" hidden="1" xr:uid="{00000000-0005-0000-0000-000076840000}"/>
    <cellStyle name="Hyperlink 36" xfId="11937" hidden="1" xr:uid="{00000000-0005-0000-0000-000077840000}"/>
    <cellStyle name="Hyperlink 36" xfId="12640" hidden="1" xr:uid="{00000000-0005-0000-0000-000078840000}"/>
    <cellStyle name="Hyperlink 36" xfId="12689" hidden="1" xr:uid="{00000000-0005-0000-0000-000079840000}"/>
    <cellStyle name="Hyperlink 36" xfId="12739" hidden="1" xr:uid="{00000000-0005-0000-0000-00007A840000}"/>
    <cellStyle name="Hyperlink 36" xfId="12775" hidden="1" xr:uid="{00000000-0005-0000-0000-00007B840000}"/>
    <cellStyle name="Hyperlink 36" xfId="12172" hidden="1" xr:uid="{00000000-0005-0000-0000-00007C840000}"/>
    <cellStyle name="Hyperlink 36" xfId="12844" hidden="1" xr:uid="{00000000-0005-0000-0000-00007D840000}"/>
    <cellStyle name="Hyperlink 36" xfId="12893" hidden="1" xr:uid="{00000000-0005-0000-0000-00007E840000}"/>
    <cellStyle name="Hyperlink 36" xfId="12943" hidden="1" xr:uid="{00000000-0005-0000-0000-00007F840000}"/>
    <cellStyle name="Hyperlink 36" xfId="12979" hidden="1" xr:uid="{00000000-0005-0000-0000-000080840000}"/>
    <cellStyle name="Hyperlink 36" xfId="11481" hidden="1" xr:uid="{00000000-0005-0000-0000-000081840000}"/>
    <cellStyle name="Hyperlink 36" xfId="13048" hidden="1" xr:uid="{00000000-0005-0000-0000-000082840000}"/>
    <cellStyle name="Hyperlink 36" xfId="13097" hidden="1" xr:uid="{00000000-0005-0000-0000-000083840000}"/>
    <cellStyle name="Hyperlink 36" xfId="13147" hidden="1" xr:uid="{00000000-0005-0000-0000-000084840000}"/>
    <cellStyle name="Hyperlink 36" xfId="13183" hidden="1" xr:uid="{00000000-0005-0000-0000-000085840000}"/>
    <cellStyle name="Hyperlink 36" xfId="13306" hidden="1" xr:uid="{00000000-0005-0000-0000-000086840000}"/>
    <cellStyle name="Hyperlink 36" xfId="13479" hidden="1" xr:uid="{00000000-0005-0000-0000-000087840000}"/>
    <cellStyle name="Hyperlink 36" xfId="13528" hidden="1" xr:uid="{00000000-0005-0000-0000-000088840000}"/>
    <cellStyle name="Hyperlink 36" xfId="13578" hidden="1" xr:uid="{00000000-0005-0000-0000-000089840000}"/>
    <cellStyle name="Hyperlink 36" xfId="13614" hidden="1" xr:uid="{00000000-0005-0000-0000-00008A840000}"/>
    <cellStyle name="Hyperlink 36" xfId="13341" hidden="1" xr:uid="{00000000-0005-0000-0000-00008B840000}"/>
    <cellStyle name="Hyperlink 36" xfId="13711" hidden="1" xr:uid="{00000000-0005-0000-0000-00008C840000}"/>
    <cellStyle name="Hyperlink 36" xfId="13760" hidden="1" xr:uid="{00000000-0005-0000-0000-00008D840000}"/>
    <cellStyle name="Hyperlink 36" xfId="13810" hidden="1" xr:uid="{00000000-0005-0000-0000-00008E840000}"/>
    <cellStyle name="Hyperlink 36" xfId="13846" hidden="1" xr:uid="{00000000-0005-0000-0000-00008F840000}"/>
    <cellStyle name="Hyperlink 36" xfId="13240" hidden="1" xr:uid="{00000000-0005-0000-0000-000090840000}"/>
    <cellStyle name="Hyperlink 36" xfId="13915" hidden="1" xr:uid="{00000000-0005-0000-0000-000091840000}"/>
    <cellStyle name="Hyperlink 36" xfId="13964" hidden="1" xr:uid="{00000000-0005-0000-0000-000092840000}"/>
    <cellStyle name="Hyperlink 36" xfId="14014" hidden="1" xr:uid="{00000000-0005-0000-0000-000093840000}"/>
    <cellStyle name="Hyperlink 36" xfId="14050" hidden="1" xr:uid="{00000000-0005-0000-0000-000094840000}"/>
    <cellStyle name="Hyperlink 36" xfId="13416" hidden="1" xr:uid="{00000000-0005-0000-0000-000095840000}"/>
    <cellStyle name="Hyperlink 36" xfId="14119" hidden="1" xr:uid="{00000000-0005-0000-0000-000096840000}"/>
    <cellStyle name="Hyperlink 36" xfId="14168" hidden="1" xr:uid="{00000000-0005-0000-0000-000097840000}"/>
    <cellStyle name="Hyperlink 36" xfId="14218" hidden="1" xr:uid="{00000000-0005-0000-0000-000098840000}"/>
    <cellStyle name="Hyperlink 36" xfId="14254" hidden="1" xr:uid="{00000000-0005-0000-0000-000099840000}"/>
    <cellStyle name="Hyperlink 36" xfId="13651" hidden="1" xr:uid="{00000000-0005-0000-0000-00009A840000}"/>
    <cellStyle name="Hyperlink 36" xfId="14323" hidden="1" xr:uid="{00000000-0005-0000-0000-00009B840000}"/>
    <cellStyle name="Hyperlink 36" xfId="14372" hidden="1" xr:uid="{00000000-0005-0000-0000-00009C840000}"/>
    <cellStyle name="Hyperlink 36" xfId="14422" hidden="1" xr:uid="{00000000-0005-0000-0000-00009D840000}"/>
    <cellStyle name="Hyperlink 36" xfId="14458" hidden="1" xr:uid="{00000000-0005-0000-0000-00009E840000}"/>
    <cellStyle name="Hyperlink 36" xfId="11381" hidden="1" xr:uid="{00000000-0005-0000-0000-00009F840000}"/>
    <cellStyle name="Hyperlink 36" xfId="14527" hidden="1" xr:uid="{00000000-0005-0000-0000-0000A0840000}"/>
    <cellStyle name="Hyperlink 36" xfId="14576" hidden="1" xr:uid="{00000000-0005-0000-0000-0000A1840000}"/>
    <cellStyle name="Hyperlink 36" xfId="14626" hidden="1" xr:uid="{00000000-0005-0000-0000-0000A2840000}"/>
    <cellStyle name="Hyperlink 36" xfId="14662" hidden="1" xr:uid="{00000000-0005-0000-0000-0000A3840000}"/>
    <cellStyle name="Hyperlink 36" xfId="14785" hidden="1" xr:uid="{00000000-0005-0000-0000-0000A4840000}"/>
    <cellStyle name="Hyperlink 36" xfId="14958" hidden="1" xr:uid="{00000000-0005-0000-0000-0000A5840000}"/>
    <cellStyle name="Hyperlink 36" xfId="15007" hidden="1" xr:uid="{00000000-0005-0000-0000-0000A6840000}"/>
    <cellStyle name="Hyperlink 36" xfId="15057" hidden="1" xr:uid="{00000000-0005-0000-0000-0000A7840000}"/>
    <cellStyle name="Hyperlink 36" xfId="15093" hidden="1" xr:uid="{00000000-0005-0000-0000-0000A8840000}"/>
    <cellStyle name="Hyperlink 36" xfId="14820" hidden="1" xr:uid="{00000000-0005-0000-0000-0000A9840000}"/>
    <cellStyle name="Hyperlink 36" xfId="15190" hidden="1" xr:uid="{00000000-0005-0000-0000-0000AA840000}"/>
    <cellStyle name="Hyperlink 36" xfId="15239" hidden="1" xr:uid="{00000000-0005-0000-0000-0000AB840000}"/>
    <cellStyle name="Hyperlink 36" xfId="15289" hidden="1" xr:uid="{00000000-0005-0000-0000-0000AC840000}"/>
    <cellStyle name="Hyperlink 36" xfId="15325" hidden="1" xr:uid="{00000000-0005-0000-0000-0000AD840000}"/>
    <cellStyle name="Hyperlink 36" xfId="14719" hidden="1" xr:uid="{00000000-0005-0000-0000-0000AE840000}"/>
    <cellStyle name="Hyperlink 36" xfId="15394" hidden="1" xr:uid="{00000000-0005-0000-0000-0000AF840000}"/>
    <cellStyle name="Hyperlink 36" xfId="15443" hidden="1" xr:uid="{00000000-0005-0000-0000-0000B0840000}"/>
    <cellStyle name="Hyperlink 36" xfId="15493" hidden="1" xr:uid="{00000000-0005-0000-0000-0000B1840000}"/>
    <cellStyle name="Hyperlink 36" xfId="15529" hidden="1" xr:uid="{00000000-0005-0000-0000-0000B2840000}"/>
    <cellStyle name="Hyperlink 36" xfId="14895" hidden="1" xr:uid="{00000000-0005-0000-0000-0000B3840000}"/>
    <cellStyle name="Hyperlink 36" xfId="15598" hidden="1" xr:uid="{00000000-0005-0000-0000-0000B4840000}"/>
    <cellStyle name="Hyperlink 36" xfId="15647" hidden="1" xr:uid="{00000000-0005-0000-0000-0000B5840000}"/>
    <cellStyle name="Hyperlink 36" xfId="15697" hidden="1" xr:uid="{00000000-0005-0000-0000-0000B6840000}"/>
    <cellStyle name="Hyperlink 36" xfId="15733" hidden="1" xr:uid="{00000000-0005-0000-0000-0000B7840000}"/>
    <cellStyle name="Hyperlink 36" xfId="15130" hidden="1" xr:uid="{00000000-0005-0000-0000-0000B8840000}"/>
    <cellStyle name="Hyperlink 36" xfId="15802" hidden="1" xr:uid="{00000000-0005-0000-0000-0000B9840000}"/>
    <cellStyle name="Hyperlink 36" xfId="15851" hidden="1" xr:uid="{00000000-0005-0000-0000-0000BA840000}"/>
    <cellStyle name="Hyperlink 36" xfId="15901" hidden="1" xr:uid="{00000000-0005-0000-0000-0000BB840000}"/>
    <cellStyle name="Hyperlink 36" xfId="15937" hidden="1" xr:uid="{00000000-0005-0000-0000-0000BC840000}"/>
    <cellStyle name="Hyperlink 36" xfId="5574" hidden="1" xr:uid="{00000000-0005-0000-0000-0000BD840000}"/>
    <cellStyle name="Hyperlink 36" xfId="16031" hidden="1" xr:uid="{00000000-0005-0000-0000-0000BE840000}"/>
    <cellStyle name="Hyperlink 36" xfId="16080" hidden="1" xr:uid="{00000000-0005-0000-0000-0000BF840000}"/>
    <cellStyle name="Hyperlink 36" xfId="16130" hidden="1" xr:uid="{00000000-0005-0000-0000-0000C0840000}"/>
    <cellStyle name="Hyperlink 36" xfId="16166" hidden="1" xr:uid="{00000000-0005-0000-0000-0000C1840000}"/>
    <cellStyle name="Hyperlink 36" xfId="16217" hidden="1" xr:uid="{00000000-0005-0000-0000-0000C2840000}"/>
    <cellStyle name="Hyperlink 36" xfId="16286" hidden="1" xr:uid="{00000000-0005-0000-0000-0000C3840000}"/>
    <cellStyle name="Hyperlink 36" xfId="16335" hidden="1" xr:uid="{00000000-0005-0000-0000-0000C4840000}"/>
    <cellStyle name="Hyperlink 36" xfId="16385" hidden="1" xr:uid="{00000000-0005-0000-0000-0000C5840000}"/>
    <cellStyle name="Hyperlink 36" xfId="16421" hidden="1" xr:uid="{00000000-0005-0000-0000-0000C6840000}"/>
    <cellStyle name="Hyperlink 36" xfId="16526" hidden="1" xr:uid="{00000000-0005-0000-0000-0000C7840000}"/>
    <cellStyle name="Hyperlink 36" xfId="16649" hidden="1" xr:uid="{00000000-0005-0000-0000-0000C8840000}"/>
    <cellStyle name="Hyperlink 36" xfId="16698" hidden="1" xr:uid="{00000000-0005-0000-0000-0000C9840000}"/>
    <cellStyle name="Hyperlink 36" xfId="16748" hidden="1" xr:uid="{00000000-0005-0000-0000-0000CA840000}"/>
    <cellStyle name="Hyperlink 36" xfId="16784" hidden="1" xr:uid="{00000000-0005-0000-0000-0000CB840000}"/>
    <cellStyle name="Hyperlink 36" xfId="16907" hidden="1" xr:uid="{00000000-0005-0000-0000-0000CC840000}"/>
    <cellStyle name="Hyperlink 36" xfId="17080" hidden="1" xr:uid="{00000000-0005-0000-0000-0000CD840000}"/>
    <cellStyle name="Hyperlink 36" xfId="17129" hidden="1" xr:uid="{00000000-0005-0000-0000-0000CE840000}"/>
    <cellStyle name="Hyperlink 36" xfId="17179" hidden="1" xr:uid="{00000000-0005-0000-0000-0000CF840000}"/>
    <cellStyle name="Hyperlink 36" xfId="17215" hidden="1" xr:uid="{00000000-0005-0000-0000-0000D0840000}"/>
    <cellStyle name="Hyperlink 36" xfId="16942" hidden="1" xr:uid="{00000000-0005-0000-0000-0000D1840000}"/>
    <cellStyle name="Hyperlink 36" xfId="17312" hidden="1" xr:uid="{00000000-0005-0000-0000-0000D2840000}"/>
    <cellStyle name="Hyperlink 36" xfId="17361" hidden="1" xr:uid="{00000000-0005-0000-0000-0000D3840000}"/>
    <cellStyle name="Hyperlink 36" xfId="17411" hidden="1" xr:uid="{00000000-0005-0000-0000-0000D4840000}"/>
    <cellStyle name="Hyperlink 36" xfId="17447" hidden="1" xr:uid="{00000000-0005-0000-0000-0000D5840000}"/>
    <cellStyle name="Hyperlink 36" xfId="16841" hidden="1" xr:uid="{00000000-0005-0000-0000-0000D6840000}"/>
    <cellStyle name="Hyperlink 36" xfId="17516" hidden="1" xr:uid="{00000000-0005-0000-0000-0000D7840000}"/>
    <cellStyle name="Hyperlink 36" xfId="17565" hidden="1" xr:uid="{00000000-0005-0000-0000-0000D8840000}"/>
    <cellStyle name="Hyperlink 36" xfId="17615" hidden="1" xr:uid="{00000000-0005-0000-0000-0000D9840000}"/>
    <cellStyle name="Hyperlink 36" xfId="17651" hidden="1" xr:uid="{00000000-0005-0000-0000-0000DA840000}"/>
    <cellStyle name="Hyperlink 36" xfId="17017" hidden="1" xr:uid="{00000000-0005-0000-0000-0000DB840000}"/>
    <cellStyle name="Hyperlink 36" xfId="17720" hidden="1" xr:uid="{00000000-0005-0000-0000-0000DC840000}"/>
    <cellStyle name="Hyperlink 36" xfId="17769" hidden="1" xr:uid="{00000000-0005-0000-0000-0000DD840000}"/>
    <cellStyle name="Hyperlink 36" xfId="17819" hidden="1" xr:uid="{00000000-0005-0000-0000-0000DE840000}"/>
    <cellStyle name="Hyperlink 36" xfId="17855" hidden="1" xr:uid="{00000000-0005-0000-0000-0000DF840000}"/>
    <cellStyle name="Hyperlink 36" xfId="17252" hidden="1" xr:uid="{00000000-0005-0000-0000-0000E0840000}"/>
    <cellStyle name="Hyperlink 36" xfId="17924" hidden="1" xr:uid="{00000000-0005-0000-0000-0000E1840000}"/>
    <cellStyle name="Hyperlink 36" xfId="17973" hidden="1" xr:uid="{00000000-0005-0000-0000-0000E2840000}"/>
    <cellStyle name="Hyperlink 36" xfId="18023" hidden="1" xr:uid="{00000000-0005-0000-0000-0000E3840000}"/>
    <cellStyle name="Hyperlink 36" xfId="18059" hidden="1" xr:uid="{00000000-0005-0000-0000-0000E4840000}"/>
    <cellStyle name="Hyperlink 36" xfId="16562" hidden="1" xr:uid="{00000000-0005-0000-0000-0000E5840000}"/>
    <cellStyle name="Hyperlink 36" xfId="18128" hidden="1" xr:uid="{00000000-0005-0000-0000-0000E6840000}"/>
    <cellStyle name="Hyperlink 36" xfId="18177" hidden="1" xr:uid="{00000000-0005-0000-0000-0000E7840000}"/>
    <cellStyle name="Hyperlink 36" xfId="18227" hidden="1" xr:uid="{00000000-0005-0000-0000-0000E8840000}"/>
    <cellStyle name="Hyperlink 36" xfId="18263" hidden="1" xr:uid="{00000000-0005-0000-0000-0000E9840000}"/>
    <cellStyle name="Hyperlink 36" xfId="18386" hidden="1" xr:uid="{00000000-0005-0000-0000-0000EA840000}"/>
    <cellStyle name="Hyperlink 36" xfId="18559" hidden="1" xr:uid="{00000000-0005-0000-0000-0000EB840000}"/>
    <cellStyle name="Hyperlink 36" xfId="18608" hidden="1" xr:uid="{00000000-0005-0000-0000-0000EC840000}"/>
    <cellStyle name="Hyperlink 36" xfId="18658" hidden="1" xr:uid="{00000000-0005-0000-0000-0000ED840000}"/>
    <cellStyle name="Hyperlink 36" xfId="18694" hidden="1" xr:uid="{00000000-0005-0000-0000-0000EE840000}"/>
    <cellStyle name="Hyperlink 36" xfId="18421" hidden="1" xr:uid="{00000000-0005-0000-0000-0000EF840000}"/>
    <cellStyle name="Hyperlink 36" xfId="18791" hidden="1" xr:uid="{00000000-0005-0000-0000-0000F0840000}"/>
    <cellStyle name="Hyperlink 36" xfId="18840" hidden="1" xr:uid="{00000000-0005-0000-0000-0000F1840000}"/>
    <cellStyle name="Hyperlink 36" xfId="18890" hidden="1" xr:uid="{00000000-0005-0000-0000-0000F2840000}"/>
    <cellStyle name="Hyperlink 36" xfId="18926" hidden="1" xr:uid="{00000000-0005-0000-0000-0000F3840000}"/>
    <cellStyle name="Hyperlink 36" xfId="18320" hidden="1" xr:uid="{00000000-0005-0000-0000-0000F4840000}"/>
    <cellStyle name="Hyperlink 36" xfId="18995" hidden="1" xr:uid="{00000000-0005-0000-0000-0000F5840000}"/>
    <cellStyle name="Hyperlink 36" xfId="19044" hidden="1" xr:uid="{00000000-0005-0000-0000-0000F6840000}"/>
    <cellStyle name="Hyperlink 36" xfId="19094" hidden="1" xr:uid="{00000000-0005-0000-0000-0000F7840000}"/>
    <cellStyle name="Hyperlink 36" xfId="19130" hidden="1" xr:uid="{00000000-0005-0000-0000-0000F8840000}"/>
    <cellStyle name="Hyperlink 36" xfId="18496" hidden="1" xr:uid="{00000000-0005-0000-0000-0000F9840000}"/>
    <cellStyle name="Hyperlink 36" xfId="19199" hidden="1" xr:uid="{00000000-0005-0000-0000-0000FA840000}"/>
    <cellStyle name="Hyperlink 36" xfId="19248" hidden="1" xr:uid="{00000000-0005-0000-0000-0000FB840000}"/>
    <cellStyle name="Hyperlink 36" xfId="19298" hidden="1" xr:uid="{00000000-0005-0000-0000-0000FC840000}"/>
    <cellStyle name="Hyperlink 36" xfId="19334" hidden="1" xr:uid="{00000000-0005-0000-0000-0000FD840000}"/>
    <cellStyle name="Hyperlink 36" xfId="18731" hidden="1" xr:uid="{00000000-0005-0000-0000-0000FE840000}"/>
    <cellStyle name="Hyperlink 36" xfId="19403" hidden="1" xr:uid="{00000000-0005-0000-0000-0000FF840000}"/>
    <cellStyle name="Hyperlink 36" xfId="19452" hidden="1" xr:uid="{00000000-0005-0000-0000-000000850000}"/>
    <cellStyle name="Hyperlink 36" xfId="19502" hidden="1" xr:uid="{00000000-0005-0000-0000-000001850000}"/>
    <cellStyle name="Hyperlink 36" xfId="19538" hidden="1" xr:uid="{00000000-0005-0000-0000-000002850000}"/>
    <cellStyle name="Hyperlink 36" xfId="16463" hidden="1" xr:uid="{00000000-0005-0000-0000-000003850000}"/>
    <cellStyle name="Hyperlink 36" xfId="19607" hidden="1" xr:uid="{00000000-0005-0000-0000-000004850000}"/>
    <cellStyle name="Hyperlink 36" xfId="19656" hidden="1" xr:uid="{00000000-0005-0000-0000-000005850000}"/>
    <cellStyle name="Hyperlink 36" xfId="19706" hidden="1" xr:uid="{00000000-0005-0000-0000-000006850000}"/>
    <cellStyle name="Hyperlink 36" xfId="19742" hidden="1" xr:uid="{00000000-0005-0000-0000-000007850000}"/>
    <cellStyle name="Hyperlink 36" xfId="19865" hidden="1" xr:uid="{00000000-0005-0000-0000-000008850000}"/>
    <cellStyle name="Hyperlink 36" xfId="20038" hidden="1" xr:uid="{00000000-0005-0000-0000-000009850000}"/>
    <cellStyle name="Hyperlink 36" xfId="20087" hidden="1" xr:uid="{00000000-0005-0000-0000-00000A850000}"/>
    <cellStyle name="Hyperlink 36" xfId="20137" hidden="1" xr:uid="{00000000-0005-0000-0000-00000B850000}"/>
    <cellStyle name="Hyperlink 36" xfId="20173" hidden="1" xr:uid="{00000000-0005-0000-0000-00000C850000}"/>
    <cellStyle name="Hyperlink 36" xfId="19900" hidden="1" xr:uid="{00000000-0005-0000-0000-00000D850000}"/>
    <cellStyle name="Hyperlink 36" xfId="20270" hidden="1" xr:uid="{00000000-0005-0000-0000-00000E850000}"/>
    <cellStyle name="Hyperlink 36" xfId="20319" hidden="1" xr:uid="{00000000-0005-0000-0000-00000F850000}"/>
    <cellStyle name="Hyperlink 36" xfId="20369" hidden="1" xr:uid="{00000000-0005-0000-0000-000010850000}"/>
    <cellStyle name="Hyperlink 36" xfId="20405" hidden="1" xr:uid="{00000000-0005-0000-0000-000011850000}"/>
    <cellStyle name="Hyperlink 36" xfId="19799" hidden="1" xr:uid="{00000000-0005-0000-0000-000012850000}"/>
    <cellStyle name="Hyperlink 36" xfId="20474" hidden="1" xr:uid="{00000000-0005-0000-0000-000013850000}"/>
    <cellStyle name="Hyperlink 36" xfId="20523" hidden="1" xr:uid="{00000000-0005-0000-0000-000014850000}"/>
    <cellStyle name="Hyperlink 36" xfId="20573" hidden="1" xr:uid="{00000000-0005-0000-0000-000015850000}"/>
    <cellStyle name="Hyperlink 36" xfId="20609" hidden="1" xr:uid="{00000000-0005-0000-0000-000016850000}"/>
    <cellStyle name="Hyperlink 36" xfId="19975" hidden="1" xr:uid="{00000000-0005-0000-0000-000017850000}"/>
    <cellStyle name="Hyperlink 36" xfId="20678" hidden="1" xr:uid="{00000000-0005-0000-0000-000018850000}"/>
    <cellStyle name="Hyperlink 36" xfId="20727" hidden="1" xr:uid="{00000000-0005-0000-0000-000019850000}"/>
    <cellStyle name="Hyperlink 36" xfId="20777" hidden="1" xr:uid="{00000000-0005-0000-0000-00001A850000}"/>
    <cellStyle name="Hyperlink 36" xfId="20813" hidden="1" xr:uid="{00000000-0005-0000-0000-00001B850000}"/>
    <cellStyle name="Hyperlink 36" xfId="20210" hidden="1" xr:uid="{00000000-0005-0000-0000-00001C850000}"/>
    <cellStyle name="Hyperlink 36" xfId="20882" hidden="1" xr:uid="{00000000-0005-0000-0000-00001D850000}"/>
    <cellStyle name="Hyperlink 36" xfId="20931" hidden="1" xr:uid="{00000000-0005-0000-0000-00001E850000}"/>
    <cellStyle name="Hyperlink 36" xfId="20981" hidden="1" xr:uid="{00000000-0005-0000-0000-00001F850000}"/>
    <cellStyle name="Hyperlink 36" xfId="21017" hidden="1" xr:uid="{00000000-0005-0000-0000-000020850000}"/>
    <cellStyle name="Hyperlink 36" xfId="5787" hidden="1" xr:uid="{00000000-0005-0000-0000-000021850000}"/>
    <cellStyle name="Hyperlink 36" xfId="21115" hidden="1" xr:uid="{00000000-0005-0000-0000-000022850000}"/>
    <cellStyle name="Hyperlink 36" xfId="21164" hidden="1" xr:uid="{00000000-0005-0000-0000-000023850000}"/>
    <cellStyle name="Hyperlink 36" xfId="21214" hidden="1" xr:uid="{00000000-0005-0000-0000-000024850000}"/>
    <cellStyle name="Hyperlink 36" xfId="21250" hidden="1" xr:uid="{00000000-0005-0000-0000-000025850000}"/>
    <cellStyle name="Hyperlink 36" xfId="21301" hidden="1" xr:uid="{00000000-0005-0000-0000-000026850000}"/>
    <cellStyle name="Hyperlink 36" xfId="21370" hidden="1" xr:uid="{00000000-0005-0000-0000-000027850000}"/>
    <cellStyle name="Hyperlink 36" xfId="21419" hidden="1" xr:uid="{00000000-0005-0000-0000-000028850000}"/>
    <cellStyle name="Hyperlink 36" xfId="21469" hidden="1" xr:uid="{00000000-0005-0000-0000-000029850000}"/>
    <cellStyle name="Hyperlink 36" xfId="21505" hidden="1" xr:uid="{00000000-0005-0000-0000-00002A850000}"/>
    <cellStyle name="Hyperlink 36" xfId="21611" hidden="1" xr:uid="{00000000-0005-0000-0000-00002B850000}"/>
    <cellStyle name="Hyperlink 36" xfId="21734" hidden="1" xr:uid="{00000000-0005-0000-0000-00002C850000}"/>
    <cellStyle name="Hyperlink 36" xfId="21783" hidden="1" xr:uid="{00000000-0005-0000-0000-00002D850000}"/>
    <cellStyle name="Hyperlink 36" xfId="21833" hidden="1" xr:uid="{00000000-0005-0000-0000-00002E850000}"/>
    <cellStyle name="Hyperlink 36" xfId="21869" hidden="1" xr:uid="{00000000-0005-0000-0000-00002F850000}"/>
    <cellStyle name="Hyperlink 36" xfId="21992" hidden="1" xr:uid="{00000000-0005-0000-0000-000030850000}"/>
    <cellStyle name="Hyperlink 36" xfId="22165" hidden="1" xr:uid="{00000000-0005-0000-0000-000031850000}"/>
    <cellStyle name="Hyperlink 36" xfId="22214" hidden="1" xr:uid="{00000000-0005-0000-0000-000032850000}"/>
    <cellStyle name="Hyperlink 36" xfId="22264" hidden="1" xr:uid="{00000000-0005-0000-0000-000033850000}"/>
    <cellStyle name="Hyperlink 36" xfId="22300" hidden="1" xr:uid="{00000000-0005-0000-0000-000034850000}"/>
    <cellStyle name="Hyperlink 36" xfId="22027" hidden="1" xr:uid="{00000000-0005-0000-0000-000035850000}"/>
    <cellStyle name="Hyperlink 36" xfId="22397" hidden="1" xr:uid="{00000000-0005-0000-0000-000036850000}"/>
    <cellStyle name="Hyperlink 36" xfId="22446" hidden="1" xr:uid="{00000000-0005-0000-0000-000037850000}"/>
    <cellStyle name="Hyperlink 36" xfId="22496" hidden="1" xr:uid="{00000000-0005-0000-0000-000038850000}"/>
    <cellStyle name="Hyperlink 36" xfId="22532" hidden="1" xr:uid="{00000000-0005-0000-0000-000039850000}"/>
    <cellStyle name="Hyperlink 36" xfId="21926" hidden="1" xr:uid="{00000000-0005-0000-0000-00003A850000}"/>
    <cellStyle name="Hyperlink 36" xfId="22601" hidden="1" xr:uid="{00000000-0005-0000-0000-00003B850000}"/>
    <cellStyle name="Hyperlink 36" xfId="22650" hidden="1" xr:uid="{00000000-0005-0000-0000-00003C850000}"/>
    <cellStyle name="Hyperlink 36" xfId="22700" hidden="1" xr:uid="{00000000-0005-0000-0000-00003D850000}"/>
    <cellStyle name="Hyperlink 36" xfId="22736" hidden="1" xr:uid="{00000000-0005-0000-0000-00003E850000}"/>
    <cellStyle name="Hyperlink 36" xfId="22102" hidden="1" xr:uid="{00000000-0005-0000-0000-00003F850000}"/>
    <cellStyle name="Hyperlink 36" xfId="22805" hidden="1" xr:uid="{00000000-0005-0000-0000-000040850000}"/>
    <cellStyle name="Hyperlink 36" xfId="22854" hidden="1" xr:uid="{00000000-0005-0000-0000-000041850000}"/>
    <cellStyle name="Hyperlink 36" xfId="22904" hidden="1" xr:uid="{00000000-0005-0000-0000-000042850000}"/>
    <cellStyle name="Hyperlink 36" xfId="22940" hidden="1" xr:uid="{00000000-0005-0000-0000-000043850000}"/>
    <cellStyle name="Hyperlink 36" xfId="22337" hidden="1" xr:uid="{00000000-0005-0000-0000-000044850000}"/>
    <cellStyle name="Hyperlink 36" xfId="23009" hidden="1" xr:uid="{00000000-0005-0000-0000-000045850000}"/>
    <cellStyle name="Hyperlink 36" xfId="23058" hidden="1" xr:uid="{00000000-0005-0000-0000-000046850000}"/>
    <cellStyle name="Hyperlink 36" xfId="23108" hidden="1" xr:uid="{00000000-0005-0000-0000-000047850000}"/>
    <cellStyle name="Hyperlink 36" xfId="23144" hidden="1" xr:uid="{00000000-0005-0000-0000-000048850000}"/>
    <cellStyle name="Hyperlink 36" xfId="21647" hidden="1" xr:uid="{00000000-0005-0000-0000-000049850000}"/>
    <cellStyle name="Hyperlink 36" xfId="23213" hidden="1" xr:uid="{00000000-0005-0000-0000-00004A850000}"/>
    <cellStyle name="Hyperlink 36" xfId="23262" hidden="1" xr:uid="{00000000-0005-0000-0000-00004B850000}"/>
    <cellStyle name="Hyperlink 36" xfId="23312" hidden="1" xr:uid="{00000000-0005-0000-0000-00004C850000}"/>
    <cellStyle name="Hyperlink 36" xfId="23348" hidden="1" xr:uid="{00000000-0005-0000-0000-00004D850000}"/>
    <cellStyle name="Hyperlink 36" xfId="23471" hidden="1" xr:uid="{00000000-0005-0000-0000-00004E850000}"/>
    <cellStyle name="Hyperlink 36" xfId="23644" hidden="1" xr:uid="{00000000-0005-0000-0000-00004F850000}"/>
    <cellStyle name="Hyperlink 36" xfId="23693" hidden="1" xr:uid="{00000000-0005-0000-0000-000050850000}"/>
    <cellStyle name="Hyperlink 36" xfId="23743" hidden="1" xr:uid="{00000000-0005-0000-0000-000051850000}"/>
    <cellStyle name="Hyperlink 36" xfId="23779" hidden="1" xr:uid="{00000000-0005-0000-0000-000052850000}"/>
    <cellStyle name="Hyperlink 36" xfId="23506" hidden="1" xr:uid="{00000000-0005-0000-0000-000053850000}"/>
    <cellStyle name="Hyperlink 36" xfId="23876" hidden="1" xr:uid="{00000000-0005-0000-0000-000054850000}"/>
    <cellStyle name="Hyperlink 36" xfId="23925" hidden="1" xr:uid="{00000000-0005-0000-0000-000055850000}"/>
    <cellStyle name="Hyperlink 36" xfId="23975" hidden="1" xr:uid="{00000000-0005-0000-0000-000056850000}"/>
    <cellStyle name="Hyperlink 36" xfId="24011" hidden="1" xr:uid="{00000000-0005-0000-0000-000057850000}"/>
    <cellStyle name="Hyperlink 36" xfId="23405" hidden="1" xr:uid="{00000000-0005-0000-0000-000058850000}"/>
    <cellStyle name="Hyperlink 36" xfId="24080" hidden="1" xr:uid="{00000000-0005-0000-0000-000059850000}"/>
    <cellStyle name="Hyperlink 36" xfId="24129" hidden="1" xr:uid="{00000000-0005-0000-0000-00005A850000}"/>
    <cellStyle name="Hyperlink 36" xfId="24179" hidden="1" xr:uid="{00000000-0005-0000-0000-00005B850000}"/>
    <cellStyle name="Hyperlink 36" xfId="24215" hidden="1" xr:uid="{00000000-0005-0000-0000-00005C850000}"/>
    <cellStyle name="Hyperlink 36" xfId="23581" hidden="1" xr:uid="{00000000-0005-0000-0000-00005D850000}"/>
    <cellStyle name="Hyperlink 36" xfId="24284" hidden="1" xr:uid="{00000000-0005-0000-0000-00005E850000}"/>
    <cellStyle name="Hyperlink 36" xfId="24333" hidden="1" xr:uid="{00000000-0005-0000-0000-00005F850000}"/>
    <cellStyle name="Hyperlink 36" xfId="24383" hidden="1" xr:uid="{00000000-0005-0000-0000-000060850000}"/>
    <cellStyle name="Hyperlink 36" xfId="24419" hidden="1" xr:uid="{00000000-0005-0000-0000-000061850000}"/>
    <cellStyle name="Hyperlink 36" xfId="23816" hidden="1" xr:uid="{00000000-0005-0000-0000-000062850000}"/>
    <cellStyle name="Hyperlink 36" xfId="24488" hidden="1" xr:uid="{00000000-0005-0000-0000-000063850000}"/>
    <cellStyle name="Hyperlink 36" xfId="24537" hidden="1" xr:uid="{00000000-0005-0000-0000-000064850000}"/>
    <cellStyle name="Hyperlink 36" xfId="24587" hidden="1" xr:uid="{00000000-0005-0000-0000-000065850000}"/>
    <cellStyle name="Hyperlink 36" xfId="24623" hidden="1" xr:uid="{00000000-0005-0000-0000-000066850000}"/>
    <cellStyle name="Hyperlink 36" xfId="21548" hidden="1" xr:uid="{00000000-0005-0000-0000-000067850000}"/>
    <cellStyle name="Hyperlink 36" xfId="24692" hidden="1" xr:uid="{00000000-0005-0000-0000-000068850000}"/>
    <cellStyle name="Hyperlink 36" xfId="24741" hidden="1" xr:uid="{00000000-0005-0000-0000-000069850000}"/>
    <cellStyle name="Hyperlink 36" xfId="24791" hidden="1" xr:uid="{00000000-0005-0000-0000-00006A850000}"/>
    <cellStyle name="Hyperlink 36" xfId="24827" hidden="1" xr:uid="{00000000-0005-0000-0000-00006B850000}"/>
    <cellStyle name="Hyperlink 36" xfId="24950" hidden="1" xr:uid="{00000000-0005-0000-0000-00006C850000}"/>
    <cellStyle name="Hyperlink 36" xfId="25123" hidden="1" xr:uid="{00000000-0005-0000-0000-00006D850000}"/>
    <cellStyle name="Hyperlink 36" xfId="25172" hidden="1" xr:uid="{00000000-0005-0000-0000-00006E850000}"/>
    <cellStyle name="Hyperlink 36" xfId="25222" hidden="1" xr:uid="{00000000-0005-0000-0000-00006F850000}"/>
    <cellStyle name="Hyperlink 36" xfId="25258" hidden="1" xr:uid="{00000000-0005-0000-0000-000070850000}"/>
    <cellStyle name="Hyperlink 36" xfId="24985" hidden="1" xr:uid="{00000000-0005-0000-0000-000071850000}"/>
    <cellStyle name="Hyperlink 36" xfId="25355" hidden="1" xr:uid="{00000000-0005-0000-0000-000072850000}"/>
    <cellStyle name="Hyperlink 36" xfId="25404" hidden="1" xr:uid="{00000000-0005-0000-0000-000073850000}"/>
    <cellStyle name="Hyperlink 36" xfId="25454" hidden="1" xr:uid="{00000000-0005-0000-0000-000074850000}"/>
    <cellStyle name="Hyperlink 36" xfId="25490" hidden="1" xr:uid="{00000000-0005-0000-0000-000075850000}"/>
    <cellStyle name="Hyperlink 36" xfId="24884" hidden="1" xr:uid="{00000000-0005-0000-0000-000076850000}"/>
    <cellStyle name="Hyperlink 36" xfId="25559" hidden="1" xr:uid="{00000000-0005-0000-0000-000077850000}"/>
    <cellStyle name="Hyperlink 36" xfId="25608" hidden="1" xr:uid="{00000000-0005-0000-0000-000078850000}"/>
    <cellStyle name="Hyperlink 36" xfId="25658" hidden="1" xr:uid="{00000000-0005-0000-0000-000079850000}"/>
    <cellStyle name="Hyperlink 36" xfId="25694" hidden="1" xr:uid="{00000000-0005-0000-0000-00007A850000}"/>
    <cellStyle name="Hyperlink 36" xfId="25060" hidden="1" xr:uid="{00000000-0005-0000-0000-00007B850000}"/>
    <cellStyle name="Hyperlink 36" xfId="25763" hidden="1" xr:uid="{00000000-0005-0000-0000-00007C850000}"/>
    <cellStyle name="Hyperlink 36" xfId="25812" hidden="1" xr:uid="{00000000-0005-0000-0000-00007D850000}"/>
    <cellStyle name="Hyperlink 36" xfId="25862" hidden="1" xr:uid="{00000000-0005-0000-0000-00007E850000}"/>
    <cellStyle name="Hyperlink 36" xfId="25898" hidden="1" xr:uid="{00000000-0005-0000-0000-00007F850000}"/>
    <cellStyle name="Hyperlink 36" xfId="25295" hidden="1" xr:uid="{00000000-0005-0000-0000-000080850000}"/>
    <cellStyle name="Hyperlink 36" xfId="25967" hidden="1" xr:uid="{00000000-0005-0000-0000-000081850000}"/>
    <cellStyle name="Hyperlink 36" xfId="26016" hidden="1" xr:uid="{00000000-0005-0000-0000-000082850000}"/>
    <cellStyle name="Hyperlink 36" xfId="26066" hidden="1" xr:uid="{00000000-0005-0000-0000-000083850000}"/>
    <cellStyle name="Hyperlink 36" xfId="26102" hidden="1" xr:uid="{00000000-0005-0000-0000-000084850000}"/>
    <cellStyle name="Hyperlink 36" xfId="10878" hidden="1" xr:uid="{00000000-0005-0000-0000-000085850000}"/>
    <cellStyle name="Hyperlink 36" xfId="26196" hidden="1" xr:uid="{00000000-0005-0000-0000-000086850000}"/>
    <cellStyle name="Hyperlink 36" xfId="26245" hidden="1" xr:uid="{00000000-0005-0000-0000-000087850000}"/>
    <cellStyle name="Hyperlink 36" xfId="26295" hidden="1" xr:uid="{00000000-0005-0000-0000-000088850000}"/>
    <cellStyle name="Hyperlink 36" xfId="26331" hidden="1" xr:uid="{00000000-0005-0000-0000-000089850000}"/>
    <cellStyle name="Hyperlink 36" xfId="26382" hidden="1" xr:uid="{00000000-0005-0000-0000-00008A850000}"/>
    <cellStyle name="Hyperlink 36" xfId="26451" hidden="1" xr:uid="{00000000-0005-0000-0000-00008B850000}"/>
    <cellStyle name="Hyperlink 36" xfId="26500" hidden="1" xr:uid="{00000000-0005-0000-0000-00008C850000}"/>
    <cellStyle name="Hyperlink 36" xfId="26550" hidden="1" xr:uid="{00000000-0005-0000-0000-00008D850000}"/>
    <cellStyle name="Hyperlink 36" xfId="26586" hidden="1" xr:uid="{00000000-0005-0000-0000-00008E850000}"/>
    <cellStyle name="Hyperlink 36" xfId="26689" hidden="1" xr:uid="{00000000-0005-0000-0000-00008F850000}"/>
    <cellStyle name="Hyperlink 36" xfId="26812" hidden="1" xr:uid="{00000000-0005-0000-0000-000090850000}"/>
    <cellStyle name="Hyperlink 36" xfId="26861" hidden="1" xr:uid="{00000000-0005-0000-0000-000091850000}"/>
    <cellStyle name="Hyperlink 36" xfId="26911" hidden="1" xr:uid="{00000000-0005-0000-0000-000092850000}"/>
    <cellStyle name="Hyperlink 36" xfId="26947" hidden="1" xr:uid="{00000000-0005-0000-0000-000093850000}"/>
    <cellStyle name="Hyperlink 36" xfId="27070" hidden="1" xr:uid="{00000000-0005-0000-0000-000094850000}"/>
    <cellStyle name="Hyperlink 36" xfId="27243" hidden="1" xr:uid="{00000000-0005-0000-0000-000095850000}"/>
    <cellStyle name="Hyperlink 36" xfId="27292" hidden="1" xr:uid="{00000000-0005-0000-0000-000096850000}"/>
    <cellStyle name="Hyperlink 36" xfId="27342" hidden="1" xr:uid="{00000000-0005-0000-0000-000097850000}"/>
    <cellStyle name="Hyperlink 36" xfId="27378" hidden="1" xr:uid="{00000000-0005-0000-0000-000098850000}"/>
    <cellStyle name="Hyperlink 36" xfId="27105" hidden="1" xr:uid="{00000000-0005-0000-0000-000099850000}"/>
    <cellStyle name="Hyperlink 36" xfId="27475" hidden="1" xr:uid="{00000000-0005-0000-0000-00009A850000}"/>
    <cellStyle name="Hyperlink 36" xfId="27524" hidden="1" xr:uid="{00000000-0005-0000-0000-00009B850000}"/>
    <cellStyle name="Hyperlink 36" xfId="27574" hidden="1" xr:uid="{00000000-0005-0000-0000-00009C850000}"/>
    <cellStyle name="Hyperlink 36" xfId="27610" hidden="1" xr:uid="{00000000-0005-0000-0000-00009D850000}"/>
    <cellStyle name="Hyperlink 36" xfId="27004" hidden="1" xr:uid="{00000000-0005-0000-0000-00009E850000}"/>
    <cellStyle name="Hyperlink 36" xfId="27679" hidden="1" xr:uid="{00000000-0005-0000-0000-00009F850000}"/>
    <cellStyle name="Hyperlink 36" xfId="27728" hidden="1" xr:uid="{00000000-0005-0000-0000-0000A0850000}"/>
    <cellStyle name="Hyperlink 36" xfId="27778" hidden="1" xr:uid="{00000000-0005-0000-0000-0000A1850000}"/>
    <cellStyle name="Hyperlink 36" xfId="27814" hidden="1" xr:uid="{00000000-0005-0000-0000-0000A2850000}"/>
    <cellStyle name="Hyperlink 36" xfId="27180" hidden="1" xr:uid="{00000000-0005-0000-0000-0000A3850000}"/>
    <cellStyle name="Hyperlink 36" xfId="27883" hidden="1" xr:uid="{00000000-0005-0000-0000-0000A4850000}"/>
    <cellStyle name="Hyperlink 36" xfId="27932" hidden="1" xr:uid="{00000000-0005-0000-0000-0000A5850000}"/>
    <cellStyle name="Hyperlink 36" xfId="27982" hidden="1" xr:uid="{00000000-0005-0000-0000-0000A6850000}"/>
    <cellStyle name="Hyperlink 36" xfId="28018" hidden="1" xr:uid="{00000000-0005-0000-0000-0000A7850000}"/>
    <cellStyle name="Hyperlink 36" xfId="27415" hidden="1" xr:uid="{00000000-0005-0000-0000-0000A8850000}"/>
    <cellStyle name="Hyperlink 36" xfId="28087" hidden="1" xr:uid="{00000000-0005-0000-0000-0000A9850000}"/>
    <cellStyle name="Hyperlink 36" xfId="28136" hidden="1" xr:uid="{00000000-0005-0000-0000-0000AA850000}"/>
    <cellStyle name="Hyperlink 36" xfId="28186" hidden="1" xr:uid="{00000000-0005-0000-0000-0000AB850000}"/>
    <cellStyle name="Hyperlink 36" xfId="28222" hidden="1" xr:uid="{00000000-0005-0000-0000-0000AC850000}"/>
    <cellStyle name="Hyperlink 36" xfId="26725" hidden="1" xr:uid="{00000000-0005-0000-0000-0000AD850000}"/>
    <cellStyle name="Hyperlink 36" xfId="28291" hidden="1" xr:uid="{00000000-0005-0000-0000-0000AE850000}"/>
    <cellStyle name="Hyperlink 36" xfId="28340" hidden="1" xr:uid="{00000000-0005-0000-0000-0000AF850000}"/>
    <cellStyle name="Hyperlink 36" xfId="28390" hidden="1" xr:uid="{00000000-0005-0000-0000-0000B0850000}"/>
    <cellStyle name="Hyperlink 36" xfId="28426" hidden="1" xr:uid="{00000000-0005-0000-0000-0000B1850000}"/>
    <cellStyle name="Hyperlink 36" xfId="28549" hidden="1" xr:uid="{00000000-0005-0000-0000-0000B2850000}"/>
    <cellStyle name="Hyperlink 36" xfId="28722" hidden="1" xr:uid="{00000000-0005-0000-0000-0000B3850000}"/>
    <cellStyle name="Hyperlink 36" xfId="28771" hidden="1" xr:uid="{00000000-0005-0000-0000-0000B4850000}"/>
    <cellStyle name="Hyperlink 36" xfId="28821" hidden="1" xr:uid="{00000000-0005-0000-0000-0000B5850000}"/>
    <cellStyle name="Hyperlink 36" xfId="28857" hidden="1" xr:uid="{00000000-0005-0000-0000-0000B6850000}"/>
    <cellStyle name="Hyperlink 36" xfId="28584" hidden="1" xr:uid="{00000000-0005-0000-0000-0000B7850000}"/>
    <cellStyle name="Hyperlink 36" xfId="28954" hidden="1" xr:uid="{00000000-0005-0000-0000-0000B8850000}"/>
    <cellStyle name="Hyperlink 36" xfId="29003" hidden="1" xr:uid="{00000000-0005-0000-0000-0000B9850000}"/>
    <cellStyle name="Hyperlink 36" xfId="29053" hidden="1" xr:uid="{00000000-0005-0000-0000-0000BA850000}"/>
    <cellStyle name="Hyperlink 36" xfId="29089" hidden="1" xr:uid="{00000000-0005-0000-0000-0000BB850000}"/>
    <cellStyle name="Hyperlink 36" xfId="28483" hidden="1" xr:uid="{00000000-0005-0000-0000-0000BC850000}"/>
    <cellStyle name="Hyperlink 36" xfId="29158" hidden="1" xr:uid="{00000000-0005-0000-0000-0000BD850000}"/>
    <cellStyle name="Hyperlink 36" xfId="29207" hidden="1" xr:uid="{00000000-0005-0000-0000-0000BE850000}"/>
    <cellStyle name="Hyperlink 36" xfId="29257" hidden="1" xr:uid="{00000000-0005-0000-0000-0000BF850000}"/>
    <cellStyle name="Hyperlink 36" xfId="29293" hidden="1" xr:uid="{00000000-0005-0000-0000-0000C0850000}"/>
    <cellStyle name="Hyperlink 36" xfId="28659" hidden="1" xr:uid="{00000000-0005-0000-0000-0000C1850000}"/>
    <cellStyle name="Hyperlink 36" xfId="29362" hidden="1" xr:uid="{00000000-0005-0000-0000-0000C2850000}"/>
    <cellStyle name="Hyperlink 36" xfId="29411" hidden="1" xr:uid="{00000000-0005-0000-0000-0000C3850000}"/>
    <cellStyle name="Hyperlink 36" xfId="29461" hidden="1" xr:uid="{00000000-0005-0000-0000-0000C4850000}"/>
    <cellStyle name="Hyperlink 36" xfId="29497" hidden="1" xr:uid="{00000000-0005-0000-0000-0000C5850000}"/>
    <cellStyle name="Hyperlink 36" xfId="28894" hidden="1" xr:uid="{00000000-0005-0000-0000-0000C6850000}"/>
    <cellStyle name="Hyperlink 36" xfId="29566" hidden="1" xr:uid="{00000000-0005-0000-0000-0000C7850000}"/>
    <cellStyle name="Hyperlink 36" xfId="29615" hidden="1" xr:uid="{00000000-0005-0000-0000-0000C8850000}"/>
    <cellStyle name="Hyperlink 36" xfId="29665" hidden="1" xr:uid="{00000000-0005-0000-0000-0000C9850000}"/>
    <cellStyle name="Hyperlink 36" xfId="29701" hidden="1" xr:uid="{00000000-0005-0000-0000-0000CA850000}"/>
    <cellStyle name="Hyperlink 36" xfId="26626" hidden="1" xr:uid="{00000000-0005-0000-0000-0000CB850000}"/>
    <cellStyle name="Hyperlink 36" xfId="29770" hidden="1" xr:uid="{00000000-0005-0000-0000-0000CC850000}"/>
    <cellStyle name="Hyperlink 36" xfId="29819" hidden="1" xr:uid="{00000000-0005-0000-0000-0000CD850000}"/>
    <cellStyle name="Hyperlink 36" xfId="29869" hidden="1" xr:uid="{00000000-0005-0000-0000-0000CE850000}"/>
    <cellStyle name="Hyperlink 36" xfId="29905" hidden="1" xr:uid="{00000000-0005-0000-0000-0000CF850000}"/>
    <cellStyle name="Hyperlink 36" xfId="30028" hidden="1" xr:uid="{00000000-0005-0000-0000-0000D0850000}"/>
    <cellStyle name="Hyperlink 36" xfId="30201" hidden="1" xr:uid="{00000000-0005-0000-0000-0000D1850000}"/>
    <cellStyle name="Hyperlink 36" xfId="30250" hidden="1" xr:uid="{00000000-0005-0000-0000-0000D2850000}"/>
    <cellStyle name="Hyperlink 36" xfId="30300" hidden="1" xr:uid="{00000000-0005-0000-0000-0000D3850000}"/>
    <cellStyle name="Hyperlink 36" xfId="30336" hidden="1" xr:uid="{00000000-0005-0000-0000-0000D4850000}"/>
    <cellStyle name="Hyperlink 36" xfId="30063" hidden="1" xr:uid="{00000000-0005-0000-0000-0000D5850000}"/>
    <cellStyle name="Hyperlink 36" xfId="30433" hidden="1" xr:uid="{00000000-0005-0000-0000-0000D6850000}"/>
    <cellStyle name="Hyperlink 36" xfId="30482" hidden="1" xr:uid="{00000000-0005-0000-0000-0000D7850000}"/>
    <cellStyle name="Hyperlink 36" xfId="30532" hidden="1" xr:uid="{00000000-0005-0000-0000-0000D8850000}"/>
    <cellStyle name="Hyperlink 36" xfId="30568" hidden="1" xr:uid="{00000000-0005-0000-0000-0000D9850000}"/>
    <cellStyle name="Hyperlink 36" xfId="29962" hidden="1" xr:uid="{00000000-0005-0000-0000-0000DA850000}"/>
    <cellStyle name="Hyperlink 36" xfId="30637" hidden="1" xr:uid="{00000000-0005-0000-0000-0000DB850000}"/>
    <cellStyle name="Hyperlink 36" xfId="30686" hidden="1" xr:uid="{00000000-0005-0000-0000-0000DC850000}"/>
    <cellStyle name="Hyperlink 36" xfId="30736" hidden="1" xr:uid="{00000000-0005-0000-0000-0000DD850000}"/>
    <cellStyle name="Hyperlink 36" xfId="30772" hidden="1" xr:uid="{00000000-0005-0000-0000-0000DE850000}"/>
    <cellStyle name="Hyperlink 36" xfId="30138" hidden="1" xr:uid="{00000000-0005-0000-0000-0000DF850000}"/>
    <cellStyle name="Hyperlink 36" xfId="30841" hidden="1" xr:uid="{00000000-0005-0000-0000-0000E0850000}"/>
    <cellStyle name="Hyperlink 36" xfId="30890" hidden="1" xr:uid="{00000000-0005-0000-0000-0000E1850000}"/>
    <cellStyle name="Hyperlink 36" xfId="30940" hidden="1" xr:uid="{00000000-0005-0000-0000-0000E2850000}"/>
    <cellStyle name="Hyperlink 36" xfId="30976" hidden="1" xr:uid="{00000000-0005-0000-0000-0000E3850000}"/>
    <cellStyle name="Hyperlink 36" xfId="30373" hidden="1" xr:uid="{00000000-0005-0000-0000-0000E4850000}"/>
    <cellStyle name="Hyperlink 36" xfId="31045" hidden="1" xr:uid="{00000000-0005-0000-0000-0000E5850000}"/>
    <cellStyle name="Hyperlink 36" xfId="31094" hidden="1" xr:uid="{00000000-0005-0000-0000-0000E6850000}"/>
    <cellStyle name="Hyperlink 36" xfId="31144" hidden="1" xr:uid="{00000000-0005-0000-0000-0000E7850000}"/>
    <cellStyle name="Hyperlink 36" xfId="31180" hidden="1" xr:uid="{00000000-0005-0000-0000-0000E8850000}"/>
    <cellStyle name="Hyperlink 36" xfId="15966" hidden="1" xr:uid="{00000000-0005-0000-0000-0000E9850000}"/>
    <cellStyle name="Hyperlink 36" xfId="31268" hidden="1" xr:uid="{00000000-0005-0000-0000-0000EA850000}"/>
    <cellStyle name="Hyperlink 36" xfId="31317" hidden="1" xr:uid="{00000000-0005-0000-0000-0000EB850000}"/>
    <cellStyle name="Hyperlink 36" xfId="31367" hidden="1" xr:uid="{00000000-0005-0000-0000-0000EC850000}"/>
    <cellStyle name="Hyperlink 36" xfId="31403" hidden="1" xr:uid="{00000000-0005-0000-0000-0000ED850000}"/>
    <cellStyle name="Hyperlink 36" xfId="31454" hidden="1" xr:uid="{00000000-0005-0000-0000-0000EE850000}"/>
    <cellStyle name="Hyperlink 36" xfId="31523" hidden="1" xr:uid="{00000000-0005-0000-0000-0000EF850000}"/>
    <cellStyle name="Hyperlink 36" xfId="31572" hidden="1" xr:uid="{00000000-0005-0000-0000-0000F0850000}"/>
    <cellStyle name="Hyperlink 36" xfId="31622" hidden="1" xr:uid="{00000000-0005-0000-0000-0000F1850000}"/>
    <cellStyle name="Hyperlink 36" xfId="31658" hidden="1" xr:uid="{00000000-0005-0000-0000-0000F2850000}"/>
    <cellStyle name="Hyperlink 36" xfId="31758" hidden="1" xr:uid="{00000000-0005-0000-0000-0000F3850000}"/>
    <cellStyle name="Hyperlink 36" xfId="31880" hidden="1" xr:uid="{00000000-0005-0000-0000-0000F4850000}"/>
    <cellStyle name="Hyperlink 36" xfId="31929" hidden="1" xr:uid="{00000000-0005-0000-0000-0000F5850000}"/>
    <cellStyle name="Hyperlink 36" xfId="31979" hidden="1" xr:uid="{00000000-0005-0000-0000-0000F6850000}"/>
    <cellStyle name="Hyperlink 36" xfId="32015" hidden="1" xr:uid="{00000000-0005-0000-0000-0000F7850000}"/>
    <cellStyle name="Hyperlink 36" xfId="32138" hidden="1" xr:uid="{00000000-0005-0000-0000-0000F8850000}"/>
    <cellStyle name="Hyperlink 36" xfId="32311" hidden="1" xr:uid="{00000000-0005-0000-0000-0000F9850000}"/>
    <cellStyle name="Hyperlink 36" xfId="32360" hidden="1" xr:uid="{00000000-0005-0000-0000-0000FA850000}"/>
    <cellStyle name="Hyperlink 36" xfId="32410" hidden="1" xr:uid="{00000000-0005-0000-0000-0000FB850000}"/>
    <cellStyle name="Hyperlink 36" xfId="32446" hidden="1" xr:uid="{00000000-0005-0000-0000-0000FC850000}"/>
    <cellStyle name="Hyperlink 36" xfId="32173" hidden="1" xr:uid="{00000000-0005-0000-0000-0000FD850000}"/>
    <cellStyle name="Hyperlink 36" xfId="32543" hidden="1" xr:uid="{00000000-0005-0000-0000-0000FE850000}"/>
    <cellStyle name="Hyperlink 36" xfId="32592" hidden="1" xr:uid="{00000000-0005-0000-0000-0000FF850000}"/>
    <cellStyle name="Hyperlink 36" xfId="32642" hidden="1" xr:uid="{00000000-0005-0000-0000-000000860000}"/>
    <cellStyle name="Hyperlink 36" xfId="32678" hidden="1" xr:uid="{00000000-0005-0000-0000-000001860000}"/>
    <cellStyle name="Hyperlink 36" xfId="32072" hidden="1" xr:uid="{00000000-0005-0000-0000-000002860000}"/>
    <cellStyle name="Hyperlink 36" xfId="32747" hidden="1" xr:uid="{00000000-0005-0000-0000-000003860000}"/>
    <cellStyle name="Hyperlink 36" xfId="32796" hidden="1" xr:uid="{00000000-0005-0000-0000-000004860000}"/>
    <cellStyle name="Hyperlink 36" xfId="32846" hidden="1" xr:uid="{00000000-0005-0000-0000-000005860000}"/>
    <cellStyle name="Hyperlink 36" xfId="32882" hidden="1" xr:uid="{00000000-0005-0000-0000-000006860000}"/>
    <cellStyle name="Hyperlink 36" xfId="32248" hidden="1" xr:uid="{00000000-0005-0000-0000-000007860000}"/>
    <cellStyle name="Hyperlink 36" xfId="32951" hidden="1" xr:uid="{00000000-0005-0000-0000-000008860000}"/>
    <cellStyle name="Hyperlink 36" xfId="33000" hidden="1" xr:uid="{00000000-0005-0000-0000-000009860000}"/>
    <cellStyle name="Hyperlink 36" xfId="33050" hidden="1" xr:uid="{00000000-0005-0000-0000-00000A860000}"/>
    <cellStyle name="Hyperlink 36" xfId="33086" hidden="1" xr:uid="{00000000-0005-0000-0000-00000B860000}"/>
    <cellStyle name="Hyperlink 36" xfId="32483" hidden="1" xr:uid="{00000000-0005-0000-0000-00000C860000}"/>
    <cellStyle name="Hyperlink 36" xfId="33155" hidden="1" xr:uid="{00000000-0005-0000-0000-00000D860000}"/>
    <cellStyle name="Hyperlink 36" xfId="33204" hidden="1" xr:uid="{00000000-0005-0000-0000-00000E860000}"/>
    <cellStyle name="Hyperlink 36" xfId="33254" hidden="1" xr:uid="{00000000-0005-0000-0000-00000F860000}"/>
    <cellStyle name="Hyperlink 36" xfId="33290" hidden="1" xr:uid="{00000000-0005-0000-0000-000010860000}"/>
    <cellStyle name="Hyperlink 36" xfId="31793" hidden="1" xr:uid="{00000000-0005-0000-0000-000011860000}"/>
    <cellStyle name="Hyperlink 36" xfId="33359" hidden="1" xr:uid="{00000000-0005-0000-0000-000012860000}"/>
    <cellStyle name="Hyperlink 36" xfId="33408" hidden="1" xr:uid="{00000000-0005-0000-0000-000013860000}"/>
    <cellStyle name="Hyperlink 36" xfId="33458" hidden="1" xr:uid="{00000000-0005-0000-0000-000014860000}"/>
    <cellStyle name="Hyperlink 36" xfId="33494" hidden="1" xr:uid="{00000000-0005-0000-0000-000015860000}"/>
    <cellStyle name="Hyperlink 36" xfId="33617" hidden="1" xr:uid="{00000000-0005-0000-0000-000016860000}"/>
    <cellStyle name="Hyperlink 36" xfId="33790" hidden="1" xr:uid="{00000000-0005-0000-0000-000017860000}"/>
    <cellStyle name="Hyperlink 36" xfId="33839" hidden="1" xr:uid="{00000000-0005-0000-0000-000018860000}"/>
    <cellStyle name="Hyperlink 36" xfId="33889" hidden="1" xr:uid="{00000000-0005-0000-0000-000019860000}"/>
    <cellStyle name="Hyperlink 36" xfId="33925" hidden="1" xr:uid="{00000000-0005-0000-0000-00001A860000}"/>
    <cellStyle name="Hyperlink 36" xfId="33652" hidden="1" xr:uid="{00000000-0005-0000-0000-00001B860000}"/>
    <cellStyle name="Hyperlink 36" xfId="34022" hidden="1" xr:uid="{00000000-0005-0000-0000-00001C860000}"/>
    <cellStyle name="Hyperlink 36" xfId="34071" hidden="1" xr:uid="{00000000-0005-0000-0000-00001D860000}"/>
    <cellStyle name="Hyperlink 36" xfId="34121" hidden="1" xr:uid="{00000000-0005-0000-0000-00001E860000}"/>
    <cellStyle name="Hyperlink 36" xfId="34157" hidden="1" xr:uid="{00000000-0005-0000-0000-00001F860000}"/>
    <cellStyle name="Hyperlink 36" xfId="33551" hidden="1" xr:uid="{00000000-0005-0000-0000-000020860000}"/>
    <cellStyle name="Hyperlink 36" xfId="34226" hidden="1" xr:uid="{00000000-0005-0000-0000-000021860000}"/>
    <cellStyle name="Hyperlink 36" xfId="34275" hidden="1" xr:uid="{00000000-0005-0000-0000-000022860000}"/>
    <cellStyle name="Hyperlink 36" xfId="34325" hidden="1" xr:uid="{00000000-0005-0000-0000-000023860000}"/>
    <cellStyle name="Hyperlink 36" xfId="34361" hidden="1" xr:uid="{00000000-0005-0000-0000-000024860000}"/>
    <cellStyle name="Hyperlink 36" xfId="33727" hidden="1" xr:uid="{00000000-0005-0000-0000-000025860000}"/>
    <cellStyle name="Hyperlink 36" xfId="34430" hidden="1" xr:uid="{00000000-0005-0000-0000-000026860000}"/>
    <cellStyle name="Hyperlink 36" xfId="34479" hidden="1" xr:uid="{00000000-0005-0000-0000-000027860000}"/>
    <cellStyle name="Hyperlink 36" xfId="34529" hidden="1" xr:uid="{00000000-0005-0000-0000-000028860000}"/>
    <cellStyle name="Hyperlink 36" xfId="34565" hidden="1" xr:uid="{00000000-0005-0000-0000-000029860000}"/>
    <cellStyle name="Hyperlink 36" xfId="33962" hidden="1" xr:uid="{00000000-0005-0000-0000-00002A860000}"/>
    <cellStyle name="Hyperlink 36" xfId="34634" hidden="1" xr:uid="{00000000-0005-0000-0000-00002B860000}"/>
    <cellStyle name="Hyperlink 36" xfId="34683" hidden="1" xr:uid="{00000000-0005-0000-0000-00002C860000}"/>
    <cellStyle name="Hyperlink 36" xfId="34733" hidden="1" xr:uid="{00000000-0005-0000-0000-00002D860000}"/>
    <cellStyle name="Hyperlink 36" xfId="34769" hidden="1" xr:uid="{00000000-0005-0000-0000-00002E860000}"/>
    <cellStyle name="Hyperlink 36" xfId="31697" hidden="1" xr:uid="{00000000-0005-0000-0000-00002F860000}"/>
    <cellStyle name="Hyperlink 36" xfId="34838" hidden="1" xr:uid="{00000000-0005-0000-0000-000030860000}"/>
    <cellStyle name="Hyperlink 36" xfId="34887" hidden="1" xr:uid="{00000000-0005-0000-0000-000031860000}"/>
    <cellStyle name="Hyperlink 36" xfId="34937" hidden="1" xr:uid="{00000000-0005-0000-0000-000032860000}"/>
    <cellStyle name="Hyperlink 36" xfId="34973" hidden="1" xr:uid="{00000000-0005-0000-0000-000033860000}"/>
    <cellStyle name="Hyperlink 36" xfId="35096" hidden="1" xr:uid="{00000000-0005-0000-0000-000034860000}"/>
    <cellStyle name="Hyperlink 36" xfId="35269" hidden="1" xr:uid="{00000000-0005-0000-0000-000035860000}"/>
    <cellStyle name="Hyperlink 36" xfId="35318" hidden="1" xr:uid="{00000000-0005-0000-0000-000036860000}"/>
    <cellStyle name="Hyperlink 36" xfId="35368" hidden="1" xr:uid="{00000000-0005-0000-0000-000037860000}"/>
    <cellStyle name="Hyperlink 36" xfId="35404" hidden="1" xr:uid="{00000000-0005-0000-0000-000038860000}"/>
    <cellStyle name="Hyperlink 36" xfId="35131" hidden="1" xr:uid="{00000000-0005-0000-0000-000039860000}"/>
    <cellStyle name="Hyperlink 36" xfId="35501" hidden="1" xr:uid="{00000000-0005-0000-0000-00003A860000}"/>
    <cellStyle name="Hyperlink 36" xfId="35550" hidden="1" xr:uid="{00000000-0005-0000-0000-00003B860000}"/>
    <cellStyle name="Hyperlink 36" xfId="35600" hidden="1" xr:uid="{00000000-0005-0000-0000-00003C860000}"/>
    <cellStyle name="Hyperlink 36" xfId="35636" hidden="1" xr:uid="{00000000-0005-0000-0000-00003D860000}"/>
    <cellStyle name="Hyperlink 36" xfId="35030" hidden="1" xr:uid="{00000000-0005-0000-0000-00003E860000}"/>
    <cellStyle name="Hyperlink 36" xfId="35705" hidden="1" xr:uid="{00000000-0005-0000-0000-00003F860000}"/>
    <cellStyle name="Hyperlink 36" xfId="35754" hidden="1" xr:uid="{00000000-0005-0000-0000-000040860000}"/>
    <cellStyle name="Hyperlink 36" xfId="35804" hidden="1" xr:uid="{00000000-0005-0000-0000-000041860000}"/>
    <cellStyle name="Hyperlink 36" xfId="35840" hidden="1" xr:uid="{00000000-0005-0000-0000-000042860000}"/>
    <cellStyle name="Hyperlink 36" xfId="35206" hidden="1" xr:uid="{00000000-0005-0000-0000-000043860000}"/>
    <cellStyle name="Hyperlink 36" xfId="35909" hidden="1" xr:uid="{00000000-0005-0000-0000-000044860000}"/>
    <cellStyle name="Hyperlink 36" xfId="35958" hidden="1" xr:uid="{00000000-0005-0000-0000-000045860000}"/>
    <cellStyle name="Hyperlink 36" xfId="36008" hidden="1" xr:uid="{00000000-0005-0000-0000-000046860000}"/>
    <cellStyle name="Hyperlink 36" xfId="36044" hidden="1" xr:uid="{00000000-0005-0000-0000-000047860000}"/>
    <cellStyle name="Hyperlink 36" xfId="35441" hidden="1" xr:uid="{00000000-0005-0000-0000-000048860000}"/>
    <cellStyle name="Hyperlink 36" xfId="36113" hidden="1" xr:uid="{00000000-0005-0000-0000-000049860000}"/>
    <cellStyle name="Hyperlink 36" xfId="36162" hidden="1" xr:uid="{00000000-0005-0000-0000-00004A860000}"/>
    <cellStyle name="Hyperlink 36" xfId="36212" hidden="1" xr:uid="{00000000-0005-0000-0000-00004B860000}"/>
    <cellStyle name="Hyperlink 36" xfId="36248" hidden="1" xr:uid="{00000000-0005-0000-0000-00004C860000}"/>
    <cellStyle name="Hyperlink 36" xfId="21047" hidden="1" xr:uid="{00000000-0005-0000-0000-00004D860000}"/>
    <cellStyle name="Hyperlink 36" xfId="36337" hidden="1" xr:uid="{00000000-0005-0000-0000-00004E860000}"/>
    <cellStyle name="Hyperlink 36" xfId="36386" hidden="1" xr:uid="{00000000-0005-0000-0000-00004F860000}"/>
    <cellStyle name="Hyperlink 36" xfId="36436" hidden="1" xr:uid="{00000000-0005-0000-0000-000050860000}"/>
    <cellStyle name="Hyperlink 36" xfId="36472" hidden="1" xr:uid="{00000000-0005-0000-0000-000051860000}"/>
    <cellStyle name="Hyperlink 36" xfId="36523" hidden="1" xr:uid="{00000000-0005-0000-0000-000052860000}"/>
    <cellStyle name="Hyperlink 36" xfId="36592" hidden="1" xr:uid="{00000000-0005-0000-0000-000053860000}"/>
    <cellStyle name="Hyperlink 36" xfId="36641" hidden="1" xr:uid="{00000000-0005-0000-0000-000054860000}"/>
    <cellStyle name="Hyperlink 36" xfId="36691" hidden="1" xr:uid="{00000000-0005-0000-0000-000055860000}"/>
    <cellStyle name="Hyperlink 36" xfId="36727" hidden="1" xr:uid="{00000000-0005-0000-0000-000056860000}"/>
    <cellStyle name="Hyperlink 36" xfId="36827" hidden="1" xr:uid="{00000000-0005-0000-0000-000057860000}"/>
    <cellStyle name="Hyperlink 36" xfId="36949" hidden="1" xr:uid="{00000000-0005-0000-0000-000058860000}"/>
    <cellStyle name="Hyperlink 36" xfId="36998" hidden="1" xr:uid="{00000000-0005-0000-0000-000059860000}"/>
    <cellStyle name="Hyperlink 36" xfId="37048" hidden="1" xr:uid="{00000000-0005-0000-0000-00005A860000}"/>
    <cellStyle name="Hyperlink 36" xfId="37084" hidden="1" xr:uid="{00000000-0005-0000-0000-00005B860000}"/>
    <cellStyle name="Hyperlink 36" xfId="37207" hidden="1" xr:uid="{00000000-0005-0000-0000-00005C860000}"/>
    <cellStyle name="Hyperlink 36" xfId="37380" hidden="1" xr:uid="{00000000-0005-0000-0000-00005D860000}"/>
    <cellStyle name="Hyperlink 36" xfId="37429" hidden="1" xr:uid="{00000000-0005-0000-0000-00005E860000}"/>
    <cellStyle name="Hyperlink 36" xfId="37479" hidden="1" xr:uid="{00000000-0005-0000-0000-00005F860000}"/>
    <cellStyle name="Hyperlink 36" xfId="37515" hidden="1" xr:uid="{00000000-0005-0000-0000-000060860000}"/>
    <cellStyle name="Hyperlink 36" xfId="37242" hidden="1" xr:uid="{00000000-0005-0000-0000-000061860000}"/>
    <cellStyle name="Hyperlink 36" xfId="37612" hidden="1" xr:uid="{00000000-0005-0000-0000-000062860000}"/>
    <cellStyle name="Hyperlink 36" xfId="37661" hidden="1" xr:uid="{00000000-0005-0000-0000-000063860000}"/>
    <cellStyle name="Hyperlink 36" xfId="37711" hidden="1" xr:uid="{00000000-0005-0000-0000-000064860000}"/>
    <cellStyle name="Hyperlink 36" xfId="37747" hidden="1" xr:uid="{00000000-0005-0000-0000-000065860000}"/>
    <cellStyle name="Hyperlink 36" xfId="37141" hidden="1" xr:uid="{00000000-0005-0000-0000-000066860000}"/>
    <cellStyle name="Hyperlink 36" xfId="37816" hidden="1" xr:uid="{00000000-0005-0000-0000-000067860000}"/>
    <cellStyle name="Hyperlink 36" xfId="37865" hidden="1" xr:uid="{00000000-0005-0000-0000-000068860000}"/>
    <cellStyle name="Hyperlink 36" xfId="37915" hidden="1" xr:uid="{00000000-0005-0000-0000-000069860000}"/>
    <cellStyle name="Hyperlink 36" xfId="37951" hidden="1" xr:uid="{00000000-0005-0000-0000-00006A860000}"/>
    <cellStyle name="Hyperlink 36" xfId="37317" hidden="1" xr:uid="{00000000-0005-0000-0000-00006B860000}"/>
    <cellStyle name="Hyperlink 36" xfId="38020" hidden="1" xr:uid="{00000000-0005-0000-0000-00006C860000}"/>
    <cellStyle name="Hyperlink 36" xfId="38069" hidden="1" xr:uid="{00000000-0005-0000-0000-00006D860000}"/>
    <cellStyle name="Hyperlink 36" xfId="38119" hidden="1" xr:uid="{00000000-0005-0000-0000-00006E860000}"/>
    <cellStyle name="Hyperlink 36" xfId="38155" hidden="1" xr:uid="{00000000-0005-0000-0000-00006F860000}"/>
    <cellStyle name="Hyperlink 36" xfId="37552" hidden="1" xr:uid="{00000000-0005-0000-0000-000070860000}"/>
    <cellStyle name="Hyperlink 36" xfId="38224" hidden="1" xr:uid="{00000000-0005-0000-0000-000071860000}"/>
    <cellStyle name="Hyperlink 36" xfId="38273" hidden="1" xr:uid="{00000000-0005-0000-0000-000072860000}"/>
    <cellStyle name="Hyperlink 36" xfId="38323" hidden="1" xr:uid="{00000000-0005-0000-0000-000073860000}"/>
    <cellStyle name="Hyperlink 36" xfId="38359" hidden="1" xr:uid="{00000000-0005-0000-0000-000074860000}"/>
    <cellStyle name="Hyperlink 36" xfId="36862" hidden="1" xr:uid="{00000000-0005-0000-0000-000075860000}"/>
    <cellStyle name="Hyperlink 36" xfId="38428" hidden="1" xr:uid="{00000000-0005-0000-0000-000076860000}"/>
    <cellStyle name="Hyperlink 36" xfId="38477" hidden="1" xr:uid="{00000000-0005-0000-0000-000077860000}"/>
    <cellStyle name="Hyperlink 36" xfId="38527" hidden="1" xr:uid="{00000000-0005-0000-0000-000078860000}"/>
    <cellStyle name="Hyperlink 36" xfId="38563" hidden="1" xr:uid="{00000000-0005-0000-0000-000079860000}"/>
    <cellStyle name="Hyperlink 36" xfId="38686" hidden="1" xr:uid="{00000000-0005-0000-0000-00007A860000}"/>
    <cellStyle name="Hyperlink 36" xfId="38859" hidden="1" xr:uid="{00000000-0005-0000-0000-00007B860000}"/>
    <cellStyle name="Hyperlink 36" xfId="38908" hidden="1" xr:uid="{00000000-0005-0000-0000-00007C860000}"/>
    <cellStyle name="Hyperlink 36" xfId="38958" hidden="1" xr:uid="{00000000-0005-0000-0000-00007D860000}"/>
    <cellStyle name="Hyperlink 36" xfId="38994" hidden="1" xr:uid="{00000000-0005-0000-0000-00007E860000}"/>
    <cellStyle name="Hyperlink 36" xfId="38721" hidden="1" xr:uid="{00000000-0005-0000-0000-00007F860000}"/>
    <cellStyle name="Hyperlink 36" xfId="39091" hidden="1" xr:uid="{00000000-0005-0000-0000-000080860000}"/>
    <cellStyle name="Hyperlink 36" xfId="39140" hidden="1" xr:uid="{00000000-0005-0000-0000-000081860000}"/>
    <cellStyle name="Hyperlink 36" xfId="39190" hidden="1" xr:uid="{00000000-0005-0000-0000-000082860000}"/>
    <cellStyle name="Hyperlink 36" xfId="39226" hidden="1" xr:uid="{00000000-0005-0000-0000-000083860000}"/>
    <cellStyle name="Hyperlink 36" xfId="38620" hidden="1" xr:uid="{00000000-0005-0000-0000-000084860000}"/>
    <cellStyle name="Hyperlink 36" xfId="39295" hidden="1" xr:uid="{00000000-0005-0000-0000-000085860000}"/>
    <cellStyle name="Hyperlink 36" xfId="39344" hidden="1" xr:uid="{00000000-0005-0000-0000-000086860000}"/>
    <cellStyle name="Hyperlink 36" xfId="39394" hidden="1" xr:uid="{00000000-0005-0000-0000-000087860000}"/>
    <cellStyle name="Hyperlink 36" xfId="39430" hidden="1" xr:uid="{00000000-0005-0000-0000-000088860000}"/>
    <cellStyle name="Hyperlink 36" xfId="38796" hidden="1" xr:uid="{00000000-0005-0000-0000-000089860000}"/>
    <cellStyle name="Hyperlink 36" xfId="39499" hidden="1" xr:uid="{00000000-0005-0000-0000-00008A860000}"/>
    <cellStyle name="Hyperlink 36" xfId="39548" hidden="1" xr:uid="{00000000-0005-0000-0000-00008B860000}"/>
    <cellStyle name="Hyperlink 36" xfId="39598" hidden="1" xr:uid="{00000000-0005-0000-0000-00008C860000}"/>
    <cellStyle name="Hyperlink 36" xfId="39634" hidden="1" xr:uid="{00000000-0005-0000-0000-00008D860000}"/>
    <cellStyle name="Hyperlink 36" xfId="39031" hidden="1" xr:uid="{00000000-0005-0000-0000-00008E860000}"/>
    <cellStyle name="Hyperlink 36" xfId="39703" hidden="1" xr:uid="{00000000-0005-0000-0000-00008F860000}"/>
    <cellStyle name="Hyperlink 36" xfId="39752" hidden="1" xr:uid="{00000000-0005-0000-0000-000090860000}"/>
    <cellStyle name="Hyperlink 36" xfId="39802" hidden="1" xr:uid="{00000000-0005-0000-0000-000091860000}"/>
    <cellStyle name="Hyperlink 36" xfId="39838" hidden="1" xr:uid="{00000000-0005-0000-0000-000092860000}"/>
    <cellStyle name="Hyperlink 36" xfId="36766" hidden="1" xr:uid="{00000000-0005-0000-0000-000093860000}"/>
    <cellStyle name="Hyperlink 36" xfId="39907" hidden="1" xr:uid="{00000000-0005-0000-0000-000094860000}"/>
    <cellStyle name="Hyperlink 36" xfId="39956" hidden="1" xr:uid="{00000000-0005-0000-0000-000095860000}"/>
    <cellStyle name="Hyperlink 36" xfId="40006" hidden="1" xr:uid="{00000000-0005-0000-0000-000096860000}"/>
    <cellStyle name="Hyperlink 36" xfId="40042" hidden="1" xr:uid="{00000000-0005-0000-0000-000097860000}"/>
    <cellStyle name="Hyperlink 36" xfId="40165" hidden="1" xr:uid="{00000000-0005-0000-0000-000098860000}"/>
    <cellStyle name="Hyperlink 36" xfId="40338" hidden="1" xr:uid="{00000000-0005-0000-0000-000099860000}"/>
    <cellStyle name="Hyperlink 36" xfId="40387" hidden="1" xr:uid="{00000000-0005-0000-0000-00009A860000}"/>
    <cellStyle name="Hyperlink 36" xfId="40437" hidden="1" xr:uid="{00000000-0005-0000-0000-00009B860000}"/>
    <cellStyle name="Hyperlink 36" xfId="40473" hidden="1" xr:uid="{00000000-0005-0000-0000-00009C860000}"/>
    <cellStyle name="Hyperlink 36" xfId="40200" hidden="1" xr:uid="{00000000-0005-0000-0000-00009D860000}"/>
    <cellStyle name="Hyperlink 36" xfId="40570" hidden="1" xr:uid="{00000000-0005-0000-0000-00009E860000}"/>
    <cellStyle name="Hyperlink 36" xfId="40619" hidden="1" xr:uid="{00000000-0005-0000-0000-00009F860000}"/>
    <cellStyle name="Hyperlink 36" xfId="40669" hidden="1" xr:uid="{00000000-0005-0000-0000-0000A0860000}"/>
    <cellStyle name="Hyperlink 36" xfId="40705" hidden="1" xr:uid="{00000000-0005-0000-0000-0000A1860000}"/>
    <cellStyle name="Hyperlink 36" xfId="40099" hidden="1" xr:uid="{00000000-0005-0000-0000-0000A2860000}"/>
    <cellStyle name="Hyperlink 36" xfId="40774" hidden="1" xr:uid="{00000000-0005-0000-0000-0000A3860000}"/>
    <cellStyle name="Hyperlink 36" xfId="40823" hidden="1" xr:uid="{00000000-0005-0000-0000-0000A4860000}"/>
    <cellStyle name="Hyperlink 36" xfId="40873" hidden="1" xr:uid="{00000000-0005-0000-0000-0000A5860000}"/>
    <cellStyle name="Hyperlink 36" xfId="40909" hidden="1" xr:uid="{00000000-0005-0000-0000-0000A6860000}"/>
    <cellStyle name="Hyperlink 36" xfId="40275" hidden="1" xr:uid="{00000000-0005-0000-0000-0000A7860000}"/>
    <cellStyle name="Hyperlink 36" xfId="40978" hidden="1" xr:uid="{00000000-0005-0000-0000-0000A8860000}"/>
    <cellStyle name="Hyperlink 36" xfId="41027" hidden="1" xr:uid="{00000000-0005-0000-0000-0000A9860000}"/>
    <cellStyle name="Hyperlink 36" xfId="41077" hidden="1" xr:uid="{00000000-0005-0000-0000-0000AA860000}"/>
    <cellStyle name="Hyperlink 36" xfId="41113" hidden="1" xr:uid="{00000000-0005-0000-0000-0000AB860000}"/>
    <cellStyle name="Hyperlink 36" xfId="40510" hidden="1" xr:uid="{00000000-0005-0000-0000-0000AC860000}"/>
    <cellStyle name="Hyperlink 36" xfId="41182" hidden="1" xr:uid="{00000000-0005-0000-0000-0000AD860000}"/>
    <cellStyle name="Hyperlink 36" xfId="41231" hidden="1" xr:uid="{00000000-0005-0000-0000-0000AE860000}"/>
    <cellStyle name="Hyperlink 36" xfId="41281" hidden="1" xr:uid="{00000000-0005-0000-0000-0000AF860000}"/>
    <cellStyle name="Hyperlink 36" xfId="41317" hidden="1" xr:uid="{00000000-0005-0000-0000-0000B0860000}"/>
    <cellStyle name="Hyperlink 36" xfId="5530" hidden="1" xr:uid="{00000000-0005-0000-0000-0000B1860000}"/>
    <cellStyle name="Hyperlink 36" xfId="41386" hidden="1" xr:uid="{00000000-0005-0000-0000-0000B2860000}"/>
    <cellStyle name="Hyperlink 36" xfId="41435" hidden="1" xr:uid="{00000000-0005-0000-0000-0000B3860000}"/>
    <cellStyle name="Hyperlink 36" xfId="41485" hidden="1" xr:uid="{00000000-0005-0000-0000-0000B4860000}"/>
    <cellStyle name="Hyperlink 36" xfId="41521" hidden="1" xr:uid="{00000000-0005-0000-0000-0000B5860000}"/>
    <cellStyle name="Hyperlink 36" xfId="41572" hidden="1" xr:uid="{00000000-0005-0000-0000-0000B6860000}"/>
    <cellStyle name="Hyperlink 36" xfId="41641" hidden="1" xr:uid="{00000000-0005-0000-0000-0000B7860000}"/>
    <cellStyle name="Hyperlink 36" xfId="41690" hidden="1" xr:uid="{00000000-0005-0000-0000-0000B8860000}"/>
    <cellStyle name="Hyperlink 36" xfId="41740" hidden="1" xr:uid="{00000000-0005-0000-0000-0000B9860000}"/>
    <cellStyle name="Hyperlink 36" xfId="41776" hidden="1" xr:uid="{00000000-0005-0000-0000-0000BA860000}"/>
    <cellStyle name="Hyperlink 36" xfId="41876" hidden="1" xr:uid="{00000000-0005-0000-0000-0000BB860000}"/>
    <cellStyle name="Hyperlink 36" xfId="41998" hidden="1" xr:uid="{00000000-0005-0000-0000-0000BC860000}"/>
    <cellStyle name="Hyperlink 36" xfId="42047" hidden="1" xr:uid="{00000000-0005-0000-0000-0000BD860000}"/>
    <cellStyle name="Hyperlink 36" xfId="42097" hidden="1" xr:uid="{00000000-0005-0000-0000-0000BE860000}"/>
    <cellStyle name="Hyperlink 36" xfId="42133" hidden="1" xr:uid="{00000000-0005-0000-0000-0000BF860000}"/>
    <cellStyle name="Hyperlink 36" xfId="42256" hidden="1" xr:uid="{00000000-0005-0000-0000-0000C0860000}"/>
    <cellStyle name="Hyperlink 36" xfId="42429" hidden="1" xr:uid="{00000000-0005-0000-0000-0000C1860000}"/>
    <cellStyle name="Hyperlink 36" xfId="42478" hidden="1" xr:uid="{00000000-0005-0000-0000-0000C2860000}"/>
    <cellStyle name="Hyperlink 36" xfId="42528" hidden="1" xr:uid="{00000000-0005-0000-0000-0000C3860000}"/>
    <cellStyle name="Hyperlink 36" xfId="42564" hidden="1" xr:uid="{00000000-0005-0000-0000-0000C4860000}"/>
    <cellStyle name="Hyperlink 36" xfId="42291" hidden="1" xr:uid="{00000000-0005-0000-0000-0000C5860000}"/>
    <cellStyle name="Hyperlink 36" xfId="42661" hidden="1" xr:uid="{00000000-0005-0000-0000-0000C6860000}"/>
    <cellStyle name="Hyperlink 36" xfId="42710" hidden="1" xr:uid="{00000000-0005-0000-0000-0000C7860000}"/>
    <cellStyle name="Hyperlink 36" xfId="42760" hidden="1" xr:uid="{00000000-0005-0000-0000-0000C8860000}"/>
    <cellStyle name="Hyperlink 36" xfId="42796" hidden="1" xr:uid="{00000000-0005-0000-0000-0000C9860000}"/>
    <cellStyle name="Hyperlink 36" xfId="42190" hidden="1" xr:uid="{00000000-0005-0000-0000-0000CA860000}"/>
    <cellStyle name="Hyperlink 36" xfId="42865" hidden="1" xr:uid="{00000000-0005-0000-0000-0000CB860000}"/>
    <cellStyle name="Hyperlink 36" xfId="42914" hidden="1" xr:uid="{00000000-0005-0000-0000-0000CC860000}"/>
    <cellStyle name="Hyperlink 36" xfId="42964" hidden="1" xr:uid="{00000000-0005-0000-0000-0000CD860000}"/>
    <cellStyle name="Hyperlink 36" xfId="43000" hidden="1" xr:uid="{00000000-0005-0000-0000-0000CE860000}"/>
    <cellStyle name="Hyperlink 36" xfId="42366" hidden="1" xr:uid="{00000000-0005-0000-0000-0000CF860000}"/>
    <cellStyle name="Hyperlink 36" xfId="43069" hidden="1" xr:uid="{00000000-0005-0000-0000-0000D0860000}"/>
    <cellStyle name="Hyperlink 36" xfId="43118" hidden="1" xr:uid="{00000000-0005-0000-0000-0000D1860000}"/>
    <cellStyle name="Hyperlink 36" xfId="43168" hidden="1" xr:uid="{00000000-0005-0000-0000-0000D2860000}"/>
    <cellStyle name="Hyperlink 36" xfId="43204" hidden="1" xr:uid="{00000000-0005-0000-0000-0000D3860000}"/>
    <cellStyle name="Hyperlink 36" xfId="42601" hidden="1" xr:uid="{00000000-0005-0000-0000-0000D4860000}"/>
    <cellStyle name="Hyperlink 36" xfId="43273" hidden="1" xr:uid="{00000000-0005-0000-0000-0000D5860000}"/>
    <cellStyle name="Hyperlink 36" xfId="43322" hidden="1" xr:uid="{00000000-0005-0000-0000-0000D6860000}"/>
    <cellStyle name="Hyperlink 36" xfId="43372" hidden="1" xr:uid="{00000000-0005-0000-0000-0000D7860000}"/>
    <cellStyle name="Hyperlink 36" xfId="43408" hidden="1" xr:uid="{00000000-0005-0000-0000-0000D8860000}"/>
    <cellStyle name="Hyperlink 36" xfId="41911" hidden="1" xr:uid="{00000000-0005-0000-0000-0000D9860000}"/>
    <cellStyle name="Hyperlink 36" xfId="43477" hidden="1" xr:uid="{00000000-0005-0000-0000-0000DA860000}"/>
    <cellStyle name="Hyperlink 36" xfId="43526" hidden="1" xr:uid="{00000000-0005-0000-0000-0000DB860000}"/>
    <cellStyle name="Hyperlink 36" xfId="43576" hidden="1" xr:uid="{00000000-0005-0000-0000-0000DC860000}"/>
    <cellStyle name="Hyperlink 36" xfId="43612" hidden="1" xr:uid="{00000000-0005-0000-0000-0000DD860000}"/>
    <cellStyle name="Hyperlink 36" xfId="43735" hidden="1" xr:uid="{00000000-0005-0000-0000-0000DE860000}"/>
    <cellStyle name="Hyperlink 36" xfId="43908" hidden="1" xr:uid="{00000000-0005-0000-0000-0000DF860000}"/>
    <cellStyle name="Hyperlink 36" xfId="43957" hidden="1" xr:uid="{00000000-0005-0000-0000-0000E0860000}"/>
    <cellStyle name="Hyperlink 36" xfId="44007" hidden="1" xr:uid="{00000000-0005-0000-0000-0000E1860000}"/>
    <cellStyle name="Hyperlink 36" xfId="44043" hidden="1" xr:uid="{00000000-0005-0000-0000-0000E2860000}"/>
    <cellStyle name="Hyperlink 36" xfId="43770" hidden="1" xr:uid="{00000000-0005-0000-0000-0000E3860000}"/>
    <cellStyle name="Hyperlink 36" xfId="44140" hidden="1" xr:uid="{00000000-0005-0000-0000-0000E4860000}"/>
    <cellStyle name="Hyperlink 36" xfId="44189" hidden="1" xr:uid="{00000000-0005-0000-0000-0000E5860000}"/>
    <cellStyle name="Hyperlink 36" xfId="44239" hidden="1" xr:uid="{00000000-0005-0000-0000-0000E6860000}"/>
    <cellStyle name="Hyperlink 36" xfId="44275" hidden="1" xr:uid="{00000000-0005-0000-0000-0000E7860000}"/>
    <cellStyle name="Hyperlink 36" xfId="43669" hidden="1" xr:uid="{00000000-0005-0000-0000-0000E8860000}"/>
    <cellStyle name="Hyperlink 36" xfId="44344" hidden="1" xr:uid="{00000000-0005-0000-0000-0000E9860000}"/>
    <cellStyle name="Hyperlink 36" xfId="44393" hidden="1" xr:uid="{00000000-0005-0000-0000-0000EA860000}"/>
    <cellStyle name="Hyperlink 36" xfId="44443" hidden="1" xr:uid="{00000000-0005-0000-0000-0000EB860000}"/>
    <cellStyle name="Hyperlink 36" xfId="44479" hidden="1" xr:uid="{00000000-0005-0000-0000-0000EC860000}"/>
    <cellStyle name="Hyperlink 36" xfId="43845" hidden="1" xr:uid="{00000000-0005-0000-0000-0000ED860000}"/>
    <cellStyle name="Hyperlink 36" xfId="44548" hidden="1" xr:uid="{00000000-0005-0000-0000-0000EE860000}"/>
    <cellStyle name="Hyperlink 36" xfId="44597" hidden="1" xr:uid="{00000000-0005-0000-0000-0000EF860000}"/>
    <cellStyle name="Hyperlink 36" xfId="44647" hidden="1" xr:uid="{00000000-0005-0000-0000-0000F0860000}"/>
    <cellStyle name="Hyperlink 36" xfId="44683" hidden="1" xr:uid="{00000000-0005-0000-0000-0000F1860000}"/>
    <cellStyle name="Hyperlink 36" xfId="44080" hidden="1" xr:uid="{00000000-0005-0000-0000-0000F2860000}"/>
    <cellStyle name="Hyperlink 36" xfId="44752" hidden="1" xr:uid="{00000000-0005-0000-0000-0000F3860000}"/>
    <cellStyle name="Hyperlink 36" xfId="44801" hidden="1" xr:uid="{00000000-0005-0000-0000-0000F4860000}"/>
    <cellStyle name="Hyperlink 36" xfId="44851" hidden="1" xr:uid="{00000000-0005-0000-0000-0000F5860000}"/>
    <cellStyle name="Hyperlink 36" xfId="44887" hidden="1" xr:uid="{00000000-0005-0000-0000-0000F6860000}"/>
    <cellStyle name="Hyperlink 36" xfId="41815" hidden="1" xr:uid="{00000000-0005-0000-0000-0000F7860000}"/>
    <cellStyle name="Hyperlink 36" xfId="44956" hidden="1" xr:uid="{00000000-0005-0000-0000-0000F8860000}"/>
    <cellStyle name="Hyperlink 36" xfId="45005" hidden="1" xr:uid="{00000000-0005-0000-0000-0000F9860000}"/>
    <cellStyle name="Hyperlink 36" xfId="45055" hidden="1" xr:uid="{00000000-0005-0000-0000-0000FA860000}"/>
    <cellStyle name="Hyperlink 36" xfId="45091" hidden="1" xr:uid="{00000000-0005-0000-0000-0000FB860000}"/>
    <cellStyle name="Hyperlink 36" xfId="45214" hidden="1" xr:uid="{00000000-0005-0000-0000-0000FC860000}"/>
    <cellStyle name="Hyperlink 36" xfId="45387" hidden="1" xr:uid="{00000000-0005-0000-0000-0000FD860000}"/>
    <cellStyle name="Hyperlink 36" xfId="45436" hidden="1" xr:uid="{00000000-0005-0000-0000-0000FE860000}"/>
    <cellStyle name="Hyperlink 36" xfId="45486" hidden="1" xr:uid="{00000000-0005-0000-0000-0000FF860000}"/>
    <cellStyle name="Hyperlink 36" xfId="45522" hidden="1" xr:uid="{00000000-0005-0000-0000-000000870000}"/>
    <cellStyle name="Hyperlink 36" xfId="45249" hidden="1" xr:uid="{00000000-0005-0000-0000-000001870000}"/>
    <cellStyle name="Hyperlink 36" xfId="45619" hidden="1" xr:uid="{00000000-0005-0000-0000-000002870000}"/>
    <cellStyle name="Hyperlink 36" xfId="45668" hidden="1" xr:uid="{00000000-0005-0000-0000-000003870000}"/>
    <cellStyle name="Hyperlink 36" xfId="45718" hidden="1" xr:uid="{00000000-0005-0000-0000-000004870000}"/>
    <cellStyle name="Hyperlink 36" xfId="45754" hidden="1" xr:uid="{00000000-0005-0000-0000-000005870000}"/>
    <cellStyle name="Hyperlink 36" xfId="45148" hidden="1" xr:uid="{00000000-0005-0000-0000-000006870000}"/>
    <cellStyle name="Hyperlink 36" xfId="45823" hidden="1" xr:uid="{00000000-0005-0000-0000-000007870000}"/>
    <cellStyle name="Hyperlink 36" xfId="45872" hidden="1" xr:uid="{00000000-0005-0000-0000-000008870000}"/>
    <cellStyle name="Hyperlink 36" xfId="45922" hidden="1" xr:uid="{00000000-0005-0000-0000-000009870000}"/>
    <cellStyle name="Hyperlink 36" xfId="45958" hidden="1" xr:uid="{00000000-0005-0000-0000-00000A870000}"/>
    <cellStyle name="Hyperlink 36" xfId="45324" hidden="1" xr:uid="{00000000-0005-0000-0000-00000B870000}"/>
    <cellStyle name="Hyperlink 36" xfId="46027" hidden="1" xr:uid="{00000000-0005-0000-0000-00000C870000}"/>
    <cellStyle name="Hyperlink 36" xfId="46076" hidden="1" xr:uid="{00000000-0005-0000-0000-00000D870000}"/>
    <cellStyle name="Hyperlink 36" xfId="46126" hidden="1" xr:uid="{00000000-0005-0000-0000-00000E870000}"/>
    <cellStyle name="Hyperlink 36" xfId="46162" hidden="1" xr:uid="{00000000-0005-0000-0000-00000F870000}"/>
    <cellStyle name="Hyperlink 36" xfId="45559" hidden="1" xr:uid="{00000000-0005-0000-0000-000010870000}"/>
    <cellStyle name="Hyperlink 36" xfId="46231" hidden="1" xr:uid="{00000000-0005-0000-0000-000011870000}"/>
    <cellStyle name="Hyperlink 36" xfId="46280" hidden="1" xr:uid="{00000000-0005-0000-0000-000012870000}"/>
    <cellStyle name="Hyperlink 36" xfId="46330" hidden="1" xr:uid="{00000000-0005-0000-0000-000013870000}"/>
    <cellStyle name="Hyperlink 36" xfId="46366" hidden="1" xr:uid="{00000000-0005-0000-0000-000014870000}"/>
    <cellStyle name="Hyperlink 36" xfId="31204" hidden="1" xr:uid="{00000000-0005-0000-0000-000015870000}"/>
    <cellStyle name="Hyperlink 36" xfId="46435" hidden="1" xr:uid="{00000000-0005-0000-0000-000016870000}"/>
    <cellStyle name="Hyperlink 36" xfId="46484" hidden="1" xr:uid="{00000000-0005-0000-0000-000017870000}"/>
    <cellStyle name="Hyperlink 36" xfId="46534" hidden="1" xr:uid="{00000000-0005-0000-0000-000018870000}"/>
    <cellStyle name="Hyperlink 36" xfId="46570" hidden="1" xr:uid="{00000000-0005-0000-0000-000019870000}"/>
    <cellStyle name="Hyperlink 36" xfId="46621" hidden="1" xr:uid="{00000000-0005-0000-0000-00001A870000}"/>
    <cellStyle name="Hyperlink 36" xfId="46690" hidden="1" xr:uid="{00000000-0005-0000-0000-00001B870000}"/>
    <cellStyle name="Hyperlink 36" xfId="46739" hidden="1" xr:uid="{00000000-0005-0000-0000-00001C870000}"/>
    <cellStyle name="Hyperlink 36" xfId="46789" hidden="1" xr:uid="{00000000-0005-0000-0000-00001D870000}"/>
    <cellStyle name="Hyperlink 36" xfId="46825" hidden="1" xr:uid="{00000000-0005-0000-0000-00001E870000}"/>
    <cellStyle name="Hyperlink 36" xfId="46925" hidden="1" xr:uid="{00000000-0005-0000-0000-00001F870000}"/>
    <cellStyle name="Hyperlink 36" xfId="47047" hidden="1" xr:uid="{00000000-0005-0000-0000-000020870000}"/>
    <cellStyle name="Hyperlink 36" xfId="47096" hidden="1" xr:uid="{00000000-0005-0000-0000-000021870000}"/>
    <cellStyle name="Hyperlink 36" xfId="47146" hidden="1" xr:uid="{00000000-0005-0000-0000-000022870000}"/>
    <cellStyle name="Hyperlink 36" xfId="47182" hidden="1" xr:uid="{00000000-0005-0000-0000-000023870000}"/>
    <cellStyle name="Hyperlink 36" xfId="47305" hidden="1" xr:uid="{00000000-0005-0000-0000-000024870000}"/>
    <cellStyle name="Hyperlink 36" xfId="47478" hidden="1" xr:uid="{00000000-0005-0000-0000-000025870000}"/>
    <cellStyle name="Hyperlink 36" xfId="47527" hidden="1" xr:uid="{00000000-0005-0000-0000-000026870000}"/>
    <cellStyle name="Hyperlink 36" xfId="47577" hidden="1" xr:uid="{00000000-0005-0000-0000-000027870000}"/>
    <cellStyle name="Hyperlink 36" xfId="47613" hidden="1" xr:uid="{00000000-0005-0000-0000-000028870000}"/>
    <cellStyle name="Hyperlink 36" xfId="47340" hidden="1" xr:uid="{00000000-0005-0000-0000-000029870000}"/>
    <cellStyle name="Hyperlink 36" xfId="47710" hidden="1" xr:uid="{00000000-0005-0000-0000-00002A870000}"/>
    <cellStyle name="Hyperlink 36" xfId="47759" hidden="1" xr:uid="{00000000-0005-0000-0000-00002B870000}"/>
    <cellStyle name="Hyperlink 36" xfId="47809" hidden="1" xr:uid="{00000000-0005-0000-0000-00002C870000}"/>
    <cellStyle name="Hyperlink 36" xfId="47845" hidden="1" xr:uid="{00000000-0005-0000-0000-00002D870000}"/>
    <cellStyle name="Hyperlink 36" xfId="47239" hidden="1" xr:uid="{00000000-0005-0000-0000-00002E870000}"/>
    <cellStyle name="Hyperlink 36" xfId="47914" hidden="1" xr:uid="{00000000-0005-0000-0000-00002F870000}"/>
    <cellStyle name="Hyperlink 36" xfId="47963" hidden="1" xr:uid="{00000000-0005-0000-0000-000030870000}"/>
    <cellStyle name="Hyperlink 36" xfId="48013" hidden="1" xr:uid="{00000000-0005-0000-0000-000031870000}"/>
    <cellStyle name="Hyperlink 36" xfId="48049" hidden="1" xr:uid="{00000000-0005-0000-0000-000032870000}"/>
    <cellStyle name="Hyperlink 36" xfId="47415" hidden="1" xr:uid="{00000000-0005-0000-0000-000033870000}"/>
    <cellStyle name="Hyperlink 36" xfId="48118" hidden="1" xr:uid="{00000000-0005-0000-0000-000034870000}"/>
    <cellStyle name="Hyperlink 36" xfId="48167" hidden="1" xr:uid="{00000000-0005-0000-0000-000035870000}"/>
    <cellStyle name="Hyperlink 36" xfId="48217" hidden="1" xr:uid="{00000000-0005-0000-0000-000036870000}"/>
    <cellStyle name="Hyperlink 36" xfId="48253" hidden="1" xr:uid="{00000000-0005-0000-0000-000037870000}"/>
    <cellStyle name="Hyperlink 36" xfId="47650" hidden="1" xr:uid="{00000000-0005-0000-0000-000038870000}"/>
    <cellStyle name="Hyperlink 36" xfId="48322" hidden="1" xr:uid="{00000000-0005-0000-0000-000039870000}"/>
    <cellStyle name="Hyperlink 36" xfId="48371" hidden="1" xr:uid="{00000000-0005-0000-0000-00003A870000}"/>
    <cellStyle name="Hyperlink 36" xfId="48421" hidden="1" xr:uid="{00000000-0005-0000-0000-00003B870000}"/>
    <cellStyle name="Hyperlink 36" xfId="48457" hidden="1" xr:uid="{00000000-0005-0000-0000-00003C870000}"/>
    <cellStyle name="Hyperlink 36" xfId="46960" hidden="1" xr:uid="{00000000-0005-0000-0000-00003D870000}"/>
    <cellStyle name="Hyperlink 36" xfId="48526" hidden="1" xr:uid="{00000000-0005-0000-0000-00003E870000}"/>
    <cellStyle name="Hyperlink 36" xfId="48575" hidden="1" xr:uid="{00000000-0005-0000-0000-00003F870000}"/>
    <cellStyle name="Hyperlink 36" xfId="48625" hidden="1" xr:uid="{00000000-0005-0000-0000-000040870000}"/>
    <cellStyle name="Hyperlink 36" xfId="48661" hidden="1" xr:uid="{00000000-0005-0000-0000-000041870000}"/>
    <cellStyle name="Hyperlink 36" xfId="48784" hidden="1" xr:uid="{00000000-0005-0000-0000-000042870000}"/>
    <cellStyle name="Hyperlink 36" xfId="48957" hidden="1" xr:uid="{00000000-0005-0000-0000-000043870000}"/>
    <cellStyle name="Hyperlink 36" xfId="49006" hidden="1" xr:uid="{00000000-0005-0000-0000-000044870000}"/>
    <cellStyle name="Hyperlink 36" xfId="49056" hidden="1" xr:uid="{00000000-0005-0000-0000-000045870000}"/>
    <cellStyle name="Hyperlink 36" xfId="49092" hidden="1" xr:uid="{00000000-0005-0000-0000-000046870000}"/>
    <cellStyle name="Hyperlink 36" xfId="48819" hidden="1" xr:uid="{00000000-0005-0000-0000-000047870000}"/>
    <cellStyle name="Hyperlink 36" xfId="49189" hidden="1" xr:uid="{00000000-0005-0000-0000-000048870000}"/>
    <cellStyle name="Hyperlink 36" xfId="49238" hidden="1" xr:uid="{00000000-0005-0000-0000-000049870000}"/>
    <cellStyle name="Hyperlink 36" xfId="49288" hidden="1" xr:uid="{00000000-0005-0000-0000-00004A870000}"/>
    <cellStyle name="Hyperlink 36" xfId="49324" hidden="1" xr:uid="{00000000-0005-0000-0000-00004B870000}"/>
    <cellStyle name="Hyperlink 36" xfId="48718" hidden="1" xr:uid="{00000000-0005-0000-0000-00004C870000}"/>
    <cellStyle name="Hyperlink 36" xfId="49393" hidden="1" xr:uid="{00000000-0005-0000-0000-00004D870000}"/>
    <cellStyle name="Hyperlink 36" xfId="49442" hidden="1" xr:uid="{00000000-0005-0000-0000-00004E870000}"/>
    <cellStyle name="Hyperlink 36" xfId="49492" hidden="1" xr:uid="{00000000-0005-0000-0000-00004F870000}"/>
    <cellStyle name="Hyperlink 36" xfId="49528" hidden="1" xr:uid="{00000000-0005-0000-0000-000050870000}"/>
    <cellStyle name="Hyperlink 36" xfId="48894" hidden="1" xr:uid="{00000000-0005-0000-0000-000051870000}"/>
    <cellStyle name="Hyperlink 36" xfId="49597" hidden="1" xr:uid="{00000000-0005-0000-0000-000052870000}"/>
    <cellStyle name="Hyperlink 36" xfId="49646" hidden="1" xr:uid="{00000000-0005-0000-0000-000053870000}"/>
    <cellStyle name="Hyperlink 36" xfId="49696" hidden="1" xr:uid="{00000000-0005-0000-0000-000054870000}"/>
    <cellStyle name="Hyperlink 36" xfId="49732" hidden="1" xr:uid="{00000000-0005-0000-0000-000055870000}"/>
    <cellStyle name="Hyperlink 36" xfId="49129" hidden="1" xr:uid="{00000000-0005-0000-0000-000056870000}"/>
    <cellStyle name="Hyperlink 36" xfId="49801" hidden="1" xr:uid="{00000000-0005-0000-0000-000057870000}"/>
    <cellStyle name="Hyperlink 36" xfId="49850" hidden="1" xr:uid="{00000000-0005-0000-0000-000058870000}"/>
    <cellStyle name="Hyperlink 36" xfId="49900" hidden="1" xr:uid="{00000000-0005-0000-0000-000059870000}"/>
    <cellStyle name="Hyperlink 36" xfId="49936" hidden="1" xr:uid="{00000000-0005-0000-0000-00005A870000}"/>
    <cellStyle name="Hyperlink 36" xfId="46864" hidden="1" xr:uid="{00000000-0005-0000-0000-00005B870000}"/>
    <cellStyle name="Hyperlink 36" xfId="50005" hidden="1" xr:uid="{00000000-0005-0000-0000-00005C870000}"/>
    <cellStyle name="Hyperlink 36" xfId="50054" hidden="1" xr:uid="{00000000-0005-0000-0000-00005D870000}"/>
    <cellStyle name="Hyperlink 36" xfId="50104" hidden="1" xr:uid="{00000000-0005-0000-0000-00005E870000}"/>
    <cellStyle name="Hyperlink 36" xfId="50140" hidden="1" xr:uid="{00000000-0005-0000-0000-00005F870000}"/>
    <cellStyle name="Hyperlink 36" xfId="50263" hidden="1" xr:uid="{00000000-0005-0000-0000-000060870000}"/>
    <cellStyle name="Hyperlink 36" xfId="50436" hidden="1" xr:uid="{00000000-0005-0000-0000-000061870000}"/>
    <cellStyle name="Hyperlink 36" xfId="50485" hidden="1" xr:uid="{00000000-0005-0000-0000-000062870000}"/>
    <cellStyle name="Hyperlink 36" xfId="50535" hidden="1" xr:uid="{00000000-0005-0000-0000-000063870000}"/>
    <cellStyle name="Hyperlink 36" xfId="50571" hidden="1" xr:uid="{00000000-0005-0000-0000-000064870000}"/>
    <cellStyle name="Hyperlink 36" xfId="50298" hidden="1" xr:uid="{00000000-0005-0000-0000-000065870000}"/>
    <cellStyle name="Hyperlink 36" xfId="50668" hidden="1" xr:uid="{00000000-0005-0000-0000-000066870000}"/>
    <cellStyle name="Hyperlink 36" xfId="50717" hidden="1" xr:uid="{00000000-0005-0000-0000-000067870000}"/>
    <cellStyle name="Hyperlink 36" xfId="50767" hidden="1" xr:uid="{00000000-0005-0000-0000-000068870000}"/>
    <cellStyle name="Hyperlink 36" xfId="50803" hidden="1" xr:uid="{00000000-0005-0000-0000-000069870000}"/>
    <cellStyle name="Hyperlink 36" xfId="50197" hidden="1" xr:uid="{00000000-0005-0000-0000-00006A870000}"/>
    <cellStyle name="Hyperlink 36" xfId="50872" hidden="1" xr:uid="{00000000-0005-0000-0000-00006B870000}"/>
    <cellStyle name="Hyperlink 36" xfId="50921" hidden="1" xr:uid="{00000000-0005-0000-0000-00006C870000}"/>
    <cellStyle name="Hyperlink 36" xfId="50971" hidden="1" xr:uid="{00000000-0005-0000-0000-00006D870000}"/>
    <cellStyle name="Hyperlink 36" xfId="51007" hidden="1" xr:uid="{00000000-0005-0000-0000-00006E870000}"/>
    <cellStyle name="Hyperlink 36" xfId="50373" hidden="1" xr:uid="{00000000-0005-0000-0000-00006F870000}"/>
    <cellStyle name="Hyperlink 36" xfId="51076" hidden="1" xr:uid="{00000000-0005-0000-0000-000070870000}"/>
    <cellStyle name="Hyperlink 36" xfId="51125" hidden="1" xr:uid="{00000000-0005-0000-0000-000071870000}"/>
    <cellStyle name="Hyperlink 36" xfId="51175" hidden="1" xr:uid="{00000000-0005-0000-0000-000072870000}"/>
    <cellStyle name="Hyperlink 36" xfId="51211" hidden="1" xr:uid="{00000000-0005-0000-0000-000073870000}"/>
    <cellStyle name="Hyperlink 36" xfId="50608" hidden="1" xr:uid="{00000000-0005-0000-0000-000074870000}"/>
    <cellStyle name="Hyperlink 36" xfId="51280" hidden="1" xr:uid="{00000000-0005-0000-0000-000075870000}"/>
    <cellStyle name="Hyperlink 36" xfId="51329" hidden="1" xr:uid="{00000000-0005-0000-0000-000076870000}"/>
    <cellStyle name="Hyperlink 36" xfId="51379" hidden="1" xr:uid="{00000000-0005-0000-0000-000077870000}"/>
    <cellStyle name="Hyperlink 36" xfId="51415" hidden="1" xr:uid="{00000000-0005-0000-0000-000078870000}"/>
    <cellStyle name="Hyperlink 36" xfId="36276" hidden="1" xr:uid="{00000000-0005-0000-0000-000079870000}"/>
    <cellStyle name="Hyperlink 36" xfId="51484" hidden="1" xr:uid="{00000000-0005-0000-0000-00007A870000}"/>
    <cellStyle name="Hyperlink 36" xfId="51533" hidden="1" xr:uid="{00000000-0005-0000-0000-00007B870000}"/>
    <cellStyle name="Hyperlink 36" xfId="51583" hidden="1" xr:uid="{00000000-0005-0000-0000-00007C870000}"/>
    <cellStyle name="Hyperlink 36" xfId="51619" hidden="1" xr:uid="{00000000-0005-0000-0000-00007D870000}"/>
    <cellStyle name="Hyperlink 36" xfId="51670" hidden="1" xr:uid="{00000000-0005-0000-0000-00007E870000}"/>
    <cellStyle name="Hyperlink 36" xfId="51739" hidden="1" xr:uid="{00000000-0005-0000-0000-00007F870000}"/>
    <cellStyle name="Hyperlink 36" xfId="51788" hidden="1" xr:uid="{00000000-0005-0000-0000-000080870000}"/>
    <cellStyle name="Hyperlink 36" xfId="51838" hidden="1" xr:uid="{00000000-0005-0000-0000-000081870000}"/>
    <cellStyle name="Hyperlink 36" xfId="51874" hidden="1" xr:uid="{00000000-0005-0000-0000-000082870000}"/>
    <cellStyle name="Hyperlink 36" xfId="51974" hidden="1" xr:uid="{00000000-0005-0000-0000-000083870000}"/>
    <cellStyle name="Hyperlink 36" xfId="52096" hidden="1" xr:uid="{00000000-0005-0000-0000-000084870000}"/>
    <cellStyle name="Hyperlink 36" xfId="52145" hidden="1" xr:uid="{00000000-0005-0000-0000-000085870000}"/>
    <cellStyle name="Hyperlink 36" xfId="52195" hidden="1" xr:uid="{00000000-0005-0000-0000-000086870000}"/>
    <cellStyle name="Hyperlink 36" xfId="52231" hidden="1" xr:uid="{00000000-0005-0000-0000-000087870000}"/>
    <cellStyle name="Hyperlink 36" xfId="52354" hidden="1" xr:uid="{00000000-0005-0000-0000-000088870000}"/>
    <cellStyle name="Hyperlink 36" xfId="52527" hidden="1" xr:uid="{00000000-0005-0000-0000-000089870000}"/>
    <cellStyle name="Hyperlink 36" xfId="52576" hidden="1" xr:uid="{00000000-0005-0000-0000-00008A870000}"/>
    <cellStyle name="Hyperlink 36" xfId="52626" hidden="1" xr:uid="{00000000-0005-0000-0000-00008B870000}"/>
    <cellStyle name="Hyperlink 36" xfId="52662" hidden="1" xr:uid="{00000000-0005-0000-0000-00008C870000}"/>
    <cellStyle name="Hyperlink 36" xfId="52389" hidden="1" xr:uid="{00000000-0005-0000-0000-00008D870000}"/>
    <cellStyle name="Hyperlink 36" xfId="52759" hidden="1" xr:uid="{00000000-0005-0000-0000-00008E870000}"/>
    <cellStyle name="Hyperlink 36" xfId="52808" hidden="1" xr:uid="{00000000-0005-0000-0000-00008F870000}"/>
    <cellStyle name="Hyperlink 36" xfId="52858" hidden="1" xr:uid="{00000000-0005-0000-0000-000090870000}"/>
    <cellStyle name="Hyperlink 36" xfId="52894" hidden="1" xr:uid="{00000000-0005-0000-0000-000091870000}"/>
    <cellStyle name="Hyperlink 36" xfId="52288" hidden="1" xr:uid="{00000000-0005-0000-0000-000092870000}"/>
    <cellStyle name="Hyperlink 36" xfId="52963" hidden="1" xr:uid="{00000000-0005-0000-0000-000093870000}"/>
    <cellStyle name="Hyperlink 36" xfId="53012" hidden="1" xr:uid="{00000000-0005-0000-0000-000094870000}"/>
    <cellStyle name="Hyperlink 36" xfId="53062" hidden="1" xr:uid="{00000000-0005-0000-0000-000095870000}"/>
    <cellStyle name="Hyperlink 36" xfId="53098" hidden="1" xr:uid="{00000000-0005-0000-0000-000096870000}"/>
    <cellStyle name="Hyperlink 36" xfId="52464" hidden="1" xr:uid="{00000000-0005-0000-0000-000097870000}"/>
    <cellStyle name="Hyperlink 36" xfId="53167" hidden="1" xr:uid="{00000000-0005-0000-0000-000098870000}"/>
    <cellStyle name="Hyperlink 36" xfId="53216" hidden="1" xr:uid="{00000000-0005-0000-0000-000099870000}"/>
    <cellStyle name="Hyperlink 36" xfId="53266" hidden="1" xr:uid="{00000000-0005-0000-0000-00009A870000}"/>
    <cellStyle name="Hyperlink 36" xfId="53302" hidden="1" xr:uid="{00000000-0005-0000-0000-00009B870000}"/>
    <cellStyle name="Hyperlink 36" xfId="52699" hidden="1" xr:uid="{00000000-0005-0000-0000-00009C870000}"/>
    <cellStyle name="Hyperlink 36" xfId="53371" hidden="1" xr:uid="{00000000-0005-0000-0000-00009D870000}"/>
    <cellStyle name="Hyperlink 36" xfId="53420" hidden="1" xr:uid="{00000000-0005-0000-0000-00009E870000}"/>
    <cellStyle name="Hyperlink 36" xfId="53470" hidden="1" xr:uid="{00000000-0005-0000-0000-00009F870000}"/>
    <cellStyle name="Hyperlink 36" xfId="53506" hidden="1" xr:uid="{00000000-0005-0000-0000-0000A0870000}"/>
    <cellStyle name="Hyperlink 36" xfId="52009" hidden="1" xr:uid="{00000000-0005-0000-0000-0000A1870000}"/>
    <cellStyle name="Hyperlink 36" xfId="53575" hidden="1" xr:uid="{00000000-0005-0000-0000-0000A2870000}"/>
    <cellStyle name="Hyperlink 36" xfId="53624" hidden="1" xr:uid="{00000000-0005-0000-0000-0000A3870000}"/>
    <cellStyle name="Hyperlink 36" xfId="53674" hidden="1" xr:uid="{00000000-0005-0000-0000-0000A4870000}"/>
    <cellStyle name="Hyperlink 36" xfId="53710" hidden="1" xr:uid="{00000000-0005-0000-0000-0000A5870000}"/>
    <cellStyle name="Hyperlink 36" xfId="53833" hidden="1" xr:uid="{00000000-0005-0000-0000-0000A6870000}"/>
    <cellStyle name="Hyperlink 36" xfId="54006" hidden="1" xr:uid="{00000000-0005-0000-0000-0000A7870000}"/>
    <cellStyle name="Hyperlink 36" xfId="54055" hidden="1" xr:uid="{00000000-0005-0000-0000-0000A8870000}"/>
    <cellStyle name="Hyperlink 36" xfId="54105" hidden="1" xr:uid="{00000000-0005-0000-0000-0000A9870000}"/>
    <cellStyle name="Hyperlink 36" xfId="54141" hidden="1" xr:uid="{00000000-0005-0000-0000-0000AA870000}"/>
    <cellStyle name="Hyperlink 36" xfId="53868" hidden="1" xr:uid="{00000000-0005-0000-0000-0000AB870000}"/>
    <cellStyle name="Hyperlink 36" xfId="54238" hidden="1" xr:uid="{00000000-0005-0000-0000-0000AC870000}"/>
    <cellStyle name="Hyperlink 36" xfId="54287" hidden="1" xr:uid="{00000000-0005-0000-0000-0000AD870000}"/>
    <cellStyle name="Hyperlink 36" xfId="54337" hidden="1" xr:uid="{00000000-0005-0000-0000-0000AE870000}"/>
    <cellStyle name="Hyperlink 36" xfId="54373" hidden="1" xr:uid="{00000000-0005-0000-0000-0000AF870000}"/>
    <cellStyle name="Hyperlink 36" xfId="53767" hidden="1" xr:uid="{00000000-0005-0000-0000-0000B0870000}"/>
    <cellStyle name="Hyperlink 36" xfId="54442" hidden="1" xr:uid="{00000000-0005-0000-0000-0000B1870000}"/>
    <cellStyle name="Hyperlink 36" xfId="54491" hidden="1" xr:uid="{00000000-0005-0000-0000-0000B2870000}"/>
    <cellStyle name="Hyperlink 36" xfId="54541" hidden="1" xr:uid="{00000000-0005-0000-0000-0000B3870000}"/>
    <cellStyle name="Hyperlink 36" xfId="54577" hidden="1" xr:uid="{00000000-0005-0000-0000-0000B4870000}"/>
    <cellStyle name="Hyperlink 36" xfId="53943" hidden="1" xr:uid="{00000000-0005-0000-0000-0000B5870000}"/>
    <cellStyle name="Hyperlink 36" xfId="54646" hidden="1" xr:uid="{00000000-0005-0000-0000-0000B6870000}"/>
    <cellStyle name="Hyperlink 36" xfId="54695" hidden="1" xr:uid="{00000000-0005-0000-0000-0000B7870000}"/>
    <cellStyle name="Hyperlink 36" xfId="54745" hidden="1" xr:uid="{00000000-0005-0000-0000-0000B8870000}"/>
    <cellStyle name="Hyperlink 36" xfId="54781" hidden="1" xr:uid="{00000000-0005-0000-0000-0000B9870000}"/>
    <cellStyle name="Hyperlink 36" xfId="54178" hidden="1" xr:uid="{00000000-0005-0000-0000-0000BA870000}"/>
    <cellStyle name="Hyperlink 36" xfId="54850" hidden="1" xr:uid="{00000000-0005-0000-0000-0000BB870000}"/>
    <cellStyle name="Hyperlink 36" xfId="54899" hidden="1" xr:uid="{00000000-0005-0000-0000-0000BC870000}"/>
    <cellStyle name="Hyperlink 36" xfId="54949" hidden="1" xr:uid="{00000000-0005-0000-0000-0000BD870000}"/>
    <cellStyle name="Hyperlink 36" xfId="54985" hidden="1" xr:uid="{00000000-0005-0000-0000-0000BE870000}"/>
    <cellStyle name="Hyperlink 36" xfId="51913" hidden="1" xr:uid="{00000000-0005-0000-0000-0000BF870000}"/>
    <cellStyle name="Hyperlink 36" xfId="55054" hidden="1" xr:uid="{00000000-0005-0000-0000-0000C0870000}"/>
    <cellStyle name="Hyperlink 36" xfId="55103" hidden="1" xr:uid="{00000000-0005-0000-0000-0000C1870000}"/>
    <cellStyle name="Hyperlink 36" xfId="55153" hidden="1" xr:uid="{00000000-0005-0000-0000-0000C2870000}"/>
    <cellStyle name="Hyperlink 36" xfId="55189" hidden="1" xr:uid="{00000000-0005-0000-0000-0000C3870000}"/>
    <cellStyle name="Hyperlink 36" xfId="55312" hidden="1" xr:uid="{00000000-0005-0000-0000-0000C4870000}"/>
    <cellStyle name="Hyperlink 36" xfId="55485" hidden="1" xr:uid="{00000000-0005-0000-0000-0000C5870000}"/>
    <cellStyle name="Hyperlink 36" xfId="55534" hidden="1" xr:uid="{00000000-0005-0000-0000-0000C6870000}"/>
    <cellStyle name="Hyperlink 36" xfId="55584" hidden="1" xr:uid="{00000000-0005-0000-0000-0000C7870000}"/>
    <cellStyle name="Hyperlink 36" xfId="55620" hidden="1" xr:uid="{00000000-0005-0000-0000-0000C8870000}"/>
    <cellStyle name="Hyperlink 36" xfId="55347" hidden="1" xr:uid="{00000000-0005-0000-0000-0000C9870000}"/>
    <cellStyle name="Hyperlink 36" xfId="55717" hidden="1" xr:uid="{00000000-0005-0000-0000-0000CA870000}"/>
    <cellStyle name="Hyperlink 36" xfId="55766" hidden="1" xr:uid="{00000000-0005-0000-0000-0000CB870000}"/>
    <cellStyle name="Hyperlink 36" xfId="55816" hidden="1" xr:uid="{00000000-0005-0000-0000-0000CC870000}"/>
    <cellStyle name="Hyperlink 36" xfId="55852" hidden="1" xr:uid="{00000000-0005-0000-0000-0000CD870000}"/>
    <cellStyle name="Hyperlink 36" xfId="55246" hidden="1" xr:uid="{00000000-0005-0000-0000-0000CE870000}"/>
    <cellStyle name="Hyperlink 36" xfId="55921" hidden="1" xr:uid="{00000000-0005-0000-0000-0000CF870000}"/>
    <cellStyle name="Hyperlink 36" xfId="55970" hidden="1" xr:uid="{00000000-0005-0000-0000-0000D0870000}"/>
    <cellStyle name="Hyperlink 36" xfId="56020" hidden="1" xr:uid="{00000000-0005-0000-0000-0000D1870000}"/>
    <cellStyle name="Hyperlink 36" xfId="56056" hidden="1" xr:uid="{00000000-0005-0000-0000-0000D2870000}"/>
    <cellStyle name="Hyperlink 36" xfId="55422" hidden="1" xr:uid="{00000000-0005-0000-0000-0000D3870000}"/>
    <cellStyle name="Hyperlink 36" xfId="56125" hidden="1" xr:uid="{00000000-0005-0000-0000-0000D4870000}"/>
    <cellStyle name="Hyperlink 36" xfId="56174" hidden="1" xr:uid="{00000000-0005-0000-0000-0000D5870000}"/>
    <cellStyle name="Hyperlink 36" xfId="56224" hidden="1" xr:uid="{00000000-0005-0000-0000-0000D6870000}"/>
    <cellStyle name="Hyperlink 36" xfId="56260" hidden="1" xr:uid="{00000000-0005-0000-0000-0000D7870000}"/>
    <cellStyle name="Hyperlink 36" xfId="55657" hidden="1" xr:uid="{00000000-0005-0000-0000-0000D8870000}"/>
    <cellStyle name="Hyperlink 36" xfId="56329" hidden="1" xr:uid="{00000000-0005-0000-0000-0000D9870000}"/>
    <cellStyle name="Hyperlink 36" xfId="56378" hidden="1" xr:uid="{00000000-0005-0000-0000-0000DA870000}"/>
    <cellStyle name="Hyperlink 36" xfId="56428" hidden="1" xr:uid="{00000000-0005-0000-0000-0000DB870000}"/>
    <cellStyle name="Hyperlink 36" xfId="56464" hidden="1" xr:uid="{00000000-0005-0000-0000-0000DC870000}"/>
    <cellStyle name="Hyperlink 36" xfId="56526" hidden="1" xr:uid="{00000000-0005-0000-0000-0000DD870000}"/>
    <cellStyle name="Hyperlink 36" xfId="56597" hidden="1" xr:uid="{00000000-0005-0000-0000-0000DE870000}"/>
    <cellStyle name="Hyperlink 36" xfId="56646" hidden="1" xr:uid="{00000000-0005-0000-0000-0000DF870000}"/>
    <cellStyle name="Hyperlink 36" xfId="56696" hidden="1" xr:uid="{00000000-0005-0000-0000-0000E0870000}"/>
    <cellStyle name="Hyperlink 36" xfId="56732" hidden="1" xr:uid="{00000000-0005-0000-0000-0000E1870000}"/>
    <cellStyle name="Hyperlink 36" xfId="56783" hidden="1" xr:uid="{00000000-0005-0000-0000-0000E2870000}"/>
    <cellStyle name="Hyperlink 36" xfId="56852" hidden="1" xr:uid="{00000000-0005-0000-0000-0000E3870000}"/>
    <cellStyle name="Hyperlink 36" xfId="56901" hidden="1" xr:uid="{00000000-0005-0000-0000-0000E4870000}"/>
    <cellStyle name="Hyperlink 36" xfId="56951" hidden="1" xr:uid="{00000000-0005-0000-0000-0000E5870000}"/>
    <cellStyle name="Hyperlink 36" xfId="56987" hidden="1" xr:uid="{00000000-0005-0000-0000-0000E6870000}"/>
    <cellStyle name="Hyperlink 36" xfId="57095" hidden="1" xr:uid="{00000000-0005-0000-0000-0000E7870000}"/>
    <cellStyle name="Hyperlink 36" xfId="57219" hidden="1" xr:uid="{00000000-0005-0000-0000-0000E8870000}"/>
    <cellStyle name="Hyperlink 36" xfId="57268" hidden="1" xr:uid="{00000000-0005-0000-0000-0000E9870000}"/>
    <cellStyle name="Hyperlink 36" xfId="57318" hidden="1" xr:uid="{00000000-0005-0000-0000-0000EA870000}"/>
    <cellStyle name="Hyperlink 36" xfId="57354" hidden="1" xr:uid="{00000000-0005-0000-0000-0000EB870000}"/>
    <cellStyle name="Hyperlink 36" xfId="57477" hidden="1" xr:uid="{00000000-0005-0000-0000-0000EC870000}"/>
    <cellStyle name="Hyperlink 36" xfId="57650" hidden="1" xr:uid="{00000000-0005-0000-0000-0000ED870000}"/>
    <cellStyle name="Hyperlink 36" xfId="57699" hidden="1" xr:uid="{00000000-0005-0000-0000-0000EE870000}"/>
    <cellStyle name="Hyperlink 36" xfId="57749" hidden="1" xr:uid="{00000000-0005-0000-0000-0000EF870000}"/>
    <cellStyle name="Hyperlink 36" xfId="57785" hidden="1" xr:uid="{00000000-0005-0000-0000-0000F0870000}"/>
    <cellStyle name="Hyperlink 36" xfId="57512" hidden="1" xr:uid="{00000000-0005-0000-0000-0000F1870000}"/>
    <cellStyle name="Hyperlink 36" xfId="57882" hidden="1" xr:uid="{00000000-0005-0000-0000-0000F2870000}"/>
    <cellStyle name="Hyperlink 36" xfId="57931" hidden="1" xr:uid="{00000000-0005-0000-0000-0000F3870000}"/>
    <cellStyle name="Hyperlink 36" xfId="57981" hidden="1" xr:uid="{00000000-0005-0000-0000-0000F4870000}"/>
    <cellStyle name="Hyperlink 36" xfId="58017" hidden="1" xr:uid="{00000000-0005-0000-0000-0000F5870000}"/>
    <cellStyle name="Hyperlink 36" xfId="57411" hidden="1" xr:uid="{00000000-0005-0000-0000-0000F6870000}"/>
    <cellStyle name="Hyperlink 36" xfId="58086" hidden="1" xr:uid="{00000000-0005-0000-0000-0000F7870000}"/>
    <cellStyle name="Hyperlink 36" xfId="58135" hidden="1" xr:uid="{00000000-0005-0000-0000-0000F8870000}"/>
    <cellStyle name="Hyperlink 36" xfId="58185" hidden="1" xr:uid="{00000000-0005-0000-0000-0000F9870000}"/>
    <cellStyle name="Hyperlink 36" xfId="58221" hidden="1" xr:uid="{00000000-0005-0000-0000-0000FA870000}"/>
    <cellStyle name="Hyperlink 36" xfId="57587" hidden="1" xr:uid="{00000000-0005-0000-0000-0000FB870000}"/>
    <cellStyle name="Hyperlink 36" xfId="58290" hidden="1" xr:uid="{00000000-0005-0000-0000-0000FC870000}"/>
    <cellStyle name="Hyperlink 36" xfId="58339" hidden="1" xr:uid="{00000000-0005-0000-0000-0000FD870000}"/>
    <cellStyle name="Hyperlink 36" xfId="58389" hidden="1" xr:uid="{00000000-0005-0000-0000-0000FE870000}"/>
    <cellStyle name="Hyperlink 36" xfId="58425" hidden="1" xr:uid="{00000000-0005-0000-0000-0000FF870000}"/>
    <cellStyle name="Hyperlink 36" xfId="57822" hidden="1" xr:uid="{00000000-0005-0000-0000-000000880000}"/>
    <cellStyle name="Hyperlink 36" xfId="58494" hidden="1" xr:uid="{00000000-0005-0000-0000-000001880000}"/>
    <cellStyle name="Hyperlink 36" xfId="58543" hidden="1" xr:uid="{00000000-0005-0000-0000-000002880000}"/>
    <cellStyle name="Hyperlink 36" xfId="58593" hidden="1" xr:uid="{00000000-0005-0000-0000-000003880000}"/>
    <cellStyle name="Hyperlink 36" xfId="58629" hidden="1" xr:uid="{00000000-0005-0000-0000-000004880000}"/>
    <cellStyle name="Hyperlink 36" xfId="57131" hidden="1" xr:uid="{00000000-0005-0000-0000-000005880000}"/>
    <cellStyle name="Hyperlink 36" xfId="58698" hidden="1" xr:uid="{00000000-0005-0000-0000-000006880000}"/>
    <cellStyle name="Hyperlink 36" xfId="58747" hidden="1" xr:uid="{00000000-0005-0000-0000-000007880000}"/>
    <cellStyle name="Hyperlink 36" xfId="58797" hidden="1" xr:uid="{00000000-0005-0000-0000-000008880000}"/>
    <cellStyle name="Hyperlink 36" xfId="58833" hidden="1" xr:uid="{00000000-0005-0000-0000-000009880000}"/>
    <cellStyle name="Hyperlink 36" xfId="58956" hidden="1" xr:uid="{00000000-0005-0000-0000-00000A880000}"/>
    <cellStyle name="Hyperlink 36" xfId="59129" hidden="1" xr:uid="{00000000-0005-0000-0000-00000B880000}"/>
    <cellStyle name="Hyperlink 36" xfId="59178" hidden="1" xr:uid="{00000000-0005-0000-0000-00000C880000}"/>
    <cellStyle name="Hyperlink 36" xfId="59228" hidden="1" xr:uid="{00000000-0005-0000-0000-00000D880000}"/>
    <cellStyle name="Hyperlink 36" xfId="59264" hidden="1" xr:uid="{00000000-0005-0000-0000-00000E880000}"/>
    <cellStyle name="Hyperlink 36" xfId="58991" hidden="1" xr:uid="{00000000-0005-0000-0000-00000F880000}"/>
    <cellStyle name="Hyperlink 36" xfId="59361" hidden="1" xr:uid="{00000000-0005-0000-0000-000010880000}"/>
    <cellStyle name="Hyperlink 36" xfId="59410" hidden="1" xr:uid="{00000000-0005-0000-0000-000011880000}"/>
    <cellStyle name="Hyperlink 36" xfId="59460" hidden="1" xr:uid="{00000000-0005-0000-0000-000012880000}"/>
    <cellStyle name="Hyperlink 36" xfId="59496" hidden="1" xr:uid="{00000000-0005-0000-0000-000013880000}"/>
    <cellStyle name="Hyperlink 36" xfId="58890" hidden="1" xr:uid="{00000000-0005-0000-0000-000014880000}"/>
    <cellStyle name="Hyperlink 36" xfId="59565" hidden="1" xr:uid="{00000000-0005-0000-0000-000015880000}"/>
    <cellStyle name="Hyperlink 36" xfId="59614" hidden="1" xr:uid="{00000000-0005-0000-0000-000016880000}"/>
    <cellStyle name="Hyperlink 36" xfId="59664" hidden="1" xr:uid="{00000000-0005-0000-0000-000017880000}"/>
    <cellStyle name="Hyperlink 36" xfId="59700" hidden="1" xr:uid="{00000000-0005-0000-0000-000018880000}"/>
    <cellStyle name="Hyperlink 36" xfId="59066" hidden="1" xr:uid="{00000000-0005-0000-0000-000019880000}"/>
    <cellStyle name="Hyperlink 36" xfId="59769" hidden="1" xr:uid="{00000000-0005-0000-0000-00001A880000}"/>
    <cellStyle name="Hyperlink 36" xfId="59818" hidden="1" xr:uid="{00000000-0005-0000-0000-00001B880000}"/>
    <cellStyle name="Hyperlink 36" xfId="59868" hidden="1" xr:uid="{00000000-0005-0000-0000-00001C880000}"/>
    <cellStyle name="Hyperlink 36" xfId="59904" hidden="1" xr:uid="{00000000-0005-0000-0000-00001D880000}"/>
    <cellStyle name="Hyperlink 36" xfId="59301" hidden="1" xr:uid="{00000000-0005-0000-0000-00001E880000}"/>
    <cellStyle name="Hyperlink 36" xfId="59973" hidden="1" xr:uid="{00000000-0005-0000-0000-00001F880000}"/>
    <cellStyle name="Hyperlink 36" xfId="60022" hidden="1" xr:uid="{00000000-0005-0000-0000-000020880000}"/>
    <cellStyle name="Hyperlink 36" xfId="60072" hidden="1" xr:uid="{00000000-0005-0000-0000-000021880000}"/>
    <cellStyle name="Hyperlink 36" xfId="60108" hidden="1" xr:uid="{00000000-0005-0000-0000-000022880000}"/>
    <cellStyle name="Hyperlink 36" xfId="57030" hidden="1" xr:uid="{00000000-0005-0000-0000-000023880000}"/>
    <cellStyle name="Hyperlink 36" xfId="60177" hidden="1" xr:uid="{00000000-0005-0000-0000-000024880000}"/>
    <cellStyle name="Hyperlink 36" xfId="60226" hidden="1" xr:uid="{00000000-0005-0000-0000-000025880000}"/>
    <cellStyle name="Hyperlink 36" xfId="60276" hidden="1" xr:uid="{00000000-0005-0000-0000-000026880000}"/>
    <cellStyle name="Hyperlink 36" xfId="60312" hidden="1" xr:uid="{00000000-0005-0000-0000-000027880000}"/>
    <cellStyle name="Hyperlink 36" xfId="60435" hidden="1" xr:uid="{00000000-0005-0000-0000-000028880000}"/>
    <cellStyle name="Hyperlink 36" xfId="60608" hidden="1" xr:uid="{00000000-0005-0000-0000-000029880000}"/>
    <cellStyle name="Hyperlink 36" xfId="60657" hidden="1" xr:uid="{00000000-0005-0000-0000-00002A880000}"/>
    <cellStyle name="Hyperlink 36" xfId="60707" hidden="1" xr:uid="{00000000-0005-0000-0000-00002B880000}"/>
    <cellStyle name="Hyperlink 36" xfId="60743" hidden="1" xr:uid="{00000000-0005-0000-0000-00002C880000}"/>
    <cellStyle name="Hyperlink 36" xfId="60470" hidden="1" xr:uid="{00000000-0005-0000-0000-00002D880000}"/>
    <cellStyle name="Hyperlink 36" xfId="60840" hidden="1" xr:uid="{00000000-0005-0000-0000-00002E880000}"/>
    <cellStyle name="Hyperlink 36" xfId="60889" hidden="1" xr:uid="{00000000-0005-0000-0000-00002F880000}"/>
    <cellStyle name="Hyperlink 36" xfId="60939" hidden="1" xr:uid="{00000000-0005-0000-0000-000030880000}"/>
    <cellStyle name="Hyperlink 36" xfId="60975" hidden="1" xr:uid="{00000000-0005-0000-0000-000031880000}"/>
    <cellStyle name="Hyperlink 36" xfId="60369" hidden="1" xr:uid="{00000000-0005-0000-0000-000032880000}"/>
    <cellStyle name="Hyperlink 36" xfId="61044" hidden="1" xr:uid="{00000000-0005-0000-0000-000033880000}"/>
    <cellStyle name="Hyperlink 36" xfId="61093" hidden="1" xr:uid="{00000000-0005-0000-0000-000034880000}"/>
    <cellStyle name="Hyperlink 36" xfId="61143" hidden="1" xr:uid="{00000000-0005-0000-0000-000035880000}"/>
    <cellStyle name="Hyperlink 36" xfId="61179" hidden="1" xr:uid="{00000000-0005-0000-0000-000036880000}"/>
    <cellStyle name="Hyperlink 36" xfId="60545" hidden="1" xr:uid="{00000000-0005-0000-0000-000037880000}"/>
    <cellStyle name="Hyperlink 36" xfId="61248" hidden="1" xr:uid="{00000000-0005-0000-0000-000038880000}"/>
    <cellStyle name="Hyperlink 36" xfId="61297" hidden="1" xr:uid="{00000000-0005-0000-0000-000039880000}"/>
    <cellStyle name="Hyperlink 36" xfId="61347" hidden="1" xr:uid="{00000000-0005-0000-0000-00003A880000}"/>
    <cellStyle name="Hyperlink 36" xfId="61383" hidden="1" xr:uid="{00000000-0005-0000-0000-00003B880000}"/>
    <cellStyle name="Hyperlink 36" xfId="60780" hidden="1" xr:uid="{00000000-0005-0000-0000-00003C880000}"/>
    <cellStyle name="Hyperlink 36" xfId="61452" hidden="1" xr:uid="{00000000-0005-0000-0000-00003D880000}"/>
    <cellStyle name="Hyperlink 36" xfId="61501" hidden="1" xr:uid="{00000000-0005-0000-0000-00003E880000}"/>
    <cellStyle name="Hyperlink 36" xfId="61551" hidden="1" xr:uid="{00000000-0005-0000-0000-00003F880000}"/>
    <cellStyle name="Hyperlink 36" xfId="61587" xr:uid="{00000000-0005-0000-0000-000040880000}"/>
    <cellStyle name="Hyperlink 37" xfId="151" hidden="1" xr:uid="{00000000-0005-0000-0000-000041880000}"/>
    <cellStyle name="Hyperlink 37" xfId="235" hidden="1" xr:uid="{00000000-0005-0000-0000-000042880000}"/>
    <cellStyle name="Hyperlink 37" xfId="465" hidden="1" xr:uid="{00000000-0005-0000-0000-000043880000}"/>
    <cellStyle name="Hyperlink 37" xfId="516" hidden="1" xr:uid="{00000000-0005-0000-0000-000044880000}"/>
    <cellStyle name="Hyperlink 37" xfId="566" hidden="1" xr:uid="{00000000-0005-0000-0000-000045880000}"/>
    <cellStyle name="Hyperlink 37" xfId="602" hidden="1" xr:uid="{00000000-0005-0000-0000-000046880000}"/>
    <cellStyle name="Hyperlink 37" xfId="653" hidden="1" xr:uid="{00000000-0005-0000-0000-000047880000}"/>
    <cellStyle name="Hyperlink 37" xfId="722" hidden="1" xr:uid="{00000000-0005-0000-0000-000048880000}"/>
    <cellStyle name="Hyperlink 37" xfId="771" hidden="1" xr:uid="{00000000-0005-0000-0000-000049880000}"/>
    <cellStyle name="Hyperlink 37" xfId="821" hidden="1" xr:uid="{00000000-0005-0000-0000-00004A880000}"/>
    <cellStyle name="Hyperlink 37" xfId="857" hidden="1" xr:uid="{00000000-0005-0000-0000-00004B880000}"/>
    <cellStyle name="Hyperlink 37" xfId="967" hidden="1" xr:uid="{00000000-0005-0000-0000-00004C880000}"/>
    <cellStyle name="Hyperlink 37" xfId="1092" hidden="1" xr:uid="{00000000-0005-0000-0000-00004D880000}"/>
    <cellStyle name="Hyperlink 37" xfId="1141" hidden="1" xr:uid="{00000000-0005-0000-0000-00004E880000}"/>
    <cellStyle name="Hyperlink 37" xfId="1191" hidden="1" xr:uid="{00000000-0005-0000-0000-00004F880000}"/>
    <cellStyle name="Hyperlink 37" xfId="1227" hidden="1" xr:uid="{00000000-0005-0000-0000-000050880000}"/>
    <cellStyle name="Hyperlink 37" xfId="1350" hidden="1" xr:uid="{00000000-0005-0000-0000-000051880000}"/>
    <cellStyle name="Hyperlink 37" xfId="1523" hidden="1" xr:uid="{00000000-0005-0000-0000-000052880000}"/>
    <cellStyle name="Hyperlink 37" xfId="1572" hidden="1" xr:uid="{00000000-0005-0000-0000-000053880000}"/>
    <cellStyle name="Hyperlink 37" xfId="1622" hidden="1" xr:uid="{00000000-0005-0000-0000-000054880000}"/>
    <cellStyle name="Hyperlink 37" xfId="1658" hidden="1" xr:uid="{00000000-0005-0000-0000-000055880000}"/>
    <cellStyle name="Hyperlink 37" xfId="1383" hidden="1" xr:uid="{00000000-0005-0000-0000-000056880000}"/>
    <cellStyle name="Hyperlink 37" xfId="1755" hidden="1" xr:uid="{00000000-0005-0000-0000-000057880000}"/>
    <cellStyle name="Hyperlink 37" xfId="1804" hidden="1" xr:uid="{00000000-0005-0000-0000-000058880000}"/>
    <cellStyle name="Hyperlink 37" xfId="1854" hidden="1" xr:uid="{00000000-0005-0000-0000-000059880000}"/>
    <cellStyle name="Hyperlink 37" xfId="1890" hidden="1" xr:uid="{00000000-0005-0000-0000-00005A880000}"/>
    <cellStyle name="Hyperlink 37" xfId="1282" hidden="1" xr:uid="{00000000-0005-0000-0000-00005B880000}"/>
    <cellStyle name="Hyperlink 37" xfId="1959" hidden="1" xr:uid="{00000000-0005-0000-0000-00005C880000}"/>
    <cellStyle name="Hyperlink 37" xfId="2008" hidden="1" xr:uid="{00000000-0005-0000-0000-00005D880000}"/>
    <cellStyle name="Hyperlink 37" xfId="2058" hidden="1" xr:uid="{00000000-0005-0000-0000-00005E880000}"/>
    <cellStyle name="Hyperlink 37" xfId="2094" hidden="1" xr:uid="{00000000-0005-0000-0000-00005F880000}"/>
    <cellStyle name="Hyperlink 37" xfId="1460" hidden="1" xr:uid="{00000000-0005-0000-0000-000060880000}"/>
    <cellStyle name="Hyperlink 37" xfId="2163" hidden="1" xr:uid="{00000000-0005-0000-0000-000061880000}"/>
    <cellStyle name="Hyperlink 37" xfId="2212" hidden="1" xr:uid="{00000000-0005-0000-0000-000062880000}"/>
    <cellStyle name="Hyperlink 37" xfId="2262" hidden="1" xr:uid="{00000000-0005-0000-0000-000063880000}"/>
    <cellStyle name="Hyperlink 37" xfId="2298" hidden="1" xr:uid="{00000000-0005-0000-0000-000064880000}"/>
    <cellStyle name="Hyperlink 37" xfId="1695" hidden="1" xr:uid="{00000000-0005-0000-0000-000065880000}"/>
    <cellStyle name="Hyperlink 37" xfId="2367" hidden="1" xr:uid="{00000000-0005-0000-0000-000066880000}"/>
    <cellStyle name="Hyperlink 37" xfId="2416" hidden="1" xr:uid="{00000000-0005-0000-0000-000067880000}"/>
    <cellStyle name="Hyperlink 37" xfId="2466" hidden="1" xr:uid="{00000000-0005-0000-0000-000068880000}"/>
    <cellStyle name="Hyperlink 37" xfId="2502" hidden="1" xr:uid="{00000000-0005-0000-0000-000069880000}"/>
    <cellStyle name="Hyperlink 37" xfId="1001" hidden="1" xr:uid="{00000000-0005-0000-0000-00006A880000}"/>
    <cellStyle name="Hyperlink 37" xfId="2571" hidden="1" xr:uid="{00000000-0005-0000-0000-00006B880000}"/>
    <cellStyle name="Hyperlink 37" xfId="2620" hidden="1" xr:uid="{00000000-0005-0000-0000-00006C880000}"/>
    <cellStyle name="Hyperlink 37" xfId="2670" hidden="1" xr:uid="{00000000-0005-0000-0000-00006D880000}"/>
    <cellStyle name="Hyperlink 37" xfId="2706" hidden="1" xr:uid="{00000000-0005-0000-0000-00006E880000}"/>
    <cellStyle name="Hyperlink 37" xfId="2829" hidden="1" xr:uid="{00000000-0005-0000-0000-00006F880000}"/>
    <cellStyle name="Hyperlink 37" xfId="3002" hidden="1" xr:uid="{00000000-0005-0000-0000-000070880000}"/>
    <cellStyle name="Hyperlink 37" xfId="3051" hidden="1" xr:uid="{00000000-0005-0000-0000-000071880000}"/>
    <cellStyle name="Hyperlink 37" xfId="3101" hidden="1" xr:uid="{00000000-0005-0000-0000-000072880000}"/>
    <cellStyle name="Hyperlink 37" xfId="3137" hidden="1" xr:uid="{00000000-0005-0000-0000-000073880000}"/>
    <cellStyle name="Hyperlink 37" xfId="2862" hidden="1" xr:uid="{00000000-0005-0000-0000-000074880000}"/>
    <cellStyle name="Hyperlink 37" xfId="3234" hidden="1" xr:uid="{00000000-0005-0000-0000-000075880000}"/>
    <cellStyle name="Hyperlink 37" xfId="3283" hidden="1" xr:uid="{00000000-0005-0000-0000-000076880000}"/>
    <cellStyle name="Hyperlink 37" xfId="3333" hidden="1" xr:uid="{00000000-0005-0000-0000-000077880000}"/>
    <cellStyle name="Hyperlink 37" xfId="3369" hidden="1" xr:uid="{00000000-0005-0000-0000-000078880000}"/>
    <cellStyle name="Hyperlink 37" xfId="2761" hidden="1" xr:uid="{00000000-0005-0000-0000-000079880000}"/>
    <cellStyle name="Hyperlink 37" xfId="3438" hidden="1" xr:uid="{00000000-0005-0000-0000-00007A880000}"/>
    <cellStyle name="Hyperlink 37" xfId="3487" hidden="1" xr:uid="{00000000-0005-0000-0000-00007B880000}"/>
    <cellStyle name="Hyperlink 37" xfId="3537" hidden="1" xr:uid="{00000000-0005-0000-0000-00007C880000}"/>
    <cellStyle name="Hyperlink 37" xfId="3573" hidden="1" xr:uid="{00000000-0005-0000-0000-00007D880000}"/>
    <cellStyle name="Hyperlink 37" xfId="2939" hidden="1" xr:uid="{00000000-0005-0000-0000-00007E880000}"/>
    <cellStyle name="Hyperlink 37" xfId="3642" hidden="1" xr:uid="{00000000-0005-0000-0000-00007F880000}"/>
    <cellStyle name="Hyperlink 37" xfId="3691" hidden="1" xr:uid="{00000000-0005-0000-0000-000080880000}"/>
    <cellStyle name="Hyperlink 37" xfId="3741" hidden="1" xr:uid="{00000000-0005-0000-0000-000081880000}"/>
    <cellStyle name="Hyperlink 37" xfId="3777" hidden="1" xr:uid="{00000000-0005-0000-0000-000082880000}"/>
    <cellStyle name="Hyperlink 37" xfId="3174" hidden="1" xr:uid="{00000000-0005-0000-0000-000083880000}"/>
    <cellStyle name="Hyperlink 37" xfId="3846" hidden="1" xr:uid="{00000000-0005-0000-0000-000084880000}"/>
    <cellStyle name="Hyperlink 37" xfId="3895" hidden="1" xr:uid="{00000000-0005-0000-0000-000085880000}"/>
    <cellStyle name="Hyperlink 37" xfId="3945" hidden="1" xr:uid="{00000000-0005-0000-0000-000086880000}"/>
    <cellStyle name="Hyperlink 37" xfId="3981" hidden="1" xr:uid="{00000000-0005-0000-0000-000087880000}"/>
    <cellStyle name="Hyperlink 37" xfId="900" hidden="1" xr:uid="{00000000-0005-0000-0000-000088880000}"/>
    <cellStyle name="Hyperlink 37" xfId="4050" hidden="1" xr:uid="{00000000-0005-0000-0000-000089880000}"/>
    <cellStyle name="Hyperlink 37" xfId="4099" hidden="1" xr:uid="{00000000-0005-0000-0000-00008A880000}"/>
    <cellStyle name="Hyperlink 37" xfId="4149" hidden="1" xr:uid="{00000000-0005-0000-0000-00008B880000}"/>
    <cellStyle name="Hyperlink 37" xfId="4185" hidden="1" xr:uid="{00000000-0005-0000-0000-00008C880000}"/>
    <cellStyle name="Hyperlink 37" xfId="4308" hidden="1" xr:uid="{00000000-0005-0000-0000-00008D880000}"/>
    <cellStyle name="Hyperlink 37" xfId="4481" hidden="1" xr:uid="{00000000-0005-0000-0000-00008E880000}"/>
    <cellStyle name="Hyperlink 37" xfId="4530" hidden="1" xr:uid="{00000000-0005-0000-0000-00008F880000}"/>
    <cellStyle name="Hyperlink 37" xfId="4580" hidden="1" xr:uid="{00000000-0005-0000-0000-000090880000}"/>
    <cellStyle name="Hyperlink 37" xfId="4616" hidden="1" xr:uid="{00000000-0005-0000-0000-000091880000}"/>
    <cellStyle name="Hyperlink 37" xfId="4341" hidden="1" xr:uid="{00000000-0005-0000-0000-000092880000}"/>
    <cellStyle name="Hyperlink 37" xfId="4713" hidden="1" xr:uid="{00000000-0005-0000-0000-000093880000}"/>
    <cellStyle name="Hyperlink 37" xfId="4762" hidden="1" xr:uid="{00000000-0005-0000-0000-000094880000}"/>
    <cellStyle name="Hyperlink 37" xfId="4812" hidden="1" xr:uid="{00000000-0005-0000-0000-000095880000}"/>
    <cellStyle name="Hyperlink 37" xfId="4848" hidden="1" xr:uid="{00000000-0005-0000-0000-000096880000}"/>
    <cellStyle name="Hyperlink 37" xfId="4240" hidden="1" xr:uid="{00000000-0005-0000-0000-000097880000}"/>
    <cellStyle name="Hyperlink 37" xfId="4917" hidden="1" xr:uid="{00000000-0005-0000-0000-000098880000}"/>
    <cellStyle name="Hyperlink 37" xfId="4966" hidden="1" xr:uid="{00000000-0005-0000-0000-000099880000}"/>
    <cellStyle name="Hyperlink 37" xfId="5016" hidden="1" xr:uid="{00000000-0005-0000-0000-00009A880000}"/>
    <cellStyle name="Hyperlink 37" xfId="5052" hidden="1" xr:uid="{00000000-0005-0000-0000-00009B880000}"/>
    <cellStyle name="Hyperlink 37" xfId="4418" hidden="1" xr:uid="{00000000-0005-0000-0000-00009C880000}"/>
    <cellStyle name="Hyperlink 37" xfId="5121" hidden="1" xr:uid="{00000000-0005-0000-0000-00009D880000}"/>
    <cellStyle name="Hyperlink 37" xfId="5170" hidden="1" xr:uid="{00000000-0005-0000-0000-00009E880000}"/>
    <cellStyle name="Hyperlink 37" xfId="5220" hidden="1" xr:uid="{00000000-0005-0000-0000-00009F880000}"/>
    <cellStyle name="Hyperlink 37" xfId="5256" hidden="1" xr:uid="{00000000-0005-0000-0000-0000A0880000}"/>
    <cellStyle name="Hyperlink 37" xfId="4653" hidden="1" xr:uid="{00000000-0005-0000-0000-0000A1880000}"/>
    <cellStyle name="Hyperlink 37" xfId="5325" hidden="1" xr:uid="{00000000-0005-0000-0000-0000A2880000}"/>
    <cellStyle name="Hyperlink 37" xfId="5374" hidden="1" xr:uid="{00000000-0005-0000-0000-0000A3880000}"/>
    <cellStyle name="Hyperlink 37" xfId="5424" hidden="1" xr:uid="{00000000-0005-0000-0000-0000A4880000}"/>
    <cellStyle name="Hyperlink 37" xfId="5460" hidden="1" xr:uid="{00000000-0005-0000-0000-0000A5880000}"/>
    <cellStyle name="Hyperlink 37" xfId="5661" hidden="1" xr:uid="{00000000-0005-0000-0000-0000A6880000}"/>
    <cellStyle name="Hyperlink 37" xfId="5861" hidden="1" xr:uid="{00000000-0005-0000-0000-0000A7880000}"/>
    <cellStyle name="Hyperlink 37" xfId="5910" hidden="1" xr:uid="{00000000-0005-0000-0000-0000A8880000}"/>
    <cellStyle name="Hyperlink 37" xfId="5960" hidden="1" xr:uid="{00000000-0005-0000-0000-0000A9880000}"/>
    <cellStyle name="Hyperlink 37" xfId="5996" hidden="1" xr:uid="{00000000-0005-0000-0000-0000AA880000}"/>
    <cellStyle name="Hyperlink 37" xfId="6047" hidden="1" xr:uid="{00000000-0005-0000-0000-0000AB880000}"/>
    <cellStyle name="Hyperlink 37" xfId="6116" hidden="1" xr:uid="{00000000-0005-0000-0000-0000AC880000}"/>
    <cellStyle name="Hyperlink 37" xfId="6165" hidden="1" xr:uid="{00000000-0005-0000-0000-0000AD880000}"/>
    <cellStyle name="Hyperlink 37" xfId="6215" hidden="1" xr:uid="{00000000-0005-0000-0000-0000AE880000}"/>
    <cellStyle name="Hyperlink 37" xfId="6251" hidden="1" xr:uid="{00000000-0005-0000-0000-0000AF880000}"/>
    <cellStyle name="Hyperlink 37" xfId="6358" hidden="1" xr:uid="{00000000-0005-0000-0000-0000B0880000}"/>
    <cellStyle name="Hyperlink 37" xfId="6482" hidden="1" xr:uid="{00000000-0005-0000-0000-0000B1880000}"/>
    <cellStyle name="Hyperlink 37" xfId="6531" hidden="1" xr:uid="{00000000-0005-0000-0000-0000B2880000}"/>
    <cellStyle name="Hyperlink 37" xfId="6581" hidden="1" xr:uid="{00000000-0005-0000-0000-0000B3880000}"/>
    <cellStyle name="Hyperlink 37" xfId="6617" hidden="1" xr:uid="{00000000-0005-0000-0000-0000B4880000}"/>
    <cellStyle name="Hyperlink 37" xfId="6740" hidden="1" xr:uid="{00000000-0005-0000-0000-0000B5880000}"/>
    <cellStyle name="Hyperlink 37" xfId="6913" hidden="1" xr:uid="{00000000-0005-0000-0000-0000B6880000}"/>
    <cellStyle name="Hyperlink 37" xfId="6962" hidden="1" xr:uid="{00000000-0005-0000-0000-0000B7880000}"/>
    <cellStyle name="Hyperlink 37" xfId="7012" hidden="1" xr:uid="{00000000-0005-0000-0000-0000B8880000}"/>
    <cellStyle name="Hyperlink 37" xfId="7048" hidden="1" xr:uid="{00000000-0005-0000-0000-0000B9880000}"/>
    <cellStyle name="Hyperlink 37" xfId="6773" hidden="1" xr:uid="{00000000-0005-0000-0000-0000BA880000}"/>
    <cellStyle name="Hyperlink 37" xfId="7145" hidden="1" xr:uid="{00000000-0005-0000-0000-0000BB880000}"/>
    <cellStyle name="Hyperlink 37" xfId="7194" hidden="1" xr:uid="{00000000-0005-0000-0000-0000BC880000}"/>
    <cellStyle name="Hyperlink 37" xfId="7244" hidden="1" xr:uid="{00000000-0005-0000-0000-0000BD880000}"/>
    <cellStyle name="Hyperlink 37" xfId="7280" hidden="1" xr:uid="{00000000-0005-0000-0000-0000BE880000}"/>
    <cellStyle name="Hyperlink 37" xfId="6672" hidden="1" xr:uid="{00000000-0005-0000-0000-0000BF880000}"/>
    <cellStyle name="Hyperlink 37" xfId="7349" hidden="1" xr:uid="{00000000-0005-0000-0000-0000C0880000}"/>
    <cellStyle name="Hyperlink 37" xfId="7398" hidden="1" xr:uid="{00000000-0005-0000-0000-0000C1880000}"/>
    <cellStyle name="Hyperlink 37" xfId="7448" hidden="1" xr:uid="{00000000-0005-0000-0000-0000C2880000}"/>
    <cellStyle name="Hyperlink 37" xfId="7484" hidden="1" xr:uid="{00000000-0005-0000-0000-0000C3880000}"/>
    <cellStyle name="Hyperlink 37" xfId="6850" hidden="1" xr:uid="{00000000-0005-0000-0000-0000C4880000}"/>
    <cellStyle name="Hyperlink 37" xfId="7553" hidden="1" xr:uid="{00000000-0005-0000-0000-0000C5880000}"/>
    <cellStyle name="Hyperlink 37" xfId="7602" hidden="1" xr:uid="{00000000-0005-0000-0000-0000C6880000}"/>
    <cellStyle name="Hyperlink 37" xfId="7652" hidden="1" xr:uid="{00000000-0005-0000-0000-0000C7880000}"/>
    <cellStyle name="Hyperlink 37" xfId="7688" hidden="1" xr:uid="{00000000-0005-0000-0000-0000C8880000}"/>
    <cellStyle name="Hyperlink 37" xfId="7085" hidden="1" xr:uid="{00000000-0005-0000-0000-0000C9880000}"/>
    <cellStyle name="Hyperlink 37" xfId="7757" hidden="1" xr:uid="{00000000-0005-0000-0000-0000CA880000}"/>
    <cellStyle name="Hyperlink 37" xfId="7806" hidden="1" xr:uid="{00000000-0005-0000-0000-0000CB880000}"/>
    <cellStyle name="Hyperlink 37" xfId="7856" hidden="1" xr:uid="{00000000-0005-0000-0000-0000CC880000}"/>
    <cellStyle name="Hyperlink 37" xfId="7892" hidden="1" xr:uid="{00000000-0005-0000-0000-0000CD880000}"/>
    <cellStyle name="Hyperlink 37" xfId="6392" hidden="1" xr:uid="{00000000-0005-0000-0000-0000CE880000}"/>
    <cellStyle name="Hyperlink 37" xfId="7961" hidden="1" xr:uid="{00000000-0005-0000-0000-0000CF880000}"/>
    <cellStyle name="Hyperlink 37" xfId="8010" hidden="1" xr:uid="{00000000-0005-0000-0000-0000D0880000}"/>
    <cellStyle name="Hyperlink 37" xfId="8060" hidden="1" xr:uid="{00000000-0005-0000-0000-0000D1880000}"/>
    <cellStyle name="Hyperlink 37" xfId="8096" hidden="1" xr:uid="{00000000-0005-0000-0000-0000D2880000}"/>
    <cellStyle name="Hyperlink 37" xfId="8219" hidden="1" xr:uid="{00000000-0005-0000-0000-0000D3880000}"/>
    <cellStyle name="Hyperlink 37" xfId="8392" hidden="1" xr:uid="{00000000-0005-0000-0000-0000D4880000}"/>
    <cellStyle name="Hyperlink 37" xfId="8441" hidden="1" xr:uid="{00000000-0005-0000-0000-0000D5880000}"/>
    <cellStyle name="Hyperlink 37" xfId="8491" hidden="1" xr:uid="{00000000-0005-0000-0000-0000D6880000}"/>
    <cellStyle name="Hyperlink 37" xfId="8527" hidden="1" xr:uid="{00000000-0005-0000-0000-0000D7880000}"/>
    <cellStyle name="Hyperlink 37" xfId="8252" hidden="1" xr:uid="{00000000-0005-0000-0000-0000D8880000}"/>
    <cellStyle name="Hyperlink 37" xfId="8624" hidden="1" xr:uid="{00000000-0005-0000-0000-0000D9880000}"/>
    <cellStyle name="Hyperlink 37" xfId="8673" hidden="1" xr:uid="{00000000-0005-0000-0000-0000DA880000}"/>
    <cellStyle name="Hyperlink 37" xfId="8723" hidden="1" xr:uid="{00000000-0005-0000-0000-0000DB880000}"/>
    <cellStyle name="Hyperlink 37" xfId="8759" hidden="1" xr:uid="{00000000-0005-0000-0000-0000DC880000}"/>
    <cellStyle name="Hyperlink 37" xfId="8151" hidden="1" xr:uid="{00000000-0005-0000-0000-0000DD880000}"/>
    <cellStyle name="Hyperlink 37" xfId="8828" hidden="1" xr:uid="{00000000-0005-0000-0000-0000DE880000}"/>
    <cellStyle name="Hyperlink 37" xfId="8877" hidden="1" xr:uid="{00000000-0005-0000-0000-0000DF880000}"/>
    <cellStyle name="Hyperlink 37" xfId="8927" hidden="1" xr:uid="{00000000-0005-0000-0000-0000E0880000}"/>
    <cellStyle name="Hyperlink 37" xfId="8963" hidden="1" xr:uid="{00000000-0005-0000-0000-0000E1880000}"/>
    <cellStyle name="Hyperlink 37" xfId="8329" hidden="1" xr:uid="{00000000-0005-0000-0000-0000E2880000}"/>
    <cellStyle name="Hyperlink 37" xfId="9032" hidden="1" xr:uid="{00000000-0005-0000-0000-0000E3880000}"/>
    <cellStyle name="Hyperlink 37" xfId="9081" hidden="1" xr:uid="{00000000-0005-0000-0000-0000E4880000}"/>
    <cellStyle name="Hyperlink 37" xfId="9131" hidden="1" xr:uid="{00000000-0005-0000-0000-0000E5880000}"/>
    <cellStyle name="Hyperlink 37" xfId="9167" hidden="1" xr:uid="{00000000-0005-0000-0000-0000E6880000}"/>
    <cellStyle name="Hyperlink 37" xfId="8564" hidden="1" xr:uid="{00000000-0005-0000-0000-0000E7880000}"/>
    <cellStyle name="Hyperlink 37" xfId="9236" hidden="1" xr:uid="{00000000-0005-0000-0000-0000E8880000}"/>
    <cellStyle name="Hyperlink 37" xfId="9285" hidden="1" xr:uid="{00000000-0005-0000-0000-0000E9880000}"/>
    <cellStyle name="Hyperlink 37" xfId="9335" hidden="1" xr:uid="{00000000-0005-0000-0000-0000EA880000}"/>
    <cellStyle name="Hyperlink 37" xfId="9371" hidden="1" xr:uid="{00000000-0005-0000-0000-0000EB880000}"/>
    <cellStyle name="Hyperlink 37" xfId="6292" hidden="1" xr:uid="{00000000-0005-0000-0000-0000EC880000}"/>
    <cellStyle name="Hyperlink 37" xfId="9440" hidden="1" xr:uid="{00000000-0005-0000-0000-0000ED880000}"/>
    <cellStyle name="Hyperlink 37" xfId="9489" hidden="1" xr:uid="{00000000-0005-0000-0000-0000EE880000}"/>
    <cellStyle name="Hyperlink 37" xfId="9539" hidden="1" xr:uid="{00000000-0005-0000-0000-0000EF880000}"/>
    <cellStyle name="Hyperlink 37" xfId="9575" hidden="1" xr:uid="{00000000-0005-0000-0000-0000F0880000}"/>
    <cellStyle name="Hyperlink 37" xfId="9698" hidden="1" xr:uid="{00000000-0005-0000-0000-0000F1880000}"/>
    <cellStyle name="Hyperlink 37" xfId="9871" hidden="1" xr:uid="{00000000-0005-0000-0000-0000F2880000}"/>
    <cellStyle name="Hyperlink 37" xfId="9920" hidden="1" xr:uid="{00000000-0005-0000-0000-0000F3880000}"/>
    <cellStyle name="Hyperlink 37" xfId="9970" hidden="1" xr:uid="{00000000-0005-0000-0000-0000F4880000}"/>
    <cellStyle name="Hyperlink 37" xfId="10006" hidden="1" xr:uid="{00000000-0005-0000-0000-0000F5880000}"/>
    <cellStyle name="Hyperlink 37" xfId="9731" hidden="1" xr:uid="{00000000-0005-0000-0000-0000F6880000}"/>
    <cellStyle name="Hyperlink 37" xfId="10103" hidden="1" xr:uid="{00000000-0005-0000-0000-0000F7880000}"/>
    <cellStyle name="Hyperlink 37" xfId="10152" hidden="1" xr:uid="{00000000-0005-0000-0000-0000F8880000}"/>
    <cellStyle name="Hyperlink 37" xfId="10202" hidden="1" xr:uid="{00000000-0005-0000-0000-0000F9880000}"/>
    <cellStyle name="Hyperlink 37" xfId="10238" hidden="1" xr:uid="{00000000-0005-0000-0000-0000FA880000}"/>
    <cellStyle name="Hyperlink 37" xfId="9630" hidden="1" xr:uid="{00000000-0005-0000-0000-0000FB880000}"/>
    <cellStyle name="Hyperlink 37" xfId="10307" hidden="1" xr:uid="{00000000-0005-0000-0000-0000FC880000}"/>
    <cellStyle name="Hyperlink 37" xfId="10356" hidden="1" xr:uid="{00000000-0005-0000-0000-0000FD880000}"/>
    <cellStyle name="Hyperlink 37" xfId="10406" hidden="1" xr:uid="{00000000-0005-0000-0000-0000FE880000}"/>
    <cellStyle name="Hyperlink 37" xfId="10442" hidden="1" xr:uid="{00000000-0005-0000-0000-0000FF880000}"/>
    <cellStyle name="Hyperlink 37" xfId="9808" hidden="1" xr:uid="{00000000-0005-0000-0000-000000890000}"/>
    <cellStyle name="Hyperlink 37" xfId="10511" hidden="1" xr:uid="{00000000-0005-0000-0000-000001890000}"/>
    <cellStyle name="Hyperlink 37" xfId="10560" hidden="1" xr:uid="{00000000-0005-0000-0000-000002890000}"/>
    <cellStyle name="Hyperlink 37" xfId="10610" hidden="1" xr:uid="{00000000-0005-0000-0000-000003890000}"/>
    <cellStyle name="Hyperlink 37" xfId="10646" hidden="1" xr:uid="{00000000-0005-0000-0000-000004890000}"/>
    <cellStyle name="Hyperlink 37" xfId="10043" hidden="1" xr:uid="{00000000-0005-0000-0000-000005890000}"/>
    <cellStyle name="Hyperlink 37" xfId="10715" hidden="1" xr:uid="{00000000-0005-0000-0000-000006890000}"/>
    <cellStyle name="Hyperlink 37" xfId="10764" hidden="1" xr:uid="{00000000-0005-0000-0000-000007890000}"/>
    <cellStyle name="Hyperlink 37" xfId="10814" hidden="1" xr:uid="{00000000-0005-0000-0000-000008890000}"/>
    <cellStyle name="Hyperlink 37" xfId="10850" hidden="1" xr:uid="{00000000-0005-0000-0000-000009890000}"/>
    <cellStyle name="Hyperlink 37" xfId="5701" hidden="1" xr:uid="{00000000-0005-0000-0000-00000A890000}"/>
    <cellStyle name="Hyperlink 37" xfId="10948" hidden="1" xr:uid="{00000000-0005-0000-0000-00000B890000}"/>
    <cellStyle name="Hyperlink 37" xfId="10997" hidden="1" xr:uid="{00000000-0005-0000-0000-00000C890000}"/>
    <cellStyle name="Hyperlink 37" xfId="11047" hidden="1" xr:uid="{00000000-0005-0000-0000-00000D890000}"/>
    <cellStyle name="Hyperlink 37" xfId="11083" hidden="1" xr:uid="{00000000-0005-0000-0000-00000E890000}"/>
    <cellStyle name="Hyperlink 37" xfId="11134" hidden="1" xr:uid="{00000000-0005-0000-0000-00000F890000}"/>
    <cellStyle name="Hyperlink 37" xfId="11203" hidden="1" xr:uid="{00000000-0005-0000-0000-000010890000}"/>
    <cellStyle name="Hyperlink 37" xfId="11252" hidden="1" xr:uid="{00000000-0005-0000-0000-000011890000}"/>
    <cellStyle name="Hyperlink 37" xfId="11302" hidden="1" xr:uid="{00000000-0005-0000-0000-000012890000}"/>
    <cellStyle name="Hyperlink 37" xfId="11338" hidden="1" xr:uid="{00000000-0005-0000-0000-000013890000}"/>
    <cellStyle name="Hyperlink 37" xfId="11446" hidden="1" xr:uid="{00000000-0005-0000-0000-000014890000}"/>
    <cellStyle name="Hyperlink 37" xfId="11570" hidden="1" xr:uid="{00000000-0005-0000-0000-000015890000}"/>
    <cellStyle name="Hyperlink 37" xfId="11619" hidden="1" xr:uid="{00000000-0005-0000-0000-000016890000}"/>
    <cellStyle name="Hyperlink 37" xfId="11669" hidden="1" xr:uid="{00000000-0005-0000-0000-000017890000}"/>
    <cellStyle name="Hyperlink 37" xfId="11705" hidden="1" xr:uid="{00000000-0005-0000-0000-000018890000}"/>
    <cellStyle name="Hyperlink 37" xfId="11828" hidden="1" xr:uid="{00000000-0005-0000-0000-000019890000}"/>
    <cellStyle name="Hyperlink 37" xfId="12001" hidden="1" xr:uid="{00000000-0005-0000-0000-00001A890000}"/>
    <cellStyle name="Hyperlink 37" xfId="12050" hidden="1" xr:uid="{00000000-0005-0000-0000-00001B890000}"/>
    <cellStyle name="Hyperlink 37" xfId="12100" hidden="1" xr:uid="{00000000-0005-0000-0000-00001C890000}"/>
    <cellStyle name="Hyperlink 37" xfId="12136" hidden="1" xr:uid="{00000000-0005-0000-0000-00001D890000}"/>
    <cellStyle name="Hyperlink 37" xfId="11861" hidden="1" xr:uid="{00000000-0005-0000-0000-00001E890000}"/>
    <cellStyle name="Hyperlink 37" xfId="12233" hidden="1" xr:uid="{00000000-0005-0000-0000-00001F890000}"/>
    <cellStyle name="Hyperlink 37" xfId="12282" hidden="1" xr:uid="{00000000-0005-0000-0000-000020890000}"/>
    <cellStyle name="Hyperlink 37" xfId="12332" hidden="1" xr:uid="{00000000-0005-0000-0000-000021890000}"/>
    <cellStyle name="Hyperlink 37" xfId="12368" hidden="1" xr:uid="{00000000-0005-0000-0000-000022890000}"/>
    <cellStyle name="Hyperlink 37" xfId="11760" hidden="1" xr:uid="{00000000-0005-0000-0000-000023890000}"/>
    <cellStyle name="Hyperlink 37" xfId="12437" hidden="1" xr:uid="{00000000-0005-0000-0000-000024890000}"/>
    <cellStyle name="Hyperlink 37" xfId="12486" hidden="1" xr:uid="{00000000-0005-0000-0000-000025890000}"/>
    <cellStyle name="Hyperlink 37" xfId="12536" hidden="1" xr:uid="{00000000-0005-0000-0000-000026890000}"/>
    <cellStyle name="Hyperlink 37" xfId="12572" hidden="1" xr:uid="{00000000-0005-0000-0000-000027890000}"/>
    <cellStyle name="Hyperlink 37" xfId="11938" hidden="1" xr:uid="{00000000-0005-0000-0000-000028890000}"/>
    <cellStyle name="Hyperlink 37" xfId="12641" hidden="1" xr:uid="{00000000-0005-0000-0000-000029890000}"/>
    <cellStyle name="Hyperlink 37" xfId="12690" hidden="1" xr:uid="{00000000-0005-0000-0000-00002A890000}"/>
    <cellStyle name="Hyperlink 37" xfId="12740" hidden="1" xr:uid="{00000000-0005-0000-0000-00002B890000}"/>
    <cellStyle name="Hyperlink 37" xfId="12776" hidden="1" xr:uid="{00000000-0005-0000-0000-00002C890000}"/>
    <cellStyle name="Hyperlink 37" xfId="12173" hidden="1" xr:uid="{00000000-0005-0000-0000-00002D890000}"/>
    <cellStyle name="Hyperlink 37" xfId="12845" hidden="1" xr:uid="{00000000-0005-0000-0000-00002E890000}"/>
    <cellStyle name="Hyperlink 37" xfId="12894" hidden="1" xr:uid="{00000000-0005-0000-0000-00002F890000}"/>
    <cellStyle name="Hyperlink 37" xfId="12944" hidden="1" xr:uid="{00000000-0005-0000-0000-000030890000}"/>
    <cellStyle name="Hyperlink 37" xfId="12980" hidden="1" xr:uid="{00000000-0005-0000-0000-000031890000}"/>
    <cellStyle name="Hyperlink 37" xfId="11480" hidden="1" xr:uid="{00000000-0005-0000-0000-000032890000}"/>
    <cellStyle name="Hyperlink 37" xfId="13049" hidden="1" xr:uid="{00000000-0005-0000-0000-000033890000}"/>
    <cellStyle name="Hyperlink 37" xfId="13098" hidden="1" xr:uid="{00000000-0005-0000-0000-000034890000}"/>
    <cellStyle name="Hyperlink 37" xfId="13148" hidden="1" xr:uid="{00000000-0005-0000-0000-000035890000}"/>
    <cellStyle name="Hyperlink 37" xfId="13184" hidden="1" xr:uid="{00000000-0005-0000-0000-000036890000}"/>
    <cellStyle name="Hyperlink 37" xfId="13307" hidden="1" xr:uid="{00000000-0005-0000-0000-000037890000}"/>
    <cellStyle name="Hyperlink 37" xfId="13480" hidden="1" xr:uid="{00000000-0005-0000-0000-000038890000}"/>
    <cellStyle name="Hyperlink 37" xfId="13529" hidden="1" xr:uid="{00000000-0005-0000-0000-000039890000}"/>
    <cellStyle name="Hyperlink 37" xfId="13579" hidden="1" xr:uid="{00000000-0005-0000-0000-00003A890000}"/>
    <cellStyle name="Hyperlink 37" xfId="13615" hidden="1" xr:uid="{00000000-0005-0000-0000-00003B890000}"/>
    <cellStyle name="Hyperlink 37" xfId="13340" hidden="1" xr:uid="{00000000-0005-0000-0000-00003C890000}"/>
    <cellStyle name="Hyperlink 37" xfId="13712" hidden="1" xr:uid="{00000000-0005-0000-0000-00003D890000}"/>
    <cellStyle name="Hyperlink 37" xfId="13761" hidden="1" xr:uid="{00000000-0005-0000-0000-00003E890000}"/>
    <cellStyle name="Hyperlink 37" xfId="13811" hidden="1" xr:uid="{00000000-0005-0000-0000-00003F890000}"/>
    <cellStyle name="Hyperlink 37" xfId="13847" hidden="1" xr:uid="{00000000-0005-0000-0000-000040890000}"/>
    <cellStyle name="Hyperlink 37" xfId="13239" hidden="1" xr:uid="{00000000-0005-0000-0000-000041890000}"/>
    <cellStyle name="Hyperlink 37" xfId="13916" hidden="1" xr:uid="{00000000-0005-0000-0000-000042890000}"/>
    <cellStyle name="Hyperlink 37" xfId="13965" hidden="1" xr:uid="{00000000-0005-0000-0000-000043890000}"/>
    <cellStyle name="Hyperlink 37" xfId="14015" hidden="1" xr:uid="{00000000-0005-0000-0000-000044890000}"/>
    <cellStyle name="Hyperlink 37" xfId="14051" hidden="1" xr:uid="{00000000-0005-0000-0000-000045890000}"/>
    <cellStyle name="Hyperlink 37" xfId="13417" hidden="1" xr:uid="{00000000-0005-0000-0000-000046890000}"/>
    <cellStyle name="Hyperlink 37" xfId="14120" hidden="1" xr:uid="{00000000-0005-0000-0000-000047890000}"/>
    <cellStyle name="Hyperlink 37" xfId="14169" hidden="1" xr:uid="{00000000-0005-0000-0000-000048890000}"/>
    <cellStyle name="Hyperlink 37" xfId="14219" hidden="1" xr:uid="{00000000-0005-0000-0000-000049890000}"/>
    <cellStyle name="Hyperlink 37" xfId="14255" hidden="1" xr:uid="{00000000-0005-0000-0000-00004A890000}"/>
    <cellStyle name="Hyperlink 37" xfId="13652" hidden="1" xr:uid="{00000000-0005-0000-0000-00004B890000}"/>
    <cellStyle name="Hyperlink 37" xfId="14324" hidden="1" xr:uid="{00000000-0005-0000-0000-00004C890000}"/>
    <cellStyle name="Hyperlink 37" xfId="14373" hidden="1" xr:uid="{00000000-0005-0000-0000-00004D890000}"/>
    <cellStyle name="Hyperlink 37" xfId="14423" hidden="1" xr:uid="{00000000-0005-0000-0000-00004E890000}"/>
    <cellStyle name="Hyperlink 37" xfId="14459" hidden="1" xr:uid="{00000000-0005-0000-0000-00004F890000}"/>
    <cellStyle name="Hyperlink 37" xfId="11380" hidden="1" xr:uid="{00000000-0005-0000-0000-000050890000}"/>
    <cellStyle name="Hyperlink 37" xfId="14528" hidden="1" xr:uid="{00000000-0005-0000-0000-000051890000}"/>
    <cellStyle name="Hyperlink 37" xfId="14577" hidden="1" xr:uid="{00000000-0005-0000-0000-000052890000}"/>
    <cellStyle name="Hyperlink 37" xfId="14627" hidden="1" xr:uid="{00000000-0005-0000-0000-000053890000}"/>
    <cellStyle name="Hyperlink 37" xfId="14663" hidden="1" xr:uid="{00000000-0005-0000-0000-000054890000}"/>
    <cellStyle name="Hyperlink 37" xfId="14786" hidden="1" xr:uid="{00000000-0005-0000-0000-000055890000}"/>
    <cellStyle name="Hyperlink 37" xfId="14959" hidden="1" xr:uid="{00000000-0005-0000-0000-000056890000}"/>
    <cellStyle name="Hyperlink 37" xfId="15008" hidden="1" xr:uid="{00000000-0005-0000-0000-000057890000}"/>
    <cellStyle name="Hyperlink 37" xfId="15058" hidden="1" xr:uid="{00000000-0005-0000-0000-000058890000}"/>
    <cellStyle name="Hyperlink 37" xfId="15094" hidden="1" xr:uid="{00000000-0005-0000-0000-000059890000}"/>
    <cellStyle name="Hyperlink 37" xfId="14819" hidden="1" xr:uid="{00000000-0005-0000-0000-00005A890000}"/>
    <cellStyle name="Hyperlink 37" xfId="15191" hidden="1" xr:uid="{00000000-0005-0000-0000-00005B890000}"/>
    <cellStyle name="Hyperlink 37" xfId="15240" hidden="1" xr:uid="{00000000-0005-0000-0000-00005C890000}"/>
    <cellStyle name="Hyperlink 37" xfId="15290" hidden="1" xr:uid="{00000000-0005-0000-0000-00005D890000}"/>
    <cellStyle name="Hyperlink 37" xfId="15326" hidden="1" xr:uid="{00000000-0005-0000-0000-00005E890000}"/>
    <cellStyle name="Hyperlink 37" xfId="14718" hidden="1" xr:uid="{00000000-0005-0000-0000-00005F890000}"/>
    <cellStyle name="Hyperlink 37" xfId="15395" hidden="1" xr:uid="{00000000-0005-0000-0000-000060890000}"/>
    <cellStyle name="Hyperlink 37" xfId="15444" hidden="1" xr:uid="{00000000-0005-0000-0000-000061890000}"/>
    <cellStyle name="Hyperlink 37" xfId="15494" hidden="1" xr:uid="{00000000-0005-0000-0000-000062890000}"/>
    <cellStyle name="Hyperlink 37" xfId="15530" hidden="1" xr:uid="{00000000-0005-0000-0000-000063890000}"/>
    <cellStyle name="Hyperlink 37" xfId="14896" hidden="1" xr:uid="{00000000-0005-0000-0000-000064890000}"/>
    <cellStyle name="Hyperlink 37" xfId="15599" hidden="1" xr:uid="{00000000-0005-0000-0000-000065890000}"/>
    <cellStyle name="Hyperlink 37" xfId="15648" hidden="1" xr:uid="{00000000-0005-0000-0000-000066890000}"/>
    <cellStyle name="Hyperlink 37" xfId="15698" hidden="1" xr:uid="{00000000-0005-0000-0000-000067890000}"/>
    <cellStyle name="Hyperlink 37" xfId="15734" hidden="1" xr:uid="{00000000-0005-0000-0000-000068890000}"/>
    <cellStyle name="Hyperlink 37" xfId="15131" hidden="1" xr:uid="{00000000-0005-0000-0000-000069890000}"/>
    <cellStyle name="Hyperlink 37" xfId="15803" hidden="1" xr:uid="{00000000-0005-0000-0000-00006A890000}"/>
    <cellStyle name="Hyperlink 37" xfId="15852" hidden="1" xr:uid="{00000000-0005-0000-0000-00006B890000}"/>
    <cellStyle name="Hyperlink 37" xfId="15902" hidden="1" xr:uid="{00000000-0005-0000-0000-00006C890000}"/>
    <cellStyle name="Hyperlink 37" xfId="15938" hidden="1" xr:uid="{00000000-0005-0000-0000-00006D890000}"/>
    <cellStyle name="Hyperlink 37" xfId="5573" hidden="1" xr:uid="{00000000-0005-0000-0000-00006E890000}"/>
    <cellStyle name="Hyperlink 37" xfId="16032" hidden="1" xr:uid="{00000000-0005-0000-0000-00006F890000}"/>
    <cellStyle name="Hyperlink 37" xfId="16081" hidden="1" xr:uid="{00000000-0005-0000-0000-000070890000}"/>
    <cellStyle name="Hyperlink 37" xfId="16131" hidden="1" xr:uid="{00000000-0005-0000-0000-000071890000}"/>
    <cellStyle name="Hyperlink 37" xfId="16167" hidden="1" xr:uid="{00000000-0005-0000-0000-000072890000}"/>
    <cellStyle name="Hyperlink 37" xfId="16218" hidden="1" xr:uid="{00000000-0005-0000-0000-000073890000}"/>
    <cellStyle name="Hyperlink 37" xfId="16287" hidden="1" xr:uid="{00000000-0005-0000-0000-000074890000}"/>
    <cellStyle name="Hyperlink 37" xfId="16336" hidden="1" xr:uid="{00000000-0005-0000-0000-000075890000}"/>
    <cellStyle name="Hyperlink 37" xfId="16386" hidden="1" xr:uid="{00000000-0005-0000-0000-000076890000}"/>
    <cellStyle name="Hyperlink 37" xfId="16422" hidden="1" xr:uid="{00000000-0005-0000-0000-000077890000}"/>
    <cellStyle name="Hyperlink 37" xfId="16527" hidden="1" xr:uid="{00000000-0005-0000-0000-000078890000}"/>
    <cellStyle name="Hyperlink 37" xfId="16650" hidden="1" xr:uid="{00000000-0005-0000-0000-000079890000}"/>
    <cellStyle name="Hyperlink 37" xfId="16699" hidden="1" xr:uid="{00000000-0005-0000-0000-00007A890000}"/>
    <cellStyle name="Hyperlink 37" xfId="16749" hidden="1" xr:uid="{00000000-0005-0000-0000-00007B890000}"/>
    <cellStyle name="Hyperlink 37" xfId="16785" hidden="1" xr:uid="{00000000-0005-0000-0000-00007C890000}"/>
    <cellStyle name="Hyperlink 37" xfId="16908" hidden="1" xr:uid="{00000000-0005-0000-0000-00007D890000}"/>
    <cellStyle name="Hyperlink 37" xfId="17081" hidden="1" xr:uid="{00000000-0005-0000-0000-00007E890000}"/>
    <cellStyle name="Hyperlink 37" xfId="17130" hidden="1" xr:uid="{00000000-0005-0000-0000-00007F890000}"/>
    <cellStyle name="Hyperlink 37" xfId="17180" hidden="1" xr:uid="{00000000-0005-0000-0000-000080890000}"/>
    <cellStyle name="Hyperlink 37" xfId="17216" hidden="1" xr:uid="{00000000-0005-0000-0000-000081890000}"/>
    <cellStyle name="Hyperlink 37" xfId="16941" hidden="1" xr:uid="{00000000-0005-0000-0000-000082890000}"/>
    <cellStyle name="Hyperlink 37" xfId="17313" hidden="1" xr:uid="{00000000-0005-0000-0000-000083890000}"/>
    <cellStyle name="Hyperlink 37" xfId="17362" hidden="1" xr:uid="{00000000-0005-0000-0000-000084890000}"/>
    <cellStyle name="Hyperlink 37" xfId="17412" hidden="1" xr:uid="{00000000-0005-0000-0000-000085890000}"/>
    <cellStyle name="Hyperlink 37" xfId="17448" hidden="1" xr:uid="{00000000-0005-0000-0000-000086890000}"/>
    <cellStyle name="Hyperlink 37" xfId="16840" hidden="1" xr:uid="{00000000-0005-0000-0000-000087890000}"/>
    <cellStyle name="Hyperlink 37" xfId="17517" hidden="1" xr:uid="{00000000-0005-0000-0000-000088890000}"/>
    <cellStyle name="Hyperlink 37" xfId="17566" hidden="1" xr:uid="{00000000-0005-0000-0000-000089890000}"/>
    <cellStyle name="Hyperlink 37" xfId="17616" hidden="1" xr:uid="{00000000-0005-0000-0000-00008A890000}"/>
    <cellStyle name="Hyperlink 37" xfId="17652" hidden="1" xr:uid="{00000000-0005-0000-0000-00008B890000}"/>
    <cellStyle name="Hyperlink 37" xfId="17018" hidden="1" xr:uid="{00000000-0005-0000-0000-00008C890000}"/>
    <cellStyle name="Hyperlink 37" xfId="17721" hidden="1" xr:uid="{00000000-0005-0000-0000-00008D890000}"/>
    <cellStyle name="Hyperlink 37" xfId="17770" hidden="1" xr:uid="{00000000-0005-0000-0000-00008E890000}"/>
    <cellStyle name="Hyperlink 37" xfId="17820" hidden="1" xr:uid="{00000000-0005-0000-0000-00008F890000}"/>
    <cellStyle name="Hyperlink 37" xfId="17856" hidden="1" xr:uid="{00000000-0005-0000-0000-000090890000}"/>
    <cellStyle name="Hyperlink 37" xfId="17253" hidden="1" xr:uid="{00000000-0005-0000-0000-000091890000}"/>
    <cellStyle name="Hyperlink 37" xfId="17925" hidden="1" xr:uid="{00000000-0005-0000-0000-000092890000}"/>
    <cellStyle name="Hyperlink 37" xfId="17974" hidden="1" xr:uid="{00000000-0005-0000-0000-000093890000}"/>
    <cellStyle name="Hyperlink 37" xfId="18024" hidden="1" xr:uid="{00000000-0005-0000-0000-000094890000}"/>
    <cellStyle name="Hyperlink 37" xfId="18060" hidden="1" xr:uid="{00000000-0005-0000-0000-000095890000}"/>
    <cellStyle name="Hyperlink 37" xfId="16561" hidden="1" xr:uid="{00000000-0005-0000-0000-000096890000}"/>
    <cellStyle name="Hyperlink 37" xfId="18129" hidden="1" xr:uid="{00000000-0005-0000-0000-000097890000}"/>
    <cellStyle name="Hyperlink 37" xfId="18178" hidden="1" xr:uid="{00000000-0005-0000-0000-000098890000}"/>
    <cellStyle name="Hyperlink 37" xfId="18228" hidden="1" xr:uid="{00000000-0005-0000-0000-000099890000}"/>
    <cellStyle name="Hyperlink 37" xfId="18264" hidden="1" xr:uid="{00000000-0005-0000-0000-00009A890000}"/>
    <cellStyle name="Hyperlink 37" xfId="18387" hidden="1" xr:uid="{00000000-0005-0000-0000-00009B890000}"/>
    <cellStyle name="Hyperlink 37" xfId="18560" hidden="1" xr:uid="{00000000-0005-0000-0000-00009C890000}"/>
    <cellStyle name="Hyperlink 37" xfId="18609" hidden="1" xr:uid="{00000000-0005-0000-0000-00009D890000}"/>
    <cellStyle name="Hyperlink 37" xfId="18659" hidden="1" xr:uid="{00000000-0005-0000-0000-00009E890000}"/>
    <cellStyle name="Hyperlink 37" xfId="18695" hidden="1" xr:uid="{00000000-0005-0000-0000-00009F890000}"/>
    <cellStyle name="Hyperlink 37" xfId="18420" hidden="1" xr:uid="{00000000-0005-0000-0000-0000A0890000}"/>
    <cellStyle name="Hyperlink 37" xfId="18792" hidden="1" xr:uid="{00000000-0005-0000-0000-0000A1890000}"/>
    <cellStyle name="Hyperlink 37" xfId="18841" hidden="1" xr:uid="{00000000-0005-0000-0000-0000A2890000}"/>
    <cellStyle name="Hyperlink 37" xfId="18891" hidden="1" xr:uid="{00000000-0005-0000-0000-0000A3890000}"/>
    <cellStyle name="Hyperlink 37" xfId="18927" hidden="1" xr:uid="{00000000-0005-0000-0000-0000A4890000}"/>
    <cellStyle name="Hyperlink 37" xfId="18319" hidden="1" xr:uid="{00000000-0005-0000-0000-0000A5890000}"/>
    <cellStyle name="Hyperlink 37" xfId="18996" hidden="1" xr:uid="{00000000-0005-0000-0000-0000A6890000}"/>
    <cellStyle name="Hyperlink 37" xfId="19045" hidden="1" xr:uid="{00000000-0005-0000-0000-0000A7890000}"/>
    <cellStyle name="Hyperlink 37" xfId="19095" hidden="1" xr:uid="{00000000-0005-0000-0000-0000A8890000}"/>
    <cellStyle name="Hyperlink 37" xfId="19131" hidden="1" xr:uid="{00000000-0005-0000-0000-0000A9890000}"/>
    <cellStyle name="Hyperlink 37" xfId="18497" hidden="1" xr:uid="{00000000-0005-0000-0000-0000AA890000}"/>
    <cellStyle name="Hyperlink 37" xfId="19200" hidden="1" xr:uid="{00000000-0005-0000-0000-0000AB890000}"/>
    <cellStyle name="Hyperlink 37" xfId="19249" hidden="1" xr:uid="{00000000-0005-0000-0000-0000AC890000}"/>
    <cellStyle name="Hyperlink 37" xfId="19299" hidden="1" xr:uid="{00000000-0005-0000-0000-0000AD890000}"/>
    <cellStyle name="Hyperlink 37" xfId="19335" hidden="1" xr:uid="{00000000-0005-0000-0000-0000AE890000}"/>
    <cellStyle name="Hyperlink 37" xfId="18732" hidden="1" xr:uid="{00000000-0005-0000-0000-0000AF890000}"/>
    <cellStyle name="Hyperlink 37" xfId="19404" hidden="1" xr:uid="{00000000-0005-0000-0000-0000B0890000}"/>
    <cellStyle name="Hyperlink 37" xfId="19453" hidden="1" xr:uid="{00000000-0005-0000-0000-0000B1890000}"/>
    <cellStyle name="Hyperlink 37" xfId="19503" hidden="1" xr:uid="{00000000-0005-0000-0000-0000B2890000}"/>
    <cellStyle name="Hyperlink 37" xfId="19539" hidden="1" xr:uid="{00000000-0005-0000-0000-0000B3890000}"/>
    <cellStyle name="Hyperlink 37" xfId="16462" hidden="1" xr:uid="{00000000-0005-0000-0000-0000B4890000}"/>
    <cellStyle name="Hyperlink 37" xfId="19608" hidden="1" xr:uid="{00000000-0005-0000-0000-0000B5890000}"/>
    <cellStyle name="Hyperlink 37" xfId="19657" hidden="1" xr:uid="{00000000-0005-0000-0000-0000B6890000}"/>
    <cellStyle name="Hyperlink 37" xfId="19707" hidden="1" xr:uid="{00000000-0005-0000-0000-0000B7890000}"/>
    <cellStyle name="Hyperlink 37" xfId="19743" hidden="1" xr:uid="{00000000-0005-0000-0000-0000B8890000}"/>
    <cellStyle name="Hyperlink 37" xfId="19866" hidden="1" xr:uid="{00000000-0005-0000-0000-0000B9890000}"/>
    <cellStyle name="Hyperlink 37" xfId="20039" hidden="1" xr:uid="{00000000-0005-0000-0000-0000BA890000}"/>
    <cellStyle name="Hyperlink 37" xfId="20088" hidden="1" xr:uid="{00000000-0005-0000-0000-0000BB890000}"/>
    <cellStyle name="Hyperlink 37" xfId="20138" hidden="1" xr:uid="{00000000-0005-0000-0000-0000BC890000}"/>
    <cellStyle name="Hyperlink 37" xfId="20174" hidden="1" xr:uid="{00000000-0005-0000-0000-0000BD890000}"/>
    <cellStyle name="Hyperlink 37" xfId="19899" hidden="1" xr:uid="{00000000-0005-0000-0000-0000BE890000}"/>
    <cellStyle name="Hyperlink 37" xfId="20271" hidden="1" xr:uid="{00000000-0005-0000-0000-0000BF890000}"/>
    <cellStyle name="Hyperlink 37" xfId="20320" hidden="1" xr:uid="{00000000-0005-0000-0000-0000C0890000}"/>
    <cellStyle name="Hyperlink 37" xfId="20370" hidden="1" xr:uid="{00000000-0005-0000-0000-0000C1890000}"/>
    <cellStyle name="Hyperlink 37" xfId="20406" hidden="1" xr:uid="{00000000-0005-0000-0000-0000C2890000}"/>
    <cellStyle name="Hyperlink 37" xfId="19798" hidden="1" xr:uid="{00000000-0005-0000-0000-0000C3890000}"/>
    <cellStyle name="Hyperlink 37" xfId="20475" hidden="1" xr:uid="{00000000-0005-0000-0000-0000C4890000}"/>
    <cellStyle name="Hyperlink 37" xfId="20524" hidden="1" xr:uid="{00000000-0005-0000-0000-0000C5890000}"/>
    <cellStyle name="Hyperlink 37" xfId="20574" hidden="1" xr:uid="{00000000-0005-0000-0000-0000C6890000}"/>
    <cellStyle name="Hyperlink 37" xfId="20610" hidden="1" xr:uid="{00000000-0005-0000-0000-0000C7890000}"/>
    <cellStyle name="Hyperlink 37" xfId="19976" hidden="1" xr:uid="{00000000-0005-0000-0000-0000C8890000}"/>
    <cellStyle name="Hyperlink 37" xfId="20679" hidden="1" xr:uid="{00000000-0005-0000-0000-0000C9890000}"/>
    <cellStyle name="Hyperlink 37" xfId="20728" hidden="1" xr:uid="{00000000-0005-0000-0000-0000CA890000}"/>
    <cellStyle name="Hyperlink 37" xfId="20778" hidden="1" xr:uid="{00000000-0005-0000-0000-0000CB890000}"/>
    <cellStyle name="Hyperlink 37" xfId="20814" hidden="1" xr:uid="{00000000-0005-0000-0000-0000CC890000}"/>
    <cellStyle name="Hyperlink 37" xfId="20211" hidden="1" xr:uid="{00000000-0005-0000-0000-0000CD890000}"/>
    <cellStyle name="Hyperlink 37" xfId="20883" hidden="1" xr:uid="{00000000-0005-0000-0000-0000CE890000}"/>
    <cellStyle name="Hyperlink 37" xfId="20932" hidden="1" xr:uid="{00000000-0005-0000-0000-0000CF890000}"/>
    <cellStyle name="Hyperlink 37" xfId="20982" hidden="1" xr:uid="{00000000-0005-0000-0000-0000D0890000}"/>
    <cellStyle name="Hyperlink 37" xfId="21018" hidden="1" xr:uid="{00000000-0005-0000-0000-0000D1890000}"/>
    <cellStyle name="Hyperlink 37" xfId="5788" hidden="1" xr:uid="{00000000-0005-0000-0000-0000D2890000}"/>
    <cellStyle name="Hyperlink 37" xfId="21116" hidden="1" xr:uid="{00000000-0005-0000-0000-0000D3890000}"/>
    <cellStyle name="Hyperlink 37" xfId="21165" hidden="1" xr:uid="{00000000-0005-0000-0000-0000D4890000}"/>
    <cellStyle name="Hyperlink 37" xfId="21215" hidden="1" xr:uid="{00000000-0005-0000-0000-0000D5890000}"/>
    <cellStyle name="Hyperlink 37" xfId="21251" hidden="1" xr:uid="{00000000-0005-0000-0000-0000D6890000}"/>
    <cellStyle name="Hyperlink 37" xfId="21302" hidden="1" xr:uid="{00000000-0005-0000-0000-0000D7890000}"/>
    <cellStyle name="Hyperlink 37" xfId="21371" hidden="1" xr:uid="{00000000-0005-0000-0000-0000D8890000}"/>
    <cellStyle name="Hyperlink 37" xfId="21420" hidden="1" xr:uid="{00000000-0005-0000-0000-0000D9890000}"/>
    <cellStyle name="Hyperlink 37" xfId="21470" hidden="1" xr:uid="{00000000-0005-0000-0000-0000DA890000}"/>
    <cellStyle name="Hyperlink 37" xfId="21506" hidden="1" xr:uid="{00000000-0005-0000-0000-0000DB890000}"/>
    <cellStyle name="Hyperlink 37" xfId="21612" hidden="1" xr:uid="{00000000-0005-0000-0000-0000DC890000}"/>
    <cellStyle name="Hyperlink 37" xfId="21735" hidden="1" xr:uid="{00000000-0005-0000-0000-0000DD890000}"/>
    <cellStyle name="Hyperlink 37" xfId="21784" hidden="1" xr:uid="{00000000-0005-0000-0000-0000DE890000}"/>
    <cellStyle name="Hyperlink 37" xfId="21834" hidden="1" xr:uid="{00000000-0005-0000-0000-0000DF890000}"/>
    <cellStyle name="Hyperlink 37" xfId="21870" hidden="1" xr:uid="{00000000-0005-0000-0000-0000E0890000}"/>
    <cellStyle name="Hyperlink 37" xfId="21993" hidden="1" xr:uid="{00000000-0005-0000-0000-0000E1890000}"/>
    <cellStyle name="Hyperlink 37" xfId="22166" hidden="1" xr:uid="{00000000-0005-0000-0000-0000E2890000}"/>
    <cellStyle name="Hyperlink 37" xfId="22215" hidden="1" xr:uid="{00000000-0005-0000-0000-0000E3890000}"/>
    <cellStyle name="Hyperlink 37" xfId="22265" hidden="1" xr:uid="{00000000-0005-0000-0000-0000E4890000}"/>
    <cellStyle name="Hyperlink 37" xfId="22301" hidden="1" xr:uid="{00000000-0005-0000-0000-0000E5890000}"/>
    <cellStyle name="Hyperlink 37" xfId="22026" hidden="1" xr:uid="{00000000-0005-0000-0000-0000E6890000}"/>
    <cellStyle name="Hyperlink 37" xfId="22398" hidden="1" xr:uid="{00000000-0005-0000-0000-0000E7890000}"/>
    <cellStyle name="Hyperlink 37" xfId="22447" hidden="1" xr:uid="{00000000-0005-0000-0000-0000E8890000}"/>
    <cellStyle name="Hyperlink 37" xfId="22497" hidden="1" xr:uid="{00000000-0005-0000-0000-0000E9890000}"/>
    <cellStyle name="Hyperlink 37" xfId="22533" hidden="1" xr:uid="{00000000-0005-0000-0000-0000EA890000}"/>
    <cellStyle name="Hyperlink 37" xfId="21925" hidden="1" xr:uid="{00000000-0005-0000-0000-0000EB890000}"/>
    <cellStyle name="Hyperlink 37" xfId="22602" hidden="1" xr:uid="{00000000-0005-0000-0000-0000EC890000}"/>
    <cellStyle name="Hyperlink 37" xfId="22651" hidden="1" xr:uid="{00000000-0005-0000-0000-0000ED890000}"/>
    <cellStyle name="Hyperlink 37" xfId="22701" hidden="1" xr:uid="{00000000-0005-0000-0000-0000EE890000}"/>
    <cellStyle name="Hyperlink 37" xfId="22737" hidden="1" xr:uid="{00000000-0005-0000-0000-0000EF890000}"/>
    <cellStyle name="Hyperlink 37" xfId="22103" hidden="1" xr:uid="{00000000-0005-0000-0000-0000F0890000}"/>
    <cellStyle name="Hyperlink 37" xfId="22806" hidden="1" xr:uid="{00000000-0005-0000-0000-0000F1890000}"/>
    <cellStyle name="Hyperlink 37" xfId="22855" hidden="1" xr:uid="{00000000-0005-0000-0000-0000F2890000}"/>
    <cellStyle name="Hyperlink 37" xfId="22905" hidden="1" xr:uid="{00000000-0005-0000-0000-0000F3890000}"/>
    <cellStyle name="Hyperlink 37" xfId="22941" hidden="1" xr:uid="{00000000-0005-0000-0000-0000F4890000}"/>
    <cellStyle name="Hyperlink 37" xfId="22338" hidden="1" xr:uid="{00000000-0005-0000-0000-0000F5890000}"/>
    <cellStyle name="Hyperlink 37" xfId="23010" hidden="1" xr:uid="{00000000-0005-0000-0000-0000F6890000}"/>
    <cellStyle name="Hyperlink 37" xfId="23059" hidden="1" xr:uid="{00000000-0005-0000-0000-0000F7890000}"/>
    <cellStyle name="Hyperlink 37" xfId="23109" hidden="1" xr:uid="{00000000-0005-0000-0000-0000F8890000}"/>
    <cellStyle name="Hyperlink 37" xfId="23145" hidden="1" xr:uid="{00000000-0005-0000-0000-0000F9890000}"/>
    <cellStyle name="Hyperlink 37" xfId="21646" hidden="1" xr:uid="{00000000-0005-0000-0000-0000FA890000}"/>
    <cellStyle name="Hyperlink 37" xfId="23214" hidden="1" xr:uid="{00000000-0005-0000-0000-0000FB890000}"/>
    <cellStyle name="Hyperlink 37" xfId="23263" hidden="1" xr:uid="{00000000-0005-0000-0000-0000FC890000}"/>
    <cellStyle name="Hyperlink 37" xfId="23313" hidden="1" xr:uid="{00000000-0005-0000-0000-0000FD890000}"/>
    <cellStyle name="Hyperlink 37" xfId="23349" hidden="1" xr:uid="{00000000-0005-0000-0000-0000FE890000}"/>
    <cellStyle name="Hyperlink 37" xfId="23472" hidden="1" xr:uid="{00000000-0005-0000-0000-0000FF890000}"/>
    <cellStyle name="Hyperlink 37" xfId="23645" hidden="1" xr:uid="{00000000-0005-0000-0000-0000008A0000}"/>
    <cellStyle name="Hyperlink 37" xfId="23694" hidden="1" xr:uid="{00000000-0005-0000-0000-0000018A0000}"/>
    <cellStyle name="Hyperlink 37" xfId="23744" hidden="1" xr:uid="{00000000-0005-0000-0000-0000028A0000}"/>
    <cellStyle name="Hyperlink 37" xfId="23780" hidden="1" xr:uid="{00000000-0005-0000-0000-0000038A0000}"/>
    <cellStyle name="Hyperlink 37" xfId="23505" hidden="1" xr:uid="{00000000-0005-0000-0000-0000048A0000}"/>
    <cellStyle name="Hyperlink 37" xfId="23877" hidden="1" xr:uid="{00000000-0005-0000-0000-0000058A0000}"/>
    <cellStyle name="Hyperlink 37" xfId="23926" hidden="1" xr:uid="{00000000-0005-0000-0000-0000068A0000}"/>
    <cellStyle name="Hyperlink 37" xfId="23976" hidden="1" xr:uid="{00000000-0005-0000-0000-0000078A0000}"/>
    <cellStyle name="Hyperlink 37" xfId="24012" hidden="1" xr:uid="{00000000-0005-0000-0000-0000088A0000}"/>
    <cellStyle name="Hyperlink 37" xfId="23404" hidden="1" xr:uid="{00000000-0005-0000-0000-0000098A0000}"/>
    <cellStyle name="Hyperlink 37" xfId="24081" hidden="1" xr:uid="{00000000-0005-0000-0000-00000A8A0000}"/>
    <cellStyle name="Hyperlink 37" xfId="24130" hidden="1" xr:uid="{00000000-0005-0000-0000-00000B8A0000}"/>
    <cellStyle name="Hyperlink 37" xfId="24180" hidden="1" xr:uid="{00000000-0005-0000-0000-00000C8A0000}"/>
    <cellStyle name="Hyperlink 37" xfId="24216" hidden="1" xr:uid="{00000000-0005-0000-0000-00000D8A0000}"/>
    <cellStyle name="Hyperlink 37" xfId="23582" hidden="1" xr:uid="{00000000-0005-0000-0000-00000E8A0000}"/>
    <cellStyle name="Hyperlink 37" xfId="24285" hidden="1" xr:uid="{00000000-0005-0000-0000-00000F8A0000}"/>
    <cellStyle name="Hyperlink 37" xfId="24334" hidden="1" xr:uid="{00000000-0005-0000-0000-0000108A0000}"/>
    <cellStyle name="Hyperlink 37" xfId="24384" hidden="1" xr:uid="{00000000-0005-0000-0000-0000118A0000}"/>
    <cellStyle name="Hyperlink 37" xfId="24420" hidden="1" xr:uid="{00000000-0005-0000-0000-0000128A0000}"/>
    <cellStyle name="Hyperlink 37" xfId="23817" hidden="1" xr:uid="{00000000-0005-0000-0000-0000138A0000}"/>
    <cellStyle name="Hyperlink 37" xfId="24489" hidden="1" xr:uid="{00000000-0005-0000-0000-0000148A0000}"/>
    <cellStyle name="Hyperlink 37" xfId="24538" hidden="1" xr:uid="{00000000-0005-0000-0000-0000158A0000}"/>
    <cellStyle name="Hyperlink 37" xfId="24588" hidden="1" xr:uid="{00000000-0005-0000-0000-0000168A0000}"/>
    <cellStyle name="Hyperlink 37" xfId="24624" hidden="1" xr:uid="{00000000-0005-0000-0000-0000178A0000}"/>
    <cellStyle name="Hyperlink 37" xfId="21547" hidden="1" xr:uid="{00000000-0005-0000-0000-0000188A0000}"/>
    <cellStyle name="Hyperlink 37" xfId="24693" hidden="1" xr:uid="{00000000-0005-0000-0000-0000198A0000}"/>
    <cellStyle name="Hyperlink 37" xfId="24742" hidden="1" xr:uid="{00000000-0005-0000-0000-00001A8A0000}"/>
    <cellStyle name="Hyperlink 37" xfId="24792" hidden="1" xr:uid="{00000000-0005-0000-0000-00001B8A0000}"/>
    <cellStyle name="Hyperlink 37" xfId="24828" hidden="1" xr:uid="{00000000-0005-0000-0000-00001C8A0000}"/>
    <cellStyle name="Hyperlink 37" xfId="24951" hidden="1" xr:uid="{00000000-0005-0000-0000-00001D8A0000}"/>
    <cellStyle name="Hyperlink 37" xfId="25124" hidden="1" xr:uid="{00000000-0005-0000-0000-00001E8A0000}"/>
    <cellStyle name="Hyperlink 37" xfId="25173" hidden="1" xr:uid="{00000000-0005-0000-0000-00001F8A0000}"/>
    <cellStyle name="Hyperlink 37" xfId="25223" hidden="1" xr:uid="{00000000-0005-0000-0000-0000208A0000}"/>
    <cellStyle name="Hyperlink 37" xfId="25259" hidden="1" xr:uid="{00000000-0005-0000-0000-0000218A0000}"/>
    <cellStyle name="Hyperlink 37" xfId="24984" hidden="1" xr:uid="{00000000-0005-0000-0000-0000228A0000}"/>
    <cellStyle name="Hyperlink 37" xfId="25356" hidden="1" xr:uid="{00000000-0005-0000-0000-0000238A0000}"/>
    <cellStyle name="Hyperlink 37" xfId="25405" hidden="1" xr:uid="{00000000-0005-0000-0000-0000248A0000}"/>
    <cellStyle name="Hyperlink 37" xfId="25455" hidden="1" xr:uid="{00000000-0005-0000-0000-0000258A0000}"/>
    <cellStyle name="Hyperlink 37" xfId="25491" hidden="1" xr:uid="{00000000-0005-0000-0000-0000268A0000}"/>
    <cellStyle name="Hyperlink 37" xfId="24883" hidden="1" xr:uid="{00000000-0005-0000-0000-0000278A0000}"/>
    <cellStyle name="Hyperlink 37" xfId="25560" hidden="1" xr:uid="{00000000-0005-0000-0000-0000288A0000}"/>
    <cellStyle name="Hyperlink 37" xfId="25609" hidden="1" xr:uid="{00000000-0005-0000-0000-0000298A0000}"/>
    <cellStyle name="Hyperlink 37" xfId="25659" hidden="1" xr:uid="{00000000-0005-0000-0000-00002A8A0000}"/>
    <cellStyle name="Hyperlink 37" xfId="25695" hidden="1" xr:uid="{00000000-0005-0000-0000-00002B8A0000}"/>
    <cellStyle name="Hyperlink 37" xfId="25061" hidden="1" xr:uid="{00000000-0005-0000-0000-00002C8A0000}"/>
    <cellStyle name="Hyperlink 37" xfId="25764" hidden="1" xr:uid="{00000000-0005-0000-0000-00002D8A0000}"/>
    <cellStyle name="Hyperlink 37" xfId="25813" hidden="1" xr:uid="{00000000-0005-0000-0000-00002E8A0000}"/>
    <cellStyle name="Hyperlink 37" xfId="25863" hidden="1" xr:uid="{00000000-0005-0000-0000-00002F8A0000}"/>
    <cellStyle name="Hyperlink 37" xfId="25899" hidden="1" xr:uid="{00000000-0005-0000-0000-0000308A0000}"/>
    <cellStyle name="Hyperlink 37" xfId="25296" hidden="1" xr:uid="{00000000-0005-0000-0000-0000318A0000}"/>
    <cellStyle name="Hyperlink 37" xfId="25968" hidden="1" xr:uid="{00000000-0005-0000-0000-0000328A0000}"/>
    <cellStyle name="Hyperlink 37" xfId="26017" hidden="1" xr:uid="{00000000-0005-0000-0000-0000338A0000}"/>
    <cellStyle name="Hyperlink 37" xfId="26067" hidden="1" xr:uid="{00000000-0005-0000-0000-0000348A0000}"/>
    <cellStyle name="Hyperlink 37" xfId="26103" hidden="1" xr:uid="{00000000-0005-0000-0000-0000358A0000}"/>
    <cellStyle name="Hyperlink 37" xfId="10879" hidden="1" xr:uid="{00000000-0005-0000-0000-0000368A0000}"/>
    <cellStyle name="Hyperlink 37" xfId="26197" hidden="1" xr:uid="{00000000-0005-0000-0000-0000378A0000}"/>
    <cellStyle name="Hyperlink 37" xfId="26246" hidden="1" xr:uid="{00000000-0005-0000-0000-0000388A0000}"/>
    <cellStyle name="Hyperlink 37" xfId="26296" hidden="1" xr:uid="{00000000-0005-0000-0000-0000398A0000}"/>
    <cellStyle name="Hyperlink 37" xfId="26332" hidden="1" xr:uid="{00000000-0005-0000-0000-00003A8A0000}"/>
    <cellStyle name="Hyperlink 37" xfId="26383" hidden="1" xr:uid="{00000000-0005-0000-0000-00003B8A0000}"/>
    <cellStyle name="Hyperlink 37" xfId="26452" hidden="1" xr:uid="{00000000-0005-0000-0000-00003C8A0000}"/>
    <cellStyle name="Hyperlink 37" xfId="26501" hidden="1" xr:uid="{00000000-0005-0000-0000-00003D8A0000}"/>
    <cellStyle name="Hyperlink 37" xfId="26551" hidden="1" xr:uid="{00000000-0005-0000-0000-00003E8A0000}"/>
    <cellStyle name="Hyperlink 37" xfId="26587" hidden="1" xr:uid="{00000000-0005-0000-0000-00003F8A0000}"/>
    <cellStyle name="Hyperlink 37" xfId="26690" hidden="1" xr:uid="{00000000-0005-0000-0000-0000408A0000}"/>
    <cellStyle name="Hyperlink 37" xfId="26813" hidden="1" xr:uid="{00000000-0005-0000-0000-0000418A0000}"/>
    <cellStyle name="Hyperlink 37" xfId="26862" hidden="1" xr:uid="{00000000-0005-0000-0000-0000428A0000}"/>
    <cellStyle name="Hyperlink 37" xfId="26912" hidden="1" xr:uid="{00000000-0005-0000-0000-0000438A0000}"/>
    <cellStyle name="Hyperlink 37" xfId="26948" hidden="1" xr:uid="{00000000-0005-0000-0000-0000448A0000}"/>
    <cellStyle name="Hyperlink 37" xfId="27071" hidden="1" xr:uid="{00000000-0005-0000-0000-0000458A0000}"/>
    <cellStyle name="Hyperlink 37" xfId="27244" hidden="1" xr:uid="{00000000-0005-0000-0000-0000468A0000}"/>
    <cellStyle name="Hyperlink 37" xfId="27293" hidden="1" xr:uid="{00000000-0005-0000-0000-0000478A0000}"/>
    <cellStyle name="Hyperlink 37" xfId="27343" hidden="1" xr:uid="{00000000-0005-0000-0000-0000488A0000}"/>
    <cellStyle name="Hyperlink 37" xfId="27379" hidden="1" xr:uid="{00000000-0005-0000-0000-0000498A0000}"/>
    <cellStyle name="Hyperlink 37" xfId="27104" hidden="1" xr:uid="{00000000-0005-0000-0000-00004A8A0000}"/>
    <cellStyle name="Hyperlink 37" xfId="27476" hidden="1" xr:uid="{00000000-0005-0000-0000-00004B8A0000}"/>
    <cellStyle name="Hyperlink 37" xfId="27525" hidden="1" xr:uid="{00000000-0005-0000-0000-00004C8A0000}"/>
    <cellStyle name="Hyperlink 37" xfId="27575" hidden="1" xr:uid="{00000000-0005-0000-0000-00004D8A0000}"/>
    <cellStyle name="Hyperlink 37" xfId="27611" hidden="1" xr:uid="{00000000-0005-0000-0000-00004E8A0000}"/>
    <cellStyle name="Hyperlink 37" xfId="27003" hidden="1" xr:uid="{00000000-0005-0000-0000-00004F8A0000}"/>
    <cellStyle name="Hyperlink 37" xfId="27680" hidden="1" xr:uid="{00000000-0005-0000-0000-0000508A0000}"/>
    <cellStyle name="Hyperlink 37" xfId="27729" hidden="1" xr:uid="{00000000-0005-0000-0000-0000518A0000}"/>
    <cellStyle name="Hyperlink 37" xfId="27779" hidden="1" xr:uid="{00000000-0005-0000-0000-0000528A0000}"/>
    <cellStyle name="Hyperlink 37" xfId="27815" hidden="1" xr:uid="{00000000-0005-0000-0000-0000538A0000}"/>
    <cellStyle name="Hyperlink 37" xfId="27181" hidden="1" xr:uid="{00000000-0005-0000-0000-0000548A0000}"/>
    <cellStyle name="Hyperlink 37" xfId="27884" hidden="1" xr:uid="{00000000-0005-0000-0000-0000558A0000}"/>
    <cellStyle name="Hyperlink 37" xfId="27933" hidden="1" xr:uid="{00000000-0005-0000-0000-0000568A0000}"/>
    <cellStyle name="Hyperlink 37" xfId="27983" hidden="1" xr:uid="{00000000-0005-0000-0000-0000578A0000}"/>
    <cellStyle name="Hyperlink 37" xfId="28019" hidden="1" xr:uid="{00000000-0005-0000-0000-0000588A0000}"/>
    <cellStyle name="Hyperlink 37" xfId="27416" hidden="1" xr:uid="{00000000-0005-0000-0000-0000598A0000}"/>
    <cellStyle name="Hyperlink 37" xfId="28088" hidden="1" xr:uid="{00000000-0005-0000-0000-00005A8A0000}"/>
    <cellStyle name="Hyperlink 37" xfId="28137" hidden="1" xr:uid="{00000000-0005-0000-0000-00005B8A0000}"/>
    <cellStyle name="Hyperlink 37" xfId="28187" hidden="1" xr:uid="{00000000-0005-0000-0000-00005C8A0000}"/>
    <cellStyle name="Hyperlink 37" xfId="28223" hidden="1" xr:uid="{00000000-0005-0000-0000-00005D8A0000}"/>
    <cellStyle name="Hyperlink 37" xfId="26724" hidden="1" xr:uid="{00000000-0005-0000-0000-00005E8A0000}"/>
    <cellStyle name="Hyperlink 37" xfId="28292" hidden="1" xr:uid="{00000000-0005-0000-0000-00005F8A0000}"/>
    <cellStyle name="Hyperlink 37" xfId="28341" hidden="1" xr:uid="{00000000-0005-0000-0000-0000608A0000}"/>
    <cellStyle name="Hyperlink 37" xfId="28391" hidden="1" xr:uid="{00000000-0005-0000-0000-0000618A0000}"/>
    <cellStyle name="Hyperlink 37" xfId="28427" hidden="1" xr:uid="{00000000-0005-0000-0000-0000628A0000}"/>
    <cellStyle name="Hyperlink 37" xfId="28550" hidden="1" xr:uid="{00000000-0005-0000-0000-0000638A0000}"/>
    <cellStyle name="Hyperlink 37" xfId="28723" hidden="1" xr:uid="{00000000-0005-0000-0000-0000648A0000}"/>
    <cellStyle name="Hyperlink 37" xfId="28772" hidden="1" xr:uid="{00000000-0005-0000-0000-0000658A0000}"/>
    <cellStyle name="Hyperlink 37" xfId="28822" hidden="1" xr:uid="{00000000-0005-0000-0000-0000668A0000}"/>
    <cellStyle name="Hyperlink 37" xfId="28858" hidden="1" xr:uid="{00000000-0005-0000-0000-0000678A0000}"/>
    <cellStyle name="Hyperlink 37" xfId="28583" hidden="1" xr:uid="{00000000-0005-0000-0000-0000688A0000}"/>
    <cellStyle name="Hyperlink 37" xfId="28955" hidden="1" xr:uid="{00000000-0005-0000-0000-0000698A0000}"/>
    <cellStyle name="Hyperlink 37" xfId="29004" hidden="1" xr:uid="{00000000-0005-0000-0000-00006A8A0000}"/>
    <cellStyle name="Hyperlink 37" xfId="29054" hidden="1" xr:uid="{00000000-0005-0000-0000-00006B8A0000}"/>
    <cellStyle name="Hyperlink 37" xfId="29090" hidden="1" xr:uid="{00000000-0005-0000-0000-00006C8A0000}"/>
    <cellStyle name="Hyperlink 37" xfId="28482" hidden="1" xr:uid="{00000000-0005-0000-0000-00006D8A0000}"/>
    <cellStyle name="Hyperlink 37" xfId="29159" hidden="1" xr:uid="{00000000-0005-0000-0000-00006E8A0000}"/>
    <cellStyle name="Hyperlink 37" xfId="29208" hidden="1" xr:uid="{00000000-0005-0000-0000-00006F8A0000}"/>
    <cellStyle name="Hyperlink 37" xfId="29258" hidden="1" xr:uid="{00000000-0005-0000-0000-0000708A0000}"/>
    <cellStyle name="Hyperlink 37" xfId="29294" hidden="1" xr:uid="{00000000-0005-0000-0000-0000718A0000}"/>
    <cellStyle name="Hyperlink 37" xfId="28660" hidden="1" xr:uid="{00000000-0005-0000-0000-0000728A0000}"/>
    <cellStyle name="Hyperlink 37" xfId="29363" hidden="1" xr:uid="{00000000-0005-0000-0000-0000738A0000}"/>
    <cellStyle name="Hyperlink 37" xfId="29412" hidden="1" xr:uid="{00000000-0005-0000-0000-0000748A0000}"/>
    <cellStyle name="Hyperlink 37" xfId="29462" hidden="1" xr:uid="{00000000-0005-0000-0000-0000758A0000}"/>
    <cellStyle name="Hyperlink 37" xfId="29498" hidden="1" xr:uid="{00000000-0005-0000-0000-0000768A0000}"/>
    <cellStyle name="Hyperlink 37" xfId="28895" hidden="1" xr:uid="{00000000-0005-0000-0000-0000778A0000}"/>
    <cellStyle name="Hyperlink 37" xfId="29567" hidden="1" xr:uid="{00000000-0005-0000-0000-0000788A0000}"/>
    <cellStyle name="Hyperlink 37" xfId="29616" hidden="1" xr:uid="{00000000-0005-0000-0000-0000798A0000}"/>
    <cellStyle name="Hyperlink 37" xfId="29666" hidden="1" xr:uid="{00000000-0005-0000-0000-00007A8A0000}"/>
    <cellStyle name="Hyperlink 37" xfId="29702" hidden="1" xr:uid="{00000000-0005-0000-0000-00007B8A0000}"/>
    <cellStyle name="Hyperlink 37" xfId="26625" hidden="1" xr:uid="{00000000-0005-0000-0000-00007C8A0000}"/>
    <cellStyle name="Hyperlink 37" xfId="29771" hidden="1" xr:uid="{00000000-0005-0000-0000-00007D8A0000}"/>
    <cellStyle name="Hyperlink 37" xfId="29820" hidden="1" xr:uid="{00000000-0005-0000-0000-00007E8A0000}"/>
    <cellStyle name="Hyperlink 37" xfId="29870" hidden="1" xr:uid="{00000000-0005-0000-0000-00007F8A0000}"/>
    <cellStyle name="Hyperlink 37" xfId="29906" hidden="1" xr:uid="{00000000-0005-0000-0000-0000808A0000}"/>
    <cellStyle name="Hyperlink 37" xfId="30029" hidden="1" xr:uid="{00000000-0005-0000-0000-0000818A0000}"/>
    <cellStyle name="Hyperlink 37" xfId="30202" hidden="1" xr:uid="{00000000-0005-0000-0000-0000828A0000}"/>
    <cellStyle name="Hyperlink 37" xfId="30251" hidden="1" xr:uid="{00000000-0005-0000-0000-0000838A0000}"/>
    <cellStyle name="Hyperlink 37" xfId="30301" hidden="1" xr:uid="{00000000-0005-0000-0000-0000848A0000}"/>
    <cellStyle name="Hyperlink 37" xfId="30337" hidden="1" xr:uid="{00000000-0005-0000-0000-0000858A0000}"/>
    <cellStyle name="Hyperlink 37" xfId="30062" hidden="1" xr:uid="{00000000-0005-0000-0000-0000868A0000}"/>
    <cellStyle name="Hyperlink 37" xfId="30434" hidden="1" xr:uid="{00000000-0005-0000-0000-0000878A0000}"/>
    <cellStyle name="Hyperlink 37" xfId="30483" hidden="1" xr:uid="{00000000-0005-0000-0000-0000888A0000}"/>
    <cellStyle name="Hyperlink 37" xfId="30533" hidden="1" xr:uid="{00000000-0005-0000-0000-0000898A0000}"/>
    <cellStyle name="Hyperlink 37" xfId="30569" hidden="1" xr:uid="{00000000-0005-0000-0000-00008A8A0000}"/>
    <cellStyle name="Hyperlink 37" xfId="29961" hidden="1" xr:uid="{00000000-0005-0000-0000-00008B8A0000}"/>
    <cellStyle name="Hyperlink 37" xfId="30638" hidden="1" xr:uid="{00000000-0005-0000-0000-00008C8A0000}"/>
    <cellStyle name="Hyperlink 37" xfId="30687" hidden="1" xr:uid="{00000000-0005-0000-0000-00008D8A0000}"/>
    <cellStyle name="Hyperlink 37" xfId="30737" hidden="1" xr:uid="{00000000-0005-0000-0000-00008E8A0000}"/>
    <cellStyle name="Hyperlink 37" xfId="30773" hidden="1" xr:uid="{00000000-0005-0000-0000-00008F8A0000}"/>
    <cellStyle name="Hyperlink 37" xfId="30139" hidden="1" xr:uid="{00000000-0005-0000-0000-0000908A0000}"/>
    <cellStyle name="Hyperlink 37" xfId="30842" hidden="1" xr:uid="{00000000-0005-0000-0000-0000918A0000}"/>
    <cellStyle name="Hyperlink 37" xfId="30891" hidden="1" xr:uid="{00000000-0005-0000-0000-0000928A0000}"/>
    <cellStyle name="Hyperlink 37" xfId="30941" hidden="1" xr:uid="{00000000-0005-0000-0000-0000938A0000}"/>
    <cellStyle name="Hyperlink 37" xfId="30977" hidden="1" xr:uid="{00000000-0005-0000-0000-0000948A0000}"/>
    <cellStyle name="Hyperlink 37" xfId="30374" hidden="1" xr:uid="{00000000-0005-0000-0000-0000958A0000}"/>
    <cellStyle name="Hyperlink 37" xfId="31046" hidden="1" xr:uid="{00000000-0005-0000-0000-0000968A0000}"/>
    <cellStyle name="Hyperlink 37" xfId="31095" hidden="1" xr:uid="{00000000-0005-0000-0000-0000978A0000}"/>
    <cellStyle name="Hyperlink 37" xfId="31145" hidden="1" xr:uid="{00000000-0005-0000-0000-0000988A0000}"/>
    <cellStyle name="Hyperlink 37" xfId="31181" hidden="1" xr:uid="{00000000-0005-0000-0000-0000998A0000}"/>
    <cellStyle name="Hyperlink 37" xfId="15967" hidden="1" xr:uid="{00000000-0005-0000-0000-00009A8A0000}"/>
    <cellStyle name="Hyperlink 37" xfId="31269" hidden="1" xr:uid="{00000000-0005-0000-0000-00009B8A0000}"/>
    <cellStyle name="Hyperlink 37" xfId="31318" hidden="1" xr:uid="{00000000-0005-0000-0000-00009C8A0000}"/>
    <cellStyle name="Hyperlink 37" xfId="31368" hidden="1" xr:uid="{00000000-0005-0000-0000-00009D8A0000}"/>
    <cellStyle name="Hyperlink 37" xfId="31404" hidden="1" xr:uid="{00000000-0005-0000-0000-00009E8A0000}"/>
    <cellStyle name="Hyperlink 37" xfId="31455" hidden="1" xr:uid="{00000000-0005-0000-0000-00009F8A0000}"/>
    <cellStyle name="Hyperlink 37" xfId="31524" hidden="1" xr:uid="{00000000-0005-0000-0000-0000A08A0000}"/>
    <cellStyle name="Hyperlink 37" xfId="31573" hidden="1" xr:uid="{00000000-0005-0000-0000-0000A18A0000}"/>
    <cellStyle name="Hyperlink 37" xfId="31623" hidden="1" xr:uid="{00000000-0005-0000-0000-0000A28A0000}"/>
    <cellStyle name="Hyperlink 37" xfId="31659" hidden="1" xr:uid="{00000000-0005-0000-0000-0000A38A0000}"/>
    <cellStyle name="Hyperlink 37" xfId="31759" hidden="1" xr:uid="{00000000-0005-0000-0000-0000A48A0000}"/>
    <cellStyle name="Hyperlink 37" xfId="31881" hidden="1" xr:uid="{00000000-0005-0000-0000-0000A58A0000}"/>
    <cellStyle name="Hyperlink 37" xfId="31930" hidden="1" xr:uid="{00000000-0005-0000-0000-0000A68A0000}"/>
    <cellStyle name="Hyperlink 37" xfId="31980" hidden="1" xr:uid="{00000000-0005-0000-0000-0000A78A0000}"/>
    <cellStyle name="Hyperlink 37" xfId="32016" hidden="1" xr:uid="{00000000-0005-0000-0000-0000A88A0000}"/>
    <cellStyle name="Hyperlink 37" xfId="32139" hidden="1" xr:uid="{00000000-0005-0000-0000-0000A98A0000}"/>
    <cellStyle name="Hyperlink 37" xfId="32312" hidden="1" xr:uid="{00000000-0005-0000-0000-0000AA8A0000}"/>
    <cellStyle name="Hyperlink 37" xfId="32361" hidden="1" xr:uid="{00000000-0005-0000-0000-0000AB8A0000}"/>
    <cellStyle name="Hyperlink 37" xfId="32411" hidden="1" xr:uid="{00000000-0005-0000-0000-0000AC8A0000}"/>
    <cellStyle name="Hyperlink 37" xfId="32447" hidden="1" xr:uid="{00000000-0005-0000-0000-0000AD8A0000}"/>
    <cellStyle name="Hyperlink 37" xfId="32172" hidden="1" xr:uid="{00000000-0005-0000-0000-0000AE8A0000}"/>
    <cellStyle name="Hyperlink 37" xfId="32544" hidden="1" xr:uid="{00000000-0005-0000-0000-0000AF8A0000}"/>
    <cellStyle name="Hyperlink 37" xfId="32593" hidden="1" xr:uid="{00000000-0005-0000-0000-0000B08A0000}"/>
    <cellStyle name="Hyperlink 37" xfId="32643" hidden="1" xr:uid="{00000000-0005-0000-0000-0000B18A0000}"/>
    <cellStyle name="Hyperlink 37" xfId="32679" hidden="1" xr:uid="{00000000-0005-0000-0000-0000B28A0000}"/>
    <cellStyle name="Hyperlink 37" xfId="32071" hidden="1" xr:uid="{00000000-0005-0000-0000-0000B38A0000}"/>
    <cellStyle name="Hyperlink 37" xfId="32748" hidden="1" xr:uid="{00000000-0005-0000-0000-0000B48A0000}"/>
    <cellStyle name="Hyperlink 37" xfId="32797" hidden="1" xr:uid="{00000000-0005-0000-0000-0000B58A0000}"/>
    <cellStyle name="Hyperlink 37" xfId="32847" hidden="1" xr:uid="{00000000-0005-0000-0000-0000B68A0000}"/>
    <cellStyle name="Hyperlink 37" xfId="32883" hidden="1" xr:uid="{00000000-0005-0000-0000-0000B78A0000}"/>
    <cellStyle name="Hyperlink 37" xfId="32249" hidden="1" xr:uid="{00000000-0005-0000-0000-0000B88A0000}"/>
    <cellStyle name="Hyperlink 37" xfId="32952" hidden="1" xr:uid="{00000000-0005-0000-0000-0000B98A0000}"/>
    <cellStyle name="Hyperlink 37" xfId="33001" hidden="1" xr:uid="{00000000-0005-0000-0000-0000BA8A0000}"/>
    <cellStyle name="Hyperlink 37" xfId="33051" hidden="1" xr:uid="{00000000-0005-0000-0000-0000BB8A0000}"/>
    <cellStyle name="Hyperlink 37" xfId="33087" hidden="1" xr:uid="{00000000-0005-0000-0000-0000BC8A0000}"/>
    <cellStyle name="Hyperlink 37" xfId="32484" hidden="1" xr:uid="{00000000-0005-0000-0000-0000BD8A0000}"/>
    <cellStyle name="Hyperlink 37" xfId="33156" hidden="1" xr:uid="{00000000-0005-0000-0000-0000BE8A0000}"/>
    <cellStyle name="Hyperlink 37" xfId="33205" hidden="1" xr:uid="{00000000-0005-0000-0000-0000BF8A0000}"/>
    <cellStyle name="Hyperlink 37" xfId="33255" hidden="1" xr:uid="{00000000-0005-0000-0000-0000C08A0000}"/>
    <cellStyle name="Hyperlink 37" xfId="33291" hidden="1" xr:uid="{00000000-0005-0000-0000-0000C18A0000}"/>
    <cellStyle name="Hyperlink 37" xfId="31792" hidden="1" xr:uid="{00000000-0005-0000-0000-0000C28A0000}"/>
    <cellStyle name="Hyperlink 37" xfId="33360" hidden="1" xr:uid="{00000000-0005-0000-0000-0000C38A0000}"/>
    <cellStyle name="Hyperlink 37" xfId="33409" hidden="1" xr:uid="{00000000-0005-0000-0000-0000C48A0000}"/>
    <cellStyle name="Hyperlink 37" xfId="33459" hidden="1" xr:uid="{00000000-0005-0000-0000-0000C58A0000}"/>
    <cellStyle name="Hyperlink 37" xfId="33495" hidden="1" xr:uid="{00000000-0005-0000-0000-0000C68A0000}"/>
    <cellStyle name="Hyperlink 37" xfId="33618" hidden="1" xr:uid="{00000000-0005-0000-0000-0000C78A0000}"/>
    <cellStyle name="Hyperlink 37" xfId="33791" hidden="1" xr:uid="{00000000-0005-0000-0000-0000C88A0000}"/>
    <cellStyle name="Hyperlink 37" xfId="33840" hidden="1" xr:uid="{00000000-0005-0000-0000-0000C98A0000}"/>
    <cellStyle name="Hyperlink 37" xfId="33890" hidden="1" xr:uid="{00000000-0005-0000-0000-0000CA8A0000}"/>
    <cellStyle name="Hyperlink 37" xfId="33926" hidden="1" xr:uid="{00000000-0005-0000-0000-0000CB8A0000}"/>
    <cellStyle name="Hyperlink 37" xfId="33651" hidden="1" xr:uid="{00000000-0005-0000-0000-0000CC8A0000}"/>
    <cellStyle name="Hyperlink 37" xfId="34023" hidden="1" xr:uid="{00000000-0005-0000-0000-0000CD8A0000}"/>
    <cellStyle name="Hyperlink 37" xfId="34072" hidden="1" xr:uid="{00000000-0005-0000-0000-0000CE8A0000}"/>
    <cellStyle name="Hyperlink 37" xfId="34122" hidden="1" xr:uid="{00000000-0005-0000-0000-0000CF8A0000}"/>
    <cellStyle name="Hyperlink 37" xfId="34158" hidden="1" xr:uid="{00000000-0005-0000-0000-0000D08A0000}"/>
    <cellStyle name="Hyperlink 37" xfId="33550" hidden="1" xr:uid="{00000000-0005-0000-0000-0000D18A0000}"/>
    <cellStyle name="Hyperlink 37" xfId="34227" hidden="1" xr:uid="{00000000-0005-0000-0000-0000D28A0000}"/>
    <cellStyle name="Hyperlink 37" xfId="34276" hidden="1" xr:uid="{00000000-0005-0000-0000-0000D38A0000}"/>
    <cellStyle name="Hyperlink 37" xfId="34326" hidden="1" xr:uid="{00000000-0005-0000-0000-0000D48A0000}"/>
    <cellStyle name="Hyperlink 37" xfId="34362" hidden="1" xr:uid="{00000000-0005-0000-0000-0000D58A0000}"/>
    <cellStyle name="Hyperlink 37" xfId="33728" hidden="1" xr:uid="{00000000-0005-0000-0000-0000D68A0000}"/>
    <cellStyle name="Hyperlink 37" xfId="34431" hidden="1" xr:uid="{00000000-0005-0000-0000-0000D78A0000}"/>
    <cellStyle name="Hyperlink 37" xfId="34480" hidden="1" xr:uid="{00000000-0005-0000-0000-0000D88A0000}"/>
    <cellStyle name="Hyperlink 37" xfId="34530" hidden="1" xr:uid="{00000000-0005-0000-0000-0000D98A0000}"/>
    <cellStyle name="Hyperlink 37" xfId="34566" hidden="1" xr:uid="{00000000-0005-0000-0000-0000DA8A0000}"/>
    <cellStyle name="Hyperlink 37" xfId="33963" hidden="1" xr:uid="{00000000-0005-0000-0000-0000DB8A0000}"/>
    <cellStyle name="Hyperlink 37" xfId="34635" hidden="1" xr:uid="{00000000-0005-0000-0000-0000DC8A0000}"/>
    <cellStyle name="Hyperlink 37" xfId="34684" hidden="1" xr:uid="{00000000-0005-0000-0000-0000DD8A0000}"/>
    <cellStyle name="Hyperlink 37" xfId="34734" hidden="1" xr:uid="{00000000-0005-0000-0000-0000DE8A0000}"/>
    <cellStyle name="Hyperlink 37" xfId="34770" hidden="1" xr:uid="{00000000-0005-0000-0000-0000DF8A0000}"/>
    <cellStyle name="Hyperlink 37" xfId="31696" hidden="1" xr:uid="{00000000-0005-0000-0000-0000E08A0000}"/>
    <cellStyle name="Hyperlink 37" xfId="34839" hidden="1" xr:uid="{00000000-0005-0000-0000-0000E18A0000}"/>
    <cellStyle name="Hyperlink 37" xfId="34888" hidden="1" xr:uid="{00000000-0005-0000-0000-0000E28A0000}"/>
    <cellStyle name="Hyperlink 37" xfId="34938" hidden="1" xr:uid="{00000000-0005-0000-0000-0000E38A0000}"/>
    <cellStyle name="Hyperlink 37" xfId="34974" hidden="1" xr:uid="{00000000-0005-0000-0000-0000E48A0000}"/>
    <cellStyle name="Hyperlink 37" xfId="35097" hidden="1" xr:uid="{00000000-0005-0000-0000-0000E58A0000}"/>
    <cellStyle name="Hyperlink 37" xfId="35270" hidden="1" xr:uid="{00000000-0005-0000-0000-0000E68A0000}"/>
    <cellStyle name="Hyperlink 37" xfId="35319" hidden="1" xr:uid="{00000000-0005-0000-0000-0000E78A0000}"/>
    <cellStyle name="Hyperlink 37" xfId="35369" hidden="1" xr:uid="{00000000-0005-0000-0000-0000E88A0000}"/>
    <cellStyle name="Hyperlink 37" xfId="35405" hidden="1" xr:uid="{00000000-0005-0000-0000-0000E98A0000}"/>
    <cellStyle name="Hyperlink 37" xfId="35130" hidden="1" xr:uid="{00000000-0005-0000-0000-0000EA8A0000}"/>
    <cellStyle name="Hyperlink 37" xfId="35502" hidden="1" xr:uid="{00000000-0005-0000-0000-0000EB8A0000}"/>
    <cellStyle name="Hyperlink 37" xfId="35551" hidden="1" xr:uid="{00000000-0005-0000-0000-0000EC8A0000}"/>
    <cellStyle name="Hyperlink 37" xfId="35601" hidden="1" xr:uid="{00000000-0005-0000-0000-0000ED8A0000}"/>
    <cellStyle name="Hyperlink 37" xfId="35637" hidden="1" xr:uid="{00000000-0005-0000-0000-0000EE8A0000}"/>
    <cellStyle name="Hyperlink 37" xfId="35029" hidden="1" xr:uid="{00000000-0005-0000-0000-0000EF8A0000}"/>
    <cellStyle name="Hyperlink 37" xfId="35706" hidden="1" xr:uid="{00000000-0005-0000-0000-0000F08A0000}"/>
    <cellStyle name="Hyperlink 37" xfId="35755" hidden="1" xr:uid="{00000000-0005-0000-0000-0000F18A0000}"/>
    <cellStyle name="Hyperlink 37" xfId="35805" hidden="1" xr:uid="{00000000-0005-0000-0000-0000F28A0000}"/>
    <cellStyle name="Hyperlink 37" xfId="35841" hidden="1" xr:uid="{00000000-0005-0000-0000-0000F38A0000}"/>
    <cellStyle name="Hyperlink 37" xfId="35207" hidden="1" xr:uid="{00000000-0005-0000-0000-0000F48A0000}"/>
    <cellStyle name="Hyperlink 37" xfId="35910" hidden="1" xr:uid="{00000000-0005-0000-0000-0000F58A0000}"/>
    <cellStyle name="Hyperlink 37" xfId="35959" hidden="1" xr:uid="{00000000-0005-0000-0000-0000F68A0000}"/>
    <cellStyle name="Hyperlink 37" xfId="36009" hidden="1" xr:uid="{00000000-0005-0000-0000-0000F78A0000}"/>
    <cellStyle name="Hyperlink 37" xfId="36045" hidden="1" xr:uid="{00000000-0005-0000-0000-0000F88A0000}"/>
    <cellStyle name="Hyperlink 37" xfId="35442" hidden="1" xr:uid="{00000000-0005-0000-0000-0000F98A0000}"/>
    <cellStyle name="Hyperlink 37" xfId="36114" hidden="1" xr:uid="{00000000-0005-0000-0000-0000FA8A0000}"/>
    <cellStyle name="Hyperlink 37" xfId="36163" hidden="1" xr:uid="{00000000-0005-0000-0000-0000FB8A0000}"/>
    <cellStyle name="Hyperlink 37" xfId="36213" hidden="1" xr:uid="{00000000-0005-0000-0000-0000FC8A0000}"/>
    <cellStyle name="Hyperlink 37" xfId="36249" hidden="1" xr:uid="{00000000-0005-0000-0000-0000FD8A0000}"/>
    <cellStyle name="Hyperlink 37" xfId="21048" hidden="1" xr:uid="{00000000-0005-0000-0000-0000FE8A0000}"/>
    <cellStyle name="Hyperlink 37" xfId="36338" hidden="1" xr:uid="{00000000-0005-0000-0000-0000FF8A0000}"/>
    <cellStyle name="Hyperlink 37" xfId="36387" hidden="1" xr:uid="{00000000-0005-0000-0000-0000008B0000}"/>
    <cellStyle name="Hyperlink 37" xfId="36437" hidden="1" xr:uid="{00000000-0005-0000-0000-0000018B0000}"/>
    <cellStyle name="Hyperlink 37" xfId="36473" hidden="1" xr:uid="{00000000-0005-0000-0000-0000028B0000}"/>
    <cellStyle name="Hyperlink 37" xfId="36524" hidden="1" xr:uid="{00000000-0005-0000-0000-0000038B0000}"/>
    <cellStyle name="Hyperlink 37" xfId="36593" hidden="1" xr:uid="{00000000-0005-0000-0000-0000048B0000}"/>
    <cellStyle name="Hyperlink 37" xfId="36642" hidden="1" xr:uid="{00000000-0005-0000-0000-0000058B0000}"/>
    <cellStyle name="Hyperlink 37" xfId="36692" hidden="1" xr:uid="{00000000-0005-0000-0000-0000068B0000}"/>
    <cellStyle name="Hyperlink 37" xfId="36728" hidden="1" xr:uid="{00000000-0005-0000-0000-0000078B0000}"/>
    <cellStyle name="Hyperlink 37" xfId="36828" hidden="1" xr:uid="{00000000-0005-0000-0000-0000088B0000}"/>
    <cellStyle name="Hyperlink 37" xfId="36950" hidden="1" xr:uid="{00000000-0005-0000-0000-0000098B0000}"/>
    <cellStyle name="Hyperlink 37" xfId="36999" hidden="1" xr:uid="{00000000-0005-0000-0000-00000A8B0000}"/>
    <cellStyle name="Hyperlink 37" xfId="37049" hidden="1" xr:uid="{00000000-0005-0000-0000-00000B8B0000}"/>
    <cellStyle name="Hyperlink 37" xfId="37085" hidden="1" xr:uid="{00000000-0005-0000-0000-00000C8B0000}"/>
    <cellStyle name="Hyperlink 37" xfId="37208" hidden="1" xr:uid="{00000000-0005-0000-0000-00000D8B0000}"/>
    <cellStyle name="Hyperlink 37" xfId="37381" hidden="1" xr:uid="{00000000-0005-0000-0000-00000E8B0000}"/>
    <cellStyle name="Hyperlink 37" xfId="37430" hidden="1" xr:uid="{00000000-0005-0000-0000-00000F8B0000}"/>
    <cellStyle name="Hyperlink 37" xfId="37480" hidden="1" xr:uid="{00000000-0005-0000-0000-0000108B0000}"/>
    <cellStyle name="Hyperlink 37" xfId="37516" hidden="1" xr:uid="{00000000-0005-0000-0000-0000118B0000}"/>
    <cellStyle name="Hyperlink 37" xfId="37241" hidden="1" xr:uid="{00000000-0005-0000-0000-0000128B0000}"/>
    <cellStyle name="Hyperlink 37" xfId="37613" hidden="1" xr:uid="{00000000-0005-0000-0000-0000138B0000}"/>
    <cellStyle name="Hyperlink 37" xfId="37662" hidden="1" xr:uid="{00000000-0005-0000-0000-0000148B0000}"/>
    <cellStyle name="Hyperlink 37" xfId="37712" hidden="1" xr:uid="{00000000-0005-0000-0000-0000158B0000}"/>
    <cellStyle name="Hyperlink 37" xfId="37748" hidden="1" xr:uid="{00000000-0005-0000-0000-0000168B0000}"/>
    <cellStyle name="Hyperlink 37" xfId="37140" hidden="1" xr:uid="{00000000-0005-0000-0000-0000178B0000}"/>
    <cellStyle name="Hyperlink 37" xfId="37817" hidden="1" xr:uid="{00000000-0005-0000-0000-0000188B0000}"/>
    <cellStyle name="Hyperlink 37" xfId="37866" hidden="1" xr:uid="{00000000-0005-0000-0000-0000198B0000}"/>
    <cellStyle name="Hyperlink 37" xfId="37916" hidden="1" xr:uid="{00000000-0005-0000-0000-00001A8B0000}"/>
    <cellStyle name="Hyperlink 37" xfId="37952" hidden="1" xr:uid="{00000000-0005-0000-0000-00001B8B0000}"/>
    <cellStyle name="Hyperlink 37" xfId="37318" hidden="1" xr:uid="{00000000-0005-0000-0000-00001C8B0000}"/>
    <cellStyle name="Hyperlink 37" xfId="38021" hidden="1" xr:uid="{00000000-0005-0000-0000-00001D8B0000}"/>
    <cellStyle name="Hyperlink 37" xfId="38070" hidden="1" xr:uid="{00000000-0005-0000-0000-00001E8B0000}"/>
    <cellStyle name="Hyperlink 37" xfId="38120" hidden="1" xr:uid="{00000000-0005-0000-0000-00001F8B0000}"/>
    <cellStyle name="Hyperlink 37" xfId="38156" hidden="1" xr:uid="{00000000-0005-0000-0000-0000208B0000}"/>
    <cellStyle name="Hyperlink 37" xfId="37553" hidden="1" xr:uid="{00000000-0005-0000-0000-0000218B0000}"/>
    <cellStyle name="Hyperlink 37" xfId="38225" hidden="1" xr:uid="{00000000-0005-0000-0000-0000228B0000}"/>
    <cellStyle name="Hyperlink 37" xfId="38274" hidden="1" xr:uid="{00000000-0005-0000-0000-0000238B0000}"/>
    <cellStyle name="Hyperlink 37" xfId="38324" hidden="1" xr:uid="{00000000-0005-0000-0000-0000248B0000}"/>
    <cellStyle name="Hyperlink 37" xfId="38360" hidden="1" xr:uid="{00000000-0005-0000-0000-0000258B0000}"/>
    <cellStyle name="Hyperlink 37" xfId="36861" hidden="1" xr:uid="{00000000-0005-0000-0000-0000268B0000}"/>
    <cellStyle name="Hyperlink 37" xfId="38429" hidden="1" xr:uid="{00000000-0005-0000-0000-0000278B0000}"/>
    <cellStyle name="Hyperlink 37" xfId="38478" hidden="1" xr:uid="{00000000-0005-0000-0000-0000288B0000}"/>
    <cellStyle name="Hyperlink 37" xfId="38528" hidden="1" xr:uid="{00000000-0005-0000-0000-0000298B0000}"/>
    <cellStyle name="Hyperlink 37" xfId="38564" hidden="1" xr:uid="{00000000-0005-0000-0000-00002A8B0000}"/>
    <cellStyle name="Hyperlink 37" xfId="38687" hidden="1" xr:uid="{00000000-0005-0000-0000-00002B8B0000}"/>
    <cellStyle name="Hyperlink 37" xfId="38860" hidden="1" xr:uid="{00000000-0005-0000-0000-00002C8B0000}"/>
    <cellStyle name="Hyperlink 37" xfId="38909" hidden="1" xr:uid="{00000000-0005-0000-0000-00002D8B0000}"/>
    <cellStyle name="Hyperlink 37" xfId="38959" hidden="1" xr:uid="{00000000-0005-0000-0000-00002E8B0000}"/>
    <cellStyle name="Hyperlink 37" xfId="38995" hidden="1" xr:uid="{00000000-0005-0000-0000-00002F8B0000}"/>
    <cellStyle name="Hyperlink 37" xfId="38720" hidden="1" xr:uid="{00000000-0005-0000-0000-0000308B0000}"/>
    <cellStyle name="Hyperlink 37" xfId="39092" hidden="1" xr:uid="{00000000-0005-0000-0000-0000318B0000}"/>
    <cellStyle name="Hyperlink 37" xfId="39141" hidden="1" xr:uid="{00000000-0005-0000-0000-0000328B0000}"/>
    <cellStyle name="Hyperlink 37" xfId="39191" hidden="1" xr:uid="{00000000-0005-0000-0000-0000338B0000}"/>
    <cellStyle name="Hyperlink 37" xfId="39227" hidden="1" xr:uid="{00000000-0005-0000-0000-0000348B0000}"/>
    <cellStyle name="Hyperlink 37" xfId="38619" hidden="1" xr:uid="{00000000-0005-0000-0000-0000358B0000}"/>
    <cellStyle name="Hyperlink 37" xfId="39296" hidden="1" xr:uid="{00000000-0005-0000-0000-0000368B0000}"/>
    <cellStyle name="Hyperlink 37" xfId="39345" hidden="1" xr:uid="{00000000-0005-0000-0000-0000378B0000}"/>
    <cellStyle name="Hyperlink 37" xfId="39395" hidden="1" xr:uid="{00000000-0005-0000-0000-0000388B0000}"/>
    <cellStyle name="Hyperlink 37" xfId="39431" hidden="1" xr:uid="{00000000-0005-0000-0000-0000398B0000}"/>
    <cellStyle name="Hyperlink 37" xfId="38797" hidden="1" xr:uid="{00000000-0005-0000-0000-00003A8B0000}"/>
    <cellStyle name="Hyperlink 37" xfId="39500" hidden="1" xr:uid="{00000000-0005-0000-0000-00003B8B0000}"/>
    <cellStyle name="Hyperlink 37" xfId="39549" hidden="1" xr:uid="{00000000-0005-0000-0000-00003C8B0000}"/>
    <cellStyle name="Hyperlink 37" xfId="39599" hidden="1" xr:uid="{00000000-0005-0000-0000-00003D8B0000}"/>
    <cellStyle name="Hyperlink 37" xfId="39635" hidden="1" xr:uid="{00000000-0005-0000-0000-00003E8B0000}"/>
    <cellStyle name="Hyperlink 37" xfId="39032" hidden="1" xr:uid="{00000000-0005-0000-0000-00003F8B0000}"/>
    <cellStyle name="Hyperlink 37" xfId="39704" hidden="1" xr:uid="{00000000-0005-0000-0000-0000408B0000}"/>
    <cellStyle name="Hyperlink 37" xfId="39753" hidden="1" xr:uid="{00000000-0005-0000-0000-0000418B0000}"/>
    <cellStyle name="Hyperlink 37" xfId="39803" hidden="1" xr:uid="{00000000-0005-0000-0000-0000428B0000}"/>
    <cellStyle name="Hyperlink 37" xfId="39839" hidden="1" xr:uid="{00000000-0005-0000-0000-0000438B0000}"/>
    <cellStyle name="Hyperlink 37" xfId="36765" hidden="1" xr:uid="{00000000-0005-0000-0000-0000448B0000}"/>
    <cellStyle name="Hyperlink 37" xfId="39908" hidden="1" xr:uid="{00000000-0005-0000-0000-0000458B0000}"/>
    <cellStyle name="Hyperlink 37" xfId="39957" hidden="1" xr:uid="{00000000-0005-0000-0000-0000468B0000}"/>
    <cellStyle name="Hyperlink 37" xfId="40007" hidden="1" xr:uid="{00000000-0005-0000-0000-0000478B0000}"/>
    <cellStyle name="Hyperlink 37" xfId="40043" hidden="1" xr:uid="{00000000-0005-0000-0000-0000488B0000}"/>
    <cellStyle name="Hyperlink 37" xfId="40166" hidden="1" xr:uid="{00000000-0005-0000-0000-0000498B0000}"/>
    <cellStyle name="Hyperlink 37" xfId="40339" hidden="1" xr:uid="{00000000-0005-0000-0000-00004A8B0000}"/>
    <cellStyle name="Hyperlink 37" xfId="40388" hidden="1" xr:uid="{00000000-0005-0000-0000-00004B8B0000}"/>
    <cellStyle name="Hyperlink 37" xfId="40438" hidden="1" xr:uid="{00000000-0005-0000-0000-00004C8B0000}"/>
    <cellStyle name="Hyperlink 37" xfId="40474" hidden="1" xr:uid="{00000000-0005-0000-0000-00004D8B0000}"/>
    <cellStyle name="Hyperlink 37" xfId="40199" hidden="1" xr:uid="{00000000-0005-0000-0000-00004E8B0000}"/>
    <cellStyle name="Hyperlink 37" xfId="40571" hidden="1" xr:uid="{00000000-0005-0000-0000-00004F8B0000}"/>
    <cellStyle name="Hyperlink 37" xfId="40620" hidden="1" xr:uid="{00000000-0005-0000-0000-0000508B0000}"/>
    <cellStyle name="Hyperlink 37" xfId="40670" hidden="1" xr:uid="{00000000-0005-0000-0000-0000518B0000}"/>
    <cellStyle name="Hyperlink 37" xfId="40706" hidden="1" xr:uid="{00000000-0005-0000-0000-0000528B0000}"/>
    <cellStyle name="Hyperlink 37" xfId="40098" hidden="1" xr:uid="{00000000-0005-0000-0000-0000538B0000}"/>
    <cellStyle name="Hyperlink 37" xfId="40775" hidden="1" xr:uid="{00000000-0005-0000-0000-0000548B0000}"/>
    <cellStyle name="Hyperlink 37" xfId="40824" hidden="1" xr:uid="{00000000-0005-0000-0000-0000558B0000}"/>
    <cellStyle name="Hyperlink 37" xfId="40874" hidden="1" xr:uid="{00000000-0005-0000-0000-0000568B0000}"/>
    <cellStyle name="Hyperlink 37" xfId="40910" hidden="1" xr:uid="{00000000-0005-0000-0000-0000578B0000}"/>
    <cellStyle name="Hyperlink 37" xfId="40276" hidden="1" xr:uid="{00000000-0005-0000-0000-0000588B0000}"/>
    <cellStyle name="Hyperlink 37" xfId="40979" hidden="1" xr:uid="{00000000-0005-0000-0000-0000598B0000}"/>
    <cellStyle name="Hyperlink 37" xfId="41028" hidden="1" xr:uid="{00000000-0005-0000-0000-00005A8B0000}"/>
    <cellStyle name="Hyperlink 37" xfId="41078" hidden="1" xr:uid="{00000000-0005-0000-0000-00005B8B0000}"/>
    <cellStyle name="Hyperlink 37" xfId="41114" hidden="1" xr:uid="{00000000-0005-0000-0000-00005C8B0000}"/>
    <cellStyle name="Hyperlink 37" xfId="40511" hidden="1" xr:uid="{00000000-0005-0000-0000-00005D8B0000}"/>
    <cellStyle name="Hyperlink 37" xfId="41183" hidden="1" xr:uid="{00000000-0005-0000-0000-00005E8B0000}"/>
    <cellStyle name="Hyperlink 37" xfId="41232" hidden="1" xr:uid="{00000000-0005-0000-0000-00005F8B0000}"/>
    <cellStyle name="Hyperlink 37" xfId="41282" hidden="1" xr:uid="{00000000-0005-0000-0000-0000608B0000}"/>
    <cellStyle name="Hyperlink 37" xfId="41318" hidden="1" xr:uid="{00000000-0005-0000-0000-0000618B0000}"/>
    <cellStyle name="Hyperlink 37" xfId="26131" hidden="1" xr:uid="{00000000-0005-0000-0000-0000628B0000}"/>
    <cellStyle name="Hyperlink 37" xfId="41387" hidden="1" xr:uid="{00000000-0005-0000-0000-0000638B0000}"/>
    <cellStyle name="Hyperlink 37" xfId="41436" hidden="1" xr:uid="{00000000-0005-0000-0000-0000648B0000}"/>
    <cellStyle name="Hyperlink 37" xfId="41486" hidden="1" xr:uid="{00000000-0005-0000-0000-0000658B0000}"/>
    <cellStyle name="Hyperlink 37" xfId="41522" hidden="1" xr:uid="{00000000-0005-0000-0000-0000668B0000}"/>
    <cellStyle name="Hyperlink 37" xfId="41573" hidden="1" xr:uid="{00000000-0005-0000-0000-0000678B0000}"/>
    <cellStyle name="Hyperlink 37" xfId="41642" hidden="1" xr:uid="{00000000-0005-0000-0000-0000688B0000}"/>
    <cellStyle name="Hyperlink 37" xfId="41691" hidden="1" xr:uid="{00000000-0005-0000-0000-0000698B0000}"/>
    <cellStyle name="Hyperlink 37" xfId="41741" hidden="1" xr:uid="{00000000-0005-0000-0000-00006A8B0000}"/>
    <cellStyle name="Hyperlink 37" xfId="41777" hidden="1" xr:uid="{00000000-0005-0000-0000-00006B8B0000}"/>
    <cellStyle name="Hyperlink 37" xfId="41877" hidden="1" xr:uid="{00000000-0005-0000-0000-00006C8B0000}"/>
    <cellStyle name="Hyperlink 37" xfId="41999" hidden="1" xr:uid="{00000000-0005-0000-0000-00006D8B0000}"/>
    <cellStyle name="Hyperlink 37" xfId="42048" hidden="1" xr:uid="{00000000-0005-0000-0000-00006E8B0000}"/>
    <cellStyle name="Hyperlink 37" xfId="42098" hidden="1" xr:uid="{00000000-0005-0000-0000-00006F8B0000}"/>
    <cellStyle name="Hyperlink 37" xfId="42134" hidden="1" xr:uid="{00000000-0005-0000-0000-0000708B0000}"/>
    <cellStyle name="Hyperlink 37" xfId="42257" hidden="1" xr:uid="{00000000-0005-0000-0000-0000718B0000}"/>
    <cellStyle name="Hyperlink 37" xfId="42430" hidden="1" xr:uid="{00000000-0005-0000-0000-0000728B0000}"/>
    <cellStyle name="Hyperlink 37" xfId="42479" hidden="1" xr:uid="{00000000-0005-0000-0000-0000738B0000}"/>
    <cellStyle name="Hyperlink 37" xfId="42529" hidden="1" xr:uid="{00000000-0005-0000-0000-0000748B0000}"/>
    <cellStyle name="Hyperlink 37" xfId="42565" hidden="1" xr:uid="{00000000-0005-0000-0000-0000758B0000}"/>
    <cellStyle name="Hyperlink 37" xfId="42290" hidden="1" xr:uid="{00000000-0005-0000-0000-0000768B0000}"/>
    <cellStyle name="Hyperlink 37" xfId="42662" hidden="1" xr:uid="{00000000-0005-0000-0000-0000778B0000}"/>
    <cellStyle name="Hyperlink 37" xfId="42711" hidden="1" xr:uid="{00000000-0005-0000-0000-0000788B0000}"/>
    <cellStyle name="Hyperlink 37" xfId="42761" hidden="1" xr:uid="{00000000-0005-0000-0000-0000798B0000}"/>
    <cellStyle name="Hyperlink 37" xfId="42797" hidden="1" xr:uid="{00000000-0005-0000-0000-00007A8B0000}"/>
    <cellStyle name="Hyperlink 37" xfId="42189" hidden="1" xr:uid="{00000000-0005-0000-0000-00007B8B0000}"/>
    <cellStyle name="Hyperlink 37" xfId="42866" hidden="1" xr:uid="{00000000-0005-0000-0000-00007C8B0000}"/>
    <cellStyle name="Hyperlink 37" xfId="42915" hidden="1" xr:uid="{00000000-0005-0000-0000-00007D8B0000}"/>
    <cellStyle name="Hyperlink 37" xfId="42965" hidden="1" xr:uid="{00000000-0005-0000-0000-00007E8B0000}"/>
    <cellStyle name="Hyperlink 37" xfId="43001" hidden="1" xr:uid="{00000000-0005-0000-0000-00007F8B0000}"/>
    <cellStyle name="Hyperlink 37" xfId="42367" hidden="1" xr:uid="{00000000-0005-0000-0000-0000808B0000}"/>
    <cellStyle name="Hyperlink 37" xfId="43070" hidden="1" xr:uid="{00000000-0005-0000-0000-0000818B0000}"/>
    <cellStyle name="Hyperlink 37" xfId="43119" hidden="1" xr:uid="{00000000-0005-0000-0000-0000828B0000}"/>
    <cellStyle name="Hyperlink 37" xfId="43169" hidden="1" xr:uid="{00000000-0005-0000-0000-0000838B0000}"/>
    <cellStyle name="Hyperlink 37" xfId="43205" hidden="1" xr:uid="{00000000-0005-0000-0000-0000848B0000}"/>
    <cellStyle name="Hyperlink 37" xfId="42602" hidden="1" xr:uid="{00000000-0005-0000-0000-0000858B0000}"/>
    <cellStyle name="Hyperlink 37" xfId="43274" hidden="1" xr:uid="{00000000-0005-0000-0000-0000868B0000}"/>
    <cellStyle name="Hyperlink 37" xfId="43323" hidden="1" xr:uid="{00000000-0005-0000-0000-0000878B0000}"/>
    <cellStyle name="Hyperlink 37" xfId="43373" hidden="1" xr:uid="{00000000-0005-0000-0000-0000888B0000}"/>
    <cellStyle name="Hyperlink 37" xfId="43409" hidden="1" xr:uid="{00000000-0005-0000-0000-0000898B0000}"/>
    <cellStyle name="Hyperlink 37" xfId="41910" hidden="1" xr:uid="{00000000-0005-0000-0000-00008A8B0000}"/>
    <cellStyle name="Hyperlink 37" xfId="43478" hidden="1" xr:uid="{00000000-0005-0000-0000-00008B8B0000}"/>
    <cellStyle name="Hyperlink 37" xfId="43527" hidden="1" xr:uid="{00000000-0005-0000-0000-00008C8B0000}"/>
    <cellStyle name="Hyperlink 37" xfId="43577" hidden="1" xr:uid="{00000000-0005-0000-0000-00008D8B0000}"/>
    <cellStyle name="Hyperlink 37" xfId="43613" hidden="1" xr:uid="{00000000-0005-0000-0000-00008E8B0000}"/>
    <cellStyle name="Hyperlink 37" xfId="43736" hidden="1" xr:uid="{00000000-0005-0000-0000-00008F8B0000}"/>
    <cellStyle name="Hyperlink 37" xfId="43909" hidden="1" xr:uid="{00000000-0005-0000-0000-0000908B0000}"/>
    <cellStyle name="Hyperlink 37" xfId="43958" hidden="1" xr:uid="{00000000-0005-0000-0000-0000918B0000}"/>
    <cellStyle name="Hyperlink 37" xfId="44008" hidden="1" xr:uid="{00000000-0005-0000-0000-0000928B0000}"/>
    <cellStyle name="Hyperlink 37" xfId="44044" hidden="1" xr:uid="{00000000-0005-0000-0000-0000938B0000}"/>
    <cellStyle name="Hyperlink 37" xfId="43769" hidden="1" xr:uid="{00000000-0005-0000-0000-0000948B0000}"/>
    <cellStyle name="Hyperlink 37" xfId="44141" hidden="1" xr:uid="{00000000-0005-0000-0000-0000958B0000}"/>
    <cellStyle name="Hyperlink 37" xfId="44190" hidden="1" xr:uid="{00000000-0005-0000-0000-0000968B0000}"/>
    <cellStyle name="Hyperlink 37" xfId="44240" hidden="1" xr:uid="{00000000-0005-0000-0000-0000978B0000}"/>
    <cellStyle name="Hyperlink 37" xfId="44276" hidden="1" xr:uid="{00000000-0005-0000-0000-0000988B0000}"/>
    <cellStyle name="Hyperlink 37" xfId="43668" hidden="1" xr:uid="{00000000-0005-0000-0000-0000998B0000}"/>
    <cellStyle name="Hyperlink 37" xfId="44345" hidden="1" xr:uid="{00000000-0005-0000-0000-00009A8B0000}"/>
    <cellStyle name="Hyperlink 37" xfId="44394" hidden="1" xr:uid="{00000000-0005-0000-0000-00009B8B0000}"/>
    <cellStyle name="Hyperlink 37" xfId="44444" hidden="1" xr:uid="{00000000-0005-0000-0000-00009C8B0000}"/>
    <cellStyle name="Hyperlink 37" xfId="44480" hidden="1" xr:uid="{00000000-0005-0000-0000-00009D8B0000}"/>
    <cellStyle name="Hyperlink 37" xfId="43846" hidden="1" xr:uid="{00000000-0005-0000-0000-00009E8B0000}"/>
    <cellStyle name="Hyperlink 37" xfId="44549" hidden="1" xr:uid="{00000000-0005-0000-0000-00009F8B0000}"/>
    <cellStyle name="Hyperlink 37" xfId="44598" hidden="1" xr:uid="{00000000-0005-0000-0000-0000A08B0000}"/>
    <cellStyle name="Hyperlink 37" xfId="44648" hidden="1" xr:uid="{00000000-0005-0000-0000-0000A18B0000}"/>
    <cellStyle name="Hyperlink 37" xfId="44684" hidden="1" xr:uid="{00000000-0005-0000-0000-0000A28B0000}"/>
    <cellStyle name="Hyperlink 37" xfId="44081" hidden="1" xr:uid="{00000000-0005-0000-0000-0000A38B0000}"/>
    <cellStyle name="Hyperlink 37" xfId="44753" hidden="1" xr:uid="{00000000-0005-0000-0000-0000A48B0000}"/>
    <cellStyle name="Hyperlink 37" xfId="44802" hidden="1" xr:uid="{00000000-0005-0000-0000-0000A58B0000}"/>
    <cellStyle name="Hyperlink 37" xfId="44852" hidden="1" xr:uid="{00000000-0005-0000-0000-0000A68B0000}"/>
    <cellStyle name="Hyperlink 37" xfId="44888" hidden="1" xr:uid="{00000000-0005-0000-0000-0000A78B0000}"/>
    <cellStyle name="Hyperlink 37" xfId="41814" hidden="1" xr:uid="{00000000-0005-0000-0000-0000A88B0000}"/>
    <cellStyle name="Hyperlink 37" xfId="44957" hidden="1" xr:uid="{00000000-0005-0000-0000-0000A98B0000}"/>
    <cellStyle name="Hyperlink 37" xfId="45006" hidden="1" xr:uid="{00000000-0005-0000-0000-0000AA8B0000}"/>
    <cellStyle name="Hyperlink 37" xfId="45056" hidden="1" xr:uid="{00000000-0005-0000-0000-0000AB8B0000}"/>
    <cellStyle name="Hyperlink 37" xfId="45092" hidden="1" xr:uid="{00000000-0005-0000-0000-0000AC8B0000}"/>
    <cellStyle name="Hyperlink 37" xfId="45215" hidden="1" xr:uid="{00000000-0005-0000-0000-0000AD8B0000}"/>
    <cellStyle name="Hyperlink 37" xfId="45388" hidden="1" xr:uid="{00000000-0005-0000-0000-0000AE8B0000}"/>
    <cellStyle name="Hyperlink 37" xfId="45437" hidden="1" xr:uid="{00000000-0005-0000-0000-0000AF8B0000}"/>
    <cellStyle name="Hyperlink 37" xfId="45487" hidden="1" xr:uid="{00000000-0005-0000-0000-0000B08B0000}"/>
    <cellStyle name="Hyperlink 37" xfId="45523" hidden="1" xr:uid="{00000000-0005-0000-0000-0000B18B0000}"/>
    <cellStyle name="Hyperlink 37" xfId="45248" hidden="1" xr:uid="{00000000-0005-0000-0000-0000B28B0000}"/>
    <cellStyle name="Hyperlink 37" xfId="45620" hidden="1" xr:uid="{00000000-0005-0000-0000-0000B38B0000}"/>
    <cellStyle name="Hyperlink 37" xfId="45669" hidden="1" xr:uid="{00000000-0005-0000-0000-0000B48B0000}"/>
    <cellStyle name="Hyperlink 37" xfId="45719" hidden="1" xr:uid="{00000000-0005-0000-0000-0000B58B0000}"/>
    <cellStyle name="Hyperlink 37" xfId="45755" hidden="1" xr:uid="{00000000-0005-0000-0000-0000B68B0000}"/>
    <cellStyle name="Hyperlink 37" xfId="45147" hidden="1" xr:uid="{00000000-0005-0000-0000-0000B78B0000}"/>
    <cellStyle name="Hyperlink 37" xfId="45824" hidden="1" xr:uid="{00000000-0005-0000-0000-0000B88B0000}"/>
    <cellStyle name="Hyperlink 37" xfId="45873" hidden="1" xr:uid="{00000000-0005-0000-0000-0000B98B0000}"/>
    <cellStyle name="Hyperlink 37" xfId="45923" hidden="1" xr:uid="{00000000-0005-0000-0000-0000BA8B0000}"/>
    <cellStyle name="Hyperlink 37" xfId="45959" hidden="1" xr:uid="{00000000-0005-0000-0000-0000BB8B0000}"/>
    <cellStyle name="Hyperlink 37" xfId="45325" hidden="1" xr:uid="{00000000-0005-0000-0000-0000BC8B0000}"/>
    <cellStyle name="Hyperlink 37" xfId="46028" hidden="1" xr:uid="{00000000-0005-0000-0000-0000BD8B0000}"/>
    <cellStyle name="Hyperlink 37" xfId="46077" hidden="1" xr:uid="{00000000-0005-0000-0000-0000BE8B0000}"/>
    <cellStyle name="Hyperlink 37" xfId="46127" hidden="1" xr:uid="{00000000-0005-0000-0000-0000BF8B0000}"/>
    <cellStyle name="Hyperlink 37" xfId="46163" hidden="1" xr:uid="{00000000-0005-0000-0000-0000C08B0000}"/>
    <cellStyle name="Hyperlink 37" xfId="45560" hidden="1" xr:uid="{00000000-0005-0000-0000-0000C18B0000}"/>
    <cellStyle name="Hyperlink 37" xfId="46232" hidden="1" xr:uid="{00000000-0005-0000-0000-0000C28B0000}"/>
    <cellStyle name="Hyperlink 37" xfId="46281" hidden="1" xr:uid="{00000000-0005-0000-0000-0000C38B0000}"/>
    <cellStyle name="Hyperlink 37" xfId="46331" hidden="1" xr:uid="{00000000-0005-0000-0000-0000C48B0000}"/>
    <cellStyle name="Hyperlink 37" xfId="46367" hidden="1" xr:uid="{00000000-0005-0000-0000-0000C58B0000}"/>
    <cellStyle name="Hyperlink 37" xfId="31205" hidden="1" xr:uid="{00000000-0005-0000-0000-0000C68B0000}"/>
    <cellStyle name="Hyperlink 37" xfId="46436" hidden="1" xr:uid="{00000000-0005-0000-0000-0000C78B0000}"/>
    <cellStyle name="Hyperlink 37" xfId="46485" hidden="1" xr:uid="{00000000-0005-0000-0000-0000C88B0000}"/>
    <cellStyle name="Hyperlink 37" xfId="46535" hidden="1" xr:uid="{00000000-0005-0000-0000-0000C98B0000}"/>
    <cellStyle name="Hyperlink 37" xfId="46571" hidden="1" xr:uid="{00000000-0005-0000-0000-0000CA8B0000}"/>
    <cellStyle name="Hyperlink 37" xfId="46622" hidden="1" xr:uid="{00000000-0005-0000-0000-0000CB8B0000}"/>
    <cellStyle name="Hyperlink 37" xfId="46691" hidden="1" xr:uid="{00000000-0005-0000-0000-0000CC8B0000}"/>
    <cellStyle name="Hyperlink 37" xfId="46740" hidden="1" xr:uid="{00000000-0005-0000-0000-0000CD8B0000}"/>
    <cellStyle name="Hyperlink 37" xfId="46790" hidden="1" xr:uid="{00000000-0005-0000-0000-0000CE8B0000}"/>
    <cellStyle name="Hyperlink 37" xfId="46826" hidden="1" xr:uid="{00000000-0005-0000-0000-0000CF8B0000}"/>
    <cellStyle name="Hyperlink 37" xfId="46926" hidden="1" xr:uid="{00000000-0005-0000-0000-0000D08B0000}"/>
    <cellStyle name="Hyperlink 37" xfId="47048" hidden="1" xr:uid="{00000000-0005-0000-0000-0000D18B0000}"/>
    <cellStyle name="Hyperlink 37" xfId="47097" hidden="1" xr:uid="{00000000-0005-0000-0000-0000D28B0000}"/>
    <cellStyle name="Hyperlink 37" xfId="47147" hidden="1" xr:uid="{00000000-0005-0000-0000-0000D38B0000}"/>
    <cellStyle name="Hyperlink 37" xfId="47183" hidden="1" xr:uid="{00000000-0005-0000-0000-0000D48B0000}"/>
    <cellStyle name="Hyperlink 37" xfId="47306" hidden="1" xr:uid="{00000000-0005-0000-0000-0000D58B0000}"/>
    <cellStyle name="Hyperlink 37" xfId="47479" hidden="1" xr:uid="{00000000-0005-0000-0000-0000D68B0000}"/>
    <cellStyle name="Hyperlink 37" xfId="47528" hidden="1" xr:uid="{00000000-0005-0000-0000-0000D78B0000}"/>
    <cellStyle name="Hyperlink 37" xfId="47578" hidden="1" xr:uid="{00000000-0005-0000-0000-0000D88B0000}"/>
    <cellStyle name="Hyperlink 37" xfId="47614" hidden="1" xr:uid="{00000000-0005-0000-0000-0000D98B0000}"/>
    <cellStyle name="Hyperlink 37" xfId="47339" hidden="1" xr:uid="{00000000-0005-0000-0000-0000DA8B0000}"/>
    <cellStyle name="Hyperlink 37" xfId="47711" hidden="1" xr:uid="{00000000-0005-0000-0000-0000DB8B0000}"/>
    <cellStyle name="Hyperlink 37" xfId="47760" hidden="1" xr:uid="{00000000-0005-0000-0000-0000DC8B0000}"/>
    <cellStyle name="Hyperlink 37" xfId="47810" hidden="1" xr:uid="{00000000-0005-0000-0000-0000DD8B0000}"/>
    <cellStyle name="Hyperlink 37" xfId="47846" hidden="1" xr:uid="{00000000-0005-0000-0000-0000DE8B0000}"/>
    <cellStyle name="Hyperlink 37" xfId="47238" hidden="1" xr:uid="{00000000-0005-0000-0000-0000DF8B0000}"/>
    <cellStyle name="Hyperlink 37" xfId="47915" hidden="1" xr:uid="{00000000-0005-0000-0000-0000E08B0000}"/>
    <cellStyle name="Hyperlink 37" xfId="47964" hidden="1" xr:uid="{00000000-0005-0000-0000-0000E18B0000}"/>
    <cellStyle name="Hyperlink 37" xfId="48014" hidden="1" xr:uid="{00000000-0005-0000-0000-0000E28B0000}"/>
    <cellStyle name="Hyperlink 37" xfId="48050" hidden="1" xr:uid="{00000000-0005-0000-0000-0000E38B0000}"/>
    <cellStyle name="Hyperlink 37" xfId="47416" hidden="1" xr:uid="{00000000-0005-0000-0000-0000E48B0000}"/>
    <cellStyle name="Hyperlink 37" xfId="48119" hidden="1" xr:uid="{00000000-0005-0000-0000-0000E58B0000}"/>
    <cellStyle name="Hyperlink 37" xfId="48168" hidden="1" xr:uid="{00000000-0005-0000-0000-0000E68B0000}"/>
    <cellStyle name="Hyperlink 37" xfId="48218" hidden="1" xr:uid="{00000000-0005-0000-0000-0000E78B0000}"/>
    <cellStyle name="Hyperlink 37" xfId="48254" hidden="1" xr:uid="{00000000-0005-0000-0000-0000E88B0000}"/>
    <cellStyle name="Hyperlink 37" xfId="47651" hidden="1" xr:uid="{00000000-0005-0000-0000-0000E98B0000}"/>
    <cellStyle name="Hyperlink 37" xfId="48323" hidden="1" xr:uid="{00000000-0005-0000-0000-0000EA8B0000}"/>
    <cellStyle name="Hyperlink 37" xfId="48372" hidden="1" xr:uid="{00000000-0005-0000-0000-0000EB8B0000}"/>
    <cellStyle name="Hyperlink 37" xfId="48422" hidden="1" xr:uid="{00000000-0005-0000-0000-0000EC8B0000}"/>
    <cellStyle name="Hyperlink 37" xfId="48458" hidden="1" xr:uid="{00000000-0005-0000-0000-0000ED8B0000}"/>
    <cellStyle name="Hyperlink 37" xfId="46959" hidden="1" xr:uid="{00000000-0005-0000-0000-0000EE8B0000}"/>
    <cellStyle name="Hyperlink 37" xfId="48527" hidden="1" xr:uid="{00000000-0005-0000-0000-0000EF8B0000}"/>
    <cellStyle name="Hyperlink 37" xfId="48576" hidden="1" xr:uid="{00000000-0005-0000-0000-0000F08B0000}"/>
    <cellStyle name="Hyperlink 37" xfId="48626" hidden="1" xr:uid="{00000000-0005-0000-0000-0000F18B0000}"/>
    <cellStyle name="Hyperlink 37" xfId="48662" hidden="1" xr:uid="{00000000-0005-0000-0000-0000F28B0000}"/>
    <cellStyle name="Hyperlink 37" xfId="48785" hidden="1" xr:uid="{00000000-0005-0000-0000-0000F38B0000}"/>
    <cellStyle name="Hyperlink 37" xfId="48958" hidden="1" xr:uid="{00000000-0005-0000-0000-0000F48B0000}"/>
    <cellStyle name="Hyperlink 37" xfId="49007" hidden="1" xr:uid="{00000000-0005-0000-0000-0000F58B0000}"/>
    <cellStyle name="Hyperlink 37" xfId="49057" hidden="1" xr:uid="{00000000-0005-0000-0000-0000F68B0000}"/>
    <cellStyle name="Hyperlink 37" xfId="49093" hidden="1" xr:uid="{00000000-0005-0000-0000-0000F78B0000}"/>
    <cellStyle name="Hyperlink 37" xfId="48818" hidden="1" xr:uid="{00000000-0005-0000-0000-0000F88B0000}"/>
    <cellStyle name="Hyperlink 37" xfId="49190" hidden="1" xr:uid="{00000000-0005-0000-0000-0000F98B0000}"/>
    <cellStyle name="Hyperlink 37" xfId="49239" hidden="1" xr:uid="{00000000-0005-0000-0000-0000FA8B0000}"/>
    <cellStyle name="Hyperlink 37" xfId="49289" hidden="1" xr:uid="{00000000-0005-0000-0000-0000FB8B0000}"/>
    <cellStyle name="Hyperlink 37" xfId="49325" hidden="1" xr:uid="{00000000-0005-0000-0000-0000FC8B0000}"/>
    <cellStyle name="Hyperlink 37" xfId="48717" hidden="1" xr:uid="{00000000-0005-0000-0000-0000FD8B0000}"/>
    <cellStyle name="Hyperlink 37" xfId="49394" hidden="1" xr:uid="{00000000-0005-0000-0000-0000FE8B0000}"/>
    <cellStyle name="Hyperlink 37" xfId="49443" hidden="1" xr:uid="{00000000-0005-0000-0000-0000FF8B0000}"/>
    <cellStyle name="Hyperlink 37" xfId="49493" hidden="1" xr:uid="{00000000-0005-0000-0000-0000008C0000}"/>
    <cellStyle name="Hyperlink 37" xfId="49529" hidden="1" xr:uid="{00000000-0005-0000-0000-0000018C0000}"/>
    <cellStyle name="Hyperlink 37" xfId="48895" hidden="1" xr:uid="{00000000-0005-0000-0000-0000028C0000}"/>
    <cellStyle name="Hyperlink 37" xfId="49598" hidden="1" xr:uid="{00000000-0005-0000-0000-0000038C0000}"/>
    <cellStyle name="Hyperlink 37" xfId="49647" hidden="1" xr:uid="{00000000-0005-0000-0000-0000048C0000}"/>
    <cellStyle name="Hyperlink 37" xfId="49697" hidden="1" xr:uid="{00000000-0005-0000-0000-0000058C0000}"/>
    <cellStyle name="Hyperlink 37" xfId="49733" hidden="1" xr:uid="{00000000-0005-0000-0000-0000068C0000}"/>
    <cellStyle name="Hyperlink 37" xfId="49130" hidden="1" xr:uid="{00000000-0005-0000-0000-0000078C0000}"/>
    <cellStyle name="Hyperlink 37" xfId="49802" hidden="1" xr:uid="{00000000-0005-0000-0000-0000088C0000}"/>
    <cellStyle name="Hyperlink 37" xfId="49851" hidden="1" xr:uid="{00000000-0005-0000-0000-0000098C0000}"/>
    <cellStyle name="Hyperlink 37" xfId="49901" hidden="1" xr:uid="{00000000-0005-0000-0000-00000A8C0000}"/>
    <cellStyle name="Hyperlink 37" xfId="49937" hidden="1" xr:uid="{00000000-0005-0000-0000-00000B8C0000}"/>
    <cellStyle name="Hyperlink 37" xfId="46863" hidden="1" xr:uid="{00000000-0005-0000-0000-00000C8C0000}"/>
    <cellStyle name="Hyperlink 37" xfId="50006" hidden="1" xr:uid="{00000000-0005-0000-0000-00000D8C0000}"/>
    <cellStyle name="Hyperlink 37" xfId="50055" hidden="1" xr:uid="{00000000-0005-0000-0000-00000E8C0000}"/>
    <cellStyle name="Hyperlink 37" xfId="50105" hidden="1" xr:uid="{00000000-0005-0000-0000-00000F8C0000}"/>
    <cellStyle name="Hyperlink 37" xfId="50141" hidden="1" xr:uid="{00000000-0005-0000-0000-0000108C0000}"/>
    <cellStyle name="Hyperlink 37" xfId="50264" hidden="1" xr:uid="{00000000-0005-0000-0000-0000118C0000}"/>
    <cellStyle name="Hyperlink 37" xfId="50437" hidden="1" xr:uid="{00000000-0005-0000-0000-0000128C0000}"/>
    <cellStyle name="Hyperlink 37" xfId="50486" hidden="1" xr:uid="{00000000-0005-0000-0000-0000138C0000}"/>
    <cellStyle name="Hyperlink 37" xfId="50536" hidden="1" xr:uid="{00000000-0005-0000-0000-0000148C0000}"/>
    <cellStyle name="Hyperlink 37" xfId="50572" hidden="1" xr:uid="{00000000-0005-0000-0000-0000158C0000}"/>
    <cellStyle name="Hyperlink 37" xfId="50297" hidden="1" xr:uid="{00000000-0005-0000-0000-0000168C0000}"/>
    <cellStyle name="Hyperlink 37" xfId="50669" hidden="1" xr:uid="{00000000-0005-0000-0000-0000178C0000}"/>
    <cellStyle name="Hyperlink 37" xfId="50718" hidden="1" xr:uid="{00000000-0005-0000-0000-0000188C0000}"/>
    <cellStyle name="Hyperlink 37" xfId="50768" hidden="1" xr:uid="{00000000-0005-0000-0000-0000198C0000}"/>
    <cellStyle name="Hyperlink 37" xfId="50804" hidden="1" xr:uid="{00000000-0005-0000-0000-00001A8C0000}"/>
    <cellStyle name="Hyperlink 37" xfId="50196" hidden="1" xr:uid="{00000000-0005-0000-0000-00001B8C0000}"/>
    <cellStyle name="Hyperlink 37" xfId="50873" hidden="1" xr:uid="{00000000-0005-0000-0000-00001C8C0000}"/>
    <cellStyle name="Hyperlink 37" xfId="50922" hidden="1" xr:uid="{00000000-0005-0000-0000-00001D8C0000}"/>
    <cellStyle name="Hyperlink 37" xfId="50972" hidden="1" xr:uid="{00000000-0005-0000-0000-00001E8C0000}"/>
    <cellStyle name="Hyperlink 37" xfId="51008" hidden="1" xr:uid="{00000000-0005-0000-0000-00001F8C0000}"/>
    <cellStyle name="Hyperlink 37" xfId="50374" hidden="1" xr:uid="{00000000-0005-0000-0000-0000208C0000}"/>
    <cellStyle name="Hyperlink 37" xfId="51077" hidden="1" xr:uid="{00000000-0005-0000-0000-0000218C0000}"/>
    <cellStyle name="Hyperlink 37" xfId="51126" hidden="1" xr:uid="{00000000-0005-0000-0000-0000228C0000}"/>
    <cellStyle name="Hyperlink 37" xfId="51176" hidden="1" xr:uid="{00000000-0005-0000-0000-0000238C0000}"/>
    <cellStyle name="Hyperlink 37" xfId="51212" hidden="1" xr:uid="{00000000-0005-0000-0000-0000248C0000}"/>
    <cellStyle name="Hyperlink 37" xfId="50609" hidden="1" xr:uid="{00000000-0005-0000-0000-0000258C0000}"/>
    <cellStyle name="Hyperlink 37" xfId="51281" hidden="1" xr:uid="{00000000-0005-0000-0000-0000268C0000}"/>
    <cellStyle name="Hyperlink 37" xfId="51330" hidden="1" xr:uid="{00000000-0005-0000-0000-0000278C0000}"/>
    <cellStyle name="Hyperlink 37" xfId="51380" hidden="1" xr:uid="{00000000-0005-0000-0000-0000288C0000}"/>
    <cellStyle name="Hyperlink 37" xfId="51416" hidden="1" xr:uid="{00000000-0005-0000-0000-0000298C0000}"/>
    <cellStyle name="Hyperlink 37" xfId="36277" hidden="1" xr:uid="{00000000-0005-0000-0000-00002A8C0000}"/>
    <cellStyle name="Hyperlink 37" xfId="51485" hidden="1" xr:uid="{00000000-0005-0000-0000-00002B8C0000}"/>
    <cellStyle name="Hyperlink 37" xfId="51534" hidden="1" xr:uid="{00000000-0005-0000-0000-00002C8C0000}"/>
    <cellStyle name="Hyperlink 37" xfId="51584" hidden="1" xr:uid="{00000000-0005-0000-0000-00002D8C0000}"/>
    <cellStyle name="Hyperlink 37" xfId="51620" hidden="1" xr:uid="{00000000-0005-0000-0000-00002E8C0000}"/>
    <cellStyle name="Hyperlink 37" xfId="51671" hidden="1" xr:uid="{00000000-0005-0000-0000-00002F8C0000}"/>
    <cellStyle name="Hyperlink 37" xfId="51740" hidden="1" xr:uid="{00000000-0005-0000-0000-0000308C0000}"/>
    <cellStyle name="Hyperlink 37" xfId="51789" hidden="1" xr:uid="{00000000-0005-0000-0000-0000318C0000}"/>
    <cellStyle name="Hyperlink 37" xfId="51839" hidden="1" xr:uid="{00000000-0005-0000-0000-0000328C0000}"/>
    <cellStyle name="Hyperlink 37" xfId="51875" hidden="1" xr:uid="{00000000-0005-0000-0000-0000338C0000}"/>
    <cellStyle name="Hyperlink 37" xfId="51975" hidden="1" xr:uid="{00000000-0005-0000-0000-0000348C0000}"/>
    <cellStyle name="Hyperlink 37" xfId="52097" hidden="1" xr:uid="{00000000-0005-0000-0000-0000358C0000}"/>
    <cellStyle name="Hyperlink 37" xfId="52146" hidden="1" xr:uid="{00000000-0005-0000-0000-0000368C0000}"/>
    <cellStyle name="Hyperlink 37" xfId="52196" hidden="1" xr:uid="{00000000-0005-0000-0000-0000378C0000}"/>
    <cellStyle name="Hyperlink 37" xfId="52232" hidden="1" xr:uid="{00000000-0005-0000-0000-0000388C0000}"/>
    <cellStyle name="Hyperlink 37" xfId="52355" hidden="1" xr:uid="{00000000-0005-0000-0000-0000398C0000}"/>
    <cellStyle name="Hyperlink 37" xfId="52528" hidden="1" xr:uid="{00000000-0005-0000-0000-00003A8C0000}"/>
    <cellStyle name="Hyperlink 37" xfId="52577" hidden="1" xr:uid="{00000000-0005-0000-0000-00003B8C0000}"/>
    <cellStyle name="Hyperlink 37" xfId="52627" hidden="1" xr:uid="{00000000-0005-0000-0000-00003C8C0000}"/>
    <cellStyle name="Hyperlink 37" xfId="52663" hidden="1" xr:uid="{00000000-0005-0000-0000-00003D8C0000}"/>
    <cellStyle name="Hyperlink 37" xfId="52388" hidden="1" xr:uid="{00000000-0005-0000-0000-00003E8C0000}"/>
    <cellStyle name="Hyperlink 37" xfId="52760" hidden="1" xr:uid="{00000000-0005-0000-0000-00003F8C0000}"/>
    <cellStyle name="Hyperlink 37" xfId="52809" hidden="1" xr:uid="{00000000-0005-0000-0000-0000408C0000}"/>
    <cellStyle name="Hyperlink 37" xfId="52859" hidden="1" xr:uid="{00000000-0005-0000-0000-0000418C0000}"/>
    <cellStyle name="Hyperlink 37" xfId="52895" hidden="1" xr:uid="{00000000-0005-0000-0000-0000428C0000}"/>
    <cellStyle name="Hyperlink 37" xfId="52287" hidden="1" xr:uid="{00000000-0005-0000-0000-0000438C0000}"/>
    <cellStyle name="Hyperlink 37" xfId="52964" hidden="1" xr:uid="{00000000-0005-0000-0000-0000448C0000}"/>
    <cellStyle name="Hyperlink 37" xfId="53013" hidden="1" xr:uid="{00000000-0005-0000-0000-0000458C0000}"/>
    <cellStyle name="Hyperlink 37" xfId="53063" hidden="1" xr:uid="{00000000-0005-0000-0000-0000468C0000}"/>
    <cellStyle name="Hyperlink 37" xfId="53099" hidden="1" xr:uid="{00000000-0005-0000-0000-0000478C0000}"/>
    <cellStyle name="Hyperlink 37" xfId="52465" hidden="1" xr:uid="{00000000-0005-0000-0000-0000488C0000}"/>
    <cellStyle name="Hyperlink 37" xfId="53168" hidden="1" xr:uid="{00000000-0005-0000-0000-0000498C0000}"/>
    <cellStyle name="Hyperlink 37" xfId="53217" hidden="1" xr:uid="{00000000-0005-0000-0000-00004A8C0000}"/>
    <cellStyle name="Hyperlink 37" xfId="53267" hidden="1" xr:uid="{00000000-0005-0000-0000-00004B8C0000}"/>
    <cellStyle name="Hyperlink 37" xfId="53303" hidden="1" xr:uid="{00000000-0005-0000-0000-00004C8C0000}"/>
    <cellStyle name="Hyperlink 37" xfId="52700" hidden="1" xr:uid="{00000000-0005-0000-0000-00004D8C0000}"/>
    <cellStyle name="Hyperlink 37" xfId="53372" hidden="1" xr:uid="{00000000-0005-0000-0000-00004E8C0000}"/>
    <cellStyle name="Hyperlink 37" xfId="53421" hidden="1" xr:uid="{00000000-0005-0000-0000-00004F8C0000}"/>
    <cellStyle name="Hyperlink 37" xfId="53471" hidden="1" xr:uid="{00000000-0005-0000-0000-0000508C0000}"/>
    <cellStyle name="Hyperlink 37" xfId="53507" hidden="1" xr:uid="{00000000-0005-0000-0000-0000518C0000}"/>
    <cellStyle name="Hyperlink 37" xfId="52008" hidden="1" xr:uid="{00000000-0005-0000-0000-0000528C0000}"/>
    <cellStyle name="Hyperlink 37" xfId="53576" hidden="1" xr:uid="{00000000-0005-0000-0000-0000538C0000}"/>
    <cellStyle name="Hyperlink 37" xfId="53625" hidden="1" xr:uid="{00000000-0005-0000-0000-0000548C0000}"/>
    <cellStyle name="Hyperlink 37" xfId="53675" hidden="1" xr:uid="{00000000-0005-0000-0000-0000558C0000}"/>
    <cellStyle name="Hyperlink 37" xfId="53711" hidden="1" xr:uid="{00000000-0005-0000-0000-0000568C0000}"/>
    <cellStyle name="Hyperlink 37" xfId="53834" hidden="1" xr:uid="{00000000-0005-0000-0000-0000578C0000}"/>
    <cellStyle name="Hyperlink 37" xfId="54007" hidden="1" xr:uid="{00000000-0005-0000-0000-0000588C0000}"/>
    <cellStyle name="Hyperlink 37" xfId="54056" hidden="1" xr:uid="{00000000-0005-0000-0000-0000598C0000}"/>
    <cellStyle name="Hyperlink 37" xfId="54106" hidden="1" xr:uid="{00000000-0005-0000-0000-00005A8C0000}"/>
    <cellStyle name="Hyperlink 37" xfId="54142" hidden="1" xr:uid="{00000000-0005-0000-0000-00005B8C0000}"/>
    <cellStyle name="Hyperlink 37" xfId="53867" hidden="1" xr:uid="{00000000-0005-0000-0000-00005C8C0000}"/>
    <cellStyle name="Hyperlink 37" xfId="54239" hidden="1" xr:uid="{00000000-0005-0000-0000-00005D8C0000}"/>
    <cellStyle name="Hyperlink 37" xfId="54288" hidden="1" xr:uid="{00000000-0005-0000-0000-00005E8C0000}"/>
    <cellStyle name="Hyperlink 37" xfId="54338" hidden="1" xr:uid="{00000000-0005-0000-0000-00005F8C0000}"/>
    <cellStyle name="Hyperlink 37" xfId="54374" hidden="1" xr:uid="{00000000-0005-0000-0000-0000608C0000}"/>
    <cellStyle name="Hyperlink 37" xfId="53766" hidden="1" xr:uid="{00000000-0005-0000-0000-0000618C0000}"/>
    <cellStyle name="Hyperlink 37" xfId="54443" hidden="1" xr:uid="{00000000-0005-0000-0000-0000628C0000}"/>
    <cellStyle name="Hyperlink 37" xfId="54492" hidden="1" xr:uid="{00000000-0005-0000-0000-0000638C0000}"/>
    <cellStyle name="Hyperlink 37" xfId="54542" hidden="1" xr:uid="{00000000-0005-0000-0000-0000648C0000}"/>
    <cellStyle name="Hyperlink 37" xfId="54578" hidden="1" xr:uid="{00000000-0005-0000-0000-0000658C0000}"/>
    <cellStyle name="Hyperlink 37" xfId="53944" hidden="1" xr:uid="{00000000-0005-0000-0000-0000668C0000}"/>
    <cellStyle name="Hyperlink 37" xfId="54647" hidden="1" xr:uid="{00000000-0005-0000-0000-0000678C0000}"/>
    <cellStyle name="Hyperlink 37" xfId="54696" hidden="1" xr:uid="{00000000-0005-0000-0000-0000688C0000}"/>
    <cellStyle name="Hyperlink 37" xfId="54746" hidden="1" xr:uid="{00000000-0005-0000-0000-0000698C0000}"/>
    <cellStyle name="Hyperlink 37" xfId="54782" hidden="1" xr:uid="{00000000-0005-0000-0000-00006A8C0000}"/>
    <cellStyle name="Hyperlink 37" xfId="54179" hidden="1" xr:uid="{00000000-0005-0000-0000-00006B8C0000}"/>
    <cellStyle name="Hyperlink 37" xfId="54851" hidden="1" xr:uid="{00000000-0005-0000-0000-00006C8C0000}"/>
    <cellStyle name="Hyperlink 37" xfId="54900" hidden="1" xr:uid="{00000000-0005-0000-0000-00006D8C0000}"/>
    <cellStyle name="Hyperlink 37" xfId="54950" hidden="1" xr:uid="{00000000-0005-0000-0000-00006E8C0000}"/>
    <cellStyle name="Hyperlink 37" xfId="54986" hidden="1" xr:uid="{00000000-0005-0000-0000-00006F8C0000}"/>
    <cellStyle name="Hyperlink 37" xfId="51912" hidden="1" xr:uid="{00000000-0005-0000-0000-0000708C0000}"/>
    <cellStyle name="Hyperlink 37" xfId="55055" hidden="1" xr:uid="{00000000-0005-0000-0000-0000718C0000}"/>
    <cellStyle name="Hyperlink 37" xfId="55104" hidden="1" xr:uid="{00000000-0005-0000-0000-0000728C0000}"/>
    <cellStyle name="Hyperlink 37" xfId="55154" hidden="1" xr:uid="{00000000-0005-0000-0000-0000738C0000}"/>
    <cellStyle name="Hyperlink 37" xfId="55190" hidden="1" xr:uid="{00000000-0005-0000-0000-0000748C0000}"/>
    <cellStyle name="Hyperlink 37" xfId="55313" hidden="1" xr:uid="{00000000-0005-0000-0000-0000758C0000}"/>
    <cellStyle name="Hyperlink 37" xfId="55486" hidden="1" xr:uid="{00000000-0005-0000-0000-0000768C0000}"/>
    <cellStyle name="Hyperlink 37" xfId="55535" hidden="1" xr:uid="{00000000-0005-0000-0000-0000778C0000}"/>
    <cellStyle name="Hyperlink 37" xfId="55585" hidden="1" xr:uid="{00000000-0005-0000-0000-0000788C0000}"/>
    <cellStyle name="Hyperlink 37" xfId="55621" hidden="1" xr:uid="{00000000-0005-0000-0000-0000798C0000}"/>
    <cellStyle name="Hyperlink 37" xfId="55346" hidden="1" xr:uid="{00000000-0005-0000-0000-00007A8C0000}"/>
    <cellStyle name="Hyperlink 37" xfId="55718" hidden="1" xr:uid="{00000000-0005-0000-0000-00007B8C0000}"/>
    <cellStyle name="Hyperlink 37" xfId="55767" hidden="1" xr:uid="{00000000-0005-0000-0000-00007C8C0000}"/>
    <cellStyle name="Hyperlink 37" xfId="55817" hidden="1" xr:uid="{00000000-0005-0000-0000-00007D8C0000}"/>
    <cellStyle name="Hyperlink 37" xfId="55853" hidden="1" xr:uid="{00000000-0005-0000-0000-00007E8C0000}"/>
    <cellStyle name="Hyperlink 37" xfId="55245" hidden="1" xr:uid="{00000000-0005-0000-0000-00007F8C0000}"/>
    <cellStyle name="Hyperlink 37" xfId="55922" hidden="1" xr:uid="{00000000-0005-0000-0000-0000808C0000}"/>
    <cellStyle name="Hyperlink 37" xfId="55971" hidden="1" xr:uid="{00000000-0005-0000-0000-0000818C0000}"/>
    <cellStyle name="Hyperlink 37" xfId="56021" hidden="1" xr:uid="{00000000-0005-0000-0000-0000828C0000}"/>
    <cellStyle name="Hyperlink 37" xfId="56057" hidden="1" xr:uid="{00000000-0005-0000-0000-0000838C0000}"/>
    <cellStyle name="Hyperlink 37" xfId="55423" hidden="1" xr:uid="{00000000-0005-0000-0000-0000848C0000}"/>
    <cellStyle name="Hyperlink 37" xfId="56126" hidden="1" xr:uid="{00000000-0005-0000-0000-0000858C0000}"/>
    <cellStyle name="Hyperlink 37" xfId="56175" hidden="1" xr:uid="{00000000-0005-0000-0000-0000868C0000}"/>
    <cellStyle name="Hyperlink 37" xfId="56225" hidden="1" xr:uid="{00000000-0005-0000-0000-0000878C0000}"/>
    <cellStyle name="Hyperlink 37" xfId="56261" hidden="1" xr:uid="{00000000-0005-0000-0000-0000888C0000}"/>
    <cellStyle name="Hyperlink 37" xfId="55658" hidden="1" xr:uid="{00000000-0005-0000-0000-0000898C0000}"/>
    <cellStyle name="Hyperlink 37" xfId="56330" hidden="1" xr:uid="{00000000-0005-0000-0000-00008A8C0000}"/>
    <cellStyle name="Hyperlink 37" xfId="56379" hidden="1" xr:uid="{00000000-0005-0000-0000-00008B8C0000}"/>
    <cellStyle name="Hyperlink 37" xfId="56429" hidden="1" xr:uid="{00000000-0005-0000-0000-00008C8C0000}"/>
    <cellStyle name="Hyperlink 37" xfId="56465" hidden="1" xr:uid="{00000000-0005-0000-0000-00008D8C0000}"/>
    <cellStyle name="Hyperlink 37" xfId="56527" hidden="1" xr:uid="{00000000-0005-0000-0000-00008E8C0000}"/>
    <cellStyle name="Hyperlink 37" xfId="56598" hidden="1" xr:uid="{00000000-0005-0000-0000-00008F8C0000}"/>
    <cellStyle name="Hyperlink 37" xfId="56647" hidden="1" xr:uid="{00000000-0005-0000-0000-0000908C0000}"/>
    <cellStyle name="Hyperlink 37" xfId="56697" hidden="1" xr:uid="{00000000-0005-0000-0000-0000918C0000}"/>
    <cellStyle name="Hyperlink 37" xfId="56733" hidden="1" xr:uid="{00000000-0005-0000-0000-0000928C0000}"/>
    <cellStyle name="Hyperlink 37" xfId="56784" hidden="1" xr:uid="{00000000-0005-0000-0000-0000938C0000}"/>
    <cellStyle name="Hyperlink 37" xfId="56853" hidden="1" xr:uid="{00000000-0005-0000-0000-0000948C0000}"/>
    <cellStyle name="Hyperlink 37" xfId="56902" hidden="1" xr:uid="{00000000-0005-0000-0000-0000958C0000}"/>
    <cellStyle name="Hyperlink 37" xfId="56952" hidden="1" xr:uid="{00000000-0005-0000-0000-0000968C0000}"/>
    <cellStyle name="Hyperlink 37" xfId="56988" hidden="1" xr:uid="{00000000-0005-0000-0000-0000978C0000}"/>
    <cellStyle name="Hyperlink 37" xfId="57096" hidden="1" xr:uid="{00000000-0005-0000-0000-0000988C0000}"/>
    <cellStyle name="Hyperlink 37" xfId="57220" hidden="1" xr:uid="{00000000-0005-0000-0000-0000998C0000}"/>
    <cellStyle name="Hyperlink 37" xfId="57269" hidden="1" xr:uid="{00000000-0005-0000-0000-00009A8C0000}"/>
    <cellStyle name="Hyperlink 37" xfId="57319" hidden="1" xr:uid="{00000000-0005-0000-0000-00009B8C0000}"/>
    <cellStyle name="Hyperlink 37" xfId="57355" hidden="1" xr:uid="{00000000-0005-0000-0000-00009C8C0000}"/>
    <cellStyle name="Hyperlink 37" xfId="57478" hidden="1" xr:uid="{00000000-0005-0000-0000-00009D8C0000}"/>
    <cellStyle name="Hyperlink 37" xfId="57651" hidden="1" xr:uid="{00000000-0005-0000-0000-00009E8C0000}"/>
    <cellStyle name="Hyperlink 37" xfId="57700" hidden="1" xr:uid="{00000000-0005-0000-0000-00009F8C0000}"/>
    <cellStyle name="Hyperlink 37" xfId="57750" hidden="1" xr:uid="{00000000-0005-0000-0000-0000A08C0000}"/>
    <cellStyle name="Hyperlink 37" xfId="57786" hidden="1" xr:uid="{00000000-0005-0000-0000-0000A18C0000}"/>
    <cellStyle name="Hyperlink 37" xfId="57511" hidden="1" xr:uid="{00000000-0005-0000-0000-0000A28C0000}"/>
    <cellStyle name="Hyperlink 37" xfId="57883" hidden="1" xr:uid="{00000000-0005-0000-0000-0000A38C0000}"/>
    <cellStyle name="Hyperlink 37" xfId="57932" hidden="1" xr:uid="{00000000-0005-0000-0000-0000A48C0000}"/>
    <cellStyle name="Hyperlink 37" xfId="57982" hidden="1" xr:uid="{00000000-0005-0000-0000-0000A58C0000}"/>
    <cellStyle name="Hyperlink 37" xfId="58018" hidden="1" xr:uid="{00000000-0005-0000-0000-0000A68C0000}"/>
    <cellStyle name="Hyperlink 37" xfId="57410" hidden="1" xr:uid="{00000000-0005-0000-0000-0000A78C0000}"/>
    <cellStyle name="Hyperlink 37" xfId="58087" hidden="1" xr:uid="{00000000-0005-0000-0000-0000A88C0000}"/>
    <cellStyle name="Hyperlink 37" xfId="58136" hidden="1" xr:uid="{00000000-0005-0000-0000-0000A98C0000}"/>
    <cellStyle name="Hyperlink 37" xfId="58186" hidden="1" xr:uid="{00000000-0005-0000-0000-0000AA8C0000}"/>
    <cellStyle name="Hyperlink 37" xfId="58222" hidden="1" xr:uid="{00000000-0005-0000-0000-0000AB8C0000}"/>
    <cellStyle name="Hyperlink 37" xfId="57588" hidden="1" xr:uid="{00000000-0005-0000-0000-0000AC8C0000}"/>
    <cellStyle name="Hyperlink 37" xfId="58291" hidden="1" xr:uid="{00000000-0005-0000-0000-0000AD8C0000}"/>
    <cellStyle name="Hyperlink 37" xfId="58340" hidden="1" xr:uid="{00000000-0005-0000-0000-0000AE8C0000}"/>
    <cellStyle name="Hyperlink 37" xfId="58390" hidden="1" xr:uid="{00000000-0005-0000-0000-0000AF8C0000}"/>
    <cellStyle name="Hyperlink 37" xfId="58426" hidden="1" xr:uid="{00000000-0005-0000-0000-0000B08C0000}"/>
    <cellStyle name="Hyperlink 37" xfId="57823" hidden="1" xr:uid="{00000000-0005-0000-0000-0000B18C0000}"/>
    <cellStyle name="Hyperlink 37" xfId="58495" hidden="1" xr:uid="{00000000-0005-0000-0000-0000B28C0000}"/>
    <cellStyle name="Hyperlink 37" xfId="58544" hidden="1" xr:uid="{00000000-0005-0000-0000-0000B38C0000}"/>
    <cellStyle name="Hyperlink 37" xfId="58594" hidden="1" xr:uid="{00000000-0005-0000-0000-0000B48C0000}"/>
    <cellStyle name="Hyperlink 37" xfId="58630" hidden="1" xr:uid="{00000000-0005-0000-0000-0000B58C0000}"/>
    <cellStyle name="Hyperlink 37" xfId="57130" hidden="1" xr:uid="{00000000-0005-0000-0000-0000B68C0000}"/>
    <cellStyle name="Hyperlink 37" xfId="58699" hidden="1" xr:uid="{00000000-0005-0000-0000-0000B78C0000}"/>
    <cellStyle name="Hyperlink 37" xfId="58748" hidden="1" xr:uid="{00000000-0005-0000-0000-0000B88C0000}"/>
    <cellStyle name="Hyperlink 37" xfId="58798" hidden="1" xr:uid="{00000000-0005-0000-0000-0000B98C0000}"/>
    <cellStyle name="Hyperlink 37" xfId="58834" hidden="1" xr:uid="{00000000-0005-0000-0000-0000BA8C0000}"/>
    <cellStyle name="Hyperlink 37" xfId="58957" hidden="1" xr:uid="{00000000-0005-0000-0000-0000BB8C0000}"/>
    <cellStyle name="Hyperlink 37" xfId="59130" hidden="1" xr:uid="{00000000-0005-0000-0000-0000BC8C0000}"/>
    <cellStyle name="Hyperlink 37" xfId="59179" hidden="1" xr:uid="{00000000-0005-0000-0000-0000BD8C0000}"/>
    <cellStyle name="Hyperlink 37" xfId="59229" hidden="1" xr:uid="{00000000-0005-0000-0000-0000BE8C0000}"/>
    <cellStyle name="Hyperlink 37" xfId="59265" hidden="1" xr:uid="{00000000-0005-0000-0000-0000BF8C0000}"/>
    <cellStyle name="Hyperlink 37" xfId="58990" hidden="1" xr:uid="{00000000-0005-0000-0000-0000C08C0000}"/>
    <cellStyle name="Hyperlink 37" xfId="59362" hidden="1" xr:uid="{00000000-0005-0000-0000-0000C18C0000}"/>
    <cellStyle name="Hyperlink 37" xfId="59411" hidden="1" xr:uid="{00000000-0005-0000-0000-0000C28C0000}"/>
    <cellStyle name="Hyperlink 37" xfId="59461" hidden="1" xr:uid="{00000000-0005-0000-0000-0000C38C0000}"/>
    <cellStyle name="Hyperlink 37" xfId="59497" hidden="1" xr:uid="{00000000-0005-0000-0000-0000C48C0000}"/>
    <cellStyle name="Hyperlink 37" xfId="58889" hidden="1" xr:uid="{00000000-0005-0000-0000-0000C58C0000}"/>
    <cellStyle name="Hyperlink 37" xfId="59566" hidden="1" xr:uid="{00000000-0005-0000-0000-0000C68C0000}"/>
    <cellStyle name="Hyperlink 37" xfId="59615" hidden="1" xr:uid="{00000000-0005-0000-0000-0000C78C0000}"/>
    <cellStyle name="Hyperlink 37" xfId="59665" hidden="1" xr:uid="{00000000-0005-0000-0000-0000C88C0000}"/>
    <cellStyle name="Hyperlink 37" xfId="59701" hidden="1" xr:uid="{00000000-0005-0000-0000-0000C98C0000}"/>
    <cellStyle name="Hyperlink 37" xfId="59067" hidden="1" xr:uid="{00000000-0005-0000-0000-0000CA8C0000}"/>
    <cellStyle name="Hyperlink 37" xfId="59770" hidden="1" xr:uid="{00000000-0005-0000-0000-0000CB8C0000}"/>
    <cellStyle name="Hyperlink 37" xfId="59819" hidden="1" xr:uid="{00000000-0005-0000-0000-0000CC8C0000}"/>
    <cellStyle name="Hyperlink 37" xfId="59869" hidden="1" xr:uid="{00000000-0005-0000-0000-0000CD8C0000}"/>
    <cellStyle name="Hyperlink 37" xfId="59905" hidden="1" xr:uid="{00000000-0005-0000-0000-0000CE8C0000}"/>
    <cellStyle name="Hyperlink 37" xfId="59302" hidden="1" xr:uid="{00000000-0005-0000-0000-0000CF8C0000}"/>
    <cellStyle name="Hyperlink 37" xfId="59974" hidden="1" xr:uid="{00000000-0005-0000-0000-0000D08C0000}"/>
    <cellStyle name="Hyperlink 37" xfId="60023" hidden="1" xr:uid="{00000000-0005-0000-0000-0000D18C0000}"/>
    <cellStyle name="Hyperlink 37" xfId="60073" hidden="1" xr:uid="{00000000-0005-0000-0000-0000D28C0000}"/>
    <cellStyle name="Hyperlink 37" xfId="60109" hidden="1" xr:uid="{00000000-0005-0000-0000-0000D38C0000}"/>
    <cellStyle name="Hyperlink 37" xfId="57029" hidden="1" xr:uid="{00000000-0005-0000-0000-0000D48C0000}"/>
    <cellStyle name="Hyperlink 37" xfId="60178" hidden="1" xr:uid="{00000000-0005-0000-0000-0000D58C0000}"/>
    <cellStyle name="Hyperlink 37" xfId="60227" hidden="1" xr:uid="{00000000-0005-0000-0000-0000D68C0000}"/>
    <cellStyle name="Hyperlink 37" xfId="60277" hidden="1" xr:uid="{00000000-0005-0000-0000-0000D78C0000}"/>
    <cellStyle name="Hyperlink 37" xfId="60313" hidden="1" xr:uid="{00000000-0005-0000-0000-0000D88C0000}"/>
    <cellStyle name="Hyperlink 37" xfId="60436" hidden="1" xr:uid="{00000000-0005-0000-0000-0000D98C0000}"/>
    <cellStyle name="Hyperlink 37" xfId="60609" hidden="1" xr:uid="{00000000-0005-0000-0000-0000DA8C0000}"/>
    <cellStyle name="Hyperlink 37" xfId="60658" hidden="1" xr:uid="{00000000-0005-0000-0000-0000DB8C0000}"/>
    <cellStyle name="Hyperlink 37" xfId="60708" hidden="1" xr:uid="{00000000-0005-0000-0000-0000DC8C0000}"/>
    <cellStyle name="Hyperlink 37" xfId="60744" hidden="1" xr:uid="{00000000-0005-0000-0000-0000DD8C0000}"/>
    <cellStyle name="Hyperlink 37" xfId="60469" hidden="1" xr:uid="{00000000-0005-0000-0000-0000DE8C0000}"/>
    <cellStyle name="Hyperlink 37" xfId="60841" hidden="1" xr:uid="{00000000-0005-0000-0000-0000DF8C0000}"/>
    <cellStyle name="Hyperlink 37" xfId="60890" hidden="1" xr:uid="{00000000-0005-0000-0000-0000E08C0000}"/>
    <cellStyle name="Hyperlink 37" xfId="60940" hidden="1" xr:uid="{00000000-0005-0000-0000-0000E18C0000}"/>
    <cellStyle name="Hyperlink 37" xfId="60976" hidden="1" xr:uid="{00000000-0005-0000-0000-0000E28C0000}"/>
    <cellStyle name="Hyperlink 37" xfId="60368" hidden="1" xr:uid="{00000000-0005-0000-0000-0000E38C0000}"/>
    <cellStyle name="Hyperlink 37" xfId="61045" hidden="1" xr:uid="{00000000-0005-0000-0000-0000E48C0000}"/>
    <cellStyle name="Hyperlink 37" xfId="61094" hidden="1" xr:uid="{00000000-0005-0000-0000-0000E58C0000}"/>
    <cellStyle name="Hyperlink 37" xfId="61144" hidden="1" xr:uid="{00000000-0005-0000-0000-0000E68C0000}"/>
    <cellStyle name="Hyperlink 37" xfId="61180" hidden="1" xr:uid="{00000000-0005-0000-0000-0000E78C0000}"/>
    <cellStyle name="Hyperlink 37" xfId="60546" hidden="1" xr:uid="{00000000-0005-0000-0000-0000E88C0000}"/>
    <cellStyle name="Hyperlink 37" xfId="61249" hidden="1" xr:uid="{00000000-0005-0000-0000-0000E98C0000}"/>
    <cellStyle name="Hyperlink 37" xfId="61298" hidden="1" xr:uid="{00000000-0005-0000-0000-0000EA8C0000}"/>
    <cellStyle name="Hyperlink 37" xfId="61348" hidden="1" xr:uid="{00000000-0005-0000-0000-0000EB8C0000}"/>
    <cellStyle name="Hyperlink 37" xfId="61384" hidden="1" xr:uid="{00000000-0005-0000-0000-0000EC8C0000}"/>
    <cellStyle name="Hyperlink 37" xfId="60781" hidden="1" xr:uid="{00000000-0005-0000-0000-0000ED8C0000}"/>
    <cellStyle name="Hyperlink 37" xfId="61453" hidden="1" xr:uid="{00000000-0005-0000-0000-0000EE8C0000}"/>
    <cellStyle name="Hyperlink 37" xfId="61502" hidden="1" xr:uid="{00000000-0005-0000-0000-0000EF8C0000}"/>
    <cellStyle name="Hyperlink 37" xfId="61552" hidden="1" xr:uid="{00000000-0005-0000-0000-0000F08C0000}"/>
    <cellStyle name="Hyperlink 37" xfId="61588" xr:uid="{00000000-0005-0000-0000-0000F18C0000}"/>
    <cellStyle name="Hyperlink 38" xfId="150" hidden="1" xr:uid="{00000000-0005-0000-0000-0000F28C0000}"/>
    <cellStyle name="Hyperlink 38" xfId="236" hidden="1" xr:uid="{00000000-0005-0000-0000-0000F38C0000}"/>
    <cellStyle name="Hyperlink 38" xfId="466" hidden="1" xr:uid="{00000000-0005-0000-0000-0000F48C0000}"/>
    <cellStyle name="Hyperlink 38" xfId="517" hidden="1" xr:uid="{00000000-0005-0000-0000-0000F58C0000}"/>
    <cellStyle name="Hyperlink 38" xfId="567" hidden="1" xr:uid="{00000000-0005-0000-0000-0000F68C0000}"/>
    <cellStyle name="Hyperlink 38" xfId="603" hidden="1" xr:uid="{00000000-0005-0000-0000-0000F78C0000}"/>
    <cellStyle name="Hyperlink 38" xfId="654" hidden="1" xr:uid="{00000000-0005-0000-0000-0000F88C0000}"/>
    <cellStyle name="Hyperlink 38" xfId="723" hidden="1" xr:uid="{00000000-0005-0000-0000-0000F98C0000}"/>
    <cellStyle name="Hyperlink 38" xfId="772" hidden="1" xr:uid="{00000000-0005-0000-0000-0000FA8C0000}"/>
    <cellStyle name="Hyperlink 38" xfId="822" hidden="1" xr:uid="{00000000-0005-0000-0000-0000FB8C0000}"/>
    <cellStyle name="Hyperlink 38" xfId="858" hidden="1" xr:uid="{00000000-0005-0000-0000-0000FC8C0000}"/>
    <cellStyle name="Hyperlink 38" xfId="968" hidden="1" xr:uid="{00000000-0005-0000-0000-0000FD8C0000}"/>
    <cellStyle name="Hyperlink 38" xfId="1093" hidden="1" xr:uid="{00000000-0005-0000-0000-0000FE8C0000}"/>
    <cellStyle name="Hyperlink 38" xfId="1142" hidden="1" xr:uid="{00000000-0005-0000-0000-0000FF8C0000}"/>
    <cellStyle name="Hyperlink 38" xfId="1192" hidden="1" xr:uid="{00000000-0005-0000-0000-0000008D0000}"/>
    <cellStyle name="Hyperlink 38" xfId="1228" hidden="1" xr:uid="{00000000-0005-0000-0000-0000018D0000}"/>
    <cellStyle name="Hyperlink 38" xfId="1351" hidden="1" xr:uid="{00000000-0005-0000-0000-0000028D0000}"/>
    <cellStyle name="Hyperlink 38" xfId="1524" hidden="1" xr:uid="{00000000-0005-0000-0000-0000038D0000}"/>
    <cellStyle name="Hyperlink 38" xfId="1573" hidden="1" xr:uid="{00000000-0005-0000-0000-0000048D0000}"/>
    <cellStyle name="Hyperlink 38" xfId="1623" hidden="1" xr:uid="{00000000-0005-0000-0000-0000058D0000}"/>
    <cellStyle name="Hyperlink 38" xfId="1659" hidden="1" xr:uid="{00000000-0005-0000-0000-0000068D0000}"/>
    <cellStyle name="Hyperlink 38" xfId="1382" hidden="1" xr:uid="{00000000-0005-0000-0000-0000078D0000}"/>
    <cellStyle name="Hyperlink 38" xfId="1756" hidden="1" xr:uid="{00000000-0005-0000-0000-0000088D0000}"/>
    <cellStyle name="Hyperlink 38" xfId="1805" hidden="1" xr:uid="{00000000-0005-0000-0000-0000098D0000}"/>
    <cellStyle name="Hyperlink 38" xfId="1855" hidden="1" xr:uid="{00000000-0005-0000-0000-00000A8D0000}"/>
    <cellStyle name="Hyperlink 38" xfId="1891" hidden="1" xr:uid="{00000000-0005-0000-0000-00000B8D0000}"/>
    <cellStyle name="Hyperlink 38" xfId="1281" hidden="1" xr:uid="{00000000-0005-0000-0000-00000C8D0000}"/>
    <cellStyle name="Hyperlink 38" xfId="1960" hidden="1" xr:uid="{00000000-0005-0000-0000-00000D8D0000}"/>
    <cellStyle name="Hyperlink 38" xfId="2009" hidden="1" xr:uid="{00000000-0005-0000-0000-00000E8D0000}"/>
    <cellStyle name="Hyperlink 38" xfId="2059" hidden="1" xr:uid="{00000000-0005-0000-0000-00000F8D0000}"/>
    <cellStyle name="Hyperlink 38" xfId="2095" hidden="1" xr:uid="{00000000-0005-0000-0000-0000108D0000}"/>
    <cellStyle name="Hyperlink 38" xfId="1461" hidden="1" xr:uid="{00000000-0005-0000-0000-0000118D0000}"/>
    <cellStyle name="Hyperlink 38" xfId="2164" hidden="1" xr:uid="{00000000-0005-0000-0000-0000128D0000}"/>
    <cellStyle name="Hyperlink 38" xfId="2213" hidden="1" xr:uid="{00000000-0005-0000-0000-0000138D0000}"/>
    <cellStyle name="Hyperlink 38" xfId="2263" hidden="1" xr:uid="{00000000-0005-0000-0000-0000148D0000}"/>
    <cellStyle name="Hyperlink 38" xfId="2299" hidden="1" xr:uid="{00000000-0005-0000-0000-0000158D0000}"/>
    <cellStyle name="Hyperlink 38" xfId="1696" hidden="1" xr:uid="{00000000-0005-0000-0000-0000168D0000}"/>
    <cellStyle name="Hyperlink 38" xfId="2368" hidden="1" xr:uid="{00000000-0005-0000-0000-0000178D0000}"/>
    <cellStyle name="Hyperlink 38" xfId="2417" hidden="1" xr:uid="{00000000-0005-0000-0000-0000188D0000}"/>
    <cellStyle name="Hyperlink 38" xfId="2467" hidden="1" xr:uid="{00000000-0005-0000-0000-0000198D0000}"/>
    <cellStyle name="Hyperlink 38" xfId="2503" hidden="1" xr:uid="{00000000-0005-0000-0000-00001A8D0000}"/>
    <cellStyle name="Hyperlink 38" xfId="1000" hidden="1" xr:uid="{00000000-0005-0000-0000-00001B8D0000}"/>
    <cellStyle name="Hyperlink 38" xfId="2572" hidden="1" xr:uid="{00000000-0005-0000-0000-00001C8D0000}"/>
    <cellStyle name="Hyperlink 38" xfId="2621" hidden="1" xr:uid="{00000000-0005-0000-0000-00001D8D0000}"/>
    <cellStyle name="Hyperlink 38" xfId="2671" hidden="1" xr:uid="{00000000-0005-0000-0000-00001E8D0000}"/>
    <cellStyle name="Hyperlink 38" xfId="2707" hidden="1" xr:uid="{00000000-0005-0000-0000-00001F8D0000}"/>
    <cellStyle name="Hyperlink 38" xfId="2830" hidden="1" xr:uid="{00000000-0005-0000-0000-0000208D0000}"/>
    <cellStyle name="Hyperlink 38" xfId="3003" hidden="1" xr:uid="{00000000-0005-0000-0000-0000218D0000}"/>
    <cellStyle name="Hyperlink 38" xfId="3052" hidden="1" xr:uid="{00000000-0005-0000-0000-0000228D0000}"/>
    <cellStyle name="Hyperlink 38" xfId="3102" hidden="1" xr:uid="{00000000-0005-0000-0000-0000238D0000}"/>
    <cellStyle name="Hyperlink 38" xfId="3138" hidden="1" xr:uid="{00000000-0005-0000-0000-0000248D0000}"/>
    <cellStyle name="Hyperlink 38" xfId="2861" hidden="1" xr:uid="{00000000-0005-0000-0000-0000258D0000}"/>
    <cellStyle name="Hyperlink 38" xfId="3235" hidden="1" xr:uid="{00000000-0005-0000-0000-0000268D0000}"/>
    <cellStyle name="Hyperlink 38" xfId="3284" hidden="1" xr:uid="{00000000-0005-0000-0000-0000278D0000}"/>
    <cellStyle name="Hyperlink 38" xfId="3334" hidden="1" xr:uid="{00000000-0005-0000-0000-0000288D0000}"/>
    <cellStyle name="Hyperlink 38" xfId="3370" hidden="1" xr:uid="{00000000-0005-0000-0000-0000298D0000}"/>
    <cellStyle name="Hyperlink 38" xfId="2760" hidden="1" xr:uid="{00000000-0005-0000-0000-00002A8D0000}"/>
    <cellStyle name="Hyperlink 38" xfId="3439" hidden="1" xr:uid="{00000000-0005-0000-0000-00002B8D0000}"/>
    <cellStyle name="Hyperlink 38" xfId="3488" hidden="1" xr:uid="{00000000-0005-0000-0000-00002C8D0000}"/>
    <cellStyle name="Hyperlink 38" xfId="3538" hidden="1" xr:uid="{00000000-0005-0000-0000-00002D8D0000}"/>
    <cellStyle name="Hyperlink 38" xfId="3574" hidden="1" xr:uid="{00000000-0005-0000-0000-00002E8D0000}"/>
    <cellStyle name="Hyperlink 38" xfId="2940" hidden="1" xr:uid="{00000000-0005-0000-0000-00002F8D0000}"/>
    <cellStyle name="Hyperlink 38" xfId="3643" hidden="1" xr:uid="{00000000-0005-0000-0000-0000308D0000}"/>
    <cellStyle name="Hyperlink 38" xfId="3692" hidden="1" xr:uid="{00000000-0005-0000-0000-0000318D0000}"/>
    <cellStyle name="Hyperlink 38" xfId="3742" hidden="1" xr:uid="{00000000-0005-0000-0000-0000328D0000}"/>
    <cellStyle name="Hyperlink 38" xfId="3778" hidden="1" xr:uid="{00000000-0005-0000-0000-0000338D0000}"/>
    <cellStyle name="Hyperlink 38" xfId="3175" hidden="1" xr:uid="{00000000-0005-0000-0000-0000348D0000}"/>
    <cellStyle name="Hyperlink 38" xfId="3847" hidden="1" xr:uid="{00000000-0005-0000-0000-0000358D0000}"/>
    <cellStyle name="Hyperlink 38" xfId="3896" hidden="1" xr:uid="{00000000-0005-0000-0000-0000368D0000}"/>
    <cellStyle name="Hyperlink 38" xfId="3946" hidden="1" xr:uid="{00000000-0005-0000-0000-0000378D0000}"/>
    <cellStyle name="Hyperlink 38" xfId="3982" hidden="1" xr:uid="{00000000-0005-0000-0000-0000388D0000}"/>
    <cellStyle name="Hyperlink 38" xfId="899" hidden="1" xr:uid="{00000000-0005-0000-0000-0000398D0000}"/>
    <cellStyle name="Hyperlink 38" xfId="4051" hidden="1" xr:uid="{00000000-0005-0000-0000-00003A8D0000}"/>
    <cellStyle name="Hyperlink 38" xfId="4100" hidden="1" xr:uid="{00000000-0005-0000-0000-00003B8D0000}"/>
    <cellStyle name="Hyperlink 38" xfId="4150" hidden="1" xr:uid="{00000000-0005-0000-0000-00003C8D0000}"/>
    <cellStyle name="Hyperlink 38" xfId="4186" hidden="1" xr:uid="{00000000-0005-0000-0000-00003D8D0000}"/>
    <cellStyle name="Hyperlink 38" xfId="4309" hidden="1" xr:uid="{00000000-0005-0000-0000-00003E8D0000}"/>
    <cellStyle name="Hyperlink 38" xfId="4482" hidden="1" xr:uid="{00000000-0005-0000-0000-00003F8D0000}"/>
    <cellStyle name="Hyperlink 38" xfId="4531" hidden="1" xr:uid="{00000000-0005-0000-0000-0000408D0000}"/>
    <cellStyle name="Hyperlink 38" xfId="4581" hidden="1" xr:uid="{00000000-0005-0000-0000-0000418D0000}"/>
    <cellStyle name="Hyperlink 38" xfId="4617" hidden="1" xr:uid="{00000000-0005-0000-0000-0000428D0000}"/>
    <cellStyle name="Hyperlink 38" xfId="4340" hidden="1" xr:uid="{00000000-0005-0000-0000-0000438D0000}"/>
    <cellStyle name="Hyperlink 38" xfId="4714" hidden="1" xr:uid="{00000000-0005-0000-0000-0000448D0000}"/>
    <cellStyle name="Hyperlink 38" xfId="4763" hidden="1" xr:uid="{00000000-0005-0000-0000-0000458D0000}"/>
    <cellStyle name="Hyperlink 38" xfId="4813" hidden="1" xr:uid="{00000000-0005-0000-0000-0000468D0000}"/>
    <cellStyle name="Hyperlink 38" xfId="4849" hidden="1" xr:uid="{00000000-0005-0000-0000-0000478D0000}"/>
    <cellStyle name="Hyperlink 38" xfId="4239" hidden="1" xr:uid="{00000000-0005-0000-0000-0000488D0000}"/>
    <cellStyle name="Hyperlink 38" xfId="4918" hidden="1" xr:uid="{00000000-0005-0000-0000-0000498D0000}"/>
    <cellStyle name="Hyperlink 38" xfId="4967" hidden="1" xr:uid="{00000000-0005-0000-0000-00004A8D0000}"/>
    <cellStyle name="Hyperlink 38" xfId="5017" hidden="1" xr:uid="{00000000-0005-0000-0000-00004B8D0000}"/>
    <cellStyle name="Hyperlink 38" xfId="5053" hidden="1" xr:uid="{00000000-0005-0000-0000-00004C8D0000}"/>
    <cellStyle name="Hyperlink 38" xfId="4419" hidden="1" xr:uid="{00000000-0005-0000-0000-00004D8D0000}"/>
    <cellStyle name="Hyperlink 38" xfId="5122" hidden="1" xr:uid="{00000000-0005-0000-0000-00004E8D0000}"/>
    <cellStyle name="Hyperlink 38" xfId="5171" hidden="1" xr:uid="{00000000-0005-0000-0000-00004F8D0000}"/>
    <cellStyle name="Hyperlink 38" xfId="5221" hidden="1" xr:uid="{00000000-0005-0000-0000-0000508D0000}"/>
    <cellStyle name="Hyperlink 38" xfId="5257" hidden="1" xr:uid="{00000000-0005-0000-0000-0000518D0000}"/>
    <cellStyle name="Hyperlink 38" xfId="4654" hidden="1" xr:uid="{00000000-0005-0000-0000-0000528D0000}"/>
    <cellStyle name="Hyperlink 38" xfId="5326" hidden="1" xr:uid="{00000000-0005-0000-0000-0000538D0000}"/>
    <cellStyle name="Hyperlink 38" xfId="5375" hidden="1" xr:uid="{00000000-0005-0000-0000-0000548D0000}"/>
    <cellStyle name="Hyperlink 38" xfId="5425" hidden="1" xr:uid="{00000000-0005-0000-0000-0000558D0000}"/>
    <cellStyle name="Hyperlink 38" xfId="5461" hidden="1" xr:uid="{00000000-0005-0000-0000-0000568D0000}"/>
    <cellStyle name="Hyperlink 38" xfId="5662" hidden="1" xr:uid="{00000000-0005-0000-0000-0000578D0000}"/>
    <cellStyle name="Hyperlink 38" xfId="5862" hidden="1" xr:uid="{00000000-0005-0000-0000-0000588D0000}"/>
    <cellStyle name="Hyperlink 38" xfId="5911" hidden="1" xr:uid="{00000000-0005-0000-0000-0000598D0000}"/>
    <cellStyle name="Hyperlink 38" xfId="5961" hidden="1" xr:uid="{00000000-0005-0000-0000-00005A8D0000}"/>
    <cellStyle name="Hyperlink 38" xfId="5997" hidden="1" xr:uid="{00000000-0005-0000-0000-00005B8D0000}"/>
    <cellStyle name="Hyperlink 38" xfId="6048" hidden="1" xr:uid="{00000000-0005-0000-0000-00005C8D0000}"/>
    <cellStyle name="Hyperlink 38" xfId="6117" hidden="1" xr:uid="{00000000-0005-0000-0000-00005D8D0000}"/>
    <cellStyle name="Hyperlink 38" xfId="6166" hidden="1" xr:uid="{00000000-0005-0000-0000-00005E8D0000}"/>
    <cellStyle name="Hyperlink 38" xfId="6216" hidden="1" xr:uid="{00000000-0005-0000-0000-00005F8D0000}"/>
    <cellStyle name="Hyperlink 38" xfId="6252" hidden="1" xr:uid="{00000000-0005-0000-0000-0000608D0000}"/>
    <cellStyle name="Hyperlink 38" xfId="6359" hidden="1" xr:uid="{00000000-0005-0000-0000-0000618D0000}"/>
    <cellStyle name="Hyperlink 38" xfId="6483" hidden="1" xr:uid="{00000000-0005-0000-0000-0000628D0000}"/>
    <cellStyle name="Hyperlink 38" xfId="6532" hidden="1" xr:uid="{00000000-0005-0000-0000-0000638D0000}"/>
    <cellStyle name="Hyperlink 38" xfId="6582" hidden="1" xr:uid="{00000000-0005-0000-0000-0000648D0000}"/>
    <cellStyle name="Hyperlink 38" xfId="6618" hidden="1" xr:uid="{00000000-0005-0000-0000-0000658D0000}"/>
    <cellStyle name="Hyperlink 38" xfId="6741" hidden="1" xr:uid="{00000000-0005-0000-0000-0000668D0000}"/>
    <cellStyle name="Hyperlink 38" xfId="6914" hidden="1" xr:uid="{00000000-0005-0000-0000-0000678D0000}"/>
    <cellStyle name="Hyperlink 38" xfId="6963" hidden="1" xr:uid="{00000000-0005-0000-0000-0000688D0000}"/>
    <cellStyle name="Hyperlink 38" xfId="7013" hidden="1" xr:uid="{00000000-0005-0000-0000-0000698D0000}"/>
    <cellStyle name="Hyperlink 38" xfId="7049" hidden="1" xr:uid="{00000000-0005-0000-0000-00006A8D0000}"/>
    <cellStyle name="Hyperlink 38" xfId="6772" hidden="1" xr:uid="{00000000-0005-0000-0000-00006B8D0000}"/>
    <cellStyle name="Hyperlink 38" xfId="7146" hidden="1" xr:uid="{00000000-0005-0000-0000-00006C8D0000}"/>
    <cellStyle name="Hyperlink 38" xfId="7195" hidden="1" xr:uid="{00000000-0005-0000-0000-00006D8D0000}"/>
    <cellStyle name="Hyperlink 38" xfId="7245" hidden="1" xr:uid="{00000000-0005-0000-0000-00006E8D0000}"/>
    <cellStyle name="Hyperlink 38" xfId="7281" hidden="1" xr:uid="{00000000-0005-0000-0000-00006F8D0000}"/>
    <cellStyle name="Hyperlink 38" xfId="6671" hidden="1" xr:uid="{00000000-0005-0000-0000-0000708D0000}"/>
    <cellStyle name="Hyperlink 38" xfId="7350" hidden="1" xr:uid="{00000000-0005-0000-0000-0000718D0000}"/>
    <cellStyle name="Hyperlink 38" xfId="7399" hidden="1" xr:uid="{00000000-0005-0000-0000-0000728D0000}"/>
    <cellStyle name="Hyperlink 38" xfId="7449" hidden="1" xr:uid="{00000000-0005-0000-0000-0000738D0000}"/>
    <cellStyle name="Hyperlink 38" xfId="7485" hidden="1" xr:uid="{00000000-0005-0000-0000-0000748D0000}"/>
    <cellStyle name="Hyperlink 38" xfId="6851" hidden="1" xr:uid="{00000000-0005-0000-0000-0000758D0000}"/>
    <cellStyle name="Hyperlink 38" xfId="7554" hidden="1" xr:uid="{00000000-0005-0000-0000-0000768D0000}"/>
    <cellStyle name="Hyperlink 38" xfId="7603" hidden="1" xr:uid="{00000000-0005-0000-0000-0000778D0000}"/>
    <cellStyle name="Hyperlink 38" xfId="7653" hidden="1" xr:uid="{00000000-0005-0000-0000-0000788D0000}"/>
    <cellStyle name="Hyperlink 38" xfId="7689" hidden="1" xr:uid="{00000000-0005-0000-0000-0000798D0000}"/>
    <cellStyle name="Hyperlink 38" xfId="7086" hidden="1" xr:uid="{00000000-0005-0000-0000-00007A8D0000}"/>
    <cellStyle name="Hyperlink 38" xfId="7758" hidden="1" xr:uid="{00000000-0005-0000-0000-00007B8D0000}"/>
    <cellStyle name="Hyperlink 38" xfId="7807" hidden="1" xr:uid="{00000000-0005-0000-0000-00007C8D0000}"/>
    <cellStyle name="Hyperlink 38" xfId="7857" hidden="1" xr:uid="{00000000-0005-0000-0000-00007D8D0000}"/>
    <cellStyle name="Hyperlink 38" xfId="7893" hidden="1" xr:uid="{00000000-0005-0000-0000-00007E8D0000}"/>
    <cellStyle name="Hyperlink 38" xfId="6391" hidden="1" xr:uid="{00000000-0005-0000-0000-00007F8D0000}"/>
    <cellStyle name="Hyperlink 38" xfId="7962" hidden="1" xr:uid="{00000000-0005-0000-0000-0000808D0000}"/>
    <cellStyle name="Hyperlink 38" xfId="8011" hidden="1" xr:uid="{00000000-0005-0000-0000-0000818D0000}"/>
    <cellStyle name="Hyperlink 38" xfId="8061" hidden="1" xr:uid="{00000000-0005-0000-0000-0000828D0000}"/>
    <cellStyle name="Hyperlink 38" xfId="8097" hidden="1" xr:uid="{00000000-0005-0000-0000-0000838D0000}"/>
    <cellStyle name="Hyperlink 38" xfId="8220" hidden="1" xr:uid="{00000000-0005-0000-0000-0000848D0000}"/>
    <cellStyle name="Hyperlink 38" xfId="8393" hidden="1" xr:uid="{00000000-0005-0000-0000-0000858D0000}"/>
    <cellStyle name="Hyperlink 38" xfId="8442" hidden="1" xr:uid="{00000000-0005-0000-0000-0000868D0000}"/>
    <cellStyle name="Hyperlink 38" xfId="8492" hidden="1" xr:uid="{00000000-0005-0000-0000-0000878D0000}"/>
    <cellStyle name="Hyperlink 38" xfId="8528" hidden="1" xr:uid="{00000000-0005-0000-0000-0000888D0000}"/>
    <cellStyle name="Hyperlink 38" xfId="8251" hidden="1" xr:uid="{00000000-0005-0000-0000-0000898D0000}"/>
    <cellStyle name="Hyperlink 38" xfId="8625" hidden="1" xr:uid="{00000000-0005-0000-0000-00008A8D0000}"/>
    <cellStyle name="Hyperlink 38" xfId="8674" hidden="1" xr:uid="{00000000-0005-0000-0000-00008B8D0000}"/>
    <cellStyle name="Hyperlink 38" xfId="8724" hidden="1" xr:uid="{00000000-0005-0000-0000-00008C8D0000}"/>
    <cellStyle name="Hyperlink 38" xfId="8760" hidden="1" xr:uid="{00000000-0005-0000-0000-00008D8D0000}"/>
    <cellStyle name="Hyperlink 38" xfId="8150" hidden="1" xr:uid="{00000000-0005-0000-0000-00008E8D0000}"/>
    <cellStyle name="Hyperlink 38" xfId="8829" hidden="1" xr:uid="{00000000-0005-0000-0000-00008F8D0000}"/>
    <cellStyle name="Hyperlink 38" xfId="8878" hidden="1" xr:uid="{00000000-0005-0000-0000-0000908D0000}"/>
    <cellStyle name="Hyperlink 38" xfId="8928" hidden="1" xr:uid="{00000000-0005-0000-0000-0000918D0000}"/>
    <cellStyle name="Hyperlink 38" xfId="8964" hidden="1" xr:uid="{00000000-0005-0000-0000-0000928D0000}"/>
    <cellStyle name="Hyperlink 38" xfId="8330" hidden="1" xr:uid="{00000000-0005-0000-0000-0000938D0000}"/>
    <cellStyle name="Hyperlink 38" xfId="9033" hidden="1" xr:uid="{00000000-0005-0000-0000-0000948D0000}"/>
    <cellStyle name="Hyperlink 38" xfId="9082" hidden="1" xr:uid="{00000000-0005-0000-0000-0000958D0000}"/>
    <cellStyle name="Hyperlink 38" xfId="9132" hidden="1" xr:uid="{00000000-0005-0000-0000-0000968D0000}"/>
    <cellStyle name="Hyperlink 38" xfId="9168" hidden="1" xr:uid="{00000000-0005-0000-0000-0000978D0000}"/>
    <cellStyle name="Hyperlink 38" xfId="8565" hidden="1" xr:uid="{00000000-0005-0000-0000-0000988D0000}"/>
    <cellStyle name="Hyperlink 38" xfId="9237" hidden="1" xr:uid="{00000000-0005-0000-0000-0000998D0000}"/>
    <cellStyle name="Hyperlink 38" xfId="9286" hidden="1" xr:uid="{00000000-0005-0000-0000-00009A8D0000}"/>
    <cellStyle name="Hyperlink 38" xfId="9336" hidden="1" xr:uid="{00000000-0005-0000-0000-00009B8D0000}"/>
    <cellStyle name="Hyperlink 38" xfId="9372" hidden="1" xr:uid="{00000000-0005-0000-0000-00009C8D0000}"/>
    <cellStyle name="Hyperlink 38" xfId="6291" hidden="1" xr:uid="{00000000-0005-0000-0000-00009D8D0000}"/>
    <cellStyle name="Hyperlink 38" xfId="9441" hidden="1" xr:uid="{00000000-0005-0000-0000-00009E8D0000}"/>
    <cellStyle name="Hyperlink 38" xfId="9490" hidden="1" xr:uid="{00000000-0005-0000-0000-00009F8D0000}"/>
    <cellStyle name="Hyperlink 38" xfId="9540" hidden="1" xr:uid="{00000000-0005-0000-0000-0000A08D0000}"/>
    <cellStyle name="Hyperlink 38" xfId="9576" hidden="1" xr:uid="{00000000-0005-0000-0000-0000A18D0000}"/>
    <cellStyle name="Hyperlink 38" xfId="9699" hidden="1" xr:uid="{00000000-0005-0000-0000-0000A28D0000}"/>
    <cellStyle name="Hyperlink 38" xfId="9872" hidden="1" xr:uid="{00000000-0005-0000-0000-0000A38D0000}"/>
    <cellStyle name="Hyperlink 38" xfId="9921" hidden="1" xr:uid="{00000000-0005-0000-0000-0000A48D0000}"/>
    <cellStyle name="Hyperlink 38" xfId="9971" hidden="1" xr:uid="{00000000-0005-0000-0000-0000A58D0000}"/>
    <cellStyle name="Hyperlink 38" xfId="10007" hidden="1" xr:uid="{00000000-0005-0000-0000-0000A68D0000}"/>
    <cellStyle name="Hyperlink 38" xfId="9730" hidden="1" xr:uid="{00000000-0005-0000-0000-0000A78D0000}"/>
    <cellStyle name="Hyperlink 38" xfId="10104" hidden="1" xr:uid="{00000000-0005-0000-0000-0000A88D0000}"/>
    <cellStyle name="Hyperlink 38" xfId="10153" hidden="1" xr:uid="{00000000-0005-0000-0000-0000A98D0000}"/>
    <cellStyle name="Hyperlink 38" xfId="10203" hidden="1" xr:uid="{00000000-0005-0000-0000-0000AA8D0000}"/>
    <cellStyle name="Hyperlink 38" xfId="10239" hidden="1" xr:uid="{00000000-0005-0000-0000-0000AB8D0000}"/>
    <cellStyle name="Hyperlink 38" xfId="9629" hidden="1" xr:uid="{00000000-0005-0000-0000-0000AC8D0000}"/>
    <cellStyle name="Hyperlink 38" xfId="10308" hidden="1" xr:uid="{00000000-0005-0000-0000-0000AD8D0000}"/>
    <cellStyle name="Hyperlink 38" xfId="10357" hidden="1" xr:uid="{00000000-0005-0000-0000-0000AE8D0000}"/>
    <cellStyle name="Hyperlink 38" xfId="10407" hidden="1" xr:uid="{00000000-0005-0000-0000-0000AF8D0000}"/>
    <cellStyle name="Hyperlink 38" xfId="10443" hidden="1" xr:uid="{00000000-0005-0000-0000-0000B08D0000}"/>
    <cellStyle name="Hyperlink 38" xfId="9809" hidden="1" xr:uid="{00000000-0005-0000-0000-0000B18D0000}"/>
    <cellStyle name="Hyperlink 38" xfId="10512" hidden="1" xr:uid="{00000000-0005-0000-0000-0000B28D0000}"/>
    <cellStyle name="Hyperlink 38" xfId="10561" hidden="1" xr:uid="{00000000-0005-0000-0000-0000B38D0000}"/>
    <cellStyle name="Hyperlink 38" xfId="10611" hidden="1" xr:uid="{00000000-0005-0000-0000-0000B48D0000}"/>
    <cellStyle name="Hyperlink 38" xfId="10647" hidden="1" xr:uid="{00000000-0005-0000-0000-0000B58D0000}"/>
    <cellStyle name="Hyperlink 38" xfId="10044" hidden="1" xr:uid="{00000000-0005-0000-0000-0000B68D0000}"/>
    <cellStyle name="Hyperlink 38" xfId="10716" hidden="1" xr:uid="{00000000-0005-0000-0000-0000B78D0000}"/>
    <cellStyle name="Hyperlink 38" xfId="10765" hidden="1" xr:uid="{00000000-0005-0000-0000-0000B88D0000}"/>
    <cellStyle name="Hyperlink 38" xfId="10815" hidden="1" xr:uid="{00000000-0005-0000-0000-0000B98D0000}"/>
    <cellStyle name="Hyperlink 38" xfId="10851" hidden="1" xr:uid="{00000000-0005-0000-0000-0000BA8D0000}"/>
    <cellStyle name="Hyperlink 38" xfId="5700" hidden="1" xr:uid="{00000000-0005-0000-0000-0000BB8D0000}"/>
    <cellStyle name="Hyperlink 38" xfId="10949" hidden="1" xr:uid="{00000000-0005-0000-0000-0000BC8D0000}"/>
    <cellStyle name="Hyperlink 38" xfId="10998" hidden="1" xr:uid="{00000000-0005-0000-0000-0000BD8D0000}"/>
    <cellStyle name="Hyperlink 38" xfId="11048" hidden="1" xr:uid="{00000000-0005-0000-0000-0000BE8D0000}"/>
    <cellStyle name="Hyperlink 38" xfId="11084" hidden="1" xr:uid="{00000000-0005-0000-0000-0000BF8D0000}"/>
    <cellStyle name="Hyperlink 38" xfId="11135" hidden="1" xr:uid="{00000000-0005-0000-0000-0000C08D0000}"/>
    <cellStyle name="Hyperlink 38" xfId="11204" hidden="1" xr:uid="{00000000-0005-0000-0000-0000C18D0000}"/>
    <cellStyle name="Hyperlink 38" xfId="11253" hidden="1" xr:uid="{00000000-0005-0000-0000-0000C28D0000}"/>
    <cellStyle name="Hyperlink 38" xfId="11303" hidden="1" xr:uid="{00000000-0005-0000-0000-0000C38D0000}"/>
    <cellStyle name="Hyperlink 38" xfId="11339" hidden="1" xr:uid="{00000000-0005-0000-0000-0000C48D0000}"/>
    <cellStyle name="Hyperlink 38" xfId="11447" hidden="1" xr:uid="{00000000-0005-0000-0000-0000C58D0000}"/>
    <cellStyle name="Hyperlink 38" xfId="11571" hidden="1" xr:uid="{00000000-0005-0000-0000-0000C68D0000}"/>
    <cellStyle name="Hyperlink 38" xfId="11620" hidden="1" xr:uid="{00000000-0005-0000-0000-0000C78D0000}"/>
    <cellStyle name="Hyperlink 38" xfId="11670" hidden="1" xr:uid="{00000000-0005-0000-0000-0000C88D0000}"/>
    <cellStyle name="Hyperlink 38" xfId="11706" hidden="1" xr:uid="{00000000-0005-0000-0000-0000C98D0000}"/>
    <cellStyle name="Hyperlink 38" xfId="11829" hidden="1" xr:uid="{00000000-0005-0000-0000-0000CA8D0000}"/>
    <cellStyle name="Hyperlink 38" xfId="12002" hidden="1" xr:uid="{00000000-0005-0000-0000-0000CB8D0000}"/>
    <cellStyle name="Hyperlink 38" xfId="12051" hidden="1" xr:uid="{00000000-0005-0000-0000-0000CC8D0000}"/>
    <cellStyle name="Hyperlink 38" xfId="12101" hidden="1" xr:uid="{00000000-0005-0000-0000-0000CD8D0000}"/>
    <cellStyle name="Hyperlink 38" xfId="12137" hidden="1" xr:uid="{00000000-0005-0000-0000-0000CE8D0000}"/>
    <cellStyle name="Hyperlink 38" xfId="11860" hidden="1" xr:uid="{00000000-0005-0000-0000-0000CF8D0000}"/>
    <cellStyle name="Hyperlink 38" xfId="12234" hidden="1" xr:uid="{00000000-0005-0000-0000-0000D08D0000}"/>
    <cellStyle name="Hyperlink 38" xfId="12283" hidden="1" xr:uid="{00000000-0005-0000-0000-0000D18D0000}"/>
    <cellStyle name="Hyperlink 38" xfId="12333" hidden="1" xr:uid="{00000000-0005-0000-0000-0000D28D0000}"/>
    <cellStyle name="Hyperlink 38" xfId="12369" hidden="1" xr:uid="{00000000-0005-0000-0000-0000D38D0000}"/>
    <cellStyle name="Hyperlink 38" xfId="11759" hidden="1" xr:uid="{00000000-0005-0000-0000-0000D48D0000}"/>
    <cellStyle name="Hyperlink 38" xfId="12438" hidden="1" xr:uid="{00000000-0005-0000-0000-0000D58D0000}"/>
    <cellStyle name="Hyperlink 38" xfId="12487" hidden="1" xr:uid="{00000000-0005-0000-0000-0000D68D0000}"/>
    <cellStyle name="Hyperlink 38" xfId="12537" hidden="1" xr:uid="{00000000-0005-0000-0000-0000D78D0000}"/>
    <cellStyle name="Hyperlink 38" xfId="12573" hidden="1" xr:uid="{00000000-0005-0000-0000-0000D88D0000}"/>
    <cellStyle name="Hyperlink 38" xfId="11939" hidden="1" xr:uid="{00000000-0005-0000-0000-0000D98D0000}"/>
    <cellStyle name="Hyperlink 38" xfId="12642" hidden="1" xr:uid="{00000000-0005-0000-0000-0000DA8D0000}"/>
    <cellStyle name="Hyperlink 38" xfId="12691" hidden="1" xr:uid="{00000000-0005-0000-0000-0000DB8D0000}"/>
    <cellStyle name="Hyperlink 38" xfId="12741" hidden="1" xr:uid="{00000000-0005-0000-0000-0000DC8D0000}"/>
    <cellStyle name="Hyperlink 38" xfId="12777" hidden="1" xr:uid="{00000000-0005-0000-0000-0000DD8D0000}"/>
    <cellStyle name="Hyperlink 38" xfId="12174" hidden="1" xr:uid="{00000000-0005-0000-0000-0000DE8D0000}"/>
    <cellStyle name="Hyperlink 38" xfId="12846" hidden="1" xr:uid="{00000000-0005-0000-0000-0000DF8D0000}"/>
    <cellStyle name="Hyperlink 38" xfId="12895" hidden="1" xr:uid="{00000000-0005-0000-0000-0000E08D0000}"/>
    <cellStyle name="Hyperlink 38" xfId="12945" hidden="1" xr:uid="{00000000-0005-0000-0000-0000E18D0000}"/>
    <cellStyle name="Hyperlink 38" xfId="12981" hidden="1" xr:uid="{00000000-0005-0000-0000-0000E28D0000}"/>
    <cellStyle name="Hyperlink 38" xfId="11479" hidden="1" xr:uid="{00000000-0005-0000-0000-0000E38D0000}"/>
    <cellStyle name="Hyperlink 38" xfId="13050" hidden="1" xr:uid="{00000000-0005-0000-0000-0000E48D0000}"/>
    <cellStyle name="Hyperlink 38" xfId="13099" hidden="1" xr:uid="{00000000-0005-0000-0000-0000E58D0000}"/>
    <cellStyle name="Hyperlink 38" xfId="13149" hidden="1" xr:uid="{00000000-0005-0000-0000-0000E68D0000}"/>
    <cellStyle name="Hyperlink 38" xfId="13185" hidden="1" xr:uid="{00000000-0005-0000-0000-0000E78D0000}"/>
    <cellStyle name="Hyperlink 38" xfId="13308" hidden="1" xr:uid="{00000000-0005-0000-0000-0000E88D0000}"/>
    <cellStyle name="Hyperlink 38" xfId="13481" hidden="1" xr:uid="{00000000-0005-0000-0000-0000E98D0000}"/>
    <cellStyle name="Hyperlink 38" xfId="13530" hidden="1" xr:uid="{00000000-0005-0000-0000-0000EA8D0000}"/>
    <cellStyle name="Hyperlink 38" xfId="13580" hidden="1" xr:uid="{00000000-0005-0000-0000-0000EB8D0000}"/>
    <cellStyle name="Hyperlink 38" xfId="13616" hidden="1" xr:uid="{00000000-0005-0000-0000-0000EC8D0000}"/>
    <cellStyle name="Hyperlink 38" xfId="13339" hidden="1" xr:uid="{00000000-0005-0000-0000-0000ED8D0000}"/>
    <cellStyle name="Hyperlink 38" xfId="13713" hidden="1" xr:uid="{00000000-0005-0000-0000-0000EE8D0000}"/>
    <cellStyle name="Hyperlink 38" xfId="13762" hidden="1" xr:uid="{00000000-0005-0000-0000-0000EF8D0000}"/>
    <cellStyle name="Hyperlink 38" xfId="13812" hidden="1" xr:uid="{00000000-0005-0000-0000-0000F08D0000}"/>
    <cellStyle name="Hyperlink 38" xfId="13848" hidden="1" xr:uid="{00000000-0005-0000-0000-0000F18D0000}"/>
    <cellStyle name="Hyperlink 38" xfId="13238" hidden="1" xr:uid="{00000000-0005-0000-0000-0000F28D0000}"/>
    <cellStyle name="Hyperlink 38" xfId="13917" hidden="1" xr:uid="{00000000-0005-0000-0000-0000F38D0000}"/>
    <cellStyle name="Hyperlink 38" xfId="13966" hidden="1" xr:uid="{00000000-0005-0000-0000-0000F48D0000}"/>
    <cellStyle name="Hyperlink 38" xfId="14016" hidden="1" xr:uid="{00000000-0005-0000-0000-0000F58D0000}"/>
    <cellStyle name="Hyperlink 38" xfId="14052" hidden="1" xr:uid="{00000000-0005-0000-0000-0000F68D0000}"/>
    <cellStyle name="Hyperlink 38" xfId="13418" hidden="1" xr:uid="{00000000-0005-0000-0000-0000F78D0000}"/>
    <cellStyle name="Hyperlink 38" xfId="14121" hidden="1" xr:uid="{00000000-0005-0000-0000-0000F88D0000}"/>
    <cellStyle name="Hyperlink 38" xfId="14170" hidden="1" xr:uid="{00000000-0005-0000-0000-0000F98D0000}"/>
    <cellStyle name="Hyperlink 38" xfId="14220" hidden="1" xr:uid="{00000000-0005-0000-0000-0000FA8D0000}"/>
    <cellStyle name="Hyperlink 38" xfId="14256" hidden="1" xr:uid="{00000000-0005-0000-0000-0000FB8D0000}"/>
    <cellStyle name="Hyperlink 38" xfId="13653" hidden="1" xr:uid="{00000000-0005-0000-0000-0000FC8D0000}"/>
    <cellStyle name="Hyperlink 38" xfId="14325" hidden="1" xr:uid="{00000000-0005-0000-0000-0000FD8D0000}"/>
    <cellStyle name="Hyperlink 38" xfId="14374" hidden="1" xr:uid="{00000000-0005-0000-0000-0000FE8D0000}"/>
    <cellStyle name="Hyperlink 38" xfId="14424" hidden="1" xr:uid="{00000000-0005-0000-0000-0000FF8D0000}"/>
    <cellStyle name="Hyperlink 38" xfId="14460" hidden="1" xr:uid="{00000000-0005-0000-0000-0000008E0000}"/>
    <cellStyle name="Hyperlink 38" xfId="11379" hidden="1" xr:uid="{00000000-0005-0000-0000-0000018E0000}"/>
    <cellStyle name="Hyperlink 38" xfId="14529" hidden="1" xr:uid="{00000000-0005-0000-0000-0000028E0000}"/>
    <cellStyle name="Hyperlink 38" xfId="14578" hidden="1" xr:uid="{00000000-0005-0000-0000-0000038E0000}"/>
    <cellStyle name="Hyperlink 38" xfId="14628" hidden="1" xr:uid="{00000000-0005-0000-0000-0000048E0000}"/>
    <cellStyle name="Hyperlink 38" xfId="14664" hidden="1" xr:uid="{00000000-0005-0000-0000-0000058E0000}"/>
    <cellStyle name="Hyperlink 38" xfId="14787" hidden="1" xr:uid="{00000000-0005-0000-0000-0000068E0000}"/>
    <cellStyle name="Hyperlink 38" xfId="14960" hidden="1" xr:uid="{00000000-0005-0000-0000-0000078E0000}"/>
    <cellStyle name="Hyperlink 38" xfId="15009" hidden="1" xr:uid="{00000000-0005-0000-0000-0000088E0000}"/>
    <cellStyle name="Hyperlink 38" xfId="15059" hidden="1" xr:uid="{00000000-0005-0000-0000-0000098E0000}"/>
    <cellStyle name="Hyperlink 38" xfId="15095" hidden="1" xr:uid="{00000000-0005-0000-0000-00000A8E0000}"/>
    <cellStyle name="Hyperlink 38" xfId="14818" hidden="1" xr:uid="{00000000-0005-0000-0000-00000B8E0000}"/>
    <cellStyle name="Hyperlink 38" xfId="15192" hidden="1" xr:uid="{00000000-0005-0000-0000-00000C8E0000}"/>
    <cellStyle name="Hyperlink 38" xfId="15241" hidden="1" xr:uid="{00000000-0005-0000-0000-00000D8E0000}"/>
    <cellStyle name="Hyperlink 38" xfId="15291" hidden="1" xr:uid="{00000000-0005-0000-0000-00000E8E0000}"/>
    <cellStyle name="Hyperlink 38" xfId="15327" hidden="1" xr:uid="{00000000-0005-0000-0000-00000F8E0000}"/>
    <cellStyle name="Hyperlink 38" xfId="14717" hidden="1" xr:uid="{00000000-0005-0000-0000-0000108E0000}"/>
    <cellStyle name="Hyperlink 38" xfId="15396" hidden="1" xr:uid="{00000000-0005-0000-0000-0000118E0000}"/>
    <cellStyle name="Hyperlink 38" xfId="15445" hidden="1" xr:uid="{00000000-0005-0000-0000-0000128E0000}"/>
    <cellStyle name="Hyperlink 38" xfId="15495" hidden="1" xr:uid="{00000000-0005-0000-0000-0000138E0000}"/>
    <cellStyle name="Hyperlink 38" xfId="15531" hidden="1" xr:uid="{00000000-0005-0000-0000-0000148E0000}"/>
    <cellStyle name="Hyperlink 38" xfId="14897" hidden="1" xr:uid="{00000000-0005-0000-0000-0000158E0000}"/>
    <cellStyle name="Hyperlink 38" xfId="15600" hidden="1" xr:uid="{00000000-0005-0000-0000-0000168E0000}"/>
    <cellStyle name="Hyperlink 38" xfId="15649" hidden="1" xr:uid="{00000000-0005-0000-0000-0000178E0000}"/>
    <cellStyle name="Hyperlink 38" xfId="15699" hidden="1" xr:uid="{00000000-0005-0000-0000-0000188E0000}"/>
    <cellStyle name="Hyperlink 38" xfId="15735" hidden="1" xr:uid="{00000000-0005-0000-0000-0000198E0000}"/>
    <cellStyle name="Hyperlink 38" xfId="15132" hidden="1" xr:uid="{00000000-0005-0000-0000-00001A8E0000}"/>
    <cellStyle name="Hyperlink 38" xfId="15804" hidden="1" xr:uid="{00000000-0005-0000-0000-00001B8E0000}"/>
    <cellStyle name="Hyperlink 38" xfId="15853" hidden="1" xr:uid="{00000000-0005-0000-0000-00001C8E0000}"/>
    <cellStyle name="Hyperlink 38" xfId="15903" hidden="1" xr:uid="{00000000-0005-0000-0000-00001D8E0000}"/>
    <cellStyle name="Hyperlink 38" xfId="15939" hidden="1" xr:uid="{00000000-0005-0000-0000-00001E8E0000}"/>
    <cellStyle name="Hyperlink 38" xfId="5572" hidden="1" xr:uid="{00000000-0005-0000-0000-00001F8E0000}"/>
    <cellStyle name="Hyperlink 38" xfId="16033" hidden="1" xr:uid="{00000000-0005-0000-0000-0000208E0000}"/>
    <cellStyle name="Hyperlink 38" xfId="16082" hidden="1" xr:uid="{00000000-0005-0000-0000-0000218E0000}"/>
    <cellStyle name="Hyperlink 38" xfId="16132" hidden="1" xr:uid="{00000000-0005-0000-0000-0000228E0000}"/>
    <cellStyle name="Hyperlink 38" xfId="16168" hidden="1" xr:uid="{00000000-0005-0000-0000-0000238E0000}"/>
    <cellStyle name="Hyperlink 38" xfId="16219" hidden="1" xr:uid="{00000000-0005-0000-0000-0000248E0000}"/>
    <cellStyle name="Hyperlink 38" xfId="16288" hidden="1" xr:uid="{00000000-0005-0000-0000-0000258E0000}"/>
    <cellStyle name="Hyperlink 38" xfId="16337" hidden="1" xr:uid="{00000000-0005-0000-0000-0000268E0000}"/>
    <cellStyle name="Hyperlink 38" xfId="16387" hidden="1" xr:uid="{00000000-0005-0000-0000-0000278E0000}"/>
    <cellStyle name="Hyperlink 38" xfId="16423" hidden="1" xr:uid="{00000000-0005-0000-0000-0000288E0000}"/>
    <cellStyle name="Hyperlink 38" xfId="16528" hidden="1" xr:uid="{00000000-0005-0000-0000-0000298E0000}"/>
    <cellStyle name="Hyperlink 38" xfId="16651" hidden="1" xr:uid="{00000000-0005-0000-0000-00002A8E0000}"/>
    <cellStyle name="Hyperlink 38" xfId="16700" hidden="1" xr:uid="{00000000-0005-0000-0000-00002B8E0000}"/>
    <cellStyle name="Hyperlink 38" xfId="16750" hidden="1" xr:uid="{00000000-0005-0000-0000-00002C8E0000}"/>
    <cellStyle name="Hyperlink 38" xfId="16786" hidden="1" xr:uid="{00000000-0005-0000-0000-00002D8E0000}"/>
    <cellStyle name="Hyperlink 38" xfId="16909" hidden="1" xr:uid="{00000000-0005-0000-0000-00002E8E0000}"/>
    <cellStyle name="Hyperlink 38" xfId="17082" hidden="1" xr:uid="{00000000-0005-0000-0000-00002F8E0000}"/>
    <cellStyle name="Hyperlink 38" xfId="17131" hidden="1" xr:uid="{00000000-0005-0000-0000-0000308E0000}"/>
    <cellStyle name="Hyperlink 38" xfId="17181" hidden="1" xr:uid="{00000000-0005-0000-0000-0000318E0000}"/>
    <cellStyle name="Hyperlink 38" xfId="17217" hidden="1" xr:uid="{00000000-0005-0000-0000-0000328E0000}"/>
    <cellStyle name="Hyperlink 38" xfId="16940" hidden="1" xr:uid="{00000000-0005-0000-0000-0000338E0000}"/>
    <cellStyle name="Hyperlink 38" xfId="17314" hidden="1" xr:uid="{00000000-0005-0000-0000-0000348E0000}"/>
    <cellStyle name="Hyperlink 38" xfId="17363" hidden="1" xr:uid="{00000000-0005-0000-0000-0000358E0000}"/>
    <cellStyle name="Hyperlink 38" xfId="17413" hidden="1" xr:uid="{00000000-0005-0000-0000-0000368E0000}"/>
    <cellStyle name="Hyperlink 38" xfId="17449" hidden="1" xr:uid="{00000000-0005-0000-0000-0000378E0000}"/>
    <cellStyle name="Hyperlink 38" xfId="16839" hidden="1" xr:uid="{00000000-0005-0000-0000-0000388E0000}"/>
    <cellStyle name="Hyperlink 38" xfId="17518" hidden="1" xr:uid="{00000000-0005-0000-0000-0000398E0000}"/>
    <cellStyle name="Hyperlink 38" xfId="17567" hidden="1" xr:uid="{00000000-0005-0000-0000-00003A8E0000}"/>
    <cellStyle name="Hyperlink 38" xfId="17617" hidden="1" xr:uid="{00000000-0005-0000-0000-00003B8E0000}"/>
    <cellStyle name="Hyperlink 38" xfId="17653" hidden="1" xr:uid="{00000000-0005-0000-0000-00003C8E0000}"/>
    <cellStyle name="Hyperlink 38" xfId="17019" hidden="1" xr:uid="{00000000-0005-0000-0000-00003D8E0000}"/>
    <cellStyle name="Hyperlink 38" xfId="17722" hidden="1" xr:uid="{00000000-0005-0000-0000-00003E8E0000}"/>
    <cellStyle name="Hyperlink 38" xfId="17771" hidden="1" xr:uid="{00000000-0005-0000-0000-00003F8E0000}"/>
    <cellStyle name="Hyperlink 38" xfId="17821" hidden="1" xr:uid="{00000000-0005-0000-0000-0000408E0000}"/>
    <cellStyle name="Hyperlink 38" xfId="17857" hidden="1" xr:uid="{00000000-0005-0000-0000-0000418E0000}"/>
    <cellStyle name="Hyperlink 38" xfId="17254" hidden="1" xr:uid="{00000000-0005-0000-0000-0000428E0000}"/>
    <cellStyle name="Hyperlink 38" xfId="17926" hidden="1" xr:uid="{00000000-0005-0000-0000-0000438E0000}"/>
    <cellStyle name="Hyperlink 38" xfId="17975" hidden="1" xr:uid="{00000000-0005-0000-0000-0000448E0000}"/>
    <cellStyle name="Hyperlink 38" xfId="18025" hidden="1" xr:uid="{00000000-0005-0000-0000-0000458E0000}"/>
    <cellStyle name="Hyperlink 38" xfId="18061" hidden="1" xr:uid="{00000000-0005-0000-0000-0000468E0000}"/>
    <cellStyle name="Hyperlink 38" xfId="16560" hidden="1" xr:uid="{00000000-0005-0000-0000-0000478E0000}"/>
    <cellStyle name="Hyperlink 38" xfId="18130" hidden="1" xr:uid="{00000000-0005-0000-0000-0000488E0000}"/>
    <cellStyle name="Hyperlink 38" xfId="18179" hidden="1" xr:uid="{00000000-0005-0000-0000-0000498E0000}"/>
    <cellStyle name="Hyperlink 38" xfId="18229" hidden="1" xr:uid="{00000000-0005-0000-0000-00004A8E0000}"/>
    <cellStyle name="Hyperlink 38" xfId="18265" hidden="1" xr:uid="{00000000-0005-0000-0000-00004B8E0000}"/>
    <cellStyle name="Hyperlink 38" xfId="18388" hidden="1" xr:uid="{00000000-0005-0000-0000-00004C8E0000}"/>
    <cellStyle name="Hyperlink 38" xfId="18561" hidden="1" xr:uid="{00000000-0005-0000-0000-00004D8E0000}"/>
    <cellStyle name="Hyperlink 38" xfId="18610" hidden="1" xr:uid="{00000000-0005-0000-0000-00004E8E0000}"/>
    <cellStyle name="Hyperlink 38" xfId="18660" hidden="1" xr:uid="{00000000-0005-0000-0000-00004F8E0000}"/>
    <cellStyle name="Hyperlink 38" xfId="18696" hidden="1" xr:uid="{00000000-0005-0000-0000-0000508E0000}"/>
    <cellStyle name="Hyperlink 38" xfId="18419" hidden="1" xr:uid="{00000000-0005-0000-0000-0000518E0000}"/>
    <cellStyle name="Hyperlink 38" xfId="18793" hidden="1" xr:uid="{00000000-0005-0000-0000-0000528E0000}"/>
    <cellStyle name="Hyperlink 38" xfId="18842" hidden="1" xr:uid="{00000000-0005-0000-0000-0000538E0000}"/>
    <cellStyle name="Hyperlink 38" xfId="18892" hidden="1" xr:uid="{00000000-0005-0000-0000-0000548E0000}"/>
    <cellStyle name="Hyperlink 38" xfId="18928" hidden="1" xr:uid="{00000000-0005-0000-0000-0000558E0000}"/>
    <cellStyle name="Hyperlink 38" xfId="18318" hidden="1" xr:uid="{00000000-0005-0000-0000-0000568E0000}"/>
    <cellStyle name="Hyperlink 38" xfId="18997" hidden="1" xr:uid="{00000000-0005-0000-0000-0000578E0000}"/>
    <cellStyle name="Hyperlink 38" xfId="19046" hidden="1" xr:uid="{00000000-0005-0000-0000-0000588E0000}"/>
    <cellStyle name="Hyperlink 38" xfId="19096" hidden="1" xr:uid="{00000000-0005-0000-0000-0000598E0000}"/>
    <cellStyle name="Hyperlink 38" xfId="19132" hidden="1" xr:uid="{00000000-0005-0000-0000-00005A8E0000}"/>
    <cellStyle name="Hyperlink 38" xfId="18498" hidden="1" xr:uid="{00000000-0005-0000-0000-00005B8E0000}"/>
    <cellStyle name="Hyperlink 38" xfId="19201" hidden="1" xr:uid="{00000000-0005-0000-0000-00005C8E0000}"/>
    <cellStyle name="Hyperlink 38" xfId="19250" hidden="1" xr:uid="{00000000-0005-0000-0000-00005D8E0000}"/>
    <cellStyle name="Hyperlink 38" xfId="19300" hidden="1" xr:uid="{00000000-0005-0000-0000-00005E8E0000}"/>
    <cellStyle name="Hyperlink 38" xfId="19336" hidden="1" xr:uid="{00000000-0005-0000-0000-00005F8E0000}"/>
    <cellStyle name="Hyperlink 38" xfId="18733" hidden="1" xr:uid="{00000000-0005-0000-0000-0000608E0000}"/>
    <cellStyle name="Hyperlink 38" xfId="19405" hidden="1" xr:uid="{00000000-0005-0000-0000-0000618E0000}"/>
    <cellStyle name="Hyperlink 38" xfId="19454" hidden="1" xr:uid="{00000000-0005-0000-0000-0000628E0000}"/>
    <cellStyle name="Hyperlink 38" xfId="19504" hidden="1" xr:uid="{00000000-0005-0000-0000-0000638E0000}"/>
    <cellStyle name="Hyperlink 38" xfId="19540" hidden="1" xr:uid="{00000000-0005-0000-0000-0000648E0000}"/>
    <cellStyle name="Hyperlink 38" xfId="16461" hidden="1" xr:uid="{00000000-0005-0000-0000-0000658E0000}"/>
    <cellStyle name="Hyperlink 38" xfId="19609" hidden="1" xr:uid="{00000000-0005-0000-0000-0000668E0000}"/>
    <cellStyle name="Hyperlink 38" xfId="19658" hidden="1" xr:uid="{00000000-0005-0000-0000-0000678E0000}"/>
    <cellStyle name="Hyperlink 38" xfId="19708" hidden="1" xr:uid="{00000000-0005-0000-0000-0000688E0000}"/>
    <cellStyle name="Hyperlink 38" xfId="19744" hidden="1" xr:uid="{00000000-0005-0000-0000-0000698E0000}"/>
    <cellStyle name="Hyperlink 38" xfId="19867" hidden="1" xr:uid="{00000000-0005-0000-0000-00006A8E0000}"/>
    <cellStyle name="Hyperlink 38" xfId="20040" hidden="1" xr:uid="{00000000-0005-0000-0000-00006B8E0000}"/>
    <cellStyle name="Hyperlink 38" xfId="20089" hidden="1" xr:uid="{00000000-0005-0000-0000-00006C8E0000}"/>
    <cellStyle name="Hyperlink 38" xfId="20139" hidden="1" xr:uid="{00000000-0005-0000-0000-00006D8E0000}"/>
    <cellStyle name="Hyperlink 38" xfId="20175" hidden="1" xr:uid="{00000000-0005-0000-0000-00006E8E0000}"/>
    <cellStyle name="Hyperlink 38" xfId="19898" hidden="1" xr:uid="{00000000-0005-0000-0000-00006F8E0000}"/>
    <cellStyle name="Hyperlink 38" xfId="20272" hidden="1" xr:uid="{00000000-0005-0000-0000-0000708E0000}"/>
    <cellStyle name="Hyperlink 38" xfId="20321" hidden="1" xr:uid="{00000000-0005-0000-0000-0000718E0000}"/>
    <cellStyle name="Hyperlink 38" xfId="20371" hidden="1" xr:uid="{00000000-0005-0000-0000-0000728E0000}"/>
    <cellStyle name="Hyperlink 38" xfId="20407" hidden="1" xr:uid="{00000000-0005-0000-0000-0000738E0000}"/>
    <cellStyle name="Hyperlink 38" xfId="19797" hidden="1" xr:uid="{00000000-0005-0000-0000-0000748E0000}"/>
    <cellStyle name="Hyperlink 38" xfId="20476" hidden="1" xr:uid="{00000000-0005-0000-0000-0000758E0000}"/>
    <cellStyle name="Hyperlink 38" xfId="20525" hidden="1" xr:uid="{00000000-0005-0000-0000-0000768E0000}"/>
    <cellStyle name="Hyperlink 38" xfId="20575" hidden="1" xr:uid="{00000000-0005-0000-0000-0000778E0000}"/>
    <cellStyle name="Hyperlink 38" xfId="20611" hidden="1" xr:uid="{00000000-0005-0000-0000-0000788E0000}"/>
    <cellStyle name="Hyperlink 38" xfId="19977" hidden="1" xr:uid="{00000000-0005-0000-0000-0000798E0000}"/>
    <cellStyle name="Hyperlink 38" xfId="20680" hidden="1" xr:uid="{00000000-0005-0000-0000-00007A8E0000}"/>
    <cellStyle name="Hyperlink 38" xfId="20729" hidden="1" xr:uid="{00000000-0005-0000-0000-00007B8E0000}"/>
    <cellStyle name="Hyperlink 38" xfId="20779" hidden="1" xr:uid="{00000000-0005-0000-0000-00007C8E0000}"/>
    <cellStyle name="Hyperlink 38" xfId="20815" hidden="1" xr:uid="{00000000-0005-0000-0000-00007D8E0000}"/>
    <cellStyle name="Hyperlink 38" xfId="20212" hidden="1" xr:uid="{00000000-0005-0000-0000-00007E8E0000}"/>
    <cellStyle name="Hyperlink 38" xfId="20884" hidden="1" xr:uid="{00000000-0005-0000-0000-00007F8E0000}"/>
    <cellStyle name="Hyperlink 38" xfId="20933" hidden="1" xr:uid="{00000000-0005-0000-0000-0000808E0000}"/>
    <cellStyle name="Hyperlink 38" xfId="20983" hidden="1" xr:uid="{00000000-0005-0000-0000-0000818E0000}"/>
    <cellStyle name="Hyperlink 38" xfId="21019" hidden="1" xr:uid="{00000000-0005-0000-0000-0000828E0000}"/>
    <cellStyle name="Hyperlink 38" xfId="5789" hidden="1" xr:uid="{00000000-0005-0000-0000-0000838E0000}"/>
    <cellStyle name="Hyperlink 38" xfId="21117" hidden="1" xr:uid="{00000000-0005-0000-0000-0000848E0000}"/>
    <cellStyle name="Hyperlink 38" xfId="21166" hidden="1" xr:uid="{00000000-0005-0000-0000-0000858E0000}"/>
    <cellStyle name="Hyperlink 38" xfId="21216" hidden="1" xr:uid="{00000000-0005-0000-0000-0000868E0000}"/>
    <cellStyle name="Hyperlink 38" xfId="21252" hidden="1" xr:uid="{00000000-0005-0000-0000-0000878E0000}"/>
    <cellStyle name="Hyperlink 38" xfId="21303" hidden="1" xr:uid="{00000000-0005-0000-0000-0000888E0000}"/>
    <cellStyle name="Hyperlink 38" xfId="21372" hidden="1" xr:uid="{00000000-0005-0000-0000-0000898E0000}"/>
    <cellStyle name="Hyperlink 38" xfId="21421" hidden="1" xr:uid="{00000000-0005-0000-0000-00008A8E0000}"/>
    <cellStyle name="Hyperlink 38" xfId="21471" hidden="1" xr:uid="{00000000-0005-0000-0000-00008B8E0000}"/>
    <cellStyle name="Hyperlink 38" xfId="21507" hidden="1" xr:uid="{00000000-0005-0000-0000-00008C8E0000}"/>
    <cellStyle name="Hyperlink 38" xfId="21613" hidden="1" xr:uid="{00000000-0005-0000-0000-00008D8E0000}"/>
    <cellStyle name="Hyperlink 38" xfId="21736" hidden="1" xr:uid="{00000000-0005-0000-0000-00008E8E0000}"/>
    <cellStyle name="Hyperlink 38" xfId="21785" hidden="1" xr:uid="{00000000-0005-0000-0000-00008F8E0000}"/>
    <cellStyle name="Hyperlink 38" xfId="21835" hidden="1" xr:uid="{00000000-0005-0000-0000-0000908E0000}"/>
    <cellStyle name="Hyperlink 38" xfId="21871" hidden="1" xr:uid="{00000000-0005-0000-0000-0000918E0000}"/>
    <cellStyle name="Hyperlink 38" xfId="21994" hidden="1" xr:uid="{00000000-0005-0000-0000-0000928E0000}"/>
    <cellStyle name="Hyperlink 38" xfId="22167" hidden="1" xr:uid="{00000000-0005-0000-0000-0000938E0000}"/>
    <cellStyle name="Hyperlink 38" xfId="22216" hidden="1" xr:uid="{00000000-0005-0000-0000-0000948E0000}"/>
    <cellStyle name="Hyperlink 38" xfId="22266" hidden="1" xr:uid="{00000000-0005-0000-0000-0000958E0000}"/>
    <cellStyle name="Hyperlink 38" xfId="22302" hidden="1" xr:uid="{00000000-0005-0000-0000-0000968E0000}"/>
    <cellStyle name="Hyperlink 38" xfId="22025" hidden="1" xr:uid="{00000000-0005-0000-0000-0000978E0000}"/>
    <cellStyle name="Hyperlink 38" xfId="22399" hidden="1" xr:uid="{00000000-0005-0000-0000-0000988E0000}"/>
    <cellStyle name="Hyperlink 38" xfId="22448" hidden="1" xr:uid="{00000000-0005-0000-0000-0000998E0000}"/>
    <cellStyle name="Hyperlink 38" xfId="22498" hidden="1" xr:uid="{00000000-0005-0000-0000-00009A8E0000}"/>
    <cellStyle name="Hyperlink 38" xfId="22534" hidden="1" xr:uid="{00000000-0005-0000-0000-00009B8E0000}"/>
    <cellStyle name="Hyperlink 38" xfId="21924" hidden="1" xr:uid="{00000000-0005-0000-0000-00009C8E0000}"/>
    <cellStyle name="Hyperlink 38" xfId="22603" hidden="1" xr:uid="{00000000-0005-0000-0000-00009D8E0000}"/>
    <cellStyle name="Hyperlink 38" xfId="22652" hidden="1" xr:uid="{00000000-0005-0000-0000-00009E8E0000}"/>
    <cellStyle name="Hyperlink 38" xfId="22702" hidden="1" xr:uid="{00000000-0005-0000-0000-00009F8E0000}"/>
    <cellStyle name="Hyperlink 38" xfId="22738" hidden="1" xr:uid="{00000000-0005-0000-0000-0000A08E0000}"/>
    <cellStyle name="Hyperlink 38" xfId="22104" hidden="1" xr:uid="{00000000-0005-0000-0000-0000A18E0000}"/>
    <cellStyle name="Hyperlink 38" xfId="22807" hidden="1" xr:uid="{00000000-0005-0000-0000-0000A28E0000}"/>
    <cellStyle name="Hyperlink 38" xfId="22856" hidden="1" xr:uid="{00000000-0005-0000-0000-0000A38E0000}"/>
    <cellStyle name="Hyperlink 38" xfId="22906" hidden="1" xr:uid="{00000000-0005-0000-0000-0000A48E0000}"/>
    <cellStyle name="Hyperlink 38" xfId="22942" hidden="1" xr:uid="{00000000-0005-0000-0000-0000A58E0000}"/>
    <cellStyle name="Hyperlink 38" xfId="22339" hidden="1" xr:uid="{00000000-0005-0000-0000-0000A68E0000}"/>
    <cellStyle name="Hyperlink 38" xfId="23011" hidden="1" xr:uid="{00000000-0005-0000-0000-0000A78E0000}"/>
    <cellStyle name="Hyperlink 38" xfId="23060" hidden="1" xr:uid="{00000000-0005-0000-0000-0000A88E0000}"/>
    <cellStyle name="Hyperlink 38" xfId="23110" hidden="1" xr:uid="{00000000-0005-0000-0000-0000A98E0000}"/>
    <cellStyle name="Hyperlink 38" xfId="23146" hidden="1" xr:uid="{00000000-0005-0000-0000-0000AA8E0000}"/>
    <cellStyle name="Hyperlink 38" xfId="21645" hidden="1" xr:uid="{00000000-0005-0000-0000-0000AB8E0000}"/>
    <cellStyle name="Hyperlink 38" xfId="23215" hidden="1" xr:uid="{00000000-0005-0000-0000-0000AC8E0000}"/>
    <cellStyle name="Hyperlink 38" xfId="23264" hidden="1" xr:uid="{00000000-0005-0000-0000-0000AD8E0000}"/>
    <cellStyle name="Hyperlink 38" xfId="23314" hidden="1" xr:uid="{00000000-0005-0000-0000-0000AE8E0000}"/>
    <cellStyle name="Hyperlink 38" xfId="23350" hidden="1" xr:uid="{00000000-0005-0000-0000-0000AF8E0000}"/>
    <cellStyle name="Hyperlink 38" xfId="23473" hidden="1" xr:uid="{00000000-0005-0000-0000-0000B08E0000}"/>
    <cellStyle name="Hyperlink 38" xfId="23646" hidden="1" xr:uid="{00000000-0005-0000-0000-0000B18E0000}"/>
    <cellStyle name="Hyperlink 38" xfId="23695" hidden="1" xr:uid="{00000000-0005-0000-0000-0000B28E0000}"/>
    <cellStyle name="Hyperlink 38" xfId="23745" hidden="1" xr:uid="{00000000-0005-0000-0000-0000B38E0000}"/>
    <cellStyle name="Hyperlink 38" xfId="23781" hidden="1" xr:uid="{00000000-0005-0000-0000-0000B48E0000}"/>
    <cellStyle name="Hyperlink 38" xfId="23504" hidden="1" xr:uid="{00000000-0005-0000-0000-0000B58E0000}"/>
    <cellStyle name="Hyperlink 38" xfId="23878" hidden="1" xr:uid="{00000000-0005-0000-0000-0000B68E0000}"/>
    <cellStyle name="Hyperlink 38" xfId="23927" hidden="1" xr:uid="{00000000-0005-0000-0000-0000B78E0000}"/>
    <cellStyle name="Hyperlink 38" xfId="23977" hidden="1" xr:uid="{00000000-0005-0000-0000-0000B88E0000}"/>
    <cellStyle name="Hyperlink 38" xfId="24013" hidden="1" xr:uid="{00000000-0005-0000-0000-0000B98E0000}"/>
    <cellStyle name="Hyperlink 38" xfId="23403" hidden="1" xr:uid="{00000000-0005-0000-0000-0000BA8E0000}"/>
    <cellStyle name="Hyperlink 38" xfId="24082" hidden="1" xr:uid="{00000000-0005-0000-0000-0000BB8E0000}"/>
    <cellStyle name="Hyperlink 38" xfId="24131" hidden="1" xr:uid="{00000000-0005-0000-0000-0000BC8E0000}"/>
    <cellStyle name="Hyperlink 38" xfId="24181" hidden="1" xr:uid="{00000000-0005-0000-0000-0000BD8E0000}"/>
    <cellStyle name="Hyperlink 38" xfId="24217" hidden="1" xr:uid="{00000000-0005-0000-0000-0000BE8E0000}"/>
    <cellStyle name="Hyperlink 38" xfId="23583" hidden="1" xr:uid="{00000000-0005-0000-0000-0000BF8E0000}"/>
    <cellStyle name="Hyperlink 38" xfId="24286" hidden="1" xr:uid="{00000000-0005-0000-0000-0000C08E0000}"/>
    <cellStyle name="Hyperlink 38" xfId="24335" hidden="1" xr:uid="{00000000-0005-0000-0000-0000C18E0000}"/>
    <cellStyle name="Hyperlink 38" xfId="24385" hidden="1" xr:uid="{00000000-0005-0000-0000-0000C28E0000}"/>
    <cellStyle name="Hyperlink 38" xfId="24421" hidden="1" xr:uid="{00000000-0005-0000-0000-0000C38E0000}"/>
    <cellStyle name="Hyperlink 38" xfId="23818" hidden="1" xr:uid="{00000000-0005-0000-0000-0000C48E0000}"/>
    <cellStyle name="Hyperlink 38" xfId="24490" hidden="1" xr:uid="{00000000-0005-0000-0000-0000C58E0000}"/>
    <cellStyle name="Hyperlink 38" xfId="24539" hidden="1" xr:uid="{00000000-0005-0000-0000-0000C68E0000}"/>
    <cellStyle name="Hyperlink 38" xfId="24589" hidden="1" xr:uid="{00000000-0005-0000-0000-0000C78E0000}"/>
    <cellStyle name="Hyperlink 38" xfId="24625" hidden="1" xr:uid="{00000000-0005-0000-0000-0000C88E0000}"/>
    <cellStyle name="Hyperlink 38" xfId="21546" hidden="1" xr:uid="{00000000-0005-0000-0000-0000C98E0000}"/>
    <cellStyle name="Hyperlink 38" xfId="24694" hidden="1" xr:uid="{00000000-0005-0000-0000-0000CA8E0000}"/>
    <cellStyle name="Hyperlink 38" xfId="24743" hidden="1" xr:uid="{00000000-0005-0000-0000-0000CB8E0000}"/>
    <cellStyle name="Hyperlink 38" xfId="24793" hidden="1" xr:uid="{00000000-0005-0000-0000-0000CC8E0000}"/>
    <cellStyle name="Hyperlink 38" xfId="24829" hidden="1" xr:uid="{00000000-0005-0000-0000-0000CD8E0000}"/>
    <cellStyle name="Hyperlink 38" xfId="24952" hidden="1" xr:uid="{00000000-0005-0000-0000-0000CE8E0000}"/>
    <cellStyle name="Hyperlink 38" xfId="25125" hidden="1" xr:uid="{00000000-0005-0000-0000-0000CF8E0000}"/>
    <cellStyle name="Hyperlink 38" xfId="25174" hidden="1" xr:uid="{00000000-0005-0000-0000-0000D08E0000}"/>
    <cellStyle name="Hyperlink 38" xfId="25224" hidden="1" xr:uid="{00000000-0005-0000-0000-0000D18E0000}"/>
    <cellStyle name="Hyperlink 38" xfId="25260" hidden="1" xr:uid="{00000000-0005-0000-0000-0000D28E0000}"/>
    <cellStyle name="Hyperlink 38" xfId="24983" hidden="1" xr:uid="{00000000-0005-0000-0000-0000D38E0000}"/>
    <cellStyle name="Hyperlink 38" xfId="25357" hidden="1" xr:uid="{00000000-0005-0000-0000-0000D48E0000}"/>
    <cellStyle name="Hyperlink 38" xfId="25406" hidden="1" xr:uid="{00000000-0005-0000-0000-0000D58E0000}"/>
    <cellStyle name="Hyperlink 38" xfId="25456" hidden="1" xr:uid="{00000000-0005-0000-0000-0000D68E0000}"/>
    <cellStyle name="Hyperlink 38" xfId="25492" hidden="1" xr:uid="{00000000-0005-0000-0000-0000D78E0000}"/>
    <cellStyle name="Hyperlink 38" xfId="24882" hidden="1" xr:uid="{00000000-0005-0000-0000-0000D88E0000}"/>
    <cellStyle name="Hyperlink 38" xfId="25561" hidden="1" xr:uid="{00000000-0005-0000-0000-0000D98E0000}"/>
    <cellStyle name="Hyperlink 38" xfId="25610" hidden="1" xr:uid="{00000000-0005-0000-0000-0000DA8E0000}"/>
    <cellStyle name="Hyperlink 38" xfId="25660" hidden="1" xr:uid="{00000000-0005-0000-0000-0000DB8E0000}"/>
    <cellStyle name="Hyperlink 38" xfId="25696" hidden="1" xr:uid="{00000000-0005-0000-0000-0000DC8E0000}"/>
    <cellStyle name="Hyperlink 38" xfId="25062" hidden="1" xr:uid="{00000000-0005-0000-0000-0000DD8E0000}"/>
    <cellStyle name="Hyperlink 38" xfId="25765" hidden="1" xr:uid="{00000000-0005-0000-0000-0000DE8E0000}"/>
    <cellStyle name="Hyperlink 38" xfId="25814" hidden="1" xr:uid="{00000000-0005-0000-0000-0000DF8E0000}"/>
    <cellStyle name="Hyperlink 38" xfId="25864" hidden="1" xr:uid="{00000000-0005-0000-0000-0000E08E0000}"/>
    <cellStyle name="Hyperlink 38" xfId="25900" hidden="1" xr:uid="{00000000-0005-0000-0000-0000E18E0000}"/>
    <cellStyle name="Hyperlink 38" xfId="25297" hidden="1" xr:uid="{00000000-0005-0000-0000-0000E28E0000}"/>
    <cellStyle name="Hyperlink 38" xfId="25969" hidden="1" xr:uid="{00000000-0005-0000-0000-0000E38E0000}"/>
    <cellStyle name="Hyperlink 38" xfId="26018" hidden="1" xr:uid="{00000000-0005-0000-0000-0000E48E0000}"/>
    <cellStyle name="Hyperlink 38" xfId="26068" hidden="1" xr:uid="{00000000-0005-0000-0000-0000E58E0000}"/>
    <cellStyle name="Hyperlink 38" xfId="26104" hidden="1" xr:uid="{00000000-0005-0000-0000-0000E68E0000}"/>
    <cellStyle name="Hyperlink 38" xfId="10880" hidden="1" xr:uid="{00000000-0005-0000-0000-0000E78E0000}"/>
    <cellStyle name="Hyperlink 38" xfId="26198" hidden="1" xr:uid="{00000000-0005-0000-0000-0000E88E0000}"/>
    <cellStyle name="Hyperlink 38" xfId="26247" hidden="1" xr:uid="{00000000-0005-0000-0000-0000E98E0000}"/>
    <cellStyle name="Hyperlink 38" xfId="26297" hidden="1" xr:uid="{00000000-0005-0000-0000-0000EA8E0000}"/>
    <cellStyle name="Hyperlink 38" xfId="26333" hidden="1" xr:uid="{00000000-0005-0000-0000-0000EB8E0000}"/>
    <cellStyle name="Hyperlink 38" xfId="26384" hidden="1" xr:uid="{00000000-0005-0000-0000-0000EC8E0000}"/>
    <cellStyle name="Hyperlink 38" xfId="26453" hidden="1" xr:uid="{00000000-0005-0000-0000-0000ED8E0000}"/>
    <cellStyle name="Hyperlink 38" xfId="26502" hidden="1" xr:uid="{00000000-0005-0000-0000-0000EE8E0000}"/>
    <cellStyle name="Hyperlink 38" xfId="26552" hidden="1" xr:uid="{00000000-0005-0000-0000-0000EF8E0000}"/>
    <cellStyle name="Hyperlink 38" xfId="26588" hidden="1" xr:uid="{00000000-0005-0000-0000-0000F08E0000}"/>
    <cellStyle name="Hyperlink 38" xfId="26691" hidden="1" xr:uid="{00000000-0005-0000-0000-0000F18E0000}"/>
    <cellStyle name="Hyperlink 38" xfId="26814" hidden="1" xr:uid="{00000000-0005-0000-0000-0000F28E0000}"/>
    <cellStyle name="Hyperlink 38" xfId="26863" hidden="1" xr:uid="{00000000-0005-0000-0000-0000F38E0000}"/>
    <cellStyle name="Hyperlink 38" xfId="26913" hidden="1" xr:uid="{00000000-0005-0000-0000-0000F48E0000}"/>
    <cellStyle name="Hyperlink 38" xfId="26949" hidden="1" xr:uid="{00000000-0005-0000-0000-0000F58E0000}"/>
    <cellStyle name="Hyperlink 38" xfId="27072" hidden="1" xr:uid="{00000000-0005-0000-0000-0000F68E0000}"/>
    <cellStyle name="Hyperlink 38" xfId="27245" hidden="1" xr:uid="{00000000-0005-0000-0000-0000F78E0000}"/>
    <cellStyle name="Hyperlink 38" xfId="27294" hidden="1" xr:uid="{00000000-0005-0000-0000-0000F88E0000}"/>
    <cellStyle name="Hyperlink 38" xfId="27344" hidden="1" xr:uid="{00000000-0005-0000-0000-0000F98E0000}"/>
    <cellStyle name="Hyperlink 38" xfId="27380" hidden="1" xr:uid="{00000000-0005-0000-0000-0000FA8E0000}"/>
    <cellStyle name="Hyperlink 38" xfId="27103" hidden="1" xr:uid="{00000000-0005-0000-0000-0000FB8E0000}"/>
    <cellStyle name="Hyperlink 38" xfId="27477" hidden="1" xr:uid="{00000000-0005-0000-0000-0000FC8E0000}"/>
    <cellStyle name="Hyperlink 38" xfId="27526" hidden="1" xr:uid="{00000000-0005-0000-0000-0000FD8E0000}"/>
    <cellStyle name="Hyperlink 38" xfId="27576" hidden="1" xr:uid="{00000000-0005-0000-0000-0000FE8E0000}"/>
    <cellStyle name="Hyperlink 38" xfId="27612" hidden="1" xr:uid="{00000000-0005-0000-0000-0000FF8E0000}"/>
    <cellStyle name="Hyperlink 38" xfId="27002" hidden="1" xr:uid="{00000000-0005-0000-0000-0000008F0000}"/>
    <cellStyle name="Hyperlink 38" xfId="27681" hidden="1" xr:uid="{00000000-0005-0000-0000-0000018F0000}"/>
    <cellStyle name="Hyperlink 38" xfId="27730" hidden="1" xr:uid="{00000000-0005-0000-0000-0000028F0000}"/>
    <cellStyle name="Hyperlink 38" xfId="27780" hidden="1" xr:uid="{00000000-0005-0000-0000-0000038F0000}"/>
    <cellStyle name="Hyperlink 38" xfId="27816" hidden="1" xr:uid="{00000000-0005-0000-0000-0000048F0000}"/>
    <cellStyle name="Hyperlink 38" xfId="27182" hidden="1" xr:uid="{00000000-0005-0000-0000-0000058F0000}"/>
    <cellStyle name="Hyperlink 38" xfId="27885" hidden="1" xr:uid="{00000000-0005-0000-0000-0000068F0000}"/>
    <cellStyle name="Hyperlink 38" xfId="27934" hidden="1" xr:uid="{00000000-0005-0000-0000-0000078F0000}"/>
    <cellStyle name="Hyperlink 38" xfId="27984" hidden="1" xr:uid="{00000000-0005-0000-0000-0000088F0000}"/>
    <cellStyle name="Hyperlink 38" xfId="28020" hidden="1" xr:uid="{00000000-0005-0000-0000-0000098F0000}"/>
    <cellStyle name="Hyperlink 38" xfId="27417" hidden="1" xr:uid="{00000000-0005-0000-0000-00000A8F0000}"/>
    <cellStyle name="Hyperlink 38" xfId="28089" hidden="1" xr:uid="{00000000-0005-0000-0000-00000B8F0000}"/>
    <cellStyle name="Hyperlink 38" xfId="28138" hidden="1" xr:uid="{00000000-0005-0000-0000-00000C8F0000}"/>
    <cellStyle name="Hyperlink 38" xfId="28188" hidden="1" xr:uid="{00000000-0005-0000-0000-00000D8F0000}"/>
    <cellStyle name="Hyperlink 38" xfId="28224" hidden="1" xr:uid="{00000000-0005-0000-0000-00000E8F0000}"/>
    <cellStyle name="Hyperlink 38" xfId="26723" hidden="1" xr:uid="{00000000-0005-0000-0000-00000F8F0000}"/>
    <cellStyle name="Hyperlink 38" xfId="28293" hidden="1" xr:uid="{00000000-0005-0000-0000-0000108F0000}"/>
    <cellStyle name="Hyperlink 38" xfId="28342" hidden="1" xr:uid="{00000000-0005-0000-0000-0000118F0000}"/>
    <cellStyle name="Hyperlink 38" xfId="28392" hidden="1" xr:uid="{00000000-0005-0000-0000-0000128F0000}"/>
    <cellStyle name="Hyperlink 38" xfId="28428" hidden="1" xr:uid="{00000000-0005-0000-0000-0000138F0000}"/>
    <cellStyle name="Hyperlink 38" xfId="28551" hidden="1" xr:uid="{00000000-0005-0000-0000-0000148F0000}"/>
    <cellStyle name="Hyperlink 38" xfId="28724" hidden="1" xr:uid="{00000000-0005-0000-0000-0000158F0000}"/>
    <cellStyle name="Hyperlink 38" xfId="28773" hidden="1" xr:uid="{00000000-0005-0000-0000-0000168F0000}"/>
    <cellStyle name="Hyperlink 38" xfId="28823" hidden="1" xr:uid="{00000000-0005-0000-0000-0000178F0000}"/>
    <cellStyle name="Hyperlink 38" xfId="28859" hidden="1" xr:uid="{00000000-0005-0000-0000-0000188F0000}"/>
    <cellStyle name="Hyperlink 38" xfId="28582" hidden="1" xr:uid="{00000000-0005-0000-0000-0000198F0000}"/>
    <cellStyle name="Hyperlink 38" xfId="28956" hidden="1" xr:uid="{00000000-0005-0000-0000-00001A8F0000}"/>
    <cellStyle name="Hyperlink 38" xfId="29005" hidden="1" xr:uid="{00000000-0005-0000-0000-00001B8F0000}"/>
    <cellStyle name="Hyperlink 38" xfId="29055" hidden="1" xr:uid="{00000000-0005-0000-0000-00001C8F0000}"/>
    <cellStyle name="Hyperlink 38" xfId="29091" hidden="1" xr:uid="{00000000-0005-0000-0000-00001D8F0000}"/>
    <cellStyle name="Hyperlink 38" xfId="28481" hidden="1" xr:uid="{00000000-0005-0000-0000-00001E8F0000}"/>
    <cellStyle name="Hyperlink 38" xfId="29160" hidden="1" xr:uid="{00000000-0005-0000-0000-00001F8F0000}"/>
    <cellStyle name="Hyperlink 38" xfId="29209" hidden="1" xr:uid="{00000000-0005-0000-0000-0000208F0000}"/>
    <cellStyle name="Hyperlink 38" xfId="29259" hidden="1" xr:uid="{00000000-0005-0000-0000-0000218F0000}"/>
    <cellStyle name="Hyperlink 38" xfId="29295" hidden="1" xr:uid="{00000000-0005-0000-0000-0000228F0000}"/>
    <cellStyle name="Hyperlink 38" xfId="28661" hidden="1" xr:uid="{00000000-0005-0000-0000-0000238F0000}"/>
    <cellStyle name="Hyperlink 38" xfId="29364" hidden="1" xr:uid="{00000000-0005-0000-0000-0000248F0000}"/>
    <cellStyle name="Hyperlink 38" xfId="29413" hidden="1" xr:uid="{00000000-0005-0000-0000-0000258F0000}"/>
    <cellStyle name="Hyperlink 38" xfId="29463" hidden="1" xr:uid="{00000000-0005-0000-0000-0000268F0000}"/>
    <cellStyle name="Hyperlink 38" xfId="29499" hidden="1" xr:uid="{00000000-0005-0000-0000-0000278F0000}"/>
    <cellStyle name="Hyperlink 38" xfId="28896" hidden="1" xr:uid="{00000000-0005-0000-0000-0000288F0000}"/>
    <cellStyle name="Hyperlink 38" xfId="29568" hidden="1" xr:uid="{00000000-0005-0000-0000-0000298F0000}"/>
    <cellStyle name="Hyperlink 38" xfId="29617" hidden="1" xr:uid="{00000000-0005-0000-0000-00002A8F0000}"/>
    <cellStyle name="Hyperlink 38" xfId="29667" hidden="1" xr:uid="{00000000-0005-0000-0000-00002B8F0000}"/>
    <cellStyle name="Hyperlink 38" xfId="29703" hidden="1" xr:uid="{00000000-0005-0000-0000-00002C8F0000}"/>
    <cellStyle name="Hyperlink 38" xfId="26624" hidden="1" xr:uid="{00000000-0005-0000-0000-00002D8F0000}"/>
    <cellStyle name="Hyperlink 38" xfId="29772" hidden="1" xr:uid="{00000000-0005-0000-0000-00002E8F0000}"/>
    <cellStyle name="Hyperlink 38" xfId="29821" hidden="1" xr:uid="{00000000-0005-0000-0000-00002F8F0000}"/>
    <cellStyle name="Hyperlink 38" xfId="29871" hidden="1" xr:uid="{00000000-0005-0000-0000-0000308F0000}"/>
    <cellStyle name="Hyperlink 38" xfId="29907" hidden="1" xr:uid="{00000000-0005-0000-0000-0000318F0000}"/>
    <cellStyle name="Hyperlink 38" xfId="30030" hidden="1" xr:uid="{00000000-0005-0000-0000-0000328F0000}"/>
    <cellStyle name="Hyperlink 38" xfId="30203" hidden="1" xr:uid="{00000000-0005-0000-0000-0000338F0000}"/>
    <cellStyle name="Hyperlink 38" xfId="30252" hidden="1" xr:uid="{00000000-0005-0000-0000-0000348F0000}"/>
    <cellStyle name="Hyperlink 38" xfId="30302" hidden="1" xr:uid="{00000000-0005-0000-0000-0000358F0000}"/>
    <cellStyle name="Hyperlink 38" xfId="30338" hidden="1" xr:uid="{00000000-0005-0000-0000-0000368F0000}"/>
    <cellStyle name="Hyperlink 38" xfId="30061" hidden="1" xr:uid="{00000000-0005-0000-0000-0000378F0000}"/>
    <cellStyle name="Hyperlink 38" xfId="30435" hidden="1" xr:uid="{00000000-0005-0000-0000-0000388F0000}"/>
    <cellStyle name="Hyperlink 38" xfId="30484" hidden="1" xr:uid="{00000000-0005-0000-0000-0000398F0000}"/>
    <cellStyle name="Hyperlink 38" xfId="30534" hidden="1" xr:uid="{00000000-0005-0000-0000-00003A8F0000}"/>
    <cellStyle name="Hyperlink 38" xfId="30570" hidden="1" xr:uid="{00000000-0005-0000-0000-00003B8F0000}"/>
    <cellStyle name="Hyperlink 38" xfId="29960" hidden="1" xr:uid="{00000000-0005-0000-0000-00003C8F0000}"/>
    <cellStyle name="Hyperlink 38" xfId="30639" hidden="1" xr:uid="{00000000-0005-0000-0000-00003D8F0000}"/>
    <cellStyle name="Hyperlink 38" xfId="30688" hidden="1" xr:uid="{00000000-0005-0000-0000-00003E8F0000}"/>
    <cellStyle name="Hyperlink 38" xfId="30738" hidden="1" xr:uid="{00000000-0005-0000-0000-00003F8F0000}"/>
    <cellStyle name="Hyperlink 38" xfId="30774" hidden="1" xr:uid="{00000000-0005-0000-0000-0000408F0000}"/>
    <cellStyle name="Hyperlink 38" xfId="30140" hidden="1" xr:uid="{00000000-0005-0000-0000-0000418F0000}"/>
    <cellStyle name="Hyperlink 38" xfId="30843" hidden="1" xr:uid="{00000000-0005-0000-0000-0000428F0000}"/>
    <cellStyle name="Hyperlink 38" xfId="30892" hidden="1" xr:uid="{00000000-0005-0000-0000-0000438F0000}"/>
    <cellStyle name="Hyperlink 38" xfId="30942" hidden="1" xr:uid="{00000000-0005-0000-0000-0000448F0000}"/>
    <cellStyle name="Hyperlink 38" xfId="30978" hidden="1" xr:uid="{00000000-0005-0000-0000-0000458F0000}"/>
    <cellStyle name="Hyperlink 38" xfId="30375" hidden="1" xr:uid="{00000000-0005-0000-0000-0000468F0000}"/>
    <cellStyle name="Hyperlink 38" xfId="31047" hidden="1" xr:uid="{00000000-0005-0000-0000-0000478F0000}"/>
    <cellStyle name="Hyperlink 38" xfId="31096" hidden="1" xr:uid="{00000000-0005-0000-0000-0000488F0000}"/>
    <cellStyle name="Hyperlink 38" xfId="31146" hidden="1" xr:uid="{00000000-0005-0000-0000-0000498F0000}"/>
    <cellStyle name="Hyperlink 38" xfId="31182" hidden="1" xr:uid="{00000000-0005-0000-0000-00004A8F0000}"/>
    <cellStyle name="Hyperlink 38" xfId="15968" hidden="1" xr:uid="{00000000-0005-0000-0000-00004B8F0000}"/>
    <cellStyle name="Hyperlink 38" xfId="31270" hidden="1" xr:uid="{00000000-0005-0000-0000-00004C8F0000}"/>
    <cellStyle name="Hyperlink 38" xfId="31319" hidden="1" xr:uid="{00000000-0005-0000-0000-00004D8F0000}"/>
    <cellStyle name="Hyperlink 38" xfId="31369" hidden="1" xr:uid="{00000000-0005-0000-0000-00004E8F0000}"/>
    <cellStyle name="Hyperlink 38" xfId="31405" hidden="1" xr:uid="{00000000-0005-0000-0000-00004F8F0000}"/>
    <cellStyle name="Hyperlink 38" xfId="31456" hidden="1" xr:uid="{00000000-0005-0000-0000-0000508F0000}"/>
    <cellStyle name="Hyperlink 38" xfId="31525" hidden="1" xr:uid="{00000000-0005-0000-0000-0000518F0000}"/>
    <cellStyle name="Hyperlink 38" xfId="31574" hidden="1" xr:uid="{00000000-0005-0000-0000-0000528F0000}"/>
    <cellStyle name="Hyperlink 38" xfId="31624" hidden="1" xr:uid="{00000000-0005-0000-0000-0000538F0000}"/>
    <cellStyle name="Hyperlink 38" xfId="31660" hidden="1" xr:uid="{00000000-0005-0000-0000-0000548F0000}"/>
    <cellStyle name="Hyperlink 38" xfId="31760" hidden="1" xr:uid="{00000000-0005-0000-0000-0000558F0000}"/>
    <cellStyle name="Hyperlink 38" xfId="31882" hidden="1" xr:uid="{00000000-0005-0000-0000-0000568F0000}"/>
    <cellStyle name="Hyperlink 38" xfId="31931" hidden="1" xr:uid="{00000000-0005-0000-0000-0000578F0000}"/>
    <cellStyle name="Hyperlink 38" xfId="31981" hidden="1" xr:uid="{00000000-0005-0000-0000-0000588F0000}"/>
    <cellStyle name="Hyperlink 38" xfId="32017" hidden="1" xr:uid="{00000000-0005-0000-0000-0000598F0000}"/>
    <cellStyle name="Hyperlink 38" xfId="32140" hidden="1" xr:uid="{00000000-0005-0000-0000-00005A8F0000}"/>
    <cellStyle name="Hyperlink 38" xfId="32313" hidden="1" xr:uid="{00000000-0005-0000-0000-00005B8F0000}"/>
    <cellStyle name="Hyperlink 38" xfId="32362" hidden="1" xr:uid="{00000000-0005-0000-0000-00005C8F0000}"/>
    <cellStyle name="Hyperlink 38" xfId="32412" hidden="1" xr:uid="{00000000-0005-0000-0000-00005D8F0000}"/>
    <cellStyle name="Hyperlink 38" xfId="32448" hidden="1" xr:uid="{00000000-0005-0000-0000-00005E8F0000}"/>
    <cellStyle name="Hyperlink 38" xfId="32171" hidden="1" xr:uid="{00000000-0005-0000-0000-00005F8F0000}"/>
    <cellStyle name="Hyperlink 38" xfId="32545" hidden="1" xr:uid="{00000000-0005-0000-0000-0000608F0000}"/>
    <cellStyle name="Hyperlink 38" xfId="32594" hidden="1" xr:uid="{00000000-0005-0000-0000-0000618F0000}"/>
    <cellStyle name="Hyperlink 38" xfId="32644" hidden="1" xr:uid="{00000000-0005-0000-0000-0000628F0000}"/>
    <cellStyle name="Hyperlink 38" xfId="32680" hidden="1" xr:uid="{00000000-0005-0000-0000-0000638F0000}"/>
    <cellStyle name="Hyperlink 38" xfId="32070" hidden="1" xr:uid="{00000000-0005-0000-0000-0000648F0000}"/>
    <cellStyle name="Hyperlink 38" xfId="32749" hidden="1" xr:uid="{00000000-0005-0000-0000-0000658F0000}"/>
    <cellStyle name="Hyperlink 38" xfId="32798" hidden="1" xr:uid="{00000000-0005-0000-0000-0000668F0000}"/>
    <cellStyle name="Hyperlink 38" xfId="32848" hidden="1" xr:uid="{00000000-0005-0000-0000-0000678F0000}"/>
    <cellStyle name="Hyperlink 38" xfId="32884" hidden="1" xr:uid="{00000000-0005-0000-0000-0000688F0000}"/>
    <cellStyle name="Hyperlink 38" xfId="32250" hidden="1" xr:uid="{00000000-0005-0000-0000-0000698F0000}"/>
    <cellStyle name="Hyperlink 38" xfId="32953" hidden="1" xr:uid="{00000000-0005-0000-0000-00006A8F0000}"/>
    <cellStyle name="Hyperlink 38" xfId="33002" hidden="1" xr:uid="{00000000-0005-0000-0000-00006B8F0000}"/>
    <cellStyle name="Hyperlink 38" xfId="33052" hidden="1" xr:uid="{00000000-0005-0000-0000-00006C8F0000}"/>
    <cellStyle name="Hyperlink 38" xfId="33088" hidden="1" xr:uid="{00000000-0005-0000-0000-00006D8F0000}"/>
    <cellStyle name="Hyperlink 38" xfId="32485" hidden="1" xr:uid="{00000000-0005-0000-0000-00006E8F0000}"/>
    <cellStyle name="Hyperlink 38" xfId="33157" hidden="1" xr:uid="{00000000-0005-0000-0000-00006F8F0000}"/>
    <cellStyle name="Hyperlink 38" xfId="33206" hidden="1" xr:uid="{00000000-0005-0000-0000-0000708F0000}"/>
    <cellStyle name="Hyperlink 38" xfId="33256" hidden="1" xr:uid="{00000000-0005-0000-0000-0000718F0000}"/>
    <cellStyle name="Hyperlink 38" xfId="33292" hidden="1" xr:uid="{00000000-0005-0000-0000-0000728F0000}"/>
    <cellStyle name="Hyperlink 38" xfId="31791" hidden="1" xr:uid="{00000000-0005-0000-0000-0000738F0000}"/>
    <cellStyle name="Hyperlink 38" xfId="33361" hidden="1" xr:uid="{00000000-0005-0000-0000-0000748F0000}"/>
    <cellStyle name="Hyperlink 38" xfId="33410" hidden="1" xr:uid="{00000000-0005-0000-0000-0000758F0000}"/>
    <cellStyle name="Hyperlink 38" xfId="33460" hidden="1" xr:uid="{00000000-0005-0000-0000-0000768F0000}"/>
    <cellStyle name="Hyperlink 38" xfId="33496" hidden="1" xr:uid="{00000000-0005-0000-0000-0000778F0000}"/>
    <cellStyle name="Hyperlink 38" xfId="33619" hidden="1" xr:uid="{00000000-0005-0000-0000-0000788F0000}"/>
    <cellStyle name="Hyperlink 38" xfId="33792" hidden="1" xr:uid="{00000000-0005-0000-0000-0000798F0000}"/>
    <cellStyle name="Hyperlink 38" xfId="33841" hidden="1" xr:uid="{00000000-0005-0000-0000-00007A8F0000}"/>
    <cellStyle name="Hyperlink 38" xfId="33891" hidden="1" xr:uid="{00000000-0005-0000-0000-00007B8F0000}"/>
    <cellStyle name="Hyperlink 38" xfId="33927" hidden="1" xr:uid="{00000000-0005-0000-0000-00007C8F0000}"/>
    <cellStyle name="Hyperlink 38" xfId="33650" hidden="1" xr:uid="{00000000-0005-0000-0000-00007D8F0000}"/>
    <cellStyle name="Hyperlink 38" xfId="34024" hidden="1" xr:uid="{00000000-0005-0000-0000-00007E8F0000}"/>
    <cellStyle name="Hyperlink 38" xfId="34073" hidden="1" xr:uid="{00000000-0005-0000-0000-00007F8F0000}"/>
    <cellStyle name="Hyperlink 38" xfId="34123" hidden="1" xr:uid="{00000000-0005-0000-0000-0000808F0000}"/>
    <cellStyle name="Hyperlink 38" xfId="34159" hidden="1" xr:uid="{00000000-0005-0000-0000-0000818F0000}"/>
    <cellStyle name="Hyperlink 38" xfId="33549" hidden="1" xr:uid="{00000000-0005-0000-0000-0000828F0000}"/>
    <cellStyle name="Hyperlink 38" xfId="34228" hidden="1" xr:uid="{00000000-0005-0000-0000-0000838F0000}"/>
    <cellStyle name="Hyperlink 38" xfId="34277" hidden="1" xr:uid="{00000000-0005-0000-0000-0000848F0000}"/>
    <cellStyle name="Hyperlink 38" xfId="34327" hidden="1" xr:uid="{00000000-0005-0000-0000-0000858F0000}"/>
    <cellStyle name="Hyperlink 38" xfId="34363" hidden="1" xr:uid="{00000000-0005-0000-0000-0000868F0000}"/>
    <cellStyle name="Hyperlink 38" xfId="33729" hidden="1" xr:uid="{00000000-0005-0000-0000-0000878F0000}"/>
    <cellStyle name="Hyperlink 38" xfId="34432" hidden="1" xr:uid="{00000000-0005-0000-0000-0000888F0000}"/>
    <cellStyle name="Hyperlink 38" xfId="34481" hidden="1" xr:uid="{00000000-0005-0000-0000-0000898F0000}"/>
    <cellStyle name="Hyperlink 38" xfId="34531" hidden="1" xr:uid="{00000000-0005-0000-0000-00008A8F0000}"/>
    <cellStyle name="Hyperlink 38" xfId="34567" hidden="1" xr:uid="{00000000-0005-0000-0000-00008B8F0000}"/>
    <cellStyle name="Hyperlink 38" xfId="33964" hidden="1" xr:uid="{00000000-0005-0000-0000-00008C8F0000}"/>
    <cellStyle name="Hyperlink 38" xfId="34636" hidden="1" xr:uid="{00000000-0005-0000-0000-00008D8F0000}"/>
    <cellStyle name="Hyperlink 38" xfId="34685" hidden="1" xr:uid="{00000000-0005-0000-0000-00008E8F0000}"/>
    <cellStyle name="Hyperlink 38" xfId="34735" hidden="1" xr:uid="{00000000-0005-0000-0000-00008F8F0000}"/>
    <cellStyle name="Hyperlink 38" xfId="34771" hidden="1" xr:uid="{00000000-0005-0000-0000-0000908F0000}"/>
    <cellStyle name="Hyperlink 38" xfId="31695" hidden="1" xr:uid="{00000000-0005-0000-0000-0000918F0000}"/>
    <cellStyle name="Hyperlink 38" xfId="34840" hidden="1" xr:uid="{00000000-0005-0000-0000-0000928F0000}"/>
    <cellStyle name="Hyperlink 38" xfId="34889" hidden="1" xr:uid="{00000000-0005-0000-0000-0000938F0000}"/>
    <cellStyle name="Hyperlink 38" xfId="34939" hidden="1" xr:uid="{00000000-0005-0000-0000-0000948F0000}"/>
    <cellStyle name="Hyperlink 38" xfId="34975" hidden="1" xr:uid="{00000000-0005-0000-0000-0000958F0000}"/>
    <cellStyle name="Hyperlink 38" xfId="35098" hidden="1" xr:uid="{00000000-0005-0000-0000-0000968F0000}"/>
    <cellStyle name="Hyperlink 38" xfId="35271" hidden="1" xr:uid="{00000000-0005-0000-0000-0000978F0000}"/>
    <cellStyle name="Hyperlink 38" xfId="35320" hidden="1" xr:uid="{00000000-0005-0000-0000-0000988F0000}"/>
    <cellStyle name="Hyperlink 38" xfId="35370" hidden="1" xr:uid="{00000000-0005-0000-0000-0000998F0000}"/>
    <cellStyle name="Hyperlink 38" xfId="35406" hidden="1" xr:uid="{00000000-0005-0000-0000-00009A8F0000}"/>
    <cellStyle name="Hyperlink 38" xfId="35129" hidden="1" xr:uid="{00000000-0005-0000-0000-00009B8F0000}"/>
    <cellStyle name="Hyperlink 38" xfId="35503" hidden="1" xr:uid="{00000000-0005-0000-0000-00009C8F0000}"/>
    <cellStyle name="Hyperlink 38" xfId="35552" hidden="1" xr:uid="{00000000-0005-0000-0000-00009D8F0000}"/>
    <cellStyle name="Hyperlink 38" xfId="35602" hidden="1" xr:uid="{00000000-0005-0000-0000-00009E8F0000}"/>
    <cellStyle name="Hyperlink 38" xfId="35638" hidden="1" xr:uid="{00000000-0005-0000-0000-00009F8F0000}"/>
    <cellStyle name="Hyperlink 38" xfId="35028" hidden="1" xr:uid="{00000000-0005-0000-0000-0000A08F0000}"/>
    <cellStyle name="Hyperlink 38" xfId="35707" hidden="1" xr:uid="{00000000-0005-0000-0000-0000A18F0000}"/>
    <cellStyle name="Hyperlink 38" xfId="35756" hidden="1" xr:uid="{00000000-0005-0000-0000-0000A28F0000}"/>
    <cellStyle name="Hyperlink 38" xfId="35806" hidden="1" xr:uid="{00000000-0005-0000-0000-0000A38F0000}"/>
    <cellStyle name="Hyperlink 38" xfId="35842" hidden="1" xr:uid="{00000000-0005-0000-0000-0000A48F0000}"/>
    <cellStyle name="Hyperlink 38" xfId="35208" hidden="1" xr:uid="{00000000-0005-0000-0000-0000A58F0000}"/>
    <cellStyle name="Hyperlink 38" xfId="35911" hidden="1" xr:uid="{00000000-0005-0000-0000-0000A68F0000}"/>
    <cellStyle name="Hyperlink 38" xfId="35960" hidden="1" xr:uid="{00000000-0005-0000-0000-0000A78F0000}"/>
    <cellStyle name="Hyperlink 38" xfId="36010" hidden="1" xr:uid="{00000000-0005-0000-0000-0000A88F0000}"/>
    <cellStyle name="Hyperlink 38" xfId="36046" hidden="1" xr:uid="{00000000-0005-0000-0000-0000A98F0000}"/>
    <cellStyle name="Hyperlink 38" xfId="35443" hidden="1" xr:uid="{00000000-0005-0000-0000-0000AA8F0000}"/>
    <cellStyle name="Hyperlink 38" xfId="36115" hidden="1" xr:uid="{00000000-0005-0000-0000-0000AB8F0000}"/>
    <cellStyle name="Hyperlink 38" xfId="36164" hidden="1" xr:uid="{00000000-0005-0000-0000-0000AC8F0000}"/>
    <cellStyle name="Hyperlink 38" xfId="36214" hidden="1" xr:uid="{00000000-0005-0000-0000-0000AD8F0000}"/>
    <cellStyle name="Hyperlink 38" xfId="36250" hidden="1" xr:uid="{00000000-0005-0000-0000-0000AE8F0000}"/>
    <cellStyle name="Hyperlink 38" xfId="21049" hidden="1" xr:uid="{00000000-0005-0000-0000-0000AF8F0000}"/>
    <cellStyle name="Hyperlink 38" xfId="36339" hidden="1" xr:uid="{00000000-0005-0000-0000-0000B08F0000}"/>
    <cellStyle name="Hyperlink 38" xfId="36388" hidden="1" xr:uid="{00000000-0005-0000-0000-0000B18F0000}"/>
    <cellStyle name="Hyperlink 38" xfId="36438" hidden="1" xr:uid="{00000000-0005-0000-0000-0000B28F0000}"/>
    <cellStyle name="Hyperlink 38" xfId="36474" hidden="1" xr:uid="{00000000-0005-0000-0000-0000B38F0000}"/>
    <cellStyle name="Hyperlink 38" xfId="36525" hidden="1" xr:uid="{00000000-0005-0000-0000-0000B48F0000}"/>
    <cellStyle name="Hyperlink 38" xfId="36594" hidden="1" xr:uid="{00000000-0005-0000-0000-0000B58F0000}"/>
    <cellStyle name="Hyperlink 38" xfId="36643" hidden="1" xr:uid="{00000000-0005-0000-0000-0000B68F0000}"/>
    <cellStyle name="Hyperlink 38" xfId="36693" hidden="1" xr:uid="{00000000-0005-0000-0000-0000B78F0000}"/>
    <cellStyle name="Hyperlink 38" xfId="36729" hidden="1" xr:uid="{00000000-0005-0000-0000-0000B88F0000}"/>
    <cellStyle name="Hyperlink 38" xfId="36829" hidden="1" xr:uid="{00000000-0005-0000-0000-0000B98F0000}"/>
    <cellStyle name="Hyperlink 38" xfId="36951" hidden="1" xr:uid="{00000000-0005-0000-0000-0000BA8F0000}"/>
    <cellStyle name="Hyperlink 38" xfId="37000" hidden="1" xr:uid="{00000000-0005-0000-0000-0000BB8F0000}"/>
    <cellStyle name="Hyperlink 38" xfId="37050" hidden="1" xr:uid="{00000000-0005-0000-0000-0000BC8F0000}"/>
    <cellStyle name="Hyperlink 38" xfId="37086" hidden="1" xr:uid="{00000000-0005-0000-0000-0000BD8F0000}"/>
    <cellStyle name="Hyperlink 38" xfId="37209" hidden="1" xr:uid="{00000000-0005-0000-0000-0000BE8F0000}"/>
    <cellStyle name="Hyperlink 38" xfId="37382" hidden="1" xr:uid="{00000000-0005-0000-0000-0000BF8F0000}"/>
    <cellStyle name="Hyperlink 38" xfId="37431" hidden="1" xr:uid="{00000000-0005-0000-0000-0000C08F0000}"/>
    <cellStyle name="Hyperlink 38" xfId="37481" hidden="1" xr:uid="{00000000-0005-0000-0000-0000C18F0000}"/>
    <cellStyle name="Hyperlink 38" xfId="37517" hidden="1" xr:uid="{00000000-0005-0000-0000-0000C28F0000}"/>
    <cellStyle name="Hyperlink 38" xfId="37240" hidden="1" xr:uid="{00000000-0005-0000-0000-0000C38F0000}"/>
    <cellStyle name="Hyperlink 38" xfId="37614" hidden="1" xr:uid="{00000000-0005-0000-0000-0000C48F0000}"/>
    <cellStyle name="Hyperlink 38" xfId="37663" hidden="1" xr:uid="{00000000-0005-0000-0000-0000C58F0000}"/>
    <cellStyle name="Hyperlink 38" xfId="37713" hidden="1" xr:uid="{00000000-0005-0000-0000-0000C68F0000}"/>
    <cellStyle name="Hyperlink 38" xfId="37749" hidden="1" xr:uid="{00000000-0005-0000-0000-0000C78F0000}"/>
    <cellStyle name="Hyperlink 38" xfId="37139" hidden="1" xr:uid="{00000000-0005-0000-0000-0000C88F0000}"/>
    <cellStyle name="Hyperlink 38" xfId="37818" hidden="1" xr:uid="{00000000-0005-0000-0000-0000C98F0000}"/>
    <cellStyle name="Hyperlink 38" xfId="37867" hidden="1" xr:uid="{00000000-0005-0000-0000-0000CA8F0000}"/>
    <cellStyle name="Hyperlink 38" xfId="37917" hidden="1" xr:uid="{00000000-0005-0000-0000-0000CB8F0000}"/>
    <cellStyle name="Hyperlink 38" xfId="37953" hidden="1" xr:uid="{00000000-0005-0000-0000-0000CC8F0000}"/>
    <cellStyle name="Hyperlink 38" xfId="37319" hidden="1" xr:uid="{00000000-0005-0000-0000-0000CD8F0000}"/>
    <cellStyle name="Hyperlink 38" xfId="38022" hidden="1" xr:uid="{00000000-0005-0000-0000-0000CE8F0000}"/>
    <cellStyle name="Hyperlink 38" xfId="38071" hidden="1" xr:uid="{00000000-0005-0000-0000-0000CF8F0000}"/>
    <cellStyle name="Hyperlink 38" xfId="38121" hidden="1" xr:uid="{00000000-0005-0000-0000-0000D08F0000}"/>
    <cellStyle name="Hyperlink 38" xfId="38157" hidden="1" xr:uid="{00000000-0005-0000-0000-0000D18F0000}"/>
    <cellStyle name="Hyperlink 38" xfId="37554" hidden="1" xr:uid="{00000000-0005-0000-0000-0000D28F0000}"/>
    <cellStyle name="Hyperlink 38" xfId="38226" hidden="1" xr:uid="{00000000-0005-0000-0000-0000D38F0000}"/>
    <cellStyle name="Hyperlink 38" xfId="38275" hidden="1" xr:uid="{00000000-0005-0000-0000-0000D48F0000}"/>
    <cellStyle name="Hyperlink 38" xfId="38325" hidden="1" xr:uid="{00000000-0005-0000-0000-0000D58F0000}"/>
    <cellStyle name="Hyperlink 38" xfId="38361" hidden="1" xr:uid="{00000000-0005-0000-0000-0000D68F0000}"/>
    <cellStyle name="Hyperlink 38" xfId="36860" hidden="1" xr:uid="{00000000-0005-0000-0000-0000D78F0000}"/>
    <cellStyle name="Hyperlink 38" xfId="38430" hidden="1" xr:uid="{00000000-0005-0000-0000-0000D88F0000}"/>
    <cellStyle name="Hyperlink 38" xfId="38479" hidden="1" xr:uid="{00000000-0005-0000-0000-0000D98F0000}"/>
    <cellStyle name="Hyperlink 38" xfId="38529" hidden="1" xr:uid="{00000000-0005-0000-0000-0000DA8F0000}"/>
    <cellStyle name="Hyperlink 38" xfId="38565" hidden="1" xr:uid="{00000000-0005-0000-0000-0000DB8F0000}"/>
    <cellStyle name="Hyperlink 38" xfId="38688" hidden="1" xr:uid="{00000000-0005-0000-0000-0000DC8F0000}"/>
    <cellStyle name="Hyperlink 38" xfId="38861" hidden="1" xr:uid="{00000000-0005-0000-0000-0000DD8F0000}"/>
    <cellStyle name="Hyperlink 38" xfId="38910" hidden="1" xr:uid="{00000000-0005-0000-0000-0000DE8F0000}"/>
    <cellStyle name="Hyperlink 38" xfId="38960" hidden="1" xr:uid="{00000000-0005-0000-0000-0000DF8F0000}"/>
    <cellStyle name="Hyperlink 38" xfId="38996" hidden="1" xr:uid="{00000000-0005-0000-0000-0000E08F0000}"/>
    <cellStyle name="Hyperlink 38" xfId="38719" hidden="1" xr:uid="{00000000-0005-0000-0000-0000E18F0000}"/>
    <cellStyle name="Hyperlink 38" xfId="39093" hidden="1" xr:uid="{00000000-0005-0000-0000-0000E28F0000}"/>
    <cellStyle name="Hyperlink 38" xfId="39142" hidden="1" xr:uid="{00000000-0005-0000-0000-0000E38F0000}"/>
    <cellStyle name="Hyperlink 38" xfId="39192" hidden="1" xr:uid="{00000000-0005-0000-0000-0000E48F0000}"/>
    <cellStyle name="Hyperlink 38" xfId="39228" hidden="1" xr:uid="{00000000-0005-0000-0000-0000E58F0000}"/>
    <cellStyle name="Hyperlink 38" xfId="38618" hidden="1" xr:uid="{00000000-0005-0000-0000-0000E68F0000}"/>
    <cellStyle name="Hyperlink 38" xfId="39297" hidden="1" xr:uid="{00000000-0005-0000-0000-0000E78F0000}"/>
    <cellStyle name="Hyperlink 38" xfId="39346" hidden="1" xr:uid="{00000000-0005-0000-0000-0000E88F0000}"/>
    <cellStyle name="Hyperlink 38" xfId="39396" hidden="1" xr:uid="{00000000-0005-0000-0000-0000E98F0000}"/>
    <cellStyle name="Hyperlink 38" xfId="39432" hidden="1" xr:uid="{00000000-0005-0000-0000-0000EA8F0000}"/>
    <cellStyle name="Hyperlink 38" xfId="38798" hidden="1" xr:uid="{00000000-0005-0000-0000-0000EB8F0000}"/>
    <cellStyle name="Hyperlink 38" xfId="39501" hidden="1" xr:uid="{00000000-0005-0000-0000-0000EC8F0000}"/>
    <cellStyle name="Hyperlink 38" xfId="39550" hidden="1" xr:uid="{00000000-0005-0000-0000-0000ED8F0000}"/>
    <cellStyle name="Hyperlink 38" xfId="39600" hidden="1" xr:uid="{00000000-0005-0000-0000-0000EE8F0000}"/>
    <cellStyle name="Hyperlink 38" xfId="39636" hidden="1" xr:uid="{00000000-0005-0000-0000-0000EF8F0000}"/>
    <cellStyle name="Hyperlink 38" xfId="39033" hidden="1" xr:uid="{00000000-0005-0000-0000-0000F08F0000}"/>
    <cellStyle name="Hyperlink 38" xfId="39705" hidden="1" xr:uid="{00000000-0005-0000-0000-0000F18F0000}"/>
    <cellStyle name="Hyperlink 38" xfId="39754" hidden="1" xr:uid="{00000000-0005-0000-0000-0000F28F0000}"/>
    <cellStyle name="Hyperlink 38" xfId="39804" hidden="1" xr:uid="{00000000-0005-0000-0000-0000F38F0000}"/>
    <cellStyle name="Hyperlink 38" xfId="39840" hidden="1" xr:uid="{00000000-0005-0000-0000-0000F48F0000}"/>
    <cellStyle name="Hyperlink 38" xfId="36764" hidden="1" xr:uid="{00000000-0005-0000-0000-0000F58F0000}"/>
    <cellStyle name="Hyperlink 38" xfId="39909" hidden="1" xr:uid="{00000000-0005-0000-0000-0000F68F0000}"/>
    <cellStyle name="Hyperlink 38" xfId="39958" hidden="1" xr:uid="{00000000-0005-0000-0000-0000F78F0000}"/>
    <cellStyle name="Hyperlink 38" xfId="40008" hidden="1" xr:uid="{00000000-0005-0000-0000-0000F88F0000}"/>
    <cellStyle name="Hyperlink 38" xfId="40044" hidden="1" xr:uid="{00000000-0005-0000-0000-0000F98F0000}"/>
    <cellStyle name="Hyperlink 38" xfId="40167" hidden="1" xr:uid="{00000000-0005-0000-0000-0000FA8F0000}"/>
    <cellStyle name="Hyperlink 38" xfId="40340" hidden="1" xr:uid="{00000000-0005-0000-0000-0000FB8F0000}"/>
    <cellStyle name="Hyperlink 38" xfId="40389" hidden="1" xr:uid="{00000000-0005-0000-0000-0000FC8F0000}"/>
    <cellStyle name="Hyperlink 38" xfId="40439" hidden="1" xr:uid="{00000000-0005-0000-0000-0000FD8F0000}"/>
    <cellStyle name="Hyperlink 38" xfId="40475" hidden="1" xr:uid="{00000000-0005-0000-0000-0000FE8F0000}"/>
    <cellStyle name="Hyperlink 38" xfId="40198" hidden="1" xr:uid="{00000000-0005-0000-0000-0000FF8F0000}"/>
    <cellStyle name="Hyperlink 38" xfId="40572" hidden="1" xr:uid="{00000000-0005-0000-0000-000000900000}"/>
    <cellStyle name="Hyperlink 38" xfId="40621" hidden="1" xr:uid="{00000000-0005-0000-0000-000001900000}"/>
    <cellStyle name="Hyperlink 38" xfId="40671" hidden="1" xr:uid="{00000000-0005-0000-0000-000002900000}"/>
    <cellStyle name="Hyperlink 38" xfId="40707" hidden="1" xr:uid="{00000000-0005-0000-0000-000003900000}"/>
    <cellStyle name="Hyperlink 38" xfId="40097" hidden="1" xr:uid="{00000000-0005-0000-0000-000004900000}"/>
    <cellStyle name="Hyperlink 38" xfId="40776" hidden="1" xr:uid="{00000000-0005-0000-0000-000005900000}"/>
    <cellStyle name="Hyperlink 38" xfId="40825" hidden="1" xr:uid="{00000000-0005-0000-0000-000006900000}"/>
    <cellStyle name="Hyperlink 38" xfId="40875" hidden="1" xr:uid="{00000000-0005-0000-0000-000007900000}"/>
    <cellStyle name="Hyperlink 38" xfId="40911" hidden="1" xr:uid="{00000000-0005-0000-0000-000008900000}"/>
    <cellStyle name="Hyperlink 38" xfId="40277" hidden="1" xr:uid="{00000000-0005-0000-0000-000009900000}"/>
    <cellStyle name="Hyperlink 38" xfId="40980" hidden="1" xr:uid="{00000000-0005-0000-0000-00000A900000}"/>
    <cellStyle name="Hyperlink 38" xfId="41029" hidden="1" xr:uid="{00000000-0005-0000-0000-00000B900000}"/>
    <cellStyle name="Hyperlink 38" xfId="41079" hidden="1" xr:uid="{00000000-0005-0000-0000-00000C900000}"/>
    <cellStyle name="Hyperlink 38" xfId="41115" hidden="1" xr:uid="{00000000-0005-0000-0000-00000D900000}"/>
    <cellStyle name="Hyperlink 38" xfId="40512" hidden="1" xr:uid="{00000000-0005-0000-0000-00000E900000}"/>
    <cellStyle name="Hyperlink 38" xfId="41184" hidden="1" xr:uid="{00000000-0005-0000-0000-00000F900000}"/>
    <cellStyle name="Hyperlink 38" xfId="41233" hidden="1" xr:uid="{00000000-0005-0000-0000-000010900000}"/>
    <cellStyle name="Hyperlink 38" xfId="41283" hidden="1" xr:uid="{00000000-0005-0000-0000-000011900000}"/>
    <cellStyle name="Hyperlink 38" xfId="41319" hidden="1" xr:uid="{00000000-0005-0000-0000-000012900000}"/>
    <cellStyle name="Hyperlink 38" xfId="26132" hidden="1" xr:uid="{00000000-0005-0000-0000-000013900000}"/>
    <cellStyle name="Hyperlink 38" xfId="41388" hidden="1" xr:uid="{00000000-0005-0000-0000-000014900000}"/>
    <cellStyle name="Hyperlink 38" xfId="41437" hidden="1" xr:uid="{00000000-0005-0000-0000-000015900000}"/>
    <cellStyle name="Hyperlink 38" xfId="41487" hidden="1" xr:uid="{00000000-0005-0000-0000-000016900000}"/>
    <cellStyle name="Hyperlink 38" xfId="41523" hidden="1" xr:uid="{00000000-0005-0000-0000-000017900000}"/>
    <cellStyle name="Hyperlink 38" xfId="41574" hidden="1" xr:uid="{00000000-0005-0000-0000-000018900000}"/>
    <cellStyle name="Hyperlink 38" xfId="41643" hidden="1" xr:uid="{00000000-0005-0000-0000-000019900000}"/>
    <cellStyle name="Hyperlink 38" xfId="41692" hidden="1" xr:uid="{00000000-0005-0000-0000-00001A900000}"/>
    <cellStyle name="Hyperlink 38" xfId="41742" hidden="1" xr:uid="{00000000-0005-0000-0000-00001B900000}"/>
    <cellStyle name="Hyperlink 38" xfId="41778" hidden="1" xr:uid="{00000000-0005-0000-0000-00001C900000}"/>
    <cellStyle name="Hyperlink 38" xfId="41878" hidden="1" xr:uid="{00000000-0005-0000-0000-00001D900000}"/>
    <cellStyle name="Hyperlink 38" xfId="42000" hidden="1" xr:uid="{00000000-0005-0000-0000-00001E900000}"/>
    <cellStyle name="Hyperlink 38" xfId="42049" hidden="1" xr:uid="{00000000-0005-0000-0000-00001F900000}"/>
    <cellStyle name="Hyperlink 38" xfId="42099" hidden="1" xr:uid="{00000000-0005-0000-0000-000020900000}"/>
    <cellStyle name="Hyperlink 38" xfId="42135" hidden="1" xr:uid="{00000000-0005-0000-0000-000021900000}"/>
    <cellStyle name="Hyperlink 38" xfId="42258" hidden="1" xr:uid="{00000000-0005-0000-0000-000022900000}"/>
    <cellStyle name="Hyperlink 38" xfId="42431" hidden="1" xr:uid="{00000000-0005-0000-0000-000023900000}"/>
    <cellStyle name="Hyperlink 38" xfId="42480" hidden="1" xr:uid="{00000000-0005-0000-0000-000024900000}"/>
    <cellStyle name="Hyperlink 38" xfId="42530" hidden="1" xr:uid="{00000000-0005-0000-0000-000025900000}"/>
    <cellStyle name="Hyperlink 38" xfId="42566" hidden="1" xr:uid="{00000000-0005-0000-0000-000026900000}"/>
    <cellStyle name="Hyperlink 38" xfId="42289" hidden="1" xr:uid="{00000000-0005-0000-0000-000027900000}"/>
    <cellStyle name="Hyperlink 38" xfId="42663" hidden="1" xr:uid="{00000000-0005-0000-0000-000028900000}"/>
    <cellStyle name="Hyperlink 38" xfId="42712" hidden="1" xr:uid="{00000000-0005-0000-0000-000029900000}"/>
    <cellStyle name="Hyperlink 38" xfId="42762" hidden="1" xr:uid="{00000000-0005-0000-0000-00002A900000}"/>
    <cellStyle name="Hyperlink 38" xfId="42798" hidden="1" xr:uid="{00000000-0005-0000-0000-00002B900000}"/>
    <cellStyle name="Hyperlink 38" xfId="42188" hidden="1" xr:uid="{00000000-0005-0000-0000-00002C900000}"/>
    <cellStyle name="Hyperlink 38" xfId="42867" hidden="1" xr:uid="{00000000-0005-0000-0000-00002D900000}"/>
    <cellStyle name="Hyperlink 38" xfId="42916" hidden="1" xr:uid="{00000000-0005-0000-0000-00002E900000}"/>
    <cellStyle name="Hyperlink 38" xfId="42966" hidden="1" xr:uid="{00000000-0005-0000-0000-00002F900000}"/>
    <cellStyle name="Hyperlink 38" xfId="43002" hidden="1" xr:uid="{00000000-0005-0000-0000-000030900000}"/>
    <cellStyle name="Hyperlink 38" xfId="42368" hidden="1" xr:uid="{00000000-0005-0000-0000-000031900000}"/>
    <cellStyle name="Hyperlink 38" xfId="43071" hidden="1" xr:uid="{00000000-0005-0000-0000-000032900000}"/>
    <cellStyle name="Hyperlink 38" xfId="43120" hidden="1" xr:uid="{00000000-0005-0000-0000-000033900000}"/>
    <cellStyle name="Hyperlink 38" xfId="43170" hidden="1" xr:uid="{00000000-0005-0000-0000-000034900000}"/>
    <cellStyle name="Hyperlink 38" xfId="43206" hidden="1" xr:uid="{00000000-0005-0000-0000-000035900000}"/>
    <cellStyle name="Hyperlink 38" xfId="42603" hidden="1" xr:uid="{00000000-0005-0000-0000-000036900000}"/>
    <cellStyle name="Hyperlink 38" xfId="43275" hidden="1" xr:uid="{00000000-0005-0000-0000-000037900000}"/>
    <cellStyle name="Hyperlink 38" xfId="43324" hidden="1" xr:uid="{00000000-0005-0000-0000-000038900000}"/>
    <cellStyle name="Hyperlink 38" xfId="43374" hidden="1" xr:uid="{00000000-0005-0000-0000-000039900000}"/>
    <cellStyle name="Hyperlink 38" xfId="43410" hidden="1" xr:uid="{00000000-0005-0000-0000-00003A900000}"/>
    <cellStyle name="Hyperlink 38" xfId="41909" hidden="1" xr:uid="{00000000-0005-0000-0000-00003B900000}"/>
    <cellStyle name="Hyperlink 38" xfId="43479" hidden="1" xr:uid="{00000000-0005-0000-0000-00003C900000}"/>
    <cellStyle name="Hyperlink 38" xfId="43528" hidden="1" xr:uid="{00000000-0005-0000-0000-00003D900000}"/>
    <cellStyle name="Hyperlink 38" xfId="43578" hidden="1" xr:uid="{00000000-0005-0000-0000-00003E900000}"/>
    <cellStyle name="Hyperlink 38" xfId="43614" hidden="1" xr:uid="{00000000-0005-0000-0000-00003F900000}"/>
    <cellStyle name="Hyperlink 38" xfId="43737" hidden="1" xr:uid="{00000000-0005-0000-0000-000040900000}"/>
    <cellStyle name="Hyperlink 38" xfId="43910" hidden="1" xr:uid="{00000000-0005-0000-0000-000041900000}"/>
    <cellStyle name="Hyperlink 38" xfId="43959" hidden="1" xr:uid="{00000000-0005-0000-0000-000042900000}"/>
    <cellStyle name="Hyperlink 38" xfId="44009" hidden="1" xr:uid="{00000000-0005-0000-0000-000043900000}"/>
    <cellStyle name="Hyperlink 38" xfId="44045" hidden="1" xr:uid="{00000000-0005-0000-0000-000044900000}"/>
    <cellStyle name="Hyperlink 38" xfId="43768" hidden="1" xr:uid="{00000000-0005-0000-0000-000045900000}"/>
    <cellStyle name="Hyperlink 38" xfId="44142" hidden="1" xr:uid="{00000000-0005-0000-0000-000046900000}"/>
    <cellStyle name="Hyperlink 38" xfId="44191" hidden="1" xr:uid="{00000000-0005-0000-0000-000047900000}"/>
    <cellStyle name="Hyperlink 38" xfId="44241" hidden="1" xr:uid="{00000000-0005-0000-0000-000048900000}"/>
    <cellStyle name="Hyperlink 38" xfId="44277" hidden="1" xr:uid="{00000000-0005-0000-0000-000049900000}"/>
    <cellStyle name="Hyperlink 38" xfId="43667" hidden="1" xr:uid="{00000000-0005-0000-0000-00004A900000}"/>
    <cellStyle name="Hyperlink 38" xfId="44346" hidden="1" xr:uid="{00000000-0005-0000-0000-00004B900000}"/>
    <cellStyle name="Hyperlink 38" xfId="44395" hidden="1" xr:uid="{00000000-0005-0000-0000-00004C900000}"/>
    <cellStyle name="Hyperlink 38" xfId="44445" hidden="1" xr:uid="{00000000-0005-0000-0000-00004D900000}"/>
    <cellStyle name="Hyperlink 38" xfId="44481" hidden="1" xr:uid="{00000000-0005-0000-0000-00004E900000}"/>
    <cellStyle name="Hyperlink 38" xfId="43847" hidden="1" xr:uid="{00000000-0005-0000-0000-00004F900000}"/>
    <cellStyle name="Hyperlink 38" xfId="44550" hidden="1" xr:uid="{00000000-0005-0000-0000-000050900000}"/>
    <cellStyle name="Hyperlink 38" xfId="44599" hidden="1" xr:uid="{00000000-0005-0000-0000-000051900000}"/>
    <cellStyle name="Hyperlink 38" xfId="44649" hidden="1" xr:uid="{00000000-0005-0000-0000-000052900000}"/>
    <cellStyle name="Hyperlink 38" xfId="44685" hidden="1" xr:uid="{00000000-0005-0000-0000-000053900000}"/>
    <cellStyle name="Hyperlink 38" xfId="44082" hidden="1" xr:uid="{00000000-0005-0000-0000-000054900000}"/>
    <cellStyle name="Hyperlink 38" xfId="44754" hidden="1" xr:uid="{00000000-0005-0000-0000-000055900000}"/>
    <cellStyle name="Hyperlink 38" xfId="44803" hidden="1" xr:uid="{00000000-0005-0000-0000-000056900000}"/>
    <cellStyle name="Hyperlink 38" xfId="44853" hidden="1" xr:uid="{00000000-0005-0000-0000-000057900000}"/>
    <cellStyle name="Hyperlink 38" xfId="44889" hidden="1" xr:uid="{00000000-0005-0000-0000-000058900000}"/>
    <cellStyle name="Hyperlink 38" xfId="41813" hidden="1" xr:uid="{00000000-0005-0000-0000-000059900000}"/>
    <cellStyle name="Hyperlink 38" xfId="44958" hidden="1" xr:uid="{00000000-0005-0000-0000-00005A900000}"/>
    <cellStyle name="Hyperlink 38" xfId="45007" hidden="1" xr:uid="{00000000-0005-0000-0000-00005B900000}"/>
    <cellStyle name="Hyperlink 38" xfId="45057" hidden="1" xr:uid="{00000000-0005-0000-0000-00005C900000}"/>
    <cellStyle name="Hyperlink 38" xfId="45093" hidden="1" xr:uid="{00000000-0005-0000-0000-00005D900000}"/>
    <cellStyle name="Hyperlink 38" xfId="45216" hidden="1" xr:uid="{00000000-0005-0000-0000-00005E900000}"/>
    <cellStyle name="Hyperlink 38" xfId="45389" hidden="1" xr:uid="{00000000-0005-0000-0000-00005F900000}"/>
    <cellStyle name="Hyperlink 38" xfId="45438" hidden="1" xr:uid="{00000000-0005-0000-0000-000060900000}"/>
    <cellStyle name="Hyperlink 38" xfId="45488" hidden="1" xr:uid="{00000000-0005-0000-0000-000061900000}"/>
    <cellStyle name="Hyperlink 38" xfId="45524" hidden="1" xr:uid="{00000000-0005-0000-0000-000062900000}"/>
    <cellStyle name="Hyperlink 38" xfId="45247" hidden="1" xr:uid="{00000000-0005-0000-0000-000063900000}"/>
    <cellStyle name="Hyperlink 38" xfId="45621" hidden="1" xr:uid="{00000000-0005-0000-0000-000064900000}"/>
    <cellStyle name="Hyperlink 38" xfId="45670" hidden="1" xr:uid="{00000000-0005-0000-0000-000065900000}"/>
    <cellStyle name="Hyperlink 38" xfId="45720" hidden="1" xr:uid="{00000000-0005-0000-0000-000066900000}"/>
    <cellStyle name="Hyperlink 38" xfId="45756" hidden="1" xr:uid="{00000000-0005-0000-0000-000067900000}"/>
    <cellStyle name="Hyperlink 38" xfId="45146" hidden="1" xr:uid="{00000000-0005-0000-0000-000068900000}"/>
    <cellStyle name="Hyperlink 38" xfId="45825" hidden="1" xr:uid="{00000000-0005-0000-0000-000069900000}"/>
    <cellStyle name="Hyperlink 38" xfId="45874" hidden="1" xr:uid="{00000000-0005-0000-0000-00006A900000}"/>
    <cellStyle name="Hyperlink 38" xfId="45924" hidden="1" xr:uid="{00000000-0005-0000-0000-00006B900000}"/>
    <cellStyle name="Hyperlink 38" xfId="45960" hidden="1" xr:uid="{00000000-0005-0000-0000-00006C900000}"/>
    <cellStyle name="Hyperlink 38" xfId="45326" hidden="1" xr:uid="{00000000-0005-0000-0000-00006D900000}"/>
    <cellStyle name="Hyperlink 38" xfId="46029" hidden="1" xr:uid="{00000000-0005-0000-0000-00006E900000}"/>
    <cellStyle name="Hyperlink 38" xfId="46078" hidden="1" xr:uid="{00000000-0005-0000-0000-00006F900000}"/>
    <cellStyle name="Hyperlink 38" xfId="46128" hidden="1" xr:uid="{00000000-0005-0000-0000-000070900000}"/>
    <cellStyle name="Hyperlink 38" xfId="46164" hidden="1" xr:uid="{00000000-0005-0000-0000-000071900000}"/>
    <cellStyle name="Hyperlink 38" xfId="45561" hidden="1" xr:uid="{00000000-0005-0000-0000-000072900000}"/>
    <cellStyle name="Hyperlink 38" xfId="46233" hidden="1" xr:uid="{00000000-0005-0000-0000-000073900000}"/>
    <cellStyle name="Hyperlink 38" xfId="46282" hidden="1" xr:uid="{00000000-0005-0000-0000-000074900000}"/>
    <cellStyle name="Hyperlink 38" xfId="46332" hidden="1" xr:uid="{00000000-0005-0000-0000-000075900000}"/>
    <cellStyle name="Hyperlink 38" xfId="46368" hidden="1" xr:uid="{00000000-0005-0000-0000-000076900000}"/>
    <cellStyle name="Hyperlink 38" xfId="31206" hidden="1" xr:uid="{00000000-0005-0000-0000-000077900000}"/>
    <cellStyle name="Hyperlink 38" xfId="46437" hidden="1" xr:uid="{00000000-0005-0000-0000-000078900000}"/>
    <cellStyle name="Hyperlink 38" xfId="46486" hidden="1" xr:uid="{00000000-0005-0000-0000-000079900000}"/>
    <cellStyle name="Hyperlink 38" xfId="46536" hidden="1" xr:uid="{00000000-0005-0000-0000-00007A900000}"/>
    <cellStyle name="Hyperlink 38" xfId="46572" hidden="1" xr:uid="{00000000-0005-0000-0000-00007B900000}"/>
    <cellStyle name="Hyperlink 38" xfId="46623" hidden="1" xr:uid="{00000000-0005-0000-0000-00007C900000}"/>
    <cellStyle name="Hyperlink 38" xfId="46692" hidden="1" xr:uid="{00000000-0005-0000-0000-00007D900000}"/>
    <cellStyle name="Hyperlink 38" xfId="46741" hidden="1" xr:uid="{00000000-0005-0000-0000-00007E900000}"/>
    <cellStyle name="Hyperlink 38" xfId="46791" hidden="1" xr:uid="{00000000-0005-0000-0000-00007F900000}"/>
    <cellStyle name="Hyperlink 38" xfId="46827" hidden="1" xr:uid="{00000000-0005-0000-0000-000080900000}"/>
    <cellStyle name="Hyperlink 38" xfId="46927" hidden="1" xr:uid="{00000000-0005-0000-0000-000081900000}"/>
    <cellStyle name="Hyperlink 38" xfId="47049" hidden="1" xr:uid="{00000000-0005-0000-0000-000082900000}"/>
    <cellStyle name="Hyperlink 38" xfId="47098" hidden="1" xr:uid="{00000000-0005-0000-0000-000083900000}"/>
    <cellStyle name="Hyperlink 38" xfId="47148" hidden="1" xr:uid="{00000000-0005-0000-0000-000084900000}"/>
    <cellStyle name="Hyperlink 38" xfId="47184" hidden="1" xr:uid="{00000000-0005-0000-0000-000085900000}"/>
    <cellStyle name="Hyperlink 38" xfId="47307" hidden="1" xr:uid="{00000000-0005-0000-0000-000086900000}"/>
    <cellStyle name="Hyperlink 38" xfId="47480" hidden="1" xr:uid="{00000000-0005-0000-0000-000087900000}"/>
    <cellStyle name="Hyperlink 38" xfId="47529" hidden="1" xr:uid="{00000000-0005-0000-0000-000088900000}"/>
    <cellStyle name="Hyperlink 38" xfId="47579" hidden="1" xr:uid="{00000000-0005-0000-0000-000089900000}"/>
    <cellStyle name="Hyperlink 38" xfId="47615" hidden="1" xr:uid="{00000000-0005-0000-0000-00008A900000}"/>
    <cellStyle name="Hyperlink 38" xfId="47338" hidden="1" xr:uid="{00000000-0005-0000-0000-00008B900000}"/>
    <cellStyle name="Hyperlink 38" xfId="47712" hidden="1" xr:uid="{00000000-0005-0000-0000-00008C900000}"/>
    <cellStyle name="Hyperlink 38" xfId="47761" hidden="1" xr:uid="{00000000-0005-0000-0000-00008D900000}"/>
    <cellStyle name="Hyperlink 38" xfId="47811" hidden="1" xr:uid="{00000000-0005-0000-0000-00008E900000}"/>
    <cellStyle name="Hyperlink 38" xfId="47847" hidden="1" xr:uid="{00000000-0005-0000-0000-00008F900000}"/>
    <cellStyle name="Hyperlink 38" xfId="47237" hidden="1" xr:uid="{00000000-0005-0000-0000-000090900000}"/>
    <cellStyle name="Hyperlink 38" xfId="47916" hidden="1" xr:uid="{00000000-0005-0000-0000-000091900000}"/>
    <cellStyle name="Hyperlink 38" xfId="47965" hidden="1" xr:uid="{00000000-0005-0000-0000-000092900000}"/>
    <cellStyle name="Hyperlink 38" xfId="48015" hidden="1" xr:uid="{00000000-0005-0000-0000-000093900000}"/>
    <cellStyle name="Hyperlink 38" xfId="48051" hidden="1" xr:uid="{00000000-0005-0000-0000-000094900000}"/>
    <cellStyle name="Hyperlink 38" xfId="47417" hidden="1" xr:uid="{00000000-0005-0000-0000-000095900000}"/>
    <cellStyle name="Hyperlink 38" xfId="48120" hidden="1" xr:uid="{00000000-0005-0000-0000-000096900000}"/>
    <cellStyle name="Hyperlink 38" xfId="48169" hidden="1" xr:uid="{00000000-0005-0000-0000-000097900000}"/>
    <cellStyle name="Hyperlink 38" xfId="48219" hidden="1" xr:uid="{00000000-0005-0000-0000-000098900000}"/>
    <cellStyle name="Hyperlink 38" xfId="48255" hidden="1" xr:uid="{00000000-0005-0000-0000-000099900000}"/>
    <cellStyle name="Hyperlink 38" xfId="47652" hidden="1" xr:uid="{00000000-0005-0000-0000-00009A900000}"/>
    <cellStyle name="Hyperlink 38" xfId="48324" hidden="1" xr:uid="{00000000-0005-0000-0000-00009B900000}"/>
    <cellStyle name="Hyperlink 38" xfId="48373" hidden="1" xr:uid="{00000000-0005-0000-0000-00009C900000}"/>
    <cellStyle name="Hyperlink 38" xfId="48423" hidden="1" xr:uid="{00000000-0005-0000-0000-00009D900000}"/>
    <cellStyle name="Hyperlink 38" xfId="48459" hidden="1" xr:uid="{00000000-0005-0000-0000-00009E900000}"/>
    <cellStyle name="Hyperlink 38" xfId="46958" hidden="1" xr:uid="{00000000-0005-0000-0000-00009F900000}"/>
    <cellStyle name="Hyperlink 38" xfId="48528" hidden="1" xr:uid="{00000000-0005-0000-0000-0000A0900000}"/>
    <cellStyle name="Hyperlink 38" xfId="48577" hidden="1" xr:uid="{00000000-0005-0000-0000-0000A1900000}"/>
    <cellStyle name="Hyperlink 38" xfId="48627" hidden="1" xr:uid="{00000000-0005-0000-0000-0000A2900000}"/>
    <cellStyle name="Hyperlink 38" xfId="48663" hidden="1" xr:uid="{00000000-0005-0000-0000-0000A3900000}"/>
    <cellStyle name="Hyperlink 38" xfId="48786" hidden="1" xr:uid="{00000000-0005-0000-0000-0000A4900000}"/>
    <cellStyle name="Hyperlink 38" xfId="48959" hidden="1" xr:uid="{00000000-0005-0000-0000-0000A5900000}"/>
    <cellStyle name="Hyperlink 38" xfId="49008" hidden="1" xr:uid="{00000000-0005-0000-0000-0000A6900000}"/>
    <cellStyle name="Hyperlink 38" xfId="49058" hidden="1" xr:uid="{00000000-0005-0000-0000-0000A7900000}"/>
    <cellStyle name="Hyperlink 38" xfId="49094" hidden="1" xr:uid="{00000000-0005-0000-0000-0000A8900000}"/>
    <cellStyle name="Hyperlink 38" xfId="48817" hidden="1" xr:uid="{00000000-0005-0000-0000-0000A9900000}"/>
    <cellStyle name="Hyperlink 38" xfId="49191" hidden="1" xr:uid="{00000000-0005-0000-0000-0000AA900000}"/>
    <cellStyle name="Hyperlink 38" xfId="49240" hidden="1" xr:uid="{00000000-0005-0000-0000-0000AB900000}"/>
    <cellStyle name="Hyperlink 38" xfId="49290" hidden="1" xr:uid="{00000000-0005-0000-0000-0000AC900000}"/>
    <cellStyle name="Hyperlink 38" xfId="49326" hidden="1" xr:uid="{00000000-0005-0000-0000-0000AD900000}"/>
    <cellStyle name="Hyperlink 38" xfId="48716" hidden="1" xr:uid="{00000000-0005-0000-0000-0000AE900000}"/>
    <cellStyle name="Hyperlink 38" xfId="49395" hidden="1" xr:uid="{00000000-0005-0000-0000-0000AF900000}"/>
    <cellStyle name="Hyperlink 38" xfId="49444" hidden="1" xr:uid="{00000000-0005-0000-0000-0000B0900000}"/>
    <cellStyle name="Hyperlink 38" xfId="49494" hidden="1" xr:uid="{00000000-0005-0000-0000-0000B1900000}"/>
    <cellStyle name="Hyperlink 38" xfId="49530" hidden="1" xr:uid="{00000000-0005-0000-0000-0000B2900000}"/>
    <cellStyle name="Hyperlink 38" xfId="48896" hidden="1" xr:uid="{00000000-0005-0000-0000-0000B3900000}"/>
    <cellStyle name="Hyperlink 38" xfId="49599" hidden="1" xr:uid="{00000000-0005-0000-0000-0000B4900000}"/>
    <cellStyle name="Hyperlink 38" xfId="49648" hidden="1" xr:uid="{00000000-0005-0000-0000-0000B5900000}"/>
    <cellStyle name="Hyperlink 38" xfId="49698" hidden="1" xr:uid="{00000000-0005-0000-0000-0000B6900000}"/>
    <cellStyle name="Hyperlink 38" xfId="49734" hidden="1" xr:uid="{00000000-0005-0000-0000-0000B7900000}"/>
    <cellStyle name="Hyperlink 38" xfId="49131" hidden="1" xr:uid="{00000000-0005-0000-0000-0000B8900000}"/>
    <cellStyle name="Hyperlink 38" xfId="49803" hidden="1" xr:uid="{00000000-0005-0000-0000-0000B9900000}"/>
    <cellStyle name="Hyperlink 38" xfId="49852" hidden="1" xr:uid="{00000000-0005-0000-0000-0000BA900000}"/>
    <cellStyle name="Hyperlink 38" xfId="49902" hidden="1" xr:uid="{00000000-0005-0000-0000-0000BB900000}"/>
    <cellStyle name="Hyperlink 38" xfId="49938" hidden="1" xr:uid="{00000000-0005-0000-0000-0000BC900000}"/>
    <cellStyle name="Hyperlink 38" xfId="46862" hidden="1" xr:uid="{00000000-0005-0000-0000-0000BD900000}"/>
    <cellStyle name="Hyperlink 38" xfId="50007" hidden="1" xr:uid="{00000000-0005-0000-0000-0000BE900000}"/>
    <cellStyle name="Hyperlink 38" xfId="50056" hidden="1" xr:uid="{00000000-0005-0000-0000-0000BF900000}"/>
    <cellStyle name="Hyperlink 38" xfId="50106" hidden="1" xr:uid="{00000000-0005-0000-0000-0000C0900000}"/>
    <cellStyle name="Hyperlink 38" xfId="50142" hidden="1" xr:uid="{00000000-0005-0000-0000-0000C1900000}"/>
    <cellStyle name="Hyperlink 38" xfId="50265" hidden="1" xr:uid="{00000000-0005-0000-0000-0000C2900000}"/>
    <cellStyle name="Hyperlink 38" xfId="50438" hidden="1" xr:uid="{00000000-0005-0000-0000-0000C3900000}"/>
    <cellStyle name="Hyperlink 38" xfId="50487" hidden="1" xr:uid="{00000000-0005-0000-0000-0000C4900000}"/>
    <cellStyle name="Hyperlink 38" xfId="50537" hidden="1" xr:uid="{00000000-0005-0000-0000-0000C5900000}"/>
    <cellStyle name="Hyperlink 38" xfId="50573" hidden="1" xr:uid="{00000000-0005-0000-0000-0000C6900000}"/>
    <cellStyle name="Hyperlink 38" xfId="50296" hidden="1" xr:uid="{00000000-0005-0000-0000-0000C7900000}"/>
    <cellStyle name="Hyperlink 38" xfId="50670" hidden="1" xr:uid="{00000000-0005-0000-0000-0000C8900000}"/>
    <cellStyle name="Hyperlink 38" xfId="50719" hidden="1" xr:uid="{00000000-0005-0000-0000-0000C9900000}"/>
    <cellStyle name="Hyperlink 38" xfId="50769" hidden="1" xr:uid="{00000000-0005-0000-0000-0000CA900000}"/>
    <cellStyle name="Hyperlink 38" xfId="50805" hidden="1" xr:uid="{00000000-0005-0000-0000-0000CB900000}"/>
    <cellStyle name="Hyperlink 38" xfId="50195" hidden="1" xr:uid="{00000000-0005-0000-0000-0000CC900000}"/>
    <cellStyle name="Hyperlink 38" xfId="50874" hidden="1" xr:uid="{00000000-0005-0000-0000-0000CD900000}"/>
    <cellStyle name="Hyperlink 38" xfId="50923" hidden="1" xr:uid="{00000000-0005-0000-0000-0000CE900000}"/>
    <cellStyle name="Hyperlink 38" xfId="50973" hidden="1" xr:uid="{00000000-0005-0000-0000-0000CF900000}"/>
    <cellStyle name="Hyperlink 38" xfId="51009" hidden="1" xr:uid="{00000000-0005-0000-0000-0000D0900000}"/>
    <cellStyle name="Hyperlink 38" xfId="50375" hidden="1" xr:uid="{00000000-0005-0000-0000-0000D1900000}"/>
    <cellStyle name="Hyperlink 38" xfId="51078" hidden="1" xr:uid="{00000000-0005-0000-0000-0000D2900000}"/>
    <cellStyle name="Hyperlink 38" xfId="51127" hidden="1" xr:uid="{00000000-0005-0000-0000-0000D3900000}"/>
    <cellStyle name="Hyperlink 38" xfId="51177" hidden="1" xr:uid="{00000000-0005-0000-0000-0000D4900000}"/>
    <cellStyle name="Hyperlink 38" xfId="51213" hidden="1" xr:uid="{00000000-0005-0000-0000-0000D5900000}"/>
    <cellStyle name="Hyperlink 38" xfId="50610" hidden="1" xr:uid="{00000000-0005-0000-0000-0000D6900000}"/>
    <cellStyle name="Hyperlink 38" xfId="51282" hidden="1" xr:uid="{00000000-0005-0000-0000-0000D7900000}"/>
    <cellStyle name="Hyperlink 38" xfId="51331" hidden="1" xr:uid="{00000000-0005-0000-0000-0000D8900000}"/>
    <cellStyle name="Hyperlink 38" xfId="51381" hidden="1" xr:uid="{00000000-0005-0000-0000-0000D9900000}"/>
    <cellStyle name="Hyperlink 38" xfId="51417" hidden="1" xr:uid="{00000000-0005-0000-0000-0000DA900000}"/>
    <cellStyle name="Hyperlink 38" xfId="36278" hidden="1" xr:uid="{00000000-0005-0000-0000-0000DB900000}"/>
    <cellStyle name="Hyperlink 38" xfId="51486" hidden="1" xr:uid="{00000000-0005-0000-0000-0000DC900000}"/>
    <cellStyle name="Hyperlink 38" xfId="51535" hidden="1" xr:uid="{00000000-0005-0000-0000-0000DD900000}"/>
    <cellStyle name="Hyperlink 38" xfId="51585" hidden="1" xr:uid="{00000000-0005-0000-0000-0000DE900000}"/>
    <cellStyle name="Hyperlink 38" xfId="51621" hidden="1" xr:uid="{00000000-0005-0000-0000-0000DF900000}"/>
    <cellStyle name="Hyperlink 38" xfId="51672" hidden="1" xr:uid="{00000000-0005-0000-0000-0000E0900000}"/>
    <cellStyle name="Hyperlink 38" xfId="51741" hidden="1" xr:uid="{00000000-0005-0000-0000-0000E1900000}"/>
    <cellStyle name="Hyperlink 38" xfId="51790" hidden="1" xr:uid="{00000000-0005-0000-0000-0000E2900000}"/>
    <cellStyle name="Hyperlink 38" xfId="51840" hidden="1" xr:uid="{00000000-0005-0000-0000-0000E3900000}"/>
    <cellStyle name="Hyperlink 38" xfId="51876" hidden="1" xr:uid="{00000000-0005-0000-0000-0000E4900000}"/>
    <cellStyle name="Hyperlink 38" xfId="51976" hidden="1" xr:uid="{00000000-0005-0000-0000-0000E5900000}"/>
    <cellStyle name="Hyperlink 38" xfId="52098" hidden="1" xr:uid="{00000000-0005-0000-0000-0000E6900000}"/>
    <cellStyle name="Hyperlink 38" xfId="52147" hidden="1" xr:uid="{00000000-0005-0000-0000-0000E7900000}"/>
    <cellStyle name="Hyperlink 38" xfId="52197" hidden="1" xr:uid="{00000000-0005-0000-0000-0000E8900000}"/>
    <cellStyle name="Hyperlink 38" xfId="52233" hidden="1" xr:uid="{00000000-0005-0000-0000-0000E9900000}"/>
    <cellStyle name="Hyperlink 38" xfId="52356" hidden="1" xr:uid="{00000000-0005-0000-0000-0000EA900000}"/>
    <cellStyle name="Hyperlink 38" xfId="52529" hidden="1" xr:uid="{00000000-0005-0000-0000-0000EB900000}"/>
    <cellStyle name="Hyperlink 38" xfId="52578" hidden="1" xr:uid="{00000000-0005-0000-0000-0000EC900000}"/>
    <cellStyle name="Hyperlink 38" xfId="52628" hidden="1" xr:uid="{00000000-0005-0000-0000-0000ED900000}"/>
    <cellStyle name="Hyperlink 38" xfId="52664" hidden="1" xr:uid="{00000000-0005-0000-0000-0000EE900000}"/>
    <cellStyle name="Hyperlink 38" xfId="52387" hidden="1" xr:uid="{00000000-0005-0000-0000-0000EF900000}"/>
    <cellStyle name="Hyperlink 38" xfId="52761" hidden="1" xr:uid="{00000000-0005-0000-0000-0000F0900000}"/>
    <cellStyle name="Hyperlink 38" xfId="52810" hidden="1" xr:uid="{00000000-0005-0000-0000-0000F1900000}"/>
    <cellStyle name="Hyperlink 38" xfId="52860" hidden="1" xr:uid="{00000000-0005-0000-0000-0000F2900000}"/>
    <cellStyle name="Hyperlink 38" xfId="52896" hidden="1" xr:uid="{00000000-0005-0000-0000-0000F3900000}"/>
    <cellStyle name="Hyperlink 38" xfId="52286" hidden="1" xr:uid="{00000000-0005-0000-0000-0000F4900000}"/>
    <cellStyle name="Hyperlink 38" xfId="52965" hidden="1" xr:uid="{00000000-0005-0000-0000-0000F5900000}"/>
    <cellStyle name="Hyperlink 38" xfId="53014" hidden="1" xr:uid="{00000000-0005-0000-0000-0000F6900000}"/>
    <cellStyle name="Hyperlink 38" xfId="53064" hidden="1" xr:uid="{00000000-0005-0000-0000-0000F7900000}"/>
    <cellStyle name="Hyperlink 38" xfId="53100" hidden="1" xr:uid="{00000000-0005-0000-0000-0000F8900000}"/>
    <cellStyle name="Hyperlink 38" xfId="52466" hidden="1" xr:uid="{00000000-0005-0000-0000-0000F9900000}"/>
    <cellStyle name="Hyperlink 38" xfId="53169" hidden="1" xr:uid="{00000000-0005-0000-0000-0000FA900000}"/>
    <cellStyle name="Hyperlink 38" xfId="53218" hidden="1" xr:uid="{00000000-0005-0000-0000-0000FB900000}"/>
    <cellStyle name="Hyperlink 38" xfId="53268" hidden="1" xr:uid="{00000000-0005-0000-0000-0000FC900000}"/>
    <cellStyle name="Hyperlink 38" xfId="53304" hidden="1" xr:uid="{00000000-0005-0000-0000-0000FD900000}"/>
    <cellStyle name="Hyperlink 38" xfId="52701" hidden="1" xr:uid="{00000000-0005-0000-0000-0000FE900000}"/>
    <cellStyle name="Hyperlink 38" xfId="53373" hidden="1" xr:uid="{00000000-0005-0000-0000-0000FF900000}"/>
    <cellStyle name="Hyperlink 38" xfId="53422" hidden="1" xr:uid="{00000000-0005-0000-0000-000000910000}"/>
    <cellStyle name="Hyperlink 38" xfId="53472" hidden="1" xr:uid="{00000000-0005-0000-0000-000001910000}"/>
    <cellStyle name="Hyperlink 38" xfId="53508" hidden="1" xr:uid="{00000000-0005-0000-0000-000002910000}"/>
    <cellStyle name="Hyperlink 38" xfId="52007" hidden="1" xr:uid="{00000000-0005-0000-0000-000003910000}"/>
    <cellStyle name="Hyperlink 38" xfId="53577" hidden="1" xr:uid="{00000000-0005-0000-0000-000004910000}"/>
    <cellStyle name="Hyperlink 38" xfId="53626" hidden="1" xr:uid="{00000000-0005-0000-0000-000005910000}"/>
    <cellStyle name="Hyperlink 38" xfId="53676" hidden="1" xr:uid="{00000000-0005-0000-0000-000006910000}"/>
    <cellStyle name="Hyperlink 38" xfId="53712" hidden="1" xr:uid="{00000000-0005-0000-0000-000007910000}"/>
    <cellStyle name="Hyperlink 38" xfId="53835" hidden="1" xr:uid="{00000000-0005-0000-0000-000008910000}"/>
    <cellStyle name="Hyperlink 38" xfId="54008" hidden="1" xr:uid="{00000000-0005-0000-0000-000009910000}"/>
    <cellStyle name="Hyperlink 38" xfId="54057" hidden="1" xr:uid="{00000000-0005-0000-0000-00000A910000}"/>
    <cellStyle name="Hyperlink 38" xfId="54107" hidden="1" xr:uid="{00000000-0005-0000-0000-00000B910000}"/>
    <cellStyle name="Hyperlink 38" xfId="54143" hidden="1" xr:uid="{00000000-0005-0000-0000-00000C910000}"/>
    <cellStyle name="Hyperlink 38" xfId="53866" hidden="1" xr:uid="{00000000-0005-0000-0000-00000D910000}"/>
    <cellStyle name="Hyperlink 38" xfId="54240" hidden="1" xr:uid="{00000000-0005-0000-0000-00000E910000}"/>
    <cellStyle name="Hyperlink 38" xfId="54289" hidden="1" xr:uid="{00000000-0005-0000-0000-00000F910000}"/>
    <cellStyle name="Hyperlink 38" xfId="54339" hidden="1" xr:uid="{00000000-0005-0000-0000-000010910000}"/>
    <cellStyle name="Hyperlink 38" xfId="54375" hidden="1" xr:uid="{00000000-0005-0000-0000-000011910000}"/>
    <cellStyle name="Hyperlink 38" xfId="53765" hidden="1" xr:uid="{00000000-0005-0000-0000-000012910000}"/>
    <cellStyle name="Hyperlink 38" xfId="54444" hidden="1" xr:uid="{00000000-0005-0000-0000-000013910000}"/>
    <cellStyle name="Hyperlink 38" xfId="54493" hidden="1" xr:uid="{00000000-0005-0000-0000-000014910000}"/>
    <cellStyle name="Hyperlink 38" xfId="54543" hidden="1" xr:uid="{00000000-0005-0000-0000-000015910000}"/>
    <cellStyle name="Hyperlink 38" xfId="54579" hidden="1" xr:uid="{00000000-0005-0000-0000-000016910000}"/>
    <cellStyle name="Hyperlink 38" xfId="53945" hidden="1" xr:uid="{00000000-0005-0000-0000-000017910000}"/>
    <cellStyle name="Hyperlink 38" xfId="54648" hidden="1" xr:uid="{00000000-0005-0000-0000-000018910000}"/>
    <cellStyle name="Hyperlink 38" xfId="54697" hidden="1" xr:uid="{00000000-0005-0000-0000-000019910000}"/>
    <cellStyle name="Hyperlink 38" xfId="54747" hidden="1" xr:uid="{00000000-0005-0000-0000-00001A910000}"/>
    <cellStyle name="Hyperlink 38" xfId="54783" hidden="1" xr:uid="{00000000-0005-0000-0000-00001B910000}"/>
    <cellStyle name="Hyperlink 38" xfId="54180" hidden="1" xr:uid="{00000000-0005-0000-0000-00001C910000}"/>
    <cellStyle name="Hyperlink 38" xfId="54852" hidden="1" xr:uid="{00000000-0005-0000-0000-00001D910000}"/>
    <cellStyle name="Hyperlink 38" xfId="54901" hidden="1" xr:uid="{00000000-0005-0000-0000-00001E910000}"/>
    <cellStyle name="Hyperlink 38" xfId="54951" hidden="1" xr:uid="{00000000-0005-0000-0000-00001F910000}"/>
    <cellStyle name="Hyperlink 38" xfId="54987" hidden="1" xr:uid="{00000000-0005-0000-0000-000020910000}"/>
    <cellStyle name="Hyperlink 38" xfId="51911" hidden="1" xr:uid="{00000000-0005-0000-0000-000021910000}"/>
    <cellStyle name="Hyperlink 38" xfId="55056" hidden="1" xr:uid="{00000000-0005-0000-0000-000022910000}"/>
    <cellStyle name="Hyperlink 38" xfId="55105" hidden="1" xr:uid="{00000000-0005-0000-0000-000023910000}"/>
    <cellStyle name="Hyperlink 38" xfId="55155" hidden="1" xr:uid="{00000000-0005-0000-0000-000024910000}"/>
    <cellStyle name="Hyperlink 38" xfId="55191" hidden="1" xr:uid="{00000000-0005-0000-0000-000025910000}"/>
    <cellStyle name="Hyperlink 38" xfId="55314" hidden="1" xr:uid="{00000000-0005-0000-0000-000026910000}"/>
    <cellStyle name="Hyperlink 38" xfId="55487" hidden="1" xr:uid="{00000000-0005-0000-0000-000027910000}"/>
    <cellStyle name="Hyperlink 38" xfId="55536" hidden="1" xr:uid="{00000000-0005-0000-0000-000028910000}"/>
    <cellStyle name="Hyperlink 38" xfId="55586" hidden="1" xr:uid="{00000000-0005-0000-0000-000029910000}"/>
    <cellStyle name="Hyperlink 38" xfId="55622" hidden="1" xr:uid="{00000000-0005-0000-0000-00002A910000}"/>
    <cellStyle name="Hyperlink 38" xfId="55345" hidden="1" xr:uid="{00000000-0005-0000-0000-00002B910000}"/>
    <cellStyle name="Hyperlink 38" xfId="55719" hidden="1" xr:uid="{00000000-0005-0000-0000-00002C910000}"/>
    <cellStyle name="Hyperlink 38" xfId="55768" hidden="1" xr:uid="{00000000-0005-0000-0000-00002D910000}"/>
    <cellStyle name="Hyperlink 38" xfId="55818" hidden="1" xr:uid="{00000000-0005-0000-0000-00002E910000}"/>
    <cellStyle name="Hyperlink 38" xfId="55854" hidden="1" xr:uid="{00000000-0005-0000-0000-00002F910000}"/>
    <cellStyle name="Hyperlink 38" xfId="55244" hidden="1" xr:uid="{00000000-0005-0000-0000-000030910000}"/>
    <cellStyle name="Hyperlink 38" xfId="55923" hidden="1" xr:uid="{00000000-0005-0000-0000-000031910000}"/>
    <cellStyle name="Hyperlink 38" xfId="55972" hidden="1" xr:uid="{00000000-0005-0000-0000-000032910000}"/>
    <cellStyle name="Hyperlink 38" xfId="56022" hidden="1" xr:uid="{00000000-0005-0000-0000-000033910000}"/>
    <cellStyle name="Hyperlink 38" xfId="56058" hidden="1" xr:uid="{00000000-0005-0000-0000-000034910000}"/>
    <cellStyle name="Hyperlink 38" xfId="55424" hidden="1" xr:uid="{00000000-0005-0000-0000-000035910000}"/>
    <cellStyle name="Hyperlink 38" xfId="56127" hidden="1" xr:uid="{00000000-0005-0000-0000-000036910000}"/>
    <cellStyle name="Hyperlink 38" xfId="56176" hidden="1" xr:uid="{00000000-0005-0000-0000-000037910000}"/>
    <cellStyle name="Hyperlink 38" xfId="56226" hidden="1" xr:uid="{00000000-0005-0000-0000-000038910000}"/>
    <cellStyle name="Hyperlink 38" xfId="56262" hidden="1" xr:uid="{00000000-0005-0000-0000-000039910000}"/>
    <cellStyle name="Hyperlink 38" xfId="55659" hidden="1" xr:uid="{00000000-0005-0000-0000-00003A910000}"/>
    <cellStyle name="Hyperlink 38" xfId="56331" hidden="1" xr:uid="{00000000-0005-0000-0000-00003B910000}"/>
    <cellStyle name="Hyperlink 38" xfId="56380" hidden="1" xr:uid="{00000000-0005-0000-0000-00003C910000}"/>
    <cellStyle name="Hyperlink 38" xfId="56430" hidden="1" xr:uid="{00000000-0005-0000-0000-00003D910000}"/>
    <cellStyle name="Hyperlink 38" xfId="56466" hidden="1" xr:uid="{00000000-0005-0000-0000-00003E910000}"/>
    <cellStyle name="Hyperlink 38" xfId="56528" hidden="1" xr:uid="{00000000-0005-0000-0000-00003F910000}"/>
    <cellStyle name="Hyperlink 38" xfId="56599" hidden="1" xr:uid="{00000000-0005-0000-0000-000040910000}"/>
    <cellStyle name="Hyperlink 38" xfId="56648" hidden="1" xr:uid="{00000000-0005-0000-0000-000041910000}"/>
    <cellStyle name="Hyperlink 38" xfId="56698" hidden="1" xr:uid="{00000000-0005-0000-0000-000042910000}"/>
    <cellStyle name="Hyperlink 38" xfId="56734" hidden="1" xr:uid="{00000000-0005-0000-0000-000043910000}"/>
    <cellStyle name="Hyperlink 38" xfId="56785" hidden="1" xr:uid="{00000000-0005-0000-0000-000044910000}"/>
    <cellStyle name="Hyperlink 38" xfId="56854" hidden="1" xr:uid="{00000000-0005-0000-0000-000045910000}"/>
    <cellStyle name="Hyperlink 38" xfId="56903" hidden="1" xr:uid="{00000000-0005-0000-0000-000046910000}"/>
    <cellStyle name="Hyperlink 38" xfId="56953" hidden="1" xr:uid="{00000000-0005-0000-0000-000047910000}"/>
    <cellStyle name="Hyperlink 38" xfId="56989" hidden="1" xr:uid="{00000000-0005-0000-0000-000048910000}"/>
    <cellStyle name="Hyperlink 38" xfId="57097" hidden="1" xr:uid="{00000000-0005-0000-0000-000049910000}"/>
    <cellStyle name="Hyperlink 38" xfId="57221" hidden="1" xr:uid="{00000000-0005-0000-0000-00004A910000}"/>
    <cellStyle name="Hyperlink 38" xfId="57270" hidden="1" xr:uid="{00000000-0005-0000-0000-00004B910000}"/>
    <cellStyle name="Hyperlink 38" xfId="57320" hidden="1" xr:uid="{00000000-0005-0000-0000-00004C910000}"/>
    <cellStyle name="Hyperlink 38" xfId="57356" hidden="1" xr:uid="{00000000-0005-0000-0000-00004D910000}"/>
    <cellStyle name="Hyperlink 38" xfId="57479" hidden="1" xr:uid="{00000000-0005-0000-0000-00004E910000}"/>
    <cellStyle name="Hyperlink 38" xfId="57652" hidden="1" xr:uid="{00000000-0005-0000-0000-00004F910000}"/>
    <cellStyle name="Hyperlink 38" xfId="57701" hidden="1" xr:uid="{00000000-0005-0000-0000-000050910000}"/>
    <cellStyle name="Hyperlink 38" xfId="57751" hidden="1" xr:uid="{00000000-0005-0000-0000-000051910000}"/>
    <cellStyle name="Hyperlink 38" xfId="57787" hidden="1" xr:uid="{00000000-0005-0000-0000-000052910000}"/>
    <cellStyle name="Hyperlink 38" xfId="57510" hidden="1" xr:uid="{00000000-0005-0000-0000-000053910000}"/>
    <cellStyle name="Hyperlink 38" xfId="57884" hidden="1" xr:uid="{00000000-0005-0000-0000-000054910000}"/>
    <cellStyle name="Hyperlink 38" xfId="57933" hidden="1" xr:uid="{00000000-0005-0000-0000-000055910000}"/>
    <cellStyle name="Hyperlink 38" xfId="57983" hidden="1" xr:uid="{00000000-0005-0000-0000-000056910000}"/>
    <cellStyle name="Hyperlink 38" xfId="58019" hidden="1" xr:uid="{00000000-0005-0000-0000-000057910000}"/>
    <cellStyle name="Hyperlink 38" xfId="57409" hidden="1" xr:uid="{00000000-0005-0000-0000-000058910000}"/>
    <cellStyle name="Hyperlink 38" xfId="58088" hidden="1" xr:uid="{00000000-0005-0000-0000-000059910000}"/>
    <cellStyle name="Hyperlink 38" xfId="58137" hidden="1" xr:uid="{00000000-0005-0000-0000-00005A910000}"/>
    <cellStyle name="Hyperlink 38" xfId="58187" hidden="1" xr:uid="{00000000-0005-0000-0000-00005B910000}"/>
    <cellStyle name="Hyperlink 38" xfId="58223" hidden="1" xr:uid="{00000000-0005-0000-0000-00005C910000}"/>
    <cellStyle name="Hyperlink 38" xfId="57589" hidden="1" xr:uid="{00000000-0005-0000-0000-00005D910000}"/>
    <cellStyle name="Hyperlink 38" xfId="58292" hidden="1" xr:uid="{00000000-0005-0000-0000-00005E910000}"/>
    <cellStyle name="Hyperlink 38" xfId="58341" hidden="1" xr:uid="{00000000-0005-0000-0000-00005F910000}"/>
    <cellStyle name="Hyperlink 38" xfId="58391" hidden="1" xr:uid="{00000000-0005-0000-0000-000060910000}"/>
    <cellStyle name="Hyperlink 38" xfId="58427" hidden="1" xr:uid="{00000000-0005-0000-0000-000061910000}"/>
    <cellStyle name="Hyperlink 38" xfId="57824" hidden="1" xr:uid="{00000000-0005-0000-0000-000062910000}"/>
    <cellStyle name="Hyperlink 38" xfId="58496" hidden="1" xr:uid="{00000000-0005-0000-0000-000063910000}"/>
    <cellStyle name="Hyperlink 38" xfId="58545" hidden="1" xr:uid="{00000000-0005-0000-0000-000064910000}"/>
    <cellStyle name="Hyperlink 38" xfId="58595" hidden="1" xr:uid="{00000000-0005-0000-0000-000065910000}"/>
    <cellStyle name="Hyperlink 38" xfId="58631" hidden="1" xr:uid="{00000000-0005-0000-0000-000066910000}"/>
    <cellStyle name="Hyperlink 38" xfId="57129" hidden="1" xr:uid="{00000000-0005-0000-0000-000067910000}"/>
    <cellStyle name="Hyperlink 38" xfId="58700" hidden="1" xr:uid="{00000000-0005-0000-0000-000068910000}"/>
    <cellStyle name="Hyperlink 38" xfId="58749" hidden="1" xr:uid="{00000000-0005-0000-0000-000069910000}"/>
    <cellStyle name="Hyperlink 38" xfId="58799" hidden="1" xr:uid="{00000000-0005-0000-0000-00006A910000}"/>
    <cellStyle name="Hyperlink 38" xfId="58835" hidden="1" xr:uid="{00000000-0005-0000-0000-00006B910000}"/>
    <cellStyle name="Hyperlink 38" xfId="58958" hidden="1" xr:uid="{00000000-0005-0000-0000-00006C910000}"/>
    <cellStyle name="Hyperlink 38" xfId="59131" hidden="1" xr:uid="{00000000-0005-0000-0000-00006D910000}"/>
    <cellStyle name="Hyperlink 38" xfId="59180" hidden="1" xr:uid="{00000000-0005-0000-0000-00006E910000}"/>
    <cellStyle name="Hyperlink 38" xfId="59230" hidden="1" xr:uid="{00000000-0005-0000-0000-00006F910000}"/>
    <cellStyle name="Hyperlink 38" xfId="59266" hidden="1" xr:uid="{00000000-0005-0000-0000-000070910000}"/>
    <cellStyle name="Hyperlink 38" xfId="58989" hidden="1" xr:uid="{00000000-0005-0000-0000-000071910000}"/>
    <cellStyle name="Hyperlink 38" xfId="59363" hidden="1" xr:uid="{00000000-0005-0000-0000-000072910000}"/>
    <cellStyle name="Hyperlink 38" xfId="59412" hidden="1" xr:uid="{00000000-0005-0000-0000-000073910000}"/>
    <cellStyle name="Hyperlink 38" xfId="59462" hidden="1" xr:uid="{00000000-0005-0000-0000-000074910000}"/>
    <cellStyle name="Hyperlink 38" xfId="59498" hidden="1" xr:uid="{00000000-0005-0000-0000-000075910000}"/>
    <cellStyle name="Hyperlink 38" xfId="58888" hidden="1" xr:uid="{00000000-0005-0000-0000-000076910000}"/>
    <cellStyle name="Hyperlink 38" xfId="59567" hidden="1" xr:uid="{00000000-0005-0000-0000-000077910000}"/>
    <cellStyle name="Hyperlink 38" xfId="59616" hidden="1" xr:uid="{00000000-0005-0000-0000-000078910000}"/>
    <cellStyle name="Hyperlink 38" xfId="59666" hidden="1" xr:uid="{00000000-0005-0000-0000-000079910000}"/>
    <cellStyle name="Hyperlink 38" xfId="59702" hidden="1" xr:uid="{00000000-0005-0000-0000-00007A910000}"/>
    <cellStyle name="Hyperlink 38" xfId="59068" hidden="1" xr:uid="{00000000-0005-0000-0000-00007B910000}"/>
    <cellStyle name="Hyperlink 38" xfId="59771" hidden="1" xr:uid="{00000000-0005-0000-0000-00007C910000}"/>
    <cellStyle name="Hyperlink 38" xfId="59820" hidden="1" xr:uid="{00000000-0005-0000-0000-00007D910000}"/>
    <cellStyle name="Hyperlink 38" xfId="59870" hidden="1" xr:uid="{00000000-0005-0000-0000-00007E910000}"/>
    <cellStyle name="Hyperlink 38" xfId="59906" hidden="1" xr:uid="{00000000-0005-0000-0000-00007F910000}"/>
    <cellStyle name="Hyperlink 38" xfId="59303" hidden="1" xr:uid="{00000000-0005-0000-0000-000080910000}"/>
    <cellStyle name="Hyperlink 38" xfId="59975" hidden="1" xr:uid="{00000000-0005-0000-0000-000081910000}"/>
    <cellStyle name="Hyperlink 38" xfId="60024" hidden="1" xr:uid="{00000000-0005-0000-0000-000082910000}"/>
    <cellStyle name="Hyperlink 38" xfId="60074" hidden="1" xr:uid="{00000000-0005-0000-0000-000083910000}"/>
    <cellStyle name="Hyperlink 38" xfId="60110" hidden="1" xr:uid="{00000000-0005-0000-0000-000084910000}"/>
    <cellStyle name="Hyperlink 38" xfId="57028" hidden="1" xr:uid="{00000000-0005-0000-0000-000085910000}"/>
    <cellStyle name="Hyperlink 38" xfId="60179" hidden="1" xr:uid="{00000000-0005-0000-0000-000086910000}"/>
    <cellStyle name="Hyperlink 38" xfId="60228" hidden="1" xr:uid="{00000000-0005-0000-0000-000087910000}"/>
    <cellStyle name="Hyperlink 38" xfId="60278" hidden="1" xr:uid="{00000000-0005-0000-0000-000088910000}"/>
    <cellStyle name="Hyperlink 38" xfId="60314" hidden="1" xr:uid="{00000000-0005-0000-0000-000089910000}"/>
    <cellStyle name="Hyperlink 38" xfId="60437" hidden="1" xr:uid="{00000000-0005-0000-0000-00008A910000}"/>
    <cellStyle name="Hyperlink 38" xfId="60610" hidden="1" xr:uid="{00000000-0005-0000-0000-00008B910000}"/>
    <cellStyle name="Hyperlink 38" xfId="60659" hidden="1" xr:uid="{00000000-0005-0000-0000-00008C910000}"/>
    <cellStyle name="Hyperlink 38" xfId="60709" hidden="1" xr:uid="{00000000-0005-0000-0000-00008D910000}"/>
    <cellStyle name="Hyperlink 38" xfId="60745" hidden="1" xr:uid="{00000000-0005-0000-0000-00008E910000}"/>
    <cellStyle name="Hyperlink 38" xfId="60468" hidden="1" xr:uid="{00000000-0005-0000-0000-00008F910000}"/>
    <cellStyle name="Hyperlink 38" xfId="60842" hidden="1" xr:uid="{00000000-0005-0000-0000-000090910000}"/>
    <cellStyle name="Hyperlink 38" xfId="60891" hidden="1" xr:uid="{00000000-0005-0000-0000-000091910000}"/>
    <cellStyle name="Hyperlink 38" xfId="60941" hidden="1" xr:uid="{00000000-0005-0000-0000-000092910000}"/>
    <cellStyle name="Hyperlink 38" xfId="60977" hidden="1" xr:uid="{00000000-0005-0000-0000-000093910000}"/>
    <cellStyle name="Hyperlink 38" xfId="60367" hidden="1" xr:uid="{00000000-0005-0000-0000-000094910000}"/>
    <cellStyle name="Hyperlink 38" xfId="61046" hidden="1" xr:uid="{00000000-0005-0000-0000-000095910000}"/>
    <cellStyle name="Hyperlink 38" xfId="61095" hidden="1" xr:uid="{00000000-0005-0000-0000-000096910000}"/>
    <cellStyle name="Hyperlink 38" xfId="61145" hidden="1" xr:uid="{00000000-0005-0000-0000-000097910000}"/>
    <cellStyle name="Hyperlink 38" xfId="61181" hidden="1" xr:uid="{00000000-0005-0000-0000-000098910000}"/>
    <cellStyle name="Hyperlink 38" xfId="60547" hidden="1" xr:uid="{00000000-0005-0000-0000-000099910000}"/>
    <cellStyle name="Hyperlink 38" xfId="61250" hidden="1" xr:uid="{00000000-0005-0000-0000-00009A910000}"/>
    <cellStyle name="Hyperlink 38" xfId="61299" hidden="1" xr:uid="{00000000-0005-0000-0000-00009B910000}"/>
    <cellStyle name="Hyperlink 38" xfId="61349" hidden="1" xr:uid="{00000000-0005-0000-0000-00009C910000}"/>
    <cellStyle name="Hyperlink 38" xfId="61385" hidden="1" xr:uid="{00000000-0005-0000-0000-00009D910000}"/>
    <cellStyle name="Hyperlink 38" xfId="60782" hidden="1" xr:uid="{00000000-0005-0000-0000-00009E910000}"/>
    <cellStyle name="Hyperlink 38" xfId="61454" hidden="1" xr:uid="{00000000-0005-0000-0000-00009F910000}"/>
    <cellStyle name="Hyperlink 38" xfId="61503" hidden="1" xr:uid="{00000000-0005-0000-0000-0000A0910000}"/>
    <cellStyle name="Hyperlink 38" xfId="61553" hidden="1" xr:uid="{00000000-0005-0000-0000-0000A1910000}"/>
    <cellStyle name="Hyperlink 38" xfId="61589" xr:uid="{00000000-0005-0000-0000-0000A2910000}"/>
    <cellStyle name="Hyperlink 39" xfId="149" hidden="1" xr:uid="{00000000-0005-0000-0000-0000A3910000}"/>
    <cellStyle name="Hyperlink 39" xfId="237" hidden="1" xr:uid="{00000000-0005-0000-0000-0000A4910000}"/>
    <cellStyle name="Hyperlink 39" xfId="467" hidden="1" xr:uid="{00000000-0005-0000-0000-0000A5910000}"/>
    <cellStyle name="Hyperlink 39" xfId="518" hidden="1" xr:uid="{00000000-0005-0000-0000-0000A6910000}"/>
    <cellStyle name="Hyperlink 39" xfId="568" hidden="1" xr:uid="{00000000-0005-0000-0000-0000A7910000}"/>
    <cellStyle name="Hyperlink 39" xfId="604" hidden="1" xr:uid="{00000000-0005-0000-0000-0000A8910000}"/>
    <cellStyle name="Hyperlink 39" xfId="655" hidden="1" xr:uid="{00000000-0005-0000-0000-0000A9910000}"/>
    <cellStyle name="Hyperlink 39" xfId="724" hidden="1" xr:uid="{00000000-0005-0000-0000-0000AA910000}"/>
    <cellStyle name="Hyperlink 39" xfId="773" hidden="1" xr:uid="{00000000-0005-0000-0000-0000AB910000}"/>
    <cellStyle name="Hyperlink 39" xfId="823" hidden="1" xr:uid="{00000000-0005-0000-0000-0000AC910000}"/>
    <cellStyle name="Hyperlink 39" xfId="859" hidden="1" xr:uid="{00000000-0005-0000-0000-0000AD910000}"/>
    <cellStyle name="Hyperlink 39" xfId="969" hidden="1" xr:uid="{00000000-0005-0000-0000-0000AE910000}"/>
    <cellStyle name="Hyperlink 39" xfId="1094" hidden="1" xr:uid="{00000000-0005-0000-0000-0000AF910000}"/>
    <cellStyle name="Hyperlink 39" xfId="1143" hidden="1" xr:uid="{00000000-0005-0000-0000-0000B0910000}"/>
    <cellStyle name="Hyperlink 39" xfId="1193" hidden="1" xr:uid="{00000000-0005-0000-0000-0000B1910000}"/>
    <cellStyle name="Hyperlink 39" xfId="1229" hidden="1" xr:uid="{00000000-0005-0000-0000-0000B2910000}"/>
    <cellStyle name="Hyperlink 39" xfId="1352" hidden="1" xr:uid="{00000000-0005-0000-0000-0000B3910000}"/>
    <cellStyle name="Hyperlink 39" xfId="1525" hidden="1" xr:uid="{00000000-0005-0000-0000-0000B4910000}"/>
    <cellStyle name="Hyperlink 39" xfId="1574" hidden="1" xr:uid="{00000000-0005-0000-0000-0000B5910000}"/>
    <cellStyle name="Hyperlink 39" xfId="1624" hidden="1" xr:uid="{00000000-0005-0000-0000-0000B6910000}"/>
    <cellStyle name="Hyperlink 39" xfId="1660" hidden="1" xr:uid="{00000000-0005-0000-0000-0000B7910000}"/>
    <cellStyle name="Hyperlink 39" xfId="1381" hidden="1" xr:uid="{00000000-0005-0000-0000-0000B8910000}"/>
    <cellStyle name="Hyperlink 39" xfId="1757" hidden="1" xr:uid="{00000000-0005-0000-0000-0000B9910000}"/>
    <cellStyle name="Hyperlink 39" xfId="1806" hidden="1" xr:uid="{00000000-0005-0000-0000-0000BA910000}"/>
    <cellStyle name="Hyperlink 39" xfId="1856" hidden="1" xr:uid="{00000000-0005-0000-0000-0000BB910000}"/>
    <cellStyle name="Hyperlink 39" xfId="1892" hidden="1" xr:uid="{00000000-0005-0000-0000-0000BC910000}"/>
    <cellStyle name="Hyperlink 39" xfId="1280" hidden="1" xr:uid="{00000000-0005-0000-0000-0000BD910000}"/>
    <cellStyle name="Hyperlink 39" xfId="1961" hidden="1" xr:uid="{00000000-0005-0000-0000-0000BE910000}"/>
    <cellStyle name="Hyperlink 39" xfId="2010" hidden="1" xr:uid="{00000000-0005-0000-0000-0000BF910000}"/>
    <cellStyle name="Hyperlink 39" xfId="2060" hidden="1" xr:uid="{00000000-0005-0000-0000-0000C0910000}"/>
    <cellStyle name="Hyperlink 39" xfId="2096" hidden="1" xr:uid="{00000000-0005-0000-0000-0000C1910000}"/>
    <cellStyle name="Hyperlink 39" xfId="1462" hidden="1" xr:uid="{00000000-0005-0000-0000-0000C2910000}"/>
    <cellStyle name="Hyperlink 39" xfId="2165" hidden="1" xr:uid="{00000000-0005-0000-0000-0000C3910000}"/>
    <cellStyle name="Hyperlink 39" xfId="2214" hidden="1" xr:uid="{00000000-0005-0000-0000-0000C4910000}"/>
    <cellStyle name="Hyperlink 39" xfId="2264" hidden="1" xr:uid="{00000000-0005-0000-0000-0000C5910000}"/>
    <cellStyle name="Hyperlink 39" xfId="2300" hidden="1" xr:uid="{00000000-0005-0000-0000-0000C6910000}"/>
    <cellStyle name="Hyperlink 39" xfId="1697" hidden="1" xr:uid="{00000000-0005-0000-0000-0000C7910000}"/>
    <cellStyle name="Hyperlink 39" xfId="2369" hidden="1" xr:uid="{00000000-0005-0000-0000-0000C8910000}"/>
    <cellStyle name="Hyperlink 39" xfId="2418" hidden="1" xr:uid="{00000000-0005-0000-0000-0000C9910000}"/>
    <cellStyle name="Hyperlink 39" xfId="2468" hidden="1" xr:uid="{00000000-0005-0000-0000-0000CA910000}"/>
    <cellStyle name="Hyperlink 39" xfId="2504" hidden="1" xr:uid="{00000000-0005-0000-0000-0000CB910000}"/>
    <cellStyle name="Hyperlink 39" xfId="999" hidden="1" xr:uid="{00000000-0005-0000-0000-0000CC910000}"/>
    <cellStyle name="Hyperlink 39" xfId="2573" hidden="1" xr:uid="{00000000-0005-0000-0000-0000CD910000}"/>
    <cellStyle name="Hyperlink 39" xfId="2622" hidden="1" xr:uid="{00000000-0005-0000-0000-0000CE910000}"/>
    <cellStyle name="Hyperlink 39" xfId="2672" hidden="1" xr:uid="{00000000-0005-0000-0000-0000CF910000}"/>
    <cellStyle name="Hyperlink 39" xfId="2708" hidden="1" xr:uid="{00000000-0005-0000-0000-0000D0910000}"/>
    <cellStyle name="Hyperlink 39" xfId="2831" hidden="1" xr:uid="{00000000-0005-0000-0000-0000D1910000}"/>
    <cellStyle name="Hyperlink 39" xfId="3004" hidden="1" xr:uid="{00000000-0005-0000-0000-0000D2910000}"/>
    <cellStyle name="Hyperlink 39" xfId="3053" hidden="1" xr:uid="{00000000-0005-0000-0000-0000D3910000}"/>
    <cellStyle name="Hyperlink 39" xfId="3103" hidden="1" xr:uid="{00000000-0005-0000-0000-0000D4910000}"/>
    <cellStyle name="Hyperlink 39" xfId="3139" hidden="1" xr:uid="{00000000-0005-0000-0000-0000D5910000}"/>
    <cellStyle name="Hyperlink 39" xfId="2860" hidden="1" xr:uid="{00000000-0005-0000-0000-0000D6910000}"/>
    <cellStyle name="Hyperlink 39" xfId="3236" hidden="1" xr:uid="{00000000-0005-0000-0000-0000D7910000}"/>
    <cellStyle name="Hyperlink 39" xfId="3285" hidden="1" xr:uid="{00000000-0005-0000-0000-0000D8910000}"/>
    <cellStyle name="Hyperlink 39" xfId="3335" hidden="1" xr:uid="{00000000-0005-0000-0000-0000D9910000}"/>
    <cellStyle name="Hyperlink 39" xfId="3371" hidden="1" xr:uid="{00000000-0005-0000-0000-0000DA910000}"/>
    <cellStyle name="Hyperlink 39" xfId="2759" hidden="1" xr:uid="{00000000-0005-0000-0000-0000DB910000}"/>
    <cellStyle name="Hyperlink 39" xfId="3440" hidden="1" xr:uid="{00000000-0005-0000-0000-0000DC910000}"/>
    <cellStyle name="Hyperlink 39" xfId="3489" hidden="1" xr:uid="{00000000-0005-0000-0000-0000DD910000}"/>
    <cellStyle name="Hyperlink 39" xfId="3539" hidden="1" xr:uid="{00000000-0005-0000-0000-0000DE910000}"/>
    <cellStyle name="Hyperlink 39" xfId="3575" hidden="1" xr:uid="{00000000-0005-0000-0000-0000DF910000}"/>
    <cellStyle name="Hyperlink 39" xfId="2941" hidden="1" xr:uid="{00000000-0005-0000-0000-0000E0910000}"/>
    <cellStyle name="Hyperlink 39" xfId="3644" hidden="1" xr:uid="{00000000-0005-0000-0000-0000E1910000}"/>
    <cellStyle name="Hyperlink 39" xfId="3693" hidden="1" xr:uid="{00000000-0005-0000-0000-0000E2910000}"/>
    <cellStyle name="Hyperlink 39" xfId="3743" hidden="1" xr:uid="{00000000-0005-0000-0000-0000E3910000}"/>
    <cellStyle name="Hyperlink 39" xfId="3779" hidden="1" xr:uid="{00000000-0005-0000-0000-0000E4910000}"/>
    <cellStyle name="Hyperlink 39" xfId="3176" hidden="1" xr:uid="{00000000-0005-0000-0000-0000E5910000}"/>
    <cellStyle name="Hyperlink 39" xfId="3848" hidden="1" xr:uid="{00000000-0005-0000-0000-0000E6910000}"/>
    <cellStyle name="Hyperlink 39" xfId="3897" hidden="1" xr:uid="{00000000-0005-0000-0000-0000E7910000}"/>
    <cellStyle name="Hyperlink 39" xfId="3947" hidden="1" xr:uid="{00000000-0005-0000-0000-0000E8910000}"/>
    <cellStyle name="Hyperlink 39" xfId="3983" hidden="1" xr:uid="{00000000-0005-0000-0000-0000E9910000}"/>
    <cellStyle name="Hyperlink 39" xfId="898" hidden="1" xr:uid="{00000000-0005-0000-0000-0000EA910000}"/>
    <cellStyle name="Hyperlink 39" xfId="4052" hidden="1" xr:uid="{00000000-0005-0000-0000-0000EB910000}"/>
    <cellStyle name="Hyperlink 39" xfId="4101" hidden="1" xr:uid="{00000000-0005-0000-0000-0000EC910000}"/>
    <cellStyle name="Hyperlink 39" xfId="4151" hidden="1" xr:uid="{00000000-0005-0000-0000-0000ED910000}"/>
    <cellStyle name="Hyperlink 39" xfId="4187" hidden="1" xr:uid="{00000000-0005-0000-0000-0000EE910000}"/>
    <cellStyle name="Hyperlink 39" xfId="4310" hidden="1" xr:uid="{00000000-0005-0000-0000-0000EF910000}"/>
    <cellStyle name="Hyperlink 39" xfId="4483" hidden="1" xr:uid="{00000000-0005-0000-0000-0000F0910000}"/>
    <cellStyle name="Hyperlink 39" xfId="4532" hidden="1" xr:uid="{00000000-0005-0000-0000-0000F1910000}"/>
    <cellStyle name="Hyperlink 39" xfId="4582" hidden="1" xr:uid="{00000000-0005-0000-0000-0000F2910000}"/>
    <cellStyle name="Hyperlink 39" xfId="4618" hidden="1" xr:uid="{00000000-0005-0000-0000-0000F3910000}"/>
    <cellStyle name="Hyperlink 39" xfId="4339" hidden="1" xr:uid="{00000000-0005-0000-0000-0000F4910000}"/>
    <cellStyle name="Hyperlink 39" xfId="4715" hidden="1" xr:uid="{00000000-0005-0000-0000-0000F5910000}"/>
    <cellStyle name="Hyperlink 39" xfId="4764" hidden="1" xr:uid="{00000000-0005-0000-0000-0000F6910000}"/>
    <cellStyle name="Hyperlink 39" xfId="4814" hidden="1" xr:uid="{00000000-0005-0000-0000-0000F7910000}"/>
    <cellStyle name="Hyperlink 39" xfId="4850" hidden="1" xr:uid="{00000000-0005-0000-0000-0000F8910000}"/>
    <cellStyle name="Hyperlink 39" xfId="4238" hidden="1" xr:uid="{00000000-0005-0000-0000-0000F9910000}"/>
    <cellStyle name="Hyperlink 39" xfId="4919" hidden="1" xr:uid="{00000000-0005-0000-0000-0000FA910000}"/>
    <cellStyle name="Hyperlink 39" xfId="4968" hidden="1" xr:uid="{00000000-0005-0000-0000-0000FB910000}"/>
    <cellStyle name="Hyperlink 39" xfId="5018" hidden="1" xr:uid="{00000000-0005-0000-0000-0000FC910000}"/>
    <cellStyle name="Hyperlink 39" xfId="5054" hidden="1" xr:uid="{00000000-0005-0000-0000-0000FD910000}"/>
    <cellStyle name="Hyperlink 39" xfId="4420" hidden="1" xr:uid="{00000000-0005-0000-0000-0000FE910000}"/>
    <cellStyle name="Hyperlink 39" xfId="5123" hidden="1" xr:uid="{00000000-0005-0000-0000-0000FF910000}"/>
    <cellStyle name="Hyperlink 39" xfId="5172" hidden="1" xr:uid="{00000000-0005-0000-0000-000000920000}"/>
    <cellStyle name="Hyperlink 39" xfId="5222" hidden="1" xr:uid="{00000000-0005-0000-0000-000001920000}"/>
    <cellStyle name="Hyperlink 39" xfId="5258" hidden="1" xr:uid="{00000000-0005-0000-0000-000002920000}"/>
    <cellStyle name="Hyperlink 39" xfId="4655" hidden="1" xr:uid="{00000000-0005-0000-0000-000003920000}"/>
    <cellStyle name="Hyperlink 39" xfId="5327" hidden="1" xr:uid="{00000000-0005-0000-0000-000004920000}"/>
    <cellStyle name="Hyperlink 39" xfId="5376" hidden="1" xr:uid="{00000000-0005-0000-0000-000005920000}"/>
    <cellStyle name="Hyperlink 39" xfId="5426" hidden="1" xr:uid="{00000000-0005-0000-0000-000006920000}"/>
    <cellStyle name="Hyperlink 39" xfId="5462" hidden="1" xr:uid="{00000000-0005-0000-0000-000007920000}"/>
    <cellStyle name="Hyperlink 39" xfId="5663" hidden="1" xr:uid="{00000000-0005-0000-0000-000008920000}"/>
    <cellStyle name="Hyperlink 39" xfId="5863" hidden="1" xr:uid="{00000000-0005-0000-0000-000009920000}"/>
    <cellStyle name="Hyperlink 39" xfId="5912" hidden="1" xr:uid="{00000000-0005-0000-0000-00000A920000}"/>
    <cellStyle name="Hyperlink 39" xfId="5962" hidden="1" xr:uid="{00000000-0005-0000-0000-00000B920000}"/>
    <cellStyle name="Hyperlink 39" xfId="5998" hidden="1" xr:uid="{00000000-0005-0000-0000-00000C920000}"/>
    <cellStyle name="Hyperlink 39" xfId="6049" hidden="1" xr:uid="{00000000-0005-0000-0000-00000D920000}"/>
    <cellStyle name="Hyperlink 39" xfId="6118" hidden="1" xr:uid="{00000000-0005-0000-0000-00000E920000}"/>
    <cellStyle name="Hyperlink 39" xfId="6167" hidden="1" xr:uid="{00000000-0005-0000-0000-00000F920000}"/>
    <cellStyle name="Hyperlink 39" xfId="6217" hidden="1" xr:uid="{00000000-0005-0000-0000-000010920000}"/>
    <cellStyle name="Hyperlink 39" xfId="6253" hidden="1" xr:uid="{00000000-0005-0000-0000-000011920000}"/>
    <cellStyle name="Hyperlink 39" xfId="6360" hidden="1" xr:uid="{00000000-0005-0000-0000-000012920000}"/>
    <cellStyle name="Hyperlink 39" xfId="6484" hidden="1" xr:uid="{00000000-0005-0000-0000-000013920000}"/>
    <cellStyle name="Hyperlink 39" xfId="6533" hidden="1" xr:uid="{00000000-0005-0000-0000-000014920000}"/>
    <cellStyle name="Hyperlink 39" xfId="6583" hidden="1" xr:uid="{00000000-0005-0000-0000-000015920000}"/>
    <cellStyle name="Hyperlink 39" xfId="6619" hidden="1" xr:uid="{00000000-0005-0000-0000-000016920000}"/>
    <cellStyle name="Hyperlink 39" xfId="6742" hidden="1" xr:uid="{00000000-0005-0000-0000-000017920000}"/>
    <cellStyle name="Hyperlink 39" xfId="6915" hidden="1" xr:uid="{00000000-0005-0000-0000-000018920000}"/>
    <cellStyle name="Hyperlink 39" xfId="6964" hidden="1" xr:uid="{00000000-0005-0000-0000-000019920000}"/>
    <cellStyle name="Hyperlink 39" xfId="7014" hidden="1" xr:uid="{00000000-0005-0000-0000-00001A920000}"/>
    <cellStyle name="Hyperlink 39" xfId="7050" hidden="1" xr:uid="{00000000-0005-0000-0000-00001B920000}"/>
    <cellStyle name="Hyperlink 39" xfId="6771" hidden="1" xr:uid="{00000000-0005-0000-0000-00001C920000}"/>
    <cellStyle name="Hyperlink 39" xfId="7147" hidden="1" xr:uid="{00000000-0005-0000-0000-00001D920000}"/>
    <cellStyle name="Hyperlink 39" xfId="7196" hidden="1" xr:uid="{00000000-0005-0000-0000-00001E920000}"/>
    <cellStyle name="Hyperlink 39" xfId="7246" hidden="1" xr:uid="{00000000-0005-0000-0000-00001F920000}"/>
    <cellStyle name="Hyperlink 39" xfId="7282" hidden="1" xr:uid="{00000000-0005-0000-0000-000020920000}"/>
    <cellStyle name="Hyperlink 39" xfId="6670" hidden="1" xr:uid="{00000000-0005-0000-0000-000021920000}"/>
    <cellStyle name="Hyperlink 39" xfId="7351" hidden="1" xr:uid="{00000000-0005-0000-0000-000022920000}"/>
    <cellStyle name="Hyperlink 39" xfId="7400" hidden="1" xr:uid="{00000000-0005-0000-0000-000023920000}"/>
    <cellStyle name="Hyperlink 39" xfId="7450" hidden="1" xr:uid="{00000000-0005-0000-0000-000024920000}"/>
    <cellStyle name="Hyperlink 39" xfId="7486" hidden="1" xr:uid="{00000000-0005-0000-0000-000025920000}"/>
    <cellStyle name="Hyperlink 39" xfId="6852" hidden="1" xr:uid="{00000000-0005-0000-0000-000026920000}"/>
    <cellStyle name="Hyperlink 39" xfId="7555" hidden="1" xr:uid="{00000000-0005-0000-0000-000027920000}"/>
    <cellStyle name="Hyperlink 39" xfId="7604" hidden="1" xr:uid="{00000000-0005-0000-0000-000028920000}"/>
    <cellStyle name="Hyperlink 39" xfId="7654" hidden="1" xr:uid="{00000000-0005-0000-0000-000029920000}"/>
    <cellStyle name="Hyperlink 39" xfId="7690" hidden="1" xr:uid="{00000000-0005-0000-0000-00002A920000}"/>
    <cellStyle name="Hyperlink 39" xfId="7087" hidden="1" xr:uid="{00000000-0005-0000-0000-00002B920000}"/>
    <cellStyle name="Hyperlink 39" xfId="7759" hidden="1" xr:uid="{00000000-0005-0000-0000-00002C920000}"/>
    <cellStyle name="Hyperlink 39" xfId="7808" hidden="1" xr:uid="{00000000-0005-0000-0000-00002D920000}"/>
    <cellStyle name="Hyperlink 39" xfId="7858" hidden="1" xr:uid="{00000000-0005-0000-0000-00002E920000}"/>
    <cellStyle name="Hyperlink 39" xfId="7894" hidden="1" xr:uid="{00000000-0005-0000-0000-00002F920000}"/>
    <cellStyle name="Hyperlink 39" xfId="6390" hidden="1" xr:uid="{00000000-0005-0000-0000-000030920000}"/>
    <cellStyle name="Hyperlink 39" xfId="7963" hidden="1" xr:uid="{00000000-0005-0000-0000-000031920000}"/>
    <cellStyle name="Hyperlink 39" xfId="8012" hidden="1" xr:uid="{00000000-0005-0000-0000-000032920000}"/>
    <cellStyle name="Hyperlink 39" xfId="8062" hidden="1" xr:uid="{00000000-0005-0000-0000-000033920000}"/>
    <cellStyle name="Hyperlink 39" xfId="8098" hidden="1" xr:uid="{00000000-0005-0000-0000-000034920000}"/>
    <cellStyle name="Hyperlink 39" xfId="8221" hidden="1" xr:uid="{00000000-0005-0000-0000-000035920000}"/>
    <cellStyle name="Hyperlink 39" xfId="8394" hidden="1" xr:uid="{00000000-0005-0000-0000-000036920000}"/>
    <cellStyle name="Hyperlink 39" xfId="8443" hidden="1" xr:uid="{00000000-0005-0000-0000-000037920000}"/>
    <cellStyle name="Hyperlink 39" xfId="8493" hidden="1" xr:uid="{00000000-0005-0000-0000-000038920000}"/>
    <cellStyle name="Hyperlink 39" xfId="8529" hidden="1" xr:uid="{00000000-0005-0000-0000-000039920000}"/>
    <cellStyle name="Hyperlink 39" xfId="8250" hidden="1" xr:uid="{00000000-0005-0000-0000-00003A920000}"/>
    <cellStyle name="Hyperlink 39" xfId="8626" hidden="1" xr:uid="{00000000-0005-0000-0000-00003B920000}"/>
    <cellStyle name="Hyperlink 39" xfId="8675" hidden="1" xr:uid="{00000000-0005-0000-0000-00003C920000}"/>
    <cellStyle name="Hyperlink 39" xfId="8725" hidden="1" xr:uid="{00000000-0005-0000-0000-00003D920000}"/>
    <cellStyle name="Hyperlink 39" xfId="8761" hidden="1" xr:uid="{00000000-0005-0000-0000-00003E920000}"/>
    <cellStyle name="Hyperlink 39" xfId="8149" hidden="1" xr:uid="{00000000-0005-0000-0000-00003F920000}"/>
    <cellStyle name="Hyperlink 39" xfId="8830" hidden="1" xr:uid="{00000000-0005-0000-0000-000040920000}"/>
    <cellStyle name="Hyperlink 39" xfId="8879" hidden="1" xr:uid="{00000000-0005-0000-0000-000041920000}"/>
    <cellStyle name="Hyperlink 39" xfId="8929" hidden="1" xr:uid="{00000000-0005-0000-0000-000042920000}"/>
    <cellStyle name="Hyperlink 39" xfId="8965" hidden="1" xr:uid="{00000000-0005-0000-0000-000043920000}"/>
    <cellStyle name="Hyperlink 39" xfId="8331" hidden="1" xr:uid="{00000000-0005-0000-0000-000044920000}"/>
    <cellStyle name="Hyperlink 39" xfId="9034" hidden="1" xr:uid="{00000000-0005-0000-0000-000045920000}"/>
    <cellStyle name="Hyperlink 39" xfId="9083" hidden="1" xr:uid="{00000000-0005-0000-0000-000046920000}"/>
    <cellStyle name="Hyperlink 39" xfId="9133" hidden="1" xr:uid="{00000000-0005-0000-0000-000047920000}"/>
    <cellStyle name="Hyperlink 39" xfId="9169" hidden="1" xr:uid="{00000000-0005-0000-0000-000048920000}"/>
    <cellStyle name="Hyperlink 39" xfId="8566" hidden="1" xr:uid="{00000000-0005-0000-0000-000049920000}"/>
    <cellStyle name="Hyperlink 39" xfId="9238" hidden="1" xr:uid="{00000000-0005-0000-0000-00004A920000}"/>
    <cellStyle name="Hyperlink 39" xfId="9287" hidden="1" xr:uid="{00000000-0005-0000-0000-00004B920000}"/>
    <cellStyle name="Hyperlink 39" xfId="9337" hidden="1" xr:uid="{00000000-0005-0000-0000-00004C920000}"/>
    <cellStyle name="Hyperlink 39" xfId="9373" hidden="1" xr:uid="{00000000-0005-0000-0000-00004D920000}"/>
    <cellStyle name="Hyperlink 39" xfId="6290" hidden="1" xr:uid="{00000000-0005-0000-0000-00004E920000}"/>
    <cellStyle name="Hyperlink 39" xfId="9442" hidden="1" xr:uid="{00000000-0005-0000-0000-00004F920000}"/>
    <cellStyle name="Hyperlink 39" xfId="9491" hidden="1" xr:uid="{00000000-0005-0000-0000-000050920000}"/>
    <cellStyle name="Hyperlink 39" xfId="9541" hidden="1" xr:uid="{00000000-0005-0000-0000-000051920000}"/>
    <cellStyle name="Hyperlink 39" xfId="9577" hidden="1" xr:uid="{00000000-0005-0000-0000-000052920000}"/>
    <cellStyle name="Hyperlink 39" xfId="9700" hidden="1" xr:uid="{00000000-0005-0000-0000-000053920000}"/>
    <cellStyle name="Hyperlink 39" xfId="9873" hidden="1" xr:uid="{00000000-0005-0000-0000-000054920000}"/>
    <cellStyle name="Hyperlink 39" xfId="9922" hidden="1" xr:uid="{00000000-0005-0000-0000-000055920000}"/>
    <cellStyle name="Hyperlink 39" xfId="9972" hidden="1" xr:uid="{00000000-0005-0000-0000-000056920000}"/>
    <cellStyle name="Hyperlink 39" xfId="10008" hidden="1" xr:uid="{00000000-0005-0000-0000-000057920000}"/>
    <cellStyle name="Hyperlink 39" xfId="9729" hidden="1" xr:uid="{00000000-0005-0000-0000-000058920000}"/>
    <cellStyle name="Hyperlink 39" xfId="10105" hidden="1" xr:uid="{00000000-0005-0000-0000-000059920000}"/>
    <cellStyle name="Hyperlink 39" xfId="10154" hidden="1" xr:uid="{00000000-0005-0000-0000-00005A920000}"/>
    <cellStyle name="Hyperlink 39" xfId="10204" hidden="1" xr:uid="{00000000-0005-0000-0000-00005B920000}"/>
    <cellStyle name="Hyperlink 39" xfId="10240" hidden="1" xr:uid="{00000000-0005-0000-0000-00005C920000}"/>
    <cellStyle name="Hyperlink 39" xfId="9628" hidden="1" xr:uid="{00000000-0005-0000-0000-00005D920000}"/>
    <cellStyle name="Hyperlink 39" xfId="10309" hidden="1" xr:uid="{00000000-0005-0000-0000-00005E920000}"/>
    <cellStyle name="Hyperlink 39" xfId="10358" hidden="1" xr:uid="{00000000-0005-0000-0000-00005F920000}"/>
    <cellStyle name="Hyperlink 39" xfId="10408" hidden="1" xr:uid="{00000000-0005-0000-0000-000060920000}"/>
    <cellStyle name="Hyperlink 39" xfId="10444" hidden="1" xr:uid="{00000000-0005-0000-0000-000061920000}"/>
    <cellStyle name="Hyperlink 39" xfId="9810" hidden="1" xr:uid="{00000000-0005-0000-0000-000062920000}"/>
    <cellStyle name="Hyperlink 39" xfId="10513" hidden="1" xr:uid="{00000000-0005-0000-0000-000063920000}"/>
    <cellStyle name="Hyperlink 39" xfId="10562" hidden="1" xr:uid="{00000000-0005-0000-0000-000064920000}"/>
    <cellStyle name="Hyperlink 39" xfId="10612" hidden="1" xr:uid="{00000000-0005-0000-0000-000065920000}"/>
    <cellStyle name="Hyperlink 39" xfId="10648" hidden="1" xr:uid="{00000000-0005-0000-0000-000066920000}"/>
    <cellStyle name="Hyperlink 39" xfId="10045" hidden="1" xr:uid="{00000000-0005-0000-0000-000067920000}"/>
    <cellStyle name="Hyperlink 39" xfId="10717" hidden="1" xr:uid="{00000000-0005-0000-0000-000068920000}"/>
    <cellStyle name="Hyperlink 39" xfId="10766" hidden="1" xr:uid="{00000000-0005-0000-0000-000069920000}"/>
    <cellStyle name="Hyperlink 39" xfId="10816" hidden="1" xr:uid="{00000000-0005-0000-0000-00006A920000}"/>
    <cellStyle name="Hyperlink 39" xfId="10852" hidden="1" xr:uid="{00000000-0005-0000-0000-00006B920000}"/>
    <cellStyle name="Hyperlink 39" xfId="5699" hidden="1" xr:uid="{00000000-0005-0000-0000-00006C920000}"/>
    <cellStyle name="Hyperlink 39" xfId="10950" hidden="1" xr:uid="{00000000-0005-0000-0000-00006D920000}"/>
    <cellStyle name="Hyperlink 39" xfId="10999" hidden="1" xr:uid="{00000000-0005-0000-0000-00006E920000}"/>
    <cellStyle name="Hyperlink 39" xfId="11049" hidden="1" xr:uid="{00000000-0005-0000-0000-00006F920000}"/>
    <cellStyle name="Hyperlink 39" xfId="11085" hidden="1" xr:uid="{00000000-0005-0000-0000-000070920000}"/>
    <cellStyle name="Hyperlink 39" xfId="11136" hidden="1" xr:uid="{00000000-0005-0000-0000-000071920000}"/>
    <cellStyle name="Hyperlink 39" xfId="11205" hidden="1" xr:uid="{00000000-0005-0000-0000-000072920000}"/>
    <cellStyle name="Hyperlink 39" xfId="11254" hidden="1" xr:uid="{00000000-0005-0000-0000-000073920000}"/>
    <cellStyle name="Hyperlink 39" xfId="11304" hidden="1" xr:uid="{00000000-0005-0000-0000-000074920000}"/>
    <cellStyle name="Hyperlink 39" xfId="11340" hidden="1" xr:uid="{00000000-0005-0000-0000-000075920000}"/>
    <cellStyle name="Hyperlink 39" xfId="11448" hidden="1" xr:uid="{00000000-0005-0000-0000-000076920000}"/>
    <cellStyle name="Hyperlink 39" xfId="11572" hidden="1" xr:uid="{00000000-0005-0000-0000-000077920000}"/>
    <cellStyle name="Hyperlink 39" xfId="11621" hidden="1" xr:uid="{00000000-0005-0000-0000-000078920000}"/>
    <cellStyle name="Hyperlink 39" xfId="11671" hidden="1" xr:uid="{00000000-0005-0000-0000-000079920000}"/>
    <cellStyle name="Hyperlink 39" xfId="11707" hidden="1" xr:uid="{00000000-0005-0000-0000-00007A920000}"/>
    <cellStyle name="Hyperlink 39" xfId="11830" hidden="1" xr:uid="{00000000-0005-0000-0000-00007B920000}"/>
    <cellStyle name="Hyperlink 39" xfId="12003" hidden="1" xr:uid="{00000000-0005-0000-0000-00007C920000}"/>
    <cellStyle name="Hyperlink 39" xfId="12052" hidden="1" xr:uid="{00000000-0005-0000-0000-00007D920000}"/>
    <cellStyle name="Hyperlink 39" xfId="12102" hidden="1" xr:uid="{00000000-0005-0000-0000-00007E920000}"/>
    <cellStyle name="Hyperlink 39" xfId="12138" hidden="1" xr:uid="{00000000-0005-0000-0000-00007F920000}"/>
    <cellStyle name="Hyperlink 39" xfId="11859" hidden="1" xr:uid="{00000000-0005-0000-0000-000080920000}"/>
    <cellStyle name="Hyperlink 39" xfId="12235" hidden="1" xr:uid="{00000000-0005-0000-0000-000081920000}"/>
    <cellStyle name="Hyperlink 39" xfId="12284" hidden="1" xr:uid="{00000000-0005-0000-0000-000082920000}"/>
    <cellStyle name="Hyperlink 39" xfId="12334" hidden="1" xr:uid="{00000000-0005-0000-0000-000083920000}"/>
    <cellStyle name="Hyperlink 39" xfId="12370" hidden="1" xr:uid="{00000000-0005-0000-0000-000084920000}"/>
    <cellStyle name="Hyperlink 39" xfId="11758" hidden="1" xr:uid="{00000000-0005-0000-0000-000085920000}"/>
    <cellStyle name="Hyperlink 39" xfId="12439" hidden="1" xr:uid="{00000000-0005-0000-0000-000086920000}"/>
    <cellStyle name="Hyperlink 39" xfId="12488" hidden="1" xr:uid="{00000000-0005-0000-0000-000087920000}"/>
    <cellStyle name="Hyperlink 39" xfId="12538" hidden="1" xr:uid="{00000000-0005-0000-0000-000088920000}"/>
    <cellStyle name="Hyperlink 39" xfId="12574" hidden="1" xr:uid="{00000000-0005-0000-0000-000089920000}"/>
    <cellStyle name="Hyperlink 39" xfId="11940" hidden="1" xr:uid="{00000000-0005-0000-0000-00008A920000}"/>
    <cellStyle name="Hyperlink 39" xfId="12643" hidden="1" xr:uid="{00000000-0005-0000-0000-00008B920000}"/>
    <cellStyle name="Hyperlink 39" xfId="12692" hidden="1" xr:uid="{00000000-0005-0000-0000-00008C920000}"/>
    <cellStyle name="Hyperlink 39" xfId="12742" hidden="1" xr:uid="{00000000-0005-0000-0000-00008D920000}"/>
    <cellStyle name="Hyperlink 39" xfId="12778" hidden="1" xr:uid="{00000000-0005-0000-0000-00008E920000}"/>
    <cellStyle name="Hyperlink 39" xfId="12175" hidden="1" xr:uid="{00000000-0005-0000-0000-00008F920000}"/>
    <cellStyle name="Hyperlink 39" xfId="12847" hidden="1" xr:uid="{00000000-0005-0000-0000-000090920000}"/>
    <cellStyle name="Hyperlink 39" xfId="12896" hidden="1" xr:uid="{00000000-0005-0000-0000-000091920000}"/>
    <cellStyle name="Hyperlink 39" xfId="12946" hidden="1" xr:uid="{00000000-0005-0000-0000-000092920000}"/>
    <cellStyle name="Hyperlink 39" xfId="12982" hidden="1" xr:uid="{00000000-0005-0000-0000-000093920000}"/>
    <cellStyle name="Hyperlink 39" xfId="11478" hidden="1" xr:uid="{00000000-0005-0000-0000-000094920000}"/>
    <cellStyle name="Hyperlink 39" xfId="13051" hidden="1" xr:uid="{00000000-0005-0000-0000-000095920000}"/>
    <cellStyle name="Hyperlink 39" xfId="13100" hidden="1" xr:uid="{00000000-0005-0000-0000-000096920000}"/>
    <cellStyle name="Hyperlink 39" xfId="13150" hidden="1" xr:uid="{00000000-0005-0000-0000-000097920000}"/>
    <cellStyle name="Hyperlink 39" xfId="13186" hidden="1" xr:uid="{00000000-0005-0000-0000-000098920000}"/>
    <cellStyle name="Hyperlink 39" xfId="13309" hidden="1" xr:uid="{00000000-0005-0000-0000-000099920000}"/>
    <cellStyle name="Hyperlink 39" xfId="13482" hidden="1" xr:uid="{00000000-0005-0000-0000-00009A920000}"/>
    <cellStyle name="Hyperlink 39" xfId="13531" hidden="1" xr:uid="{00000000-0005-0000-0000-00009B920000}"/>
    <cellStyle name="Hyperlink 39" xfId="13581" hidden="1" xr:uid="{00000000-0005-0000-0000-00009C920000}"/>
    <cellStyle name="Hyperlink 39" xfId="13617" hidden="1" xr:uid="{00000000-0005-0000-0000-00009D920000}"/>
    <cellStyle name="Hyperlink 39" xfId="13338" hidden="1" xr:uid="{00000000-0005-0000-0000-00009E920000}"/>
    <cellStyle name="Hyperlink 39" xfId="13714" hidden="1" xr:uid="{00000000-0005-0000-0000-00009F920000}"/>
    <cellStyle name="Hyperlink 39" xfId="13763" hidden="1" xr:uid="{00000000-0005-0000-0000-0000A0920000}"/>
    <cellStyle name="Hyperlink 39" xfId="13813" hidden="1" xr:uid="{00000000-0005-0000-0000-0000A1920000}"/>
    <cellStyle name="Hyperlink 39" xfId="13849" hidden="1" xr:uid="{00000000-0005-0000-0000-0000A2920000}"/>
    <cellStyle name="Hyperlink 39" xfId="13237" hidden="1" xr:uid="{00000000-0005-0000-0000-0000A3920000}"/>
    <cellStyle name="Hyperlink 39" xfId="13918" hidden="1" xr:uid="{00000000-0005-0000-0000-0000A4920000}"/>
    <cellStyle name="Hyperlink 39" xfId="13967" hidden="1" xr:uid="{00000000-0005-0000-0000-0000A5920000}"/>
    <cellStyle name="Hyperlink 39" xfId="14017" hidden="1" xr:uid="{00000000-0005-0000-0000-0000A6920000}"/>
    <cellStyle name="Hyperlink 39" xfId="14053" hidden="1" xr:uid="{00000000-0005-0000-0000-0000A7920000}"/>
    <cellStyle name="Hyperlink 39" xfId="13419" hidden="1" xr:uid="{00000000-0005-0000-0000-0000A8920000}"/>
    <cellStyle name="Hyperlink 39" xfId="14122" hidden="1" xr:uid="{00000000-0005-0000-0000-0000A9920000}"/>
    <cellStyle name="Hyperlink 39" xfId="14171" hidden="1" xr:uid="{00000000-0005-0000-0000-0000AA920000}"/>
    <cellStyle name="Hyperlink 39" xfId="14221" hidden="1" xr:uid="{00000000-0005-0000-0000-0000AB920000}"/>
    <cellStyle name="Hyperlink 39" xfId="14257" hidden="1" xr:uid="{00000000-0005-0000-0000-0000AC920000}"/>
    <cellStyle name="Hyperlink 39" xfId="13654" hidden="1" xr:uid="{00000000-0005-0000-0000-0000AD920000}"/>
    <cellStyle name="Hyperlink 39" xfId="14326" hidden="1" xr:uid="{00000000-0005-0000-0000-0000AE920000}"/>
    <cellStyle name="Hyperlink 39" xfId="14375" hidden="1" xr:uid="{00000000-0005-0000-0000-0000AF920000}"/>
    <cellStyle name="Hyperlink 39" xfId="14425" hidden="1" xr:uid="{00000000-0005-0000-0000-0000B0920000}"/>
    <cellStyle name="Hyperlink 39" xfId="14461" hidden="1" xr:uid="{00000000-0005-0000-0000-0000B1920000}"/>
    <cellStyle name="Hyperlink 39" xfId="11378" hidden="1" xr:uid="{00000000-0005-0000-0000-0000B2920000}"/>
    <cellStyle name="Hyperlink 39" xfId="14530" hidden="1" xr:uid="{00000000-0005-0000-0000-0000B3920000}"/>
    <cellStyle name="Hyperlink 39" xfId="14579" hidden="1" xr:uid="{00000000-0005-0000-0000-0000B4920000}"/>
    <cellStyle name="Hyperlink 39" xfId="14629" hidden="1" xr:uid="{00000000-0005-0000-0000-0000B5920000}"/>
    <cellStyle name="Hyperlink 39" xfId="14665" hidden="1" xr:uid="{00000000-0005-0000-0000-0000B6920000}"/>
    <cellStyle name="Hyperlink 39" xfId="14788" hidden="1" xr:uid="{00000000-0005-0000-0000-0000B7920000}"/>
    <cellStyle name="Hyperlink 39" xfId="14961" hidden="1" xr:uid="{00000000-0005-0000-0000-0000B8920000}"/>
    <cellStyle name="Hyperlink 39" xfId="15010" hidden="1" xr:uid="{00000000-0005-0000-0000-0000B9920000}"/>
    <cellStyle name="Hyperlink 39" xfId="15060" hidden="1" xr:uid="{00000000-0005-0000-0000-0000BA920000}"/>
    <cellStyle name="Hyperlink 39" xfId="15096" hidden="1" xr:uid="{00000000-0005-0000-0000-0000BB920000}"/>
    <cellStyle name="Hyperlink 39" xfId="14817" hidden="1" xr:uid="{00000000-0005-0000-0000-0000BC920000}"/>
    <cellStyle name="Hyperlink 39" xfId="15193" hidden="1" xr:uid="{00000000-0005-0000-0000-0000BD920000}"/>
    <cellStyle name="Hyperlink 39" xfId="15242" hidden="1" xr:uid="{00000000-0005-0000-0000-0000BE920000}"/>
    <cellStyle name="Hyperlink 39" xfId="15292" hidden="1" xr:uid="{00000000-0005-0000-0000-0000BF920000}"/>
    <cellStyle name="Hyperlink 39" xfId="15328" hidden="1" xr:uid="{00000000-0005-0000-0000-0000C0920000}"/>
    <cellStyle name="Hyperlink 39" xfId="14716" hidden="1" xr:uid="{00000000-0005-0000-0000-0000C1920000}"/>
    <cellStyle name="Hyperlink 39" xfId="15397" hidden="1" xr:uid="{00000000-0005-0000-0000-0000C2920000}"/>
    <cellStyle name="Hyperlink 39" xfId="15446" hidden="1" xr:uid="{00000000-0005-0000-0000-0000C3920000}"/>
    <cellStyle name="Hyperlink 39" xfId="15496" hidden="1" xr:uid="{00000000-0005-0000-0000-0000C4920000}"/>
    <cellStyle name="Hyperlink 39" xfId="15532" hidden="1" xr:uid="{00000000-0005-0000-0000-0000C5920000}"/>
    <cellStyle name="Hyperlink 39" xfId="14898" hidden="1" xr:uid="{00000000-0005-0000-0000-0000C6920000}"/>
    <cellStyle name="Hyperlink 39" xfId="15601" hidden="1" xr:uid="{00000000-0005-0000-0000-0000C7920000}"/>
    <cellStyle name="Hyperlink 39" xfId="15650" hidden="1" xr:uid="{00000000-0005-0000-0000-0000C8920000}"/>
    <cellStyle name="Hyperlink 39" xfId="15700" hidden="1" xr:uid="{00000000-0005-0000-0000-0000C9920000}"/>
    <cellStyle name="Hyperlink 39" xfId="15736" hidden="1" xr:uid="{00000000-0005-0000-0000-0000CA920000}"/>
    <cellStyle name="Hyperlink 39" xfId="15133" hidden="1" xr:uid="{00000000-0005-0000-0000-0000CB920000}"/>
    <cellStyle name="Hyperlink 39" xfId="15805" hidden="1" xr:uid="{00000000-0005-0000-0000-0000CC920000}"/>
    <cellStyle name="Hyperlink 39" xfId="15854" hidden="1" xr:uid="{00000000-0005-0000-0000-0000CD920000}"/>
    <cellStyle name="Hyperlink 39" xfId="15904" hidden="1" xr:uid="{00000000-0005-0000-0000-0000CE920000}"/>
    <cellStyle name="Hyperlink 39" xfId="15940" hidden="1" xr:uid="{00000000-0005-0000-0000-0000CF920000}"/>
    <cellStyle name="Hyperlink 39" xfId="5571" hidden="1" xr:uid="{00000000-0005-0000-0000-0000D0920000}"/>
    <cellStyle name="Hyperlink 39" xfId="16034" hidden="1" xr:uid="{00000000-0005-0000-0000-0000D1920000}"/>
    <cellStyle name="Hyperlink 39" xfId="16083" hidden="1" xr:uid="{00000000-0005-0000-0000-0000D2920000}"/>
    <cellStyle name="Hyperlink 39" xfId="16133" hidden="1" xr:uid="{00000000-0005-0000-0000-0000D3920000}"/>
    <cellStyle name="Hyperlink 39" xfId="16169" hidden="1" xr:uid="{00000000-0005-0000-0000-0000D4920000}"/>
    <cellStyle name="Hyperlink 39" xfId="16220" hidden="1" xr:uid="{00000000-0005-0000-0000-0000D5920000}"/>
    <cellStyle name="Hyperlink 39" xfId="16289" hidden="1" xr:uid="{00000000-0005-0000-0000-0000D6920000}"/>
    <cellStyle name="Hyperlink 39" xfId="16338" hidden="1" xr:uid="{00000000-0005-0000-0000-0000D7920000}"/>
    <cellStyle name="Hyperlink 39" xfId="16388" hidden="1" xr:uid="{00000000-0005-0000-0000-0000D8920000}"/>
    <cellStyle name="Hyperlink 39" xfId="16424" hidden="1" xr:uid="{00000000-0005-0000-0000-0000D9920000}"/>
    <cellStyle name="Hyperlink 39" xfId="16529" hidden="1" xr:uid="{00000000-0005-0000-0000-0000DA920000}"/>
    <cellStyle name="Hyperlink 39" xfId="16652" hidden="1" xr:uid="{00000000-0005-0000-0000-0000DB920000}"/>
    <cellStyle name="Hyperlink 39" xfId="16701" hidden="1" xr:uid="{00000000-0005-0000-0000-0000DC920000}"/>
    <cellStyle name="Hyperlink 39" xfId="16751" hidden="1" xr:uid="{00000000-0005-0000-0000-0000DD920000}"/>
    <cellStyle name="Hyperlink 39" xfId="16787" hidden="1" xr:uid="{00000000-0005-0000-0000-0000DE920000}"/>
    <cellStyle name="Hyperlink 39" xfId="16910" hidden="1" xr:uid="{00000000-0005-0000-0000-0000DF920000}"/>
    <cellStyle name="Hyperlink 39" xfId="17083" hidden="1" xr:uid="{00000000-0005-0000-0000-0000E0920000}"/>
    <cellStyle name="Hyperlink 39" xfId="17132" hidden="1" xr:uid="{00000000-0005-0000-0000-0000E1920000}"/>
    <cellStyle name="Hyperlink 39" xfId="17182" hidden="1" xr:uid="{00000000-0005-0000-0000-0000E2920000}"/>
    <cellStyle name="Hyperlink 39" xfId="17218" hidden="1" xr:uid="{00000000-0005-0000-0000-0000E3920000}"/>
    <cellStyle name="Hyperlink 39" xfId="16939" hidden="1" xr:uid="{00000000-0005-0000-0000-0000E4920000}"/>
    <cellStyle name="Hyperlink 39" xfId="17315" hidden="1" xr:uid="{00000000-0005-0000-0000-0000E5920000}"/>
    <cellStyle name="Hyperlink 39" xfId="17364" hidden="1" xr:uid="{00000000-0005-0000-0000-0000E6920000}"/>
    <cellStyle name="Hyperlink 39" xfId="17414" hidden="1" xr:uid="{00000000-0005-0000-0000-0000E7920000}"/>
    <cellStyle name="Hyperlink 39" xfId="17450" hidden="1" xr:uid="{00000000-0005-0000-0000-0000E8920000}"/>
    <cellStyle name="Hyperlink 39" xfId="16838" hidden="1" xr:uid="{00000000-0005-0000-0000-0000E9920000}"/>
    <cellStyle name="Hyperlink 39" xfId="17519" hidden="1" xr:uid="{00000000-0005-0000-0000-0000EA920000}"/>
    <cellStyle name="Hyperlink 39" xfId="17568" hidden="1" xr:uid="{00000000-0005-0000-0000-0000EB920000}"/>
    <cellStyle name="Hyperlink 39" xfId="17618" hidden="1" xr:uid="{00000000-0005-0000-0000-0000EC920000}"/>
    <cellStyle name="Hyperlink 39" xfId="17654" hidden="1" xr:uid="{00000000-0005-0000-0000-0000ED920000}"/>
    <cellStyle name="Hyperlink 39" xfId="17020" hidden="1" xr:uid="{00000000-0005-0000-0000-0000EE920000}"/>
    <cellStyle name="Hyperlink 39" xfId="17723" hidden="1" xr:uid="{00000000-0005-0000-0000-0000EF920000}"/>
    <cellStyle name="Hyperlink 39" xfId="17772" hidden="1" xr:uid="{00000000-0005-0000-0000-0000F0920000}"/>
    <cellStyle name="Hyperlink 39" xfId="17822" hidden="1" xr:uid="{00000000-0005-0000-0000-0000F1920000}"/>
    <cellStyle name="Hyperlink 39" xfId="17858" hidden="1" xr:uid="{00000000-0005-0000-0000-0000F2920000}"/>
    <cellStyle name="Hyperlink 39" xfId="17255" hidden="1" xr:uid="{00000000-0005-0000-0000-0000F3920000}"/>
    <cellStyle name="Hyperlink 39" xfId="17927" hidden="1" xr:uid="{00000000-0005-0000-0000-0000F4920000}"/>
    <cellStyle name="Hyperlink 39" xfId="17976" hidden="1" xr:uid="{00000000-0005-0000-0000-0000F5920000}"/>
    <cellStyle name="Hyperlink 39" xfId="18026" hidden="1" xr:uid="{00000000-0005-0000-0000-0000F6920000}"/>
    <cellStyle name="Hyperlink 39" xfId="18062" hidden="1" xr:uid="{00000000-0005-0000-0000-0000F7920000}"/>
    <cellStyle name="Hyperlink 39" xfId="16559" hidden="1" xr:uid="{00000000-0005-0000-0000-0000F8920000}"/>
    <cellStyle name="Hyperlink 39" xfId="18131" hidden="1" xr:uid="{00000000-0005-0000-0000-0000F9920000}"/>
    <cellStyle name="Hyperlink 39" xfId="18180" hidden="1" xr:uid="{00000000-0005-0000-0000-0000FA920000}"/>
    <cellStyle name="Hyperlink 39" xfId="18230" hidden="1" xr:uid="{00000000-0005-0000-0000-0000FB920000}"/>
    <cellStyle name="Hyperlink 39" xfId="18266" hidden="1" xr:uid="{00000000-0005-0000-0000-0000FC920000}"/>
    <cellStyle name="Hyperlink 39" xfId="18389" hidden="1" xr:uid="{00000000-0005-0000-0000-0000FD920000}"/>
    <cellStyle name="Hyperlink 39" xfId="18562" hidden="1" xr:uid="{00000000-0005-0000-0000-0000FE920000}"/>
    <cellStyle name="Hyperlink 39" xfId="18611" hidden="1" xr:uid="{00000000-0005-0000-0000-0000FF920000}"/>
    <cellStyle name="Hyperlink 39" xfId="18661" hidden="1" xr:uid="{00000000-0005-0000-0000-000000930000}"/>
    <cellStyle name="Hyperlink 39" xfId="18697" hidden="1" xr:uid="{00000000-0005-0000-0000-000001930000}"/>
    <cellStyle name="Hyperlink 39" xfId="18418" hidden="1" xr:uid="{00000000-0005-0000-0000-000002930000}"/>
    <cellStyle name="Hyperlink 39" xfId="18794" hidden="1" xr:uid="{00000000-0005-0000-0000-000003930000}"/>
    <cellStyle name="Hyperlink 39" xfId="18843" hidden="1" xr:uid="{00000000-0005-0000-0000-000004930000}"/>
    <cellStyle name="Hyperlink 39" xfId="18893" hidden="1" xr:uid="{00000000-0005-0000-0000-000005930000}"/>
    <cellStyle name="Hyperlink 39" xfId="18929" hidden="1" xr:uid="{00000000-0005-0000-0000-000006930000}"/>
    <cellStyle name="Hyperlink 39" xfId="18317" hidden="1" xr:uid="{00000000-0005-0000-0000-000007930000}"/>
    <cellStyle name="Hyperlink 39" xfId="18998" hidden="1" xr:uid="{00000000-0005-0000-0000-000008930000}"/>
    <cellStyle name="Hyperlink 39" xfId="19047" hidden="1" xr:uid="{00000000-0005-0000-0000-000009930000}"/>
    <cellStyle name="Hyperlink 39" xfId="19097" hidden="1" xr:uid="{00000000-0005-0000-0000-00000A930000}"/>
    <cellStyle name="Hyperlink 39" xfId="19133" hidden="1" xr:uid="{00000000-0005-0000-0000-00000B930000}"/>
    <cellStyle name="Hyperlink 39" xfId="18499" hidden="1" xr:uid="{00000000-0005-0000-0000-00000C930000}"/>
    <cellStyle name="Hyperlink 39" xfId="19202" hidden="1" xr:uid="{00000000-0005-0000-0000-00000D930000}"/>
    <cellStyle name="Hyperlink 39" xfId="19251" hidden="1" xr:uid="{00000000-0005-0000-0000-00000E930000}"/>
    <cellStyle name="Hyperlink 39" xfId="19301" hidden="1" xr:uid="{00000000-0005-0000-0000-00000F930000}"/>
    <cellStyle name="Hyperlink 39" xfId="19337" hidden="1" xr:uid="{00000000-0005-0000-0000-000010930000}"/>
    <cellStyle name="Hyperlink 39" xfId="18734" hidden="1" xr:uid="{00000000-0005-0000-0000-000011930000}"/>
    <cellStyle name="Hyperlink 39" xfId="19406" hidden="1" xr:uid="{00000000-0005-0000-0000-000012930000}"/>
    <cellStyle name="Hyperlink 39" xfId="19455" hidden="1" xr:uid="{00000000-0005-0000-0000-000013930000}"/>
    <cellStyle name="Hyperlink 39" xfId="19505" hidden="1" xr:uid="{00000000-0005-0000-0000-000014930000}"/>
    <cellStyle name="Hyperlink 39" xfId="19541" hidden="1" xr:uid="{00000000-0005-0000-0000-000015930000}"/>
    <cellStyle name="Hyperlink 39" xfId="16460" hidden="1" xr:uid="{00000000-0005-0000-0000-000016930000}"/>
    <cellStyle name="Hyperlink 39" xfId="19610" hidden="1" xr:uid="{00000000-0005-0000-0000-000017930000}"/>
    <cellStyle name="Hyperlink 39" xfId="19659" hidden="1" xr:uid="{00000000-0005-0000-0000-000018930000}"/>
    <cellStyle name="Hyperlink 39" xfId="19709" hidden="1" xr:uid="{00000000-0005-0000-0000-000019930000}"/>
    <cellStyle name="Hyperlink 39" xfId="19745" hidden="1" xr:uid="{00000000-0005-0000-0000-00001A930000}"/>
    <cellStyle name="Hyperlink 39" xfId="19868" hidden="1" xr:uid="{00000000-0005-0000-0000-00001B930000}"/>
    <cellStyle name="Hyperlink 39" xfId="20041" hidden="1" xr:uid="{00000000-0005-0000-0000-00001C930000}"/>
    <cellStyle name="Hyperlink 39" xfId="20090" hidden="1" xr:uid="{00000000-0005-0000-0000-00001D930000}"/>
    <cellStyle name="Hyperlink 39" xfId="20140" hidden="1" xr:uid="{00000000-0005-0000-0000-00001E930000}"/>
    <cellStyle name="Hyperlink 39" xfId="20176" hidden="1" xr:uid="{00000000-0005-0000-0000-00001F930000}"/>
    <cellStyle name="Hyperlink 39" xfId="19897" hidden="1" xr:uid="{00000000-0005-0000-0000-000020930000}"/>
    <cellStyle name="Hyperlink 39" xfId="20273" hidden="1" xr:uid="{00000000-0005-0000-0000-000021930000}"/>
    <cellStyle name="Hyperlink 39" xfId="20322" hidden="1" xr:uid="{00000000-0005-0000-0000-000022930000}"/>
    <cellStyle name="Hyperlink 39" xfId="20372" hidden="1" xr:uid="{00000000-0005-0000-0000-000023930000}"/>
    <cellStyle name="Hyperlink 39" xfId="20408" hidden="1" xr:uid="{00000000-0005-0000-0000-000024930000}"/>
    <cellStyle name="Hyperlink 39" xfId="19796" hidden="1" xr:uid="{00000000-0005-0000-0000-000025930000}"/>
    <cellStyle name="Hyperlink 39" xfId="20477" hidden="1" xr:uid="{00000000-0005-0000-0000-000026930000}"/>
    <cellStyle name="Hyperlink 39" xfId="20526" hidden="1" xr:uid="{00000000-0005-0000-0000-000027930000}"/>
    <cellStyle name="Hyperlink 39" xfId="20576" hidden="1" xr:uid="{00000000-0005-0000-0000-000028930000}"/>
    <cellStyle name="Hyperlink 39" xfId="20612" hidden="1" xr:uid="{00000000-0005-0000-0000-000029930000}"/>
    <cellStyle name="Hyperlink 39" xfId="19978" hidden="1" xr:uid="{00000000-0005-0000-0000-00002A930000}"/>
    <cellStyle name="Hyperlink 39" xfId="20681" hidden="1" xr:uid="{00000000-0005-0000-0000-00002B930000}"/>
    <cellStyle name="Hyperlink 39" xfId="20730" hidden="1" xr:uid="{00000000-0005-0000-0000-00002C930000}"/>
    <cellStyle name="Hyperlink 39" xfId="20780" hidden="1" xr:uid="{00000000-0005-0000-0000-00002D930000}"/>
    <cellStyle name="Hyperlink 39" xfId="20816" hidden="1" xr:uid="{00000000-0005-0000-0000-00002E930000}"/>
    <cellStyle name="Hyperlink 39" xfId="20213" hidden="1" xr:uid="{00000000-0005-0000-0000-00002F930000}"/>
    <cellStyle name="Hyperlink 39" xfId="20885" hidden="1" xr:uid="{00000000-0005-0000-0000-000030930000}"/>
    <cellStyle name="Hyperlink 39" xfId="20934" hidden="1" xr:uid="{00000000-0005-0000-0000-000031930000}"/>
    <cellStyle name="Hyperlink 39" xfId="20984" hidden="1" xr:uid="{00000000-0005-0000-0000-000032930000}"/>
    <cellStyle name="Hyperlink 39" xfId="21020" hidden="1" xr:uid="{00000000-0005-0000-0000-000033930000}"/>
    <cellStyle name="Hyperlink 39" xfId="5790" hidden="1" xr:uid="{00000000-0005-0000-0000-000034930000}"/>
    <cellStyle name="Hyperlink 39" xfId="21118" hidden="1" xr:uid="{00000000-0005-0000-0000-000035930000}"/>
    <cellStyle name="Hyperlink 39" xfId="21167" hidden="1" xr:uid="{00000000-0005-0000-0000-000036930000}"/>
    <cellStyle name="Hyperlink 39" xfId="21217" hidden="1" xr:uid="{00000000-0005-0000-0000-000037930000}"/>
    <cellStyle name="Hyperlink 39" xfId="21253" hidden="1" xr:uid="{00000000-0005-0000-0000-000038930000}"/>
    <cellStyle name="Hyperlink 39" xfId="21304" hidden="1" xr:uid="{00000000-0005-0000-0000-000039930000}"/>
    <cellStyle name="Hyperlink 39" xfId="21373" hidden="1" xr:uid="{00000000-0005-0000-0000-00003A930000}"/>
    <cellStyle name="Hyperlink 39" xfId="21422" hidden="1" xr:uid="{00000000-0005-0000-0000-00003B930000}"/>
    <cellStyle name="Hyperlink 39" xfId="21472" hidden="1" xr:uid="{00000000-0005-0000-0000-00003C930000}"/>
    <cellStyle name="Hyperlink 39" xfId="21508" hidden="1" xr:uid="{00000000-0005-0000-0000-00003D930000}"/>
    <cellStyle name="Hyperlink 39" xfId="21614" hidden="1" xr:uid="{00000000-0005-0000-0000-00003E930000}"/>
    <cellStyle name="Hyperlink 39" xfId="21737" hidden="1" xr:uid="{00000000-0005-0000-0000-00003F930000}"/>
    <cellStyle name="Hyperlink 39" xfId="21786" hidden="1" xr:uid="{00000000-0005-0000-0000-000040930000}"/>
    <cellStyle name="Hyperlink 39" xfId="21836" hidden="1" xr:uid="{00000000-0005-0000-0000-000041930000}"/>
    <cellStyle name="Hyperlink 39" xfId="21872" hidden="1" xr:uid="{00000000-0005-0000-0000-000042930000}"/>
    <cellStyle name="Hyperlink 39" xfId="21995" hidden="1" xr:uid="{00000000-0005-0000-0000-000043930000}"/>
    <cellStyle name="Hyperlink 39" xfId="22168" hidden="1" xr:uid="{00000000-0005-0000-0000-000044930000}"/>
    <cellStyle name="Hyperlink 39" xfId="22217" hidden="1" xr:uid="{00000000-0005-0000-0000-000045930000}"/>
    <cellStyle name="Hyperlink 39" xfId="22267" hidden="1" xr:uid="{00000000-0005-0000-0000-000046930000}"/>
    <cellStyle name="Hyperlink 39" xfId="22303" hidden="1" xr:uid="{00000000-0005-0000-0000-000047930000}"/>
    <cellStyle name="Hyperlink 39" xfId="22024" hidden="1" xr:uid="{00000000-0005-0000-0000-000048930000}"/>
    <cellStyle name="Hyperlink 39" xfId="22400" hidden="1" xr:uid="{00000000-0005-0000-0000-000049930000}"/>
    <cellStyle name="Hyperlink 39" xfId="22449" hidden="1" xr:uid="{00000000-0005-0000-0000-00004A930000}"/>
    <cellStyle name="Hyperlink 39" xfId="22499" hidden="1" xr:uid="{00000000-0005-0000-0000-00004B930000}"/>
    <cellStyle name="Hyperlink 39" xfId="22535" hidden="1" xr:uid="{00000000-0005-0000-0000-00004C930000}"/>
    <cellStyle name="Hyperlink 39" xfId="21923" hidden="1" xr:uid="{00000000-0005-0000-0000-00004D930000}"/>
    <cellStyle name="Hyperlink 39" xfId="22604" hidden="1" xr:uid="{00000000-0005-0000-0000-00004E930000}"/>
    <cellStyle name="Hyperlink 39" xfId="22653" hidden="1" xr:uid="{00000000-0005-0000-0000-00004F930000}"/>
    <cellStyle name="Hyperlink 39" xfId="22703" hidden="1" xr:uid="{00000000-0005-0000-0000-000050930000}"/>
    <cellStyle name="Hyperlink 39" xfId="22739" hidden="1" xr:uid="{00000000-0005-0000-0000-000051930000}"/>
    <cellStyle name="Hyperlink 39" xfId="22105" hidden="1" xr:uid="{00000000-0005-0000-0000-000052930000}"/>
    <cellStyle name="Hyperlink 39" xfId="22808" hidden="1" xr:uid="{00000000-0005-0000-0000-000053930000}"/>
    <cellStyle name="Hyperlink 39" xfId="22857" hidden="1" xr:uid="{00000000-0005-0000-0000-000054930000}"/>
    <cellStyle name="Hyperlink 39" xfId="22907" hidden="1" xr:uid="{00000000-0005-0000-0000-000055930000}"/>
    <cellStyle name="Hyperlink 39" xfId="22943" hidden="1" xr:uid="{00000000-0005-0000-0000-000056930000}"/>
    <cellStyle name="Hyperlink 39" xfId="22340" hidden="1" xr:uid="{00000000-0005-0000-0000-000057930000}"/>
    <cellStyle name="Hyperlink 39" xfId="23012" hidden="1" xr:uid="{00000000-0005-0000-0000-000058930000}"/>
    <cellStyle name="Hyperlink 39" xfId="23061" hidden="1" xr:uid="{00000000-0005-0000-0000-000059930000}"/>
    <cellStyle name="Hyperlink 39" xfId="23111" hidden="1" xr:uid="{00000000-0005-0000-0000-00005A930000}"/>
    <cellStyle name="Hyperlink 39" xfId="23147" hidden="1" xr:uid="{00000000-0005-0000-0000-00005B930000}"/>
    <cellStyle name="Hyperlink 39" xfId="21644" hidden="1" xr:uid="{00000000-0005-0000-0000-00005C930000}"/>
    <cellStyle name="Hyperlink 39" xfId="23216" hidden="1" xr:uid="{00000000-0005-0000-0000-00005D930000}"/>
    <cellStyle name="Hyperlink 39" xfId="23265" hidden="1" xr:uid="{00000000-0005-0000-0000-00005E930000}"/>
    <cellStyle name="Hyperlink 39" xfId="23315" hidden="1" xr:uid="{00000000-0005-0000-0000-00005F930000}"/>
    <cellStyle name="Hyperlink 39" xfId="23351" hidden="1" xr:uid="{00000000-0005-0000-0000-000060930000}"/>
    <cellStyle name="Hyperlink 39" xfId="23474" hidden="1" xr:uid="{00000000-0005-0000-0000-000061930000}"/>
    <cellStyle name="Hyperlink 39" xfId="23647" hidden="1" xr:uid="{00000000-0005-0000-0000-000062930000}"/>
    <cellStyle name="Hyperlink 39" xfId="23696" hidden="1" xr:uid="{00000000-0005-0000-0000-000063930000}"/>
    <cellStyle name="Hyperlink 39" xfId="23746" hidden="1" xr:uid="{00000000-0005-0000-0000-000064930000}"/>
    <cellStyle name="Hyperlink 39" xfId="23782" hidden="1" xr:uid="{00000000-0005-0000-0000-000065930000}"/>
    <cellStyle name="Hyperlink 39" xfId="23503" hidden="1" xr:uid="{00000000-0005-0000-0000-000066930000}"/>
    <cellStyle name="Hyperlink 39" xfId="23879" hidden="1" xr:uid="{00000000-0005-0000-0000-000067930000}"/>
    <cellStyle name="Hyperlink 39" xfId="23928" hidden="1" xr:uid="{00000000-0005-0000-0000-000068930000}"/>
    <cellStyle name="Hyperlink 39" xfId="23978" hidden="1" xr:uid="{00000000-0005-0000-0000-000069930000}"/>
    <cellStyle name="Hyperlink 39" xfId="24014" hidden="1" xr:uid="{00000000-0005-0000-0000-00006A930000}"/>
    <cellStyle name="Hyperlink 39" xfId="23402" hidden="1" xr:uid="{00000000-0005-0000-0000-00006B930000}"/>
    <cellStyle name="Hyperlink 39" xfId="24083" hidden="1" xr:uid="{00000000-0005-0000-0000-00006C930000}"/>
    <cellStyle name="Hyperlink 39" xfId="24132" hidden="1" xr:uid="{00000000-0005-0000-0000-00006D930000}"/>
    <cellStyle name="Hyperlink 39" xfId="24182" hidden="1" xr:uid="{00000000-0005-0000-0000-00006E930000}"/>
    <cellStyle name="Hyperlink 39" xfId="24218" hidden="1" xr:uid="{00000000-0005-0000-0000-00006F930000}"/>
    <cellStyle name="Hyperlink 39" xfId="23584" hidden="1" xr:uid="{00000000-0005-0000-0000-000070930000}"/>
    <cellStyle name="Hyperlink 39" xfId="24287" hidden="1" xr:uid="{00000000-0005-0000-0000-000071930000}"/>
    <cellStyle name="Hyperlink 39" xfId="24336" hidden="1" xr:uid="{00000000-0005-0000-0000-000072930000}"/>
    <cellStyle name="Hyperlink 39" xfId="24386" hidden="1" xr:uid="{00000000-0005-0000-0000-000073930000}"/>
    <cellStyle name="Hyperlink 39" xfId="24422" hidden="1" xr:uid="{00000000-0005-0000-0000-000074930000}"/>
    <cellStyle name="Hyperlink 39" xfId="23819" hidden="1" xr:uid="{00000000-0005-0000-0000-000075930000}"/>
    <cellStyle name="Hyperlink 39" xfId="24491" hidden="1" xr:uid="{00000000-0005-0000-0000-000076930000}"/>
    <cellStyle name="Hyperlink 39" xfId="24540" hidden="1" xr:uid="{00000000-0005-0000-0000-000077930000}"/>
    <cellStyle name="Hyperlink 39" xfId="24590" hidden="1" xr:uid="{00000000-0005-0000-0000-000078930000}"/>
    <cellStyle name="Hyperlink 39" xfId="24626" hidden="1" xr:uid="{00000000-0005-0000-0000-000079930000}"/>
    <cellStyle name="Hyperlink 39" xfId="21545" hidden="1" xr:uid="{00000000-0005-0000-0000-00007A930000}"/>
    <cellStyle name="Hyperlink 39" xfId="24695" hidden="1" xr:uid="{00000000-0005-0000-0000-00007B930000}"/>
    <cellStyle name="Hyperlink 39" xfId="24744" hidden="1" xr:uid="{00000000-0005-0000-0000-00007C930000}"/>
    <cellStyle name="Hyperlink 39" xfId="24794" hidden="1" xr:uid="{00000000-0005-0000-0000-00007D930000}"/>
    <cellStyle name="Hyperlink 39" xfId="24830" hidden="1" xr:uid="{00000000-0005-0000-0000-00007E930000}"/>
    <cellStyle name="Hyperlink 39" xfId="24953" hidden="1" xr:uid="{00000000-0005-0000-0000-00007F930000}"/>
    <cellStyle name="Hyperlink 39" xfId="25126" hidden="1" xr:uid="{00000000-0005-0000-0000-000080930000}"/>
    <cellStyle name="Hyperlink 39" xfId="25175" hidden="1" xr:uid="{00000000-0005-0000-0000-000081930000}"/>
    <cellStyle name="Hyperlink 39" xfId="25225" hidden="1" xr:uid="{00000000-0005-0000-0000-000082930000}"/>
    <cellStyle name="Hyperlink 39" xfId="25261" hidden="1" xr:uid="{00000000-0005-0000-0000-000083930000}"/>
    <cellStyle name="Hyperlink 39" xfId="24982" hidden="1" xr:uid="{00000000-0005-0000-0000-000084930000}"/>
    <cellStyle name="Hyperlink 39" xfId="25358" hidden="1" xr:uid="{00000000-0005-0000-0000-000085930000}"/>
    <cellStyle name="Hyperlink 39" xfId="25407" hidden="1" xr:uid="{00000000-0005-0000-0000-000086930000}"/>
    <cellStyle name="Hyperlink 39" xfId="25457" hidden="1" xr:uid="{00000000-0005-0000-0000-000087930000}"/>
    <cellStyle name="Hyperlink 39" xfId="25493" hidden="1" xr:uid="{00000000-0005-0000-0000-000088930000}"/>
    <cellStyle name="Hyperlink 39" xfId="24881" hidden="1" xr:uid="{00000000-0005-0000-0000-000089930000}"/>
    <cellStyle name="Hyperlink 39" xfId="25562" hidden="1" xr:uid="{00000000-0005-0000-0000-00008A930000}"/>
    <cellStyle name="Hyperlink 39" xfId="25611" hidden="1" xr:uid="{00000000-0005-0000-0000-00008B930000}"/>
    <cellStyle name="Hyperlink 39" xfId="25661" hidden="1" xr:uid="{00000000-0005-0000-0000-00008C930000}"/>
    <cellStyle name="Hyperlink 39" xfId="25697" hidden="1" xr:uid="{00000000-0005-0000-0000-00008D930000}"/>
    <cellStyle name="Hyperlink 39" xfId="25063" hidden="1" xr:uid="{00000000-0005-0000-0000-00008E930000}"/>
    <cellStyle name="Hyperlink 39" xfId="25766" hidden="1" xr:uid="{00000000-0005-0000-0000-00008F930000}"/>
    <cellStyle name="Hyperlink 39" xfId="25815" hidden="1" xr:uid="{00000000-0005-0000-0000-000090930000}"/>
    <cellStyle name="Hyperlink 39" xfId="25865" hidden="1" xr:uid="{00000000-0005-0000-0000-000091930000}"/>
    <cellStyle name="Hyperlink 39" xfId="25901" hidden="1" xr:uid="{00000000-0005-0000-0000-000092930000}"/>
    <cellStyle name="Hyperlink 39" xfId="25298" hidden="1" xr:uid="{00000000-0005-0000-0000-000093930000}"/>
    <cellStyle name="Hyperlink 39" xfId="25970" hidden="1" xr:uid="{00000000-0005-0000-0000-000094930000}"/>
    <cellStyle name="Hyperlink 39" xfId="26019" hidden="1" xr:uid="{00000000-0005-0000-0000-000095930000}"/>
    <cellStyle name="Hyperlink 39" xfId="26069" hidden="1" xr:uid="{00000000-0005-0000-0000-000096930000}"/>
    <cellStyle name="Hyperlink 39" xfId="26105" hidden="1" xr:uid="{00000000-0005-0000-0000-000097930000}"/>
    <cellStyle name="Hyperlink 39" xfId="10881" hidden="1" xr:uid="{00000000-0005-0000-0000-000098930000}"/>
    <cellStyle name="Hyperlink 39" xfId="26199" hidden="1" xr:uid="{00000000-0005-0000-0000-000099930000}"/>
    <cellStyle name="Hyperlink 39" xfId="26248" hidden="1" xr:uid="{00000000-0005-0000-0000-00009A930000}"/>
    <cellStyle name="Hyperlink 39" xfId="26298" hidden="1" xr:uid="{00000000-0005-0000-0000-00009B930000}"/>
    <cellStyle name="Hyperlink 39" xfId="26334" hidden="1" xr:uid="{00000000-0005-0000-0000-00009C930000}"/>
    <cellStyle name="Hyperlink 39" xfId="26385" hidden="1" xr:uid="{00000000-0005-0000-0000-00009D930000}"/>
    <cellStyle name="Hyperlink 39" xfId="26454" hidden="1" xr:uid="{00000000-0005-0000-0000-00009E930000}"/>
    <cellStyle name="Hyperlink 39" xfId="26503" hidden="1" xr:uid="{00000000-0005-0000-0000-00009F930000}"/>
    <cellStyle name="Hyperlink 39" xfId="26553" hidden="1" xr:uid="{00000000-0005-0000-0000-0000A0930000}"/>
    <cellStyle name="Hyperlink 39" xfId="26589" hidden="1" xr:uid="{00000000-0005-0000-0000-0000A1930000}"/>
    <cellStyle name="Hyperlink 39" xfId="26692" hidden="1" xr:uid="{00000000-0005-0000-0000-0000A2930000}"/>
    <cellStyle name="Hyperlink 39" xfId="26815" hidden="1" xr:uid="{00000000-0005-0000-0000-0000A3930000}"/>
    <cellStyle name="Hyperlink 39" xfId="26864" hidden="1" xr:uid="{00000000-0005-0000-0000-0000A4930000}"/>
    <cellStyle name="Hyperlink 39" xfId="26914" hidden="1" xr:uid="{00000000-0005-0000-0000-0000A5930000}"/>
    <cellStyle name="Hyperlink 39" xfId="26950" hidden="1" xr:uid="{00000000-0005-0000-0000-0000A6930000}"/>
    <cellStyle name="Hyperlink 39" xfId="27073" hidden="1" xr:uid="{00000000-0005-0000-0000-0000A7930000}"/>
    <cellStyle name="Hyperlink 39" xfId="27246" hidden="1" xr:uid="{00000000-0005-0000-0000-0000A8930000}"/>
    <cellStyle name="Hyperlink 39" xfId="27295" hidden="1" xr:uid="{00000000-0005-0000-0000-0000A9930000}"/>
    <cellStyle name="Hyperlink 39" xfId="27345" hidden="1" xr:uid="{00000000-0005-0000-0000-0000AA930000}"/>
    <cellStyle name="Hyperlink 39" xfId="27381" hidden="1" xr:uid="{00000000-0005-0000-0000-0000AB930000}"/>
    <cellStyle name="Hyperlink 39" xfId="27102" hidden="1" xr:uid="{00000000-0005-0000-0000-0000AC930000}"/>
    <cellStyle name="Hyperlink 39" xfId="27478" hidden="1" xr:uid="{00000000-0005-0000-0000-0000AD930000}"/>
    <cellStyle name="Hyperlink 39" xfId="27527" hidden="1" xr:uid="{00000000-0005-0000-0000-0000AE930000}"/>
    <cellStyle name="Hyperlink 39" xfId="27577" hidden="1" xr:uid="{00000000-0005-0000-0000-0000AF930000}"/>
    <cellStyle name="Hyperlink 39" xfId="27613" hidden="1" xr:uid="{00000000-0005-0000-0000-0000B0930000}"/>
    <cellStyle name="Hyperlink 39" xfId="27001" hidden="1" xr:uid="{00000000-0005-0000-0000-0000B1930000}"/>
    <cellStyle name="Hyperlink 39" xfId="27682" hidden="1" xr:uid="{00000000-0005-0000-0000-0000B2930000}"/>
    <cellStyle name="Hyperlink 39" xfId="27731" hidden="1" xr:uid="{00000000-0005-0000-0000-0000B3930000}"/>
    <cellStyle name="Hyperlink 39" xfId="27781" hidden="1" xr:uid="{00000000-0005-0000-0000-0000B4930000}"/>
    <cellStyle name="Hyperlink 39" xfId="27817" hidden="1" xr:uid="{00000000-0005-0000-0000-0000B5930000}"/>
    <cellStyle name="Hyperlink 39" xfId="27183" hidden="1" xr:uid="{00000000-0005-0000-0000-0000B6930000}"/>
    <cellStyle name="Hyperlink 39" xfId="27886" hidden="1" xr:uid="{00000000-0005-0000-0000-0000B7930000}"/>
    <cellStyle name="Hyperlink 39" xfId="27935" hidden="1" xr:uid="{00000000-0005-0000-0000-0000B8930000}"/>
    <cellStyle name="Hyperlink 39" xfId="27985" hidden="1" xr:uid="{00000000-0005-0000-0000-0000B9930000}"/>
    <cellStyle name="Hyperlink 39" xfId="28021" hidden="1" xr:uid="{00000000-0005-0000-0000-0000BA930000}"/>
    <cellStyle name="Hyperlink 39" xfId="27418" hidden="1" xr:uid="{00000000-0005-0000-0000-0000BB930000}"/>
    <cellStyle name="Hyperlink 39" xfId="28090" hidden="1" xr:uid="{00000000-0005-0000-0000-0000BC930000}"/>
    <cellStyle name="Hyperlink 39" xfId="28139" hidden="1" xr:uid="{00000000-0005-0000-0000-0000BD930000}"/>
    <cellStyle name="Hyperlink 39" xfId="28189" hidden="1" xr:uid="{00000000-0005-0000-0000-0000BE930000}"/>
    <cellStyle name="Hyperlink 39" xfId="28225" hidden="1" xr:uid="{00000000-0005-0000-0000-0000BF930000}"/>
    <cellStyle name="Hyperlink 39" xfId="26722" hidden="1" xr:uid="{00000000-0005-0000-0000-0000C0930000}"/>
    <cellStyle name="Hyperlink 39" xfId="28294" hidden="1" xr:uid="{00000000-0005-0000-0000-0000C1930000}"/>
    <cellStyle name="Hyperlink 39" xfId="28343" hidden="1" xr:uid="{00000000-0005-0000-0000-0000C2930000}"/>
    <cellStyle name="Hyperlink 39" xfId="28393" hidden="1" xr:uid="{00000000-0005-0000-0000-0000C3930000}"/>
    <cellStyle name="Hyperlink 39" xfId="28429" hidden="1" xr:uid="{00000000-0005-0000-0000-0000C4930000}"/>
    <cellStyle name="Hyperlink 39" xfId="28552" hidden="1" xr:uid="{00000000-0005-0000-0000-0000C5930000}"/>
    <cellStyle name="Hyperlink 39" xfId="28725" hidden="1" xr:uid="{00000000-0005-0000-0000-0000C6930000}"/>
    <cellStyle name="Hyperlink 39" xfId="28774" hidden="1" xr:uid="{00000000-0005-0000-0000-0000C7930000}"/>
    <cellStyle name="Hyperlink 39" xfId="28824" hidden="1" xr:uid="{00000000-0005-0000-0000-0000C8930000}"/>
    <cellStyle name="Hyperlink 39" xfId="28860" hidden="1" xr:uid="{00000000-0005-0000-0000-0000C9930000}"/>
    <cellStyle name="Hyperlink 39" xfId="28581" hidden="1" xr:uid="{00000000-0005-0000-0000-0000CA930000}"/>
    <cellStyle name="Hyperlink 39" xfId="28957" hidden="1" xr:uid="{00000000-0005-0000-0000-0000CB930000}"/>
    <cellStyle name="Hyperlink 39" xfId="29006" hidden="1" xr:uid="{00000000-0005-0000-0000-0000CC930000}"/>
    <cellStyle name="Hyperlink 39" xfId="29056" hidden="1" xr:uid="{00000000-0005-0000-0000-0000CD930000}"/>
    <cellStyle name="Hyperlink 39" xfId="29092" hidden="1" xr:uid="{00000000-0005-0000-0000-0000CE930000}"/>
    <cellStyle name="Hyperlink 39" xfId="28480" hidden="1" xr:uid="{00000000-0005-0000-0000-0000CF930000}"/>
    <cellStyle name="Hyperlink 39" xfId="29161" hidden="1" xr:uid="{00000000-0005-0000-0000-0000D0930000}"/>
    <cellStyle name="Hyperlink 39" xfId="29210" hidden="1" xr:uid="{00000000-0005-0000-0000-0000D1930000}"/>
    <cellStyle name="Hyperlink 39" xfId="29260" hidden="1" xr:uid="{00000000-0005-0000-0000-0000D2930000}"/>
    <cellStyle name="Hyperlink 39" xfId="29296" hidden="1" xr:uid="{00000000-0005-0000-0000-0000D3930000}"/>
    <cellStyle name="Hyperlink 39" xfId="28662" hidden="1" xr:uid="{00000000-0005-0000-0000-0000D4930000}"/>
    <cellStyle name="Hyperlink 39" xfId="29365" hidden="1" xr:uid="{00000000-0005-0000-0000-0000D5930000}"/>
    <cellStyle name="Hyperlink 39" xfId="29414" hidden="1" xr:uid="{00000000-0005-0000-0000-0000D6930000}"/>
    <cellStyle name="Hyperlink 39" xfId="29464" hidden="1" xr:uid="{00000000-0005-0000-0000-0000D7930000}"/>
    <cellStyle name="Hyperlink 39" xfId="29500" hidden="1" xr:uid="{00000000-0005-0000-0000-0000D8930000}"/>
    <cellStyle name="Hyperlink 39" xfId="28897" hidden="1" xr:uid="{00000000-0005-0000-0000-0000D9930000}"/>
    <cellStyle name="Hyperlink 39" xfId="29569" hidden="1" xr:uid="{00000000-0005-0000-0000-0000DA930000}"/>
    <cellStyle name="Hyperlink 39" xfId="29618" hidden="1" xr:uid="{00000000-0005-0000-0000-0000DB930000}"/>
    <cellStyle name="Hyperlink 39" xfId="29668" hidden="1" xr:uid="{00000000-0005-0000-0000-0000DC930000}"/>
    <cellStyle name="Hyperlink 39" xfId="29704" hidden="1" xr:uid="{00000000-0005-0000-0000-0000DD930000}"/>
    <cellStyle name="Hyperlink 39" xfId="26623" hidden="1" xr:uid="{00000000-0005-0000-0000-0000DE930000}"/>
    <cellStyle name="Hyperlink 39" xfId="29773" hidden="1" xr:uid="{00000000-0005-0000-0000-0000DF930000}"/>
    <cellStyle name="Hyperlink 39" xfId="29822" hidden="1" xr:uid="{00000000-0005-0000-0000-0000E0930000}"/>
    <cellStyle name="Hyperlink 39" xfId="29872" hidden="1" xr:uid="{00000000-0005-0000-0000-0000E1930000}"/>
    <cellStyle name="Hyperlink 39" xfId="29908" hidden="1" xr:uid="{00000000-0005-0000-0000-0000E2930000}"/>
    <cellStyle name="Hyperlink 39" xfId="30031" hidden="1" xr:uid="{00000000-0005-0000-0000-0000E3930000}"/>
    <cellStyle name="Hyperlink 39" xfId="30204" hidden="1" xr:uid="{00000000-0005-0000-0000-0000E4930000}"/>
    <cellStyle name="Hyperlink 39" xfId="30253" hidden="1" xr:uid="{00000000-0005-0000-0000-0000E5930000}"/>
    <cellStyle name="Hyperlink 39" xfId="30303" hidden="1" xr:uid="{00000000-0005-0000-0000-0000E6930000}"/>
    <cellStyle name="Hyperlink 39" xfId="30339" hidden="1" xr:uid="{00000000-0005-0000-0000-0000E7930000}"/>
    <cellStyle name="Hyperlink 39" xfId="30060" hidden="1" xr:uid="{00000000-0005-0000-0000-0000E8930000}"/>
    <cellStyle name="Hyperlink 39" xfId="30436" hidden="1" xr:uid="{00000000-0005-0000-0000-0000E9930000}"/>
    <cellStyle name="Hyperlink 39" xfId="30485" hidden="1" xr:uid="{00000000-0005-0000-0000-0000EA930000}"/>
    <cellStyle name="Hyperlink 39" xfId="30535" hidden="1" xr:uid="{00000000-0005-0000-0000-0000EB930000}"/>
    <cellStyle name="Hyperlink 39" xfId="30571" hidden="1" xr:uid="{00000000-0005-0000-0000-0000EC930000}"/>
    <cellStyle name="Hyperlink 39" xfId="29959" hidden="1" xr:uid="{00000000-0005-0000-0000-0000ED930000}"/>
    <cellStyle name="Hyperlink 39" xfId="30640" hidden="1" xr:uid="{00000000-0005-0000-0000-0000EE930000}"/>
    <cellStyle name="Hyperlink 39" xfId="30689" hidden="1" xr:uid="{00000000-0005-0000-0000-0000EF930000}"/>
    <cellStyle name="Hyperlink 39" xfId="30739" hidden="1" xr:uid="{00000000-0005-0000-0000-0000F0930000}"/>
    <cellStyle name="Hyperlink 39" xfId="30775" hidden="1" xr:uid="{00000000-0005-0000-0000-0000F1930000}"/>
    <cellStyle name="Hyperlink 39" xfId="30141" hidden="1" xr:uid="{00000000-0005-0000-0000-0000F2930000}"/>
    <cellStyle name="Hyperlink 39" xfId="30844" hidden="1" xr:uid="{00000000-0005-0000-0000-0000F3930000}"/>
    <cellStyle name="Hyperlink 39" xfId="30893" hidden="1" xr:uid="{00000000-0005-0000-0000-0000F4930000}"/>
    <cellStyle name="Hyperlink 39" xfId="30943" hidden="1" xr:uid="{00000000-0005-0000-0000-0000F5930000}"/>
    <cellStyle name="Hyperlink 39" xfId="30979" hidden="1" xr:uid="{00000000-0005-0000-0000-0000F6930000}"/>
    <cellStyle name="Hyperlink 39" xfId="30376" hidden="1" xr:uid="{00000000-0005-0000-0000-0000F7930000}"/>
    <cellStyle name="Hyperlink 39" xfId="31048" hidden="1" xr:uid="{00000000-0005-0000-0000-0000F8930000}"/>
    <cellStyle name="Hyperlink 39" xfId="31097" hidden="1" xr:uid="{00000000-0005-0000-0000-0000F9930000}"/>
    <cellStyle name="Hyperlink 39" xfId="31147" hidden="1" xr:uid="{00000000-0005-0000-0000-0000FA930000}"/>
    <cellStyle name="Hyperlink 39" xfId="31183" hidden="1" xr:uid="{00000000-0005-0000-0000-0000FB930000}"/>
    <cellStyle name="Hyperlink 39" xfId="15969" hidden="1" xr:uid="{00000000-0005-0000-0000-0000FC930000}"/>
    <cellStyle name="Hyperlink 39" xfId="31271" hidden="1" xr:uid="{00000000-0005-0000-0000-0000FD930000}"/>
    <cellStyle name="Hyperlink 39" xfId="31320" hidden="1" xr:uid="{00000000-0005-0000-0000-0000FE930000}"/>
    <cellStyle name="Hyperlink 39" xfId="31370" hidden="1" xr:uid="{00000000-0005-0000-0000-0000FF930000}"/>
    <cellStyle name="Hyperlink 39" xfId="31406" hidden="1" xr:uid="{00000000-0005-0000-0000-000000940000}"/>
    <cellStyle name="Hyperlink 39" xfId="31457" hidden="1" xr:uid="{00000000-0005-0000-0000-000001940000}"/>
    <cellStyle name="Hyperlink 39" xfId="31526" hidden="1" xr:uid="{00000000-0005-0000-0000-000002940000}"/>
    <cellStyle name="Hyperlink 39" xfId="31575" hidden="1" xr:uid="{00000000-0005-0000-0000-000003940000}"/>
    <cellStyle name="Hyperlink 39" xfId="31625" hidden="1" xr:uid="{00000000-0005-0000-0000-000004940000}"/>
    <cellStyle name="Hyperlink 39" xfId="31661" hidden="1" xr:uid="{00000000-0005-0000-0000-000005940000}"/>
    <cellStyle name="Hyperlink 39" xfId="31761" hidden="1" xr:uid="{00000000-0005-0000-0000-000006940000}"/>
    <cellStyle name="Hyperlink 39" xfId="31883" hidden="1" xr:uid="{00000000-0005-0000-0000-000007940000}"/>
    <cellStyle name="Hyperlink 39" xfId="31932" hidden="1" xr:uid="{00000000-0005-0000-0000-000008940000}"/>
    <cellStyle name="Hyperlink 39" xfId="31982" hidden="1" xr:uid="{00000000-0005-0000-0000-000009940000}"/>
    <cellStyle name="Hyperlink 39" xfId="32018" hidden="1" xr:uid="{00000000-0005-0000-0000-00000A940000}"/>
    <cellStyle name="Hyperlink 39" xfId="32141" hidden="1" xr:uid="{00000000-0005-0000-0000-00000B940000}"/>
    <cellStyle name="Hyperlink 39" xfId="32314" hidden="1" xr:uid="{00000000-0005-0000-0000-00000C940000}"/>
    <cellStyle name="Hyperlink 39" xfId="32363" hidden="1" xr:uid="{00000000-0005-0000-0000-00000D940000}"/>
    <cellStyle name="Hyperlink 39" xfId="32413" hidden="1" xr:uid="{00000000-0005-0000-0000-00000E940000}"/>
    <cellStyle name="Hyperlink 39" xfId="32449" hidden="1" xr:uid="{00000000-0005-0000-0000-00000F940000}"/>
    <cellStyle name="Hyperlink 39" xfId="32170" hidden="1" xr:uid="{00000000-0005-0000-0000-000010940000}"/>
    <cellStyle name="Hyperlink 39" xfId="32546" hidden="1" xr:uid="{00000000-0005-0000-0000-000011940000}"/>
    <cellStyle name="Hyperlink 39" xfId="32595" hidden="1" xr:uid="{00000000-0005-0000-0000-000012940000}"/>
    <cellStyle name="Hyperlink 39" xfId="32645" hidden="1" xr:uid="{00000000-0005-0000-0000-000013940000}"/>
    <cellStyle name="Hyperlink 39" xfId="32681" hidden="1" xr:uid="{00000000-0005-0000-0000-000014940000}"/>
    <cellStyle name="Hyperlink 39" xfId="32069" hidden="1" xr:uid="{00000000-0005-0000-0000-000015940000}"/>
    <cellStyle name="Hyperlink 39" xfId="32750" hidden="1" xr:uid="{00000000-0005-0000-0000-000016940000}"/>
    <cellStyle name="Hyperlink 39" xfId="32799" hidden="1" xr:uid="{00000000-0005-0000-0000-000017940000}"/>
    <cellStyle name="Hyperlink 39" xfId="32849" hidden="1" xr:uid="{00000000-0005-0000-0000-000018940000}"/>
    <cellStyle name="Hyperlink 39" xfId="32885" hidden="1" xr:uid="{00000000-0005-0000-0000-000019940000}"/>
    <cellStyle name="Hyperlink 39" xfId="32251" hidden="1" xr:uid="{00000000-0005-0000-0000-00001A940000}"/>
    <cellStyle name="Hyperlink 39" xfId="32954" hidden="1" xr:uid="{00000000-0005-0000-0000-00001B940000}"/>
    <cellStyle name="Hyperlink 39" xfId="33003" hidden="1" xr:uid="{00000000-0005-0000-0000-00001C940000}"/>
    <cellStyle name="Hyperlink 39" xfId="33053" hidden="1" xr:uid="{00000000-0005-0000-0000-00001D940000}"/>
    <cellStyle name="Hyperlink 39" xfId="33089" hidden="1" xr:uid="{00000000-0005-0000-0000-00001E940000}"/>
    <cellStyle name="Hyperlink 39" xfId="32486" hidden="1" xr:uid="{00000000-0005-0000-0000-00001F940000}"/>
    <cellStyle name="Hyperlink 39" xfId="33158" hidden="1" xr:uid="{00000000-0005-0000-0000-000020940000}"/>
    <cellStyle name="Hyperlink 39" xfId="33207" hidden="1" xr:uid="{00000000-0005-0000-0000-000021940000}"/>
    <cellStyle name="Hyperlink 39" xfId="33257" hidden="1" xr:uid="{00000000-0005-0000-0000-000022940000}"/>
    <cellStyle name="Hyperlink 39" xfId="33293" hidden="1" xr:uid="{00000000-0005-0000-0000-000023940000}"/>
    <cellStyle name="Hyperlink 39" xfId="31790" hidden="1" xr:uid="{00000000-0005-0000-0000-000024940000}"/>
    <cellStyle name="Hyperlink 39" xfId="33362" hidden="1" xr:uid="{00000000-0005-0000-0000-000025940000}"/>
    <cellStyle name="Hyperlink 39" xfId="33411" hidden="1" xr:uid="{00000000-0005-0000-0000-000026940000}"/>
    <cellStyle name="Hyperlink 39" xfId="33461" hidden="1" xr:uid="{00000000-0005-0000-0000-000027940000}"/>
    <cellStyle name="Hyperlink 39" xfId="33497" hidden="1" xr:uid="{00000000-0005-0000-0000-000028940000}"/>
    <cellStyle name="Hyperlink 39" xfId="33620" hidden="1" xr:uid="{00000000-0005-0000-0000-000029940000}"/>
    <cellStyle name="Hyperlink 39" xfId="33793" hidden="1" xr:uid="{00000000-0005-0000-0000-00002A940000}"/>
    <cellStyle name="Hyperlink 39" xfId="33842" hidden="1" xr:uid="{00000000-0005-0000-0000-00002B940000}"/>
    <cellStyle name="Hyperlink 39" xfId="33892" hidden="1" xr:uid="{00000000-0005-0000-0000-00002C940000}"/>
    <cellStyle name="Hyperlink 39" xfId="33928" hidden="1" xr:uid="{00000000-0005-0000-0000-00002D940000}"/>
    <cellStyle name="Hyperlink 39" xfId="33649" hidden="1" xr:uid="{00000000-0005-0000-0000-00002E940000}"/>
    <cellStyle name="Hyperlink 39" xfId="34025" hidden="1" xr:uid="{00000000-0005-0000-0000-00002F940000}"/>
    <cellStyle name="Hyperlink 39" xfId="34074" hidden="1" xr:uid="{00000000-0005-0000-0000-000030940000}"/>
    <cellStyle name="Hyperlink 39" xfId="34124" hidden="1" xr:uid="{00000000-0005-0000-0000-000031940000}"/>
    <cellStyle name="Hyperlink 39" xfId="34160" hidden="1" xr:uid="{00000000-0005-0000-0000-000032940000}"/>
    <cellStyle name="Hyperlink 39" xfId="33548" hidden="1" xr:uid="{00000000-0005-0000-0000-000033940000}"/>
    <cellStyle name="Hyperlink 39" xfId="34229" hidden="1" xr:uid="{00000000-0005-0000-0000-000034940000}"/>
    <cellStyle name="Hyperlink 39" xfId="34278" hidden="1" xr:uid="{00000000-0005-0000-0000-000035940000}"/>
    <cellStyle name="Hyperlink 39" xfId="34328" hidden="1" xr:uid="{00000000-0005-0000-0000-000036940000}"/>
    <cellStyle name="Hyperlink 39" xfId="34364" hidden="1" xr:uid="{00000000-0005-0000-0000-000037940000}"/>
    <cellStyle name="Hyperlink 39" xfId="33730" hidden="1" xr:uid="{00000000-0005-0000-0000-000038940000}"/>
    <cellStyle name="Hyperlink 39" xfId="34433" hidden="1" xr:uid="{00000000-0005-0000-0000-000039940000}"/>
    <cellStyle name="Hyperlink 39" xfId="34482" hidden="1" xr:uid="{00000000-0005-0000-0000-00003A940000}"/>
    <cellStyle name="Hyperlink 39" xfId="34532" hidden="1" xr:uid="{00000000-0005-0000-0000-00003B940000}"/>
    <cellStyle name="Hyperlink 39" xfId="34568" hidden="1" xr:uid="{00000000-0005-0000-0000-00003C940000}"/>
    <cellStyle name="Hyperlink 39" xfId="33965" hidden="1" xr:uid="{00000000-0005-0000-0000-00003D940000}"/>
    <cellStyle name="Hyperlink 39" xfId="34637" hidden="1" xr:uid="{00000000-0005-0000-0000-00003E940000}"/>
    <cellStyle name="Hyperlink 39" xfId="34686" hidden="1" xr:uid="{00000000-0005-0000-0000-00003F940000}"/>
    <cellStyle name="Hyperlink 39" xfId="34736" hidden="1" xr:uid="{00000000-0005-0000-0000-000040940000}"/>
    <cellStyle name="Hyperlink 39" xfId="34772" hidden="1" xr:uid="{00000000-0005-0000-0000-000041940000}"/>
    <cellStyle name="Hyperlink 39" xfId="31694" hidden="1" xr:uid="{00000000-0005-0000-0000-000042940000}"/>
    <cellStyle name="Hyperlink 39" xfId="34841" hidden="1" xr:uid="{00000000-0005-0000-0000-000043940000}"/>
    <cellStyle name="Hyperlink 39" xfId="34890" hidden="1" xr:uid="{00000000-0005-0000-0000-000044940000}"/>
    <cellStyle name="Hyperlink 39" xfId="34940" hidden="1" xr:uid="{00000000-0005-0000-0000-000045940000}"/>
    <cellStyle name="Hyperlink 39" xfId="34976" hidden="1" xr:uid="{00000000-0005-0000-0000-000046940000}"/>
    <cellStyle name="Hyperlink 39" xfId="35099" hidden="1" xr:uid="{00000000-0005-0000-0000-000047940000}"/>
    <cellStyle name="Hyperlink 39" xfId="35272" hidden="1" xr:uid="{00000000-0005-0000-0000-000048940000}"/>
    <cellStyle name="Hyperlink 39" xfId="35321" hidden="1" xr:uid="{00000000-0005-0000-0000-000049940000}"/>
    <cellStyle name="Hyperlink 39" xfId="35371" hidden="1" xr:uid="{00000000-0005-0000-0000-00004A940000}"/>
    <cellStyle name="Hyperlink 39" xfId="35407" hidden="1" xr:uid="{00000000-0005-0000-0000-00004B940000}"/>
    <cellStyle name="Hyperlink 39" xfId="35128" hidden="1" xr:uid="{00000000-0005-0000-0000-00004C940000}"/>
    <cellStyle name="Hyperlink 39" xfId="35504" hidden="1" xr:uid="{00000000-0005-0000-0000-00004D940000}"/>
    <cellStyle name="Hyperlink 39" xfId="35553" hidden="1" xr:uid="{00000000-0005-0000-0000-00004E940000}"/>
    <cellStyle name="Hyperlink 39" xfId="35603" hidden="1" xr:uid="{00000000-0005-0000-0000-00004F940000}"/>
    <cellStyle name="Hyperlink 39" xfId="35639" hidden="1" xr:uid="{00000000-0005-0000-0000-000050940000}"/>
    <cellStyle name="Hyperlink 39" xfId="35027" hidden="1" xr:uid="{00000000-0005-0000-0000-000051940000}"/>
    <cellStyle name="Hyperlink 39" xfId="35708" hidden="1" xr:uid="{00000000-0005-0000-0000-000052940000}"/>
    <cellStyle name="Hyperlink 39" xfId="35757" hidden="1" xr:uid="{00000000-0005-0000-0000-000053940000}"/>
    <cellStyle name="Hyperlink 39" xfId="35807" hidden="1" xr:uid="{00000000-0005-0000-0000-000054940000}"/>
    <cellStyle name="Hyperlink 39" xfId="35843" hidden="1" xr:uid="{00000000-0005-0000-0000-000055940000}"/>
    <cellStyle name="Hyperlink 39" xfId="35209" hidden="1" xr:uid="{00000000-0005-0000-0000-000056940000}"/>
    <cellStyle name="Hyperlink 39" xfId="35912" hidden="1" xr:uid="{00000000-0005-0000-0000-000057940000}"/>
    <cellStyle name="Hyperlink 39" xfId="35961" hidden="1" xr:uid="{00000000-0005-0000-0000-000058940000}"/>
    <cellStyle name="Hyperlink 39" xfId="36011" hidden="1" xr:uid="{00000000-0005-0000-0000-000059940000}"/>
    <cellStyle name="Hyperlink 39" xfId="36047" hidden="1" xr:uid="{00000000-0005-0000-0000-00005A940000}"/>
    <cellStyle name="Hyperlink 39" xfId="35444" hidden="1" xr:uid="{00000000-0005-0000-0000-00005B940000}"/>
    <cellStyle name="Hyperlink 39" xfId="36116" hidden="1" xr:uid="{00000000-0005-0000-0000-00005C940000}"/>
    <cellStyle name="Hyperlink 39" xfId="36165" hidden="1" xr:uid="{00000000-0005-0000-0000-00005D940000}"/>
    <cellStyle name="Hyperlink 39" xfId="36215" hidden="1" xr:uid="{00000000-0005-0000-0000-00005E940000}"/>
    <cellStyle name="Hyperlink 39" xfId="36251" hidden="1" xr:uid="{00000000-0005-0000-0000-00005F940000}"/>
    <cellStyle name="Hyperlink 39" xfId="21050" hidden="1" xr:uid="{00000000-0005-0000-0000-000060940000}"/>
    <cellStyle name="Hyperlink 39" xfId="36340" hidden="1" xr:uid="{00000000-0005-0000-0000-000061940000}"/>
    <cellStyle name="Hyperlink 39" xfId="36389" hidden="1" xr:uid="{00000000-0005-0000-0000-000062940000}"/>
    <cellStyle name="Hyperlink 39" xfId="36439" hidden="1" xr:uid="{00000000-0005-0000-0000-000063940000}"/>
    <cellStyle name="Hyperlink 39" xfId="36475" hidden="1" xr:uid="{00000000-0005-0000-0000-000064940000}"/>
    <cellStyle name="Hyperlink 39" xfId="36526" hidden="1" xr:uid="{00000000-0005-0000-0000-000065940000}"/>
    <cellStyle name="Hyperlink 39" xfId="36595" hidden="1" xr:uid="{00000000-0005-0000-0000-000066940000}"/>
    <cellStyle name="Hyperlink 39" xfId="36644" hidden="1" xr:uid="{00000000-0005-0000-0000-000067940000}"/>
    <cellStyle name="Hyperlink 39" xfId="36694" hidden="1" xr:uid="{00000000-0005-0000-0000-000068940000}"/>
    <cellStyle name="Hyperlink 39" xfId="36730" hidden="1" xr:uid="{00000000-0005-0000-0000-000069940000}"/>
    <cellStyle name="Hyperlink 39" xfId="36830" hidden="1" xr:uid="{00000000-0005-0000-0000-00006A940000}"/>
    <cellStyle name="Hyperlink 39" xfId="36952" hidden="1" xr:uid="{00000000-0005-0000-0000-00006B940000}"/>
    <cellStyle name="Hyperlink 39" xfId="37001" hidden="1" xr:uid="{00000000-0005-0000-0000-00006C940000}"/>
    <cellStyle name="Hyperlink 39" xfId="37051" hidden="1" xr:uid="{00000000-0005-0000-0000-00006D940000}"/>
    <cellStyle name="Hyperlink 39" xfId="37087" hidden="1" xr:uid="{00000000-0005-0000-0000-00006E940000}"/>
    <cellStyle name="Hyperlink 39" xfId="37210" hidden="1" xr:uid="{00000000-0005-0000-0000-00006F940000}"/>
    <cellStyle name="Hyperlink 39" xfId="37383" hidden="1" xr:uid="{00000000-0005-0000-0000-000070940000}"/>
    <cellStyle name="Hyperlink 39" xfId="37432" hidden="1" xr:uid="{00000000-0005-0000-0000-000071940000}"/>
    <cellStyle name="Hyperlink 39" xfId="37482" hidden="1" xr:uid="{00000000-0005-0000-0000-000072940000}"/>
    <cellStyle name="Hyperlink 39" xfId="37518" hidden="1" xr:uid="{00000000-0005-0000-0000-000073940000}"/>
    <cellStyle name="Hyperlink 39" xfId="37239" hidden="1" xr:uid="{00000000-0005-0000-0000-000074940000}"/>
    <cellStyle name="Hyperlink 39" xfId="37615" hidden="1" xr:uid="{00000000-0005-0000-0000-000075940000}"/>
    <cellStyle name="Hyperlink 39" xfId="37664" hidden="1" xr:uid="{00000000-0005-0000-0000-000076940000}"/>
    <cellStyle name="Hyperlink 39" xfId="37714" hidden="1" xr:uid="{00000000-0005-0000-0000-000077940000}"/>
    <cellStyle name="Hyperlink 39" xfId="37750" hidden="1" xr:uid="{00000000-0005-0000-0000-000078940000}"/>
    <cellStyle name="Hyperlink 39" xfId="37138" hidden="1" xr:uid="{00000000-0005-0000-0000-000079940000}"/>
    <cellStyle name="Hyperlink 39" xfId="37819" hidden="1" xr:uid="{00000000-0005-0000-0000-00007A940000}"/>
    <cellStyle name="Hyperlink 39" xfId="37868" hidden="1" xr:uid="{00000000-0005-0000-0000-00007B940000}"/>
    <cellStyle name="Hyperlink 39" xfId="37918" hidden="1" xr:uid="{00000000-0005-0000-0000-00007C940000}"/>
    <cellStyle name="Hyperlink 39" xfId="37954" hidden="1" xr:uid="{00000000-0005-0000-0000-00007D940000}"/>
    <cellStyle name="Hyperlink 39" xfId="37320" hidden="1" xr:uid="{00000000-0005-0000-0000-00007E940000}"/>
    <cellStyle name="Hyperlink 39" xfId="38023" hidden="1" xr:uid="{00000000-0005-0000-0000-00007F940000}"/>
    <cellStyle name="Hyperlink 39" xfId="38072" hidden="1" xr:uid="{00000000-0005-0000-0000-000080940000}"/>
    <cellStyle name="Hyperlink 39" xfId="38122" hidden="1" xr:uid="{00000000-0005-0000-0000-000081940000}"/>
    <cellStyle name="Hyperlink 39" xfId="38158" hidden="1" xr:uid="{00000000-0005-0000-0000-000082940000}"/>
    <cellStyle name="Hyperlink 39" xfId="37555" hidden="1" xr:uid="{00000000-0005-0000-0000-000083940000}"/>
    <cellStyle name="Hyperlink 39" xfId="38227" hidden="1" xr:uid="{00000000-0005-0000-0000-000084940000}"/>
    <cellStyle name="Hyperlink 39" xfId="38276" hidden="1" xr:uid="{00000000-0005-0000-0000-000085940000}"/>
    <cellStyle name="Hyperlink 39" xfId="38326" hidden="1" xr:uid="{00000000-0005-0000-0000-000086940000}"/>
    <cellStyle name="Hyperlink 39" xfId="38362" hidden="1" xr:uid="{00000000-0005-0000-0000-000087940000}"/>
    <cellStyle name="Hyperlink 39" xfId="36859" hidden="1" xr:uid="{00000000-0005-0000-0000-000088940000}"/>
    <cellStyle name="Hyperlink 39" xfId="38431" hidden="1" xr:uid="{00000000-0005-0000-0000-000089940000}"/>
    <cellStyle name="Hyperlink 39" xfId="38480" hidden="1" xr:uid="{00000000-0005-0000-0000-00008A940000}"/>
    <cellStyle name="Hyperlink 39" xfId="38530" hidden="1" xr:uid="{00000000-0005-0000-0000-00008B940000}"/>
    <cellStyle name="Hyperlink 39" xfId="38566" hidden="1" xr:uid="{00000000-0005-0000-0000-00008C940000}"/>
    <cellStyle name="Hyperlink 39" xfId="38689" hidden="1" xr:uid="{00000000-0005-0000-0000-00008D940000}"/>
    <cellStyle name="Hyperlink 39" xfId="38862" hidden="1" xr:uid="{00000000-0005-0000-0000-00008E940000}"/>
    <cellStyle name="Hyperlink 39" xfId="38911" hidden="1" xr:uid="{00000000-0005-0000-0000-00008F940000}"/>
    <cellStyle name="Hyperlink 39" xfId="38961" hidden="1" xr:uid="{00000000-0005-0000-0000-000090940000}"/>
    <cellStyle name="Hyperlink 39" xfId="38997" hidden="1" xr:uid="{00000000-0005-0000-0000-000091940000}"/>
    <cellStyle name="Hyperlink 39" xfId="38718" hidden="1" xr:uid="{00000000-0005-0000-0000-000092940000}"/>
    <cellStyle name="Hyperlink 39" xfId="39094" hidden="1" xr:uid="{00000000-0005-0000-0000-000093940000}"/>
    <cellStyle name="Hyperlink 39" xfId="39143" hidden="1" xr:uid="{00000000-0005-0000-0000-000094940000}"/>
    <cellStyle name="Hyperlink 39" xfId="39193" hidden="1" xr:uid="{00000000-0005-0000-0000-000095940000}"/>
    <cellStyle name="Hyperlink 39" xfId="39229" hidden="1" xr:uid="{00000000-0005-0000-0000-000096940000}"/>
    <cellStyle name="Hyperlink 39" xfId="38617" hidden="1" xr:uid="{00000000-0005-0000-0000-000097940000}"/>
    <cellStyle name="Hyperlink 39" xfId="39298" hidden="1" xr:uid="{00000000-0005-0000-0000-000098940000}"/>
    <cellStyle name="Hyperlink 39" xfId="39347" hidden="1" xr:uid="{00000000-0005-0000-0000-000099940000}"/>
    <cellStyle name="Hyperlink 39" xfId="39397" hidden="1" xr:uid="{00000000-0005-0000-0000-00009A940000}"/>
    <cellStyle name="Hyperlink 39" xfId="39433" hidden="1" xr:uid="{00000000-0005-0000-0000-00009B940000}"/>
    <cellStyle name="Hyperlink 39" xfId="38799" hidden="1" xr:uid="{00000000-0005-0000-0000-00009C940000}"/>
    <cellStyle name="Hyperlink 39" xfId="39502" hidden="1" xr:uid="{00000000-0005-0000-0000-00009D940000}"/>
    <cellStyle name="Hyperlink 39" xfId="39551" hidden="1" xr:uid="{00000000-0005-0000-0000-00009E940000}"/>
    <cellStyle name="Hyperlink 39" xfId="39601" hidden="1" xr:uid="{00000000-0005-0000-0000-00009F940000}"/>
    <cellStyle name="Hyperlink 39" xfId="39637" hidden="1" xr:uid="{00000000-0005-0000-0000-0000A0940000}"/>
    <cellStyle name="Hyperlink 39" xfId="39034" hidden="1" xr:uid="{00000000-0005-0000-0000-0000A1940000}"/>
    <cellStyle name="Hyperlink 39" xfId="39706" hidden="1" xr:uid="{00000000-0005-0000-0000-0000A2940000}"/>
    <cellStyle name="Hyperlink 39" xfId="39755" hidden="1" xr:uid="{00000000-0005-0000-0000-0000A3940000}"/>
    <cellStyle name="Hyperlink 39" xfId="39805" hidden="1" xr:uid="{00000000-0005-0000-0000-0000A4940000}"/>
    <cellStyle name="Hyperlink 39" xfId="39841" hidden="1" xr:uid="{00000000-0005-0000-0000-0000A5940000}"/>
    <cellStyle name="Hyperlink 39" xfId="36763" hidden="1" xr:uid="{00000000-0005-0000-0000-0000A6940000}"/>
    <cellStyle name="Hyperlink 39" xfId="39910" hidden="1" xr:uid="{00000000-0005-0000-0000-0000A7940000}"/>
    <cellStyle name="Hyperlink 39" xfId="39959" hidden="1" xr:uid="{00000000-0005-0000-0000-0000A8940000}"/>
    <cellStyle name="Hyperlink 39" xfId="40009" hidden="1" xr:uid="{00000000-0005-0000-0000-0000A9940000}"/>
    <cellStyle name="Hyperlink 39" xfId="40045" hidden="1" xr:uid="{00000000-0005-0000-0000-0000AA940000}"/>
    <cellStyle name="Hyperlink 39" xfId="40168" hidden="1" xr:uid="{00000000-0005-0000-0000-0000AB940000}"/>
    <cellStyle name="Hyperlink 39" xfId="40341" hidden="1" xr:uid="{00000000-0005-0000-0000-0000AC940000}"/>
    <cellStyle name="Hyperlink 39" xfId="40390" hidden="1" xr:uid="{00000000-0005-0000-0000-0000AD940000}"/>
    <cellStyle name="Hyperlink 39" xfId="40440" hidden="1" xr:uid="{00000000-0005-0000-0000-0000AE940000}"/>
    <cellStyle name="Hyperlink 39" xfId="40476" hidden="1" xr:uid="{00000000-0005-0000-0000-0000AF940000}"/>
    <cellStyle name="Hyperlink 39" xfId="40197" hidden="1" xr:uid="{00000000-0005-0000-0000-0000B0940000}"/>
    <cellStyle name="Hyperlink 39" xfId="40573" hidden="1" xr:uid="{00000000-0005-0000-0000-0000B1940000}"/>
    <cellStyle name="Hyperlink 39" xfId="40622" hidden="1" xr:uid="{00000000-0005-0000-0000-0000B2940000}"/>
    <cellStyle name="Hyperlink 39" xfId="40672" hidden="1" xr:uid="{00000000-0005-0000-0000-0000B3940000}"/>
    <cellStyle name="Hyperlink 39" xfId="40708" hidden="1" xr:uid="{00000000-0005-0000-0000-0000B4940000}"/>
    <cellStyle name="Hyperlink 39" xfId="40096" hidden="1" xr:uid="{00000000-0005-0000-0000-0000B5940000}"/>
    <cellStyle name="Hyperlink 39" xfId="40777" hidden="1" xr:uid="{00000000-0005-0000-0000-0000B6940000}"/>
    <cellStyle name="Hyperlink 39" xfId="40826" hidden="1" xr:uid="{00000000-0005-0000-0000-0000B7940000}"/>
    <cellStyle name="Hyperlink 39" xfId="40876" hidden="1" xr:uid="{00000000-0005-0000-0000-0000B8940000}"/>
    <cellStyle name="Hyperlink 39" xfId="40912" hidden="1" xr:uid="{00000000-0005-0000-0000-0000B9940000}"/>
    <cellStyle name="Hyperlink 39" xfId="40278" hidden="1" xr:uid="{00000000-0005-0000-0000-0000BA940000}"/>
    <cellStyle name="Hyperlink 39" xfId="40981" hidden="1" xr:uid="{00000000-0005-0000-0000-0000BB940000}"/>
    <cellStyle name="Hyperlink 39" xfId="41030" hidden="1" xr:uid="{00000000-0005-0000-0000-0000BC940000}"/>
    <cellStyle name="Hyperlink 39" xfId="41080" hidden="1" xr:uid="{00000000-0005-0000-0000-0000BD940000}"/>
    <cellStyle name="Hyperlink 39" xfId="41116" hidden="1" xr:uid="{00000000-0005-0000-0000-0000BE940000}"/>
    <cellStyle name="Hyperlink 39" xfId="40513" hidden="1" xr:uid="{00000000-0005-0000-0000-0000BF940000}"/>
    <cellStyle name="Hyperlink 39" xfId="41185" hidden="1" xr:uid="{00000000-0005-0000-0000-0000C0940000}"/>
    <cellStyle name="Hyperlink 39" xfId="41234" hidden="1" xr:uid="{00000000-0005-0000-0000-0000C1940000}"/>
    <cellStyle name="Hyperlink 39" xfId="41284" hidden="1" xr:uid="{00000000-0005-0000-0000-0000C2940000}"/>
    <cellStyle name="Hyperlink 39" xfId="41320" hidden="1" xr:uid="{00000000-0005-0000-0000-0000C3940000}"/>
    <cellStyle name="Hyperlink 39" xfId="26133" hidden="1" xr:uid="{00000000-0005-0000-0000-0000C4940000}"/>
    <cellStyle name="Hyperlink 39" xfId="41389" hidden="1" xr:uid="{00000000-0005-0000-0000-0000C5940000}"/>
    <cellStyle name="Hyperlink 39" xfId="41438" hidden="1" xr:uid="{00000000-0005-0000-0000-0000C6940000}"/>
    <cellStyle name="Hyperlink 39" xfId="41488" hidden="1" xr:uid="{00000000-0005-0000-0000-0000C7940000}"/>
    <cellStyle name="Hyperlink 39" xfId="41524" hidden="1" xr:uid="{00000000-0005-0000-0000-0000C8940000}"/>
    <cellStyle name="Hyperlink 39" xfId="41575" hidden="1" xr:uid="{00000000-0005-0000-0000-0000C9940000}"/>
    <cellStyle name="Hyperlink 39" xfId="41644" hidden="1" xr:uid="{00000000-0005-0000-0000-0000CA940000}"/>
    <cellStyle name="Hyperlink 39" xfId="41693" hidden="1" xr:uid="{00000000-0005-0000-0000-0000CB940000}"/>
    <cellStyle name="Hyperlink 39" xfId="41743" hidden="1" xr:uid="{00000000-0005-0000-0000-0000CC940000}"/>
    <cellStyle name="Hyperlink 39" xfId="41779" hidden="1" xr:uid="{00000000-0005-0000-0000-0000CD940000}"/>
    <cellStyle name="Hyperlink 39" xfId="41879" hidden="1" xr:uid="{00000000-0005-0000-0000-0000CE940000}"/>
    <cellStyle name="Hyperlink 39" xfId="42001" hidden="1" xr:uid="{00000000-0005-0000-0000-0000CF940000}"/>
    <cellStyle name="Hyperlink 39" xfId="42050" hidden="1" xr:uid="{00000000-0005-0000-0000-0000D0940000}"/>
    <cellStyle name="Hyperlink 39" xfId="42100" hidden="1" xr:uid="{00000000-0005-0000-0000-0000D1940000}"/>
    <cellStyle name="Hyperlink 39" xfId="42136" hidden="1" xr:uid="{00000000-0005-0000-0000-0000D2940000}"/>
    <cellStyle name="Hyperlink 39" xfId="42259" hidden="1" xr:uid="{00000000-0005-0000-0000-0000D3940000}"/>
    <cellStyle name="Hyperlink 39" xfId="42432" hidden="1" xr:uid="{00000000-0005-0000-0000-0000D4940000}"/>
    <cellStyle name="Hyperlink 39" xfId="42481" hidden="1" xr:uid="{00000000-0005-0000-0000-0000D5940000}"/>
    <cellStyle name="Hyperlink 39" xfId="42531" hidden="1" xr:uid="{00000000-0005-0000-0000-0000D6940000}"/>
    <cellStyle name="Hyperlink 39" xfId="42567" hidden="1" xr:uid="{00000000-0005-0000-0000-0000D7940000}"/>
    <cellStyle name="Hyperlink 39" xfId="42288" hidden="1" xr:uid="{00000000-0005-0000-0000-0000D8940000}"/>
    <cellStyle name="Hyperlink 39" xfId="42664" hidden="1" xr:uid="{00000000-0005-0000-0000-0000D9940000}"/>
    <cellStyle name="Hyperlink 39" xfId="42713" hidden="1" xr:uid="{00000000-0005-0000-0000-0000DA940000}"/>
    <cellStyle name="Hyperlink 39" xfId="42763" hidden="1" xr:uid="{00000000-0005-0000-0000-0000DB940000}"/>
    <cellStyle name="Hyperlink 39" xfId="42799" hidden="1" xr:uid="{00000000-0005-0000-0000-0000DC940000}"/>
    <cellStyle name="Hyperlink 39" xfId="42187" hidden="1" xr:uid="{00000000-0005-0000-0000-0000DD940000}"/>
    <cellStyle name="Hyperlink 39" xfId="42868" hidden="1" xr:uid="{00000000-0005-0000-0000-0000DE940000}"/>
    <cellStyle name="Hyperlink 39" xfId="42917" hidden="1" xr:uid="{00000000-0005-0000-0000-0000DF940000}"/>
    <cellStyle name="Hyperlink 39" xfId="42967" hidden="1" xr:uid="{00000000-0005-0000-0000-0000E0940000}"/>
    <cellStyle name="Hyperlink 39" xfId="43003" hidden="1" xr:uid="{00000000-0005-0000-0000-0000E1940000}"/>
    <cellStyle name="Hyperlink 39" xfId="42369" hidden="1" xr:uid="{00000000-0005-0000-0000-0000E2940000}"/>
    <cellStyle name="Hyperlink 39" xfId="43072" hidden="1" xr:uid="{00000000-0005-0000-0000-0000E3940000}"/>
    <cellStyle name="Hyperlink 39" xfId="43121" hidden="1" xr:uid="{00000000-0005-0000-0000-0000E4940000}"/>
    <cellStyle name="Hyperlink 39" xfId="43171" hidden="1" xr:uid="{00000000-0005-0000-0000-0000E5940000}"/>
    <cellStyle name="Hyperlink 39" xfId="43207" hidden="1" xr:uid="{00000000-0005-0000-0000-0000E6940000}"/>
    <cellStyle name="Hyperlink 39" xfId="42604" hidden="1" xr:uid="{00000000-0005-0000-0000-0000E7940000}"/>
    <cellStyle name="Hyperlink 39" xfId="43276" hidden="1" xr:uid="{00000000-0005-0000-0000-0000E8940000}"/>
    <cellStyle name="Hyperlink 39" xfId="43325" hidden="1" xr:uid="{00000000-0005-0000-0000-0000E9940000}"/>
    <cellStyle name="Hyperlink 39" xfId="43375" hidden="1" xr:uid="{00000000-0005-0000-0000-0000EA940000}"/>
    <cellStyle name="Hyperlink 39" xfId="43411" hidden="1" xr:uid="{00000000-0005-0000-0000-0000EB940000}"/>
    <cellStyle name="Hyperlink 39" xfId="41908" hidden="1" xr:uid="{00000000-0005-0000-0000-0000EC940000}"/>
    <cellStyle name="Hyperlink 39" xfId="43480" hidden="1" xr:uid="{00000000-0005-0000-0000-0000ED940000}"/>
    <cellStyle name="Hyperlink 39" xfId="43529" hidden="1" xr:uid="{00000000-0005-0000-0000-0000EE940000}"/>
    <cellStyle name="Hyperlink 39" xfId="43579" hidden="1" xr:uid="{00000000-0005-0000-0000-0000EF940000}"/>
    <cellStyle name="Hyperlink 39" xfId="43615" hidden="1" xr:uid="{00000000-0005-0000-0000-0000F0940000}"/>
    <cellStyle name="Hyperlink 39" xfId="43738" hidden="1" xr:uid="{00000000-0005-0000-0000-0000F1940000}"/>
    <cellStyle name="Hyperlink 39" xfId="43911" hidden="1" xr:uid="{00000000-0005-0000-0000-0000F2940000}"/>
    <cellStyle name="Hyperlink 39" xfId="43960" hidden="1" xr:uid="{00000000-0005-0000-0000-0000F3940000}"/>
    <cellStyle name="Hyperlink 39" xfId="44010" hidden="1" xr:uid="{00000000-0005-0000-0000-0000F4940000}"/>
    <cellStyle name="Hyperlink 39" xfId="44046" hidden="1" xr:uid="{00000000-0005-0000-0000-0000F5940000}"/>
    <cellStyle name="Hyperlink 39" xfId="43767" hidden="1" xr:uid="{00000000-0005-0000-0000-0000F6940000}"/>
    <cellStyle name="Hyperlink 39" xfId="44143" hidden="1" xr:uid="{00000000-0005-0000-0000-0000F7940000}"/>
    <cellStyle name="Hyperlink 39" xfId="44192" hidden="1" xr:uid="{00000000-0005-0000-0000-0000F8940000}"/>
    <cellStyle name="Hyperlink 39" xfId="44242" hidden="1" xr:uid="{00000000-0005-0000-0000-0000F9940000}"/>
    <cellStyle name="Hyperlink 39" xfId="44278" hidden="1" xr:uid="{00000000-0005-0000-0000-0000FA940000}"/>
    <cellStyle name="Hyperlink 39" xfId="43666" hidden="1" xr:uid="{00000000-0005-0000-0000-0000FB940000}"/>
    <cellStyle name="Hyperlink 39" xfId="44347" hidden="1" xr:uid="{00000000-0005-0000-0000-0000FC940000}"/>
    <cellStyle name="Hyperlink 39" xfId="44396" hidden="1" xr:uid="{00000000-0005-0000-0000-0000FD940000}"/>
    <cellStyle name="Hyperlink 39" xfId="44446" hidden="1" xr:uid="{00000000-0005-0000-0000-0000FE940000}"/>
    <cellStyle name="Hyperlink 39" xfId="44482" hidden="1" xr:uid="{00000000-0005-0000-0000-0000FF940000}"/>
    <cellStyle name="Hyperlink 39" xfId="43848" hidden="1" xr:uid="{00000000-0005-0000-0000-000000950000}"/>
    <cellStyle name="Hyperlink 39" xfId="44551" hidden="1" xr:uid="{00000000-0005-0000-0000-000001950000}"/>
    <cellStyle name="Hyperlink 39" xfId="44600" hidden="1" xr:uid="{00000000-0005-0000-0000-000002950000}"/>
    <cellStyle name="Hyperlink 39" xfId="44650" hidden="1" xr:uid="{00000000-0005-0000-0000-000003950000}"/>
    <cellStyle name="Hyperlink 39" xfId="44686" hidden="1" xr:uid="{00000000-0005-0000-0000-000004950000}"/>
    <cellStyle name="Hyperlink 39" xfId="44083" hidden="1" xr:uid="{00000000-0005-0000-0000-000005950000}"/>
    <cellStyle name="Hyperlink 39" xfId="44755" hidden="1" xr:uid="{00000000-0005-0000-0000-000006950000}"/>
    <cellStyle name="Hyperlink 39" xfId="44804" hidden="1" xr:uid="{00000000-0005-0000-0000-000007950000}"/>
    <cellStyle name="Hyperlink 39" xfId="44854" hidden="1" xr:uid="{00000000-0005-0000-0000-000008950000}"/>
    <cellStyle name="Hyperlink 39" xfId="44890" hidden="1" xr:uid="{00000000-0005-0000-0000-000009950000}"/>
    <cellStyle name="Hyperlink 39" xfId="41812" hidden="1" xr:uid="{00000000-0005-0000-0000-00000A950000}"/>
    <cellStyle name="Hyperlink 39" xfId="44959" hidden="1" xr:uid="{00000000-0005-0000-0000-00000B950000}"/>
    <cellStyle name="Hyperlink 39" xfId="45008" hidden="1" xr:uid="{00000000-0005-0000-0000-00000C950000}"/>
    <cellStyle name="Hyperlink 39" xfId="45058" hidden="1" xr:uid="{00000000-0005-0000-0000-00000D950000}"/>
    <cellStyle name="Hyperlink 39" xfId="45094" hidden="1" xr:uid="{00000000-0005-0000-0000-00000E950000}"/>
    <cellStyle name="Hyperlink 39" xfId="45217" hidden="1" xr:uid="{00000000-0005-0000-0000-00000F950000}"/>
    <cellStyle name="Hyperlink 39" xfId="45390" hidden="1" xr:uid="{00000000-0005-0000-0000-000010950000}"/>
    <cellStyle name="Hyperlink 39" xfId="45439" hidden="1" xr:uid="{00000000-0005-0000-0000-000011950000}"/>
    <cellStyle name="Hyperlink 39" xfId="45489" hidden="1" xr:uid="{00000000-0005-0000-0000-000012950000}"/>
    <cellStyle name="Hyperlink 39" xfId="45525" hidden="1" xr:uid="{00000000-0005-0000-0000-000013950000}"/>
    <cellStyle name="Hyperlink 39" xfId="45246" hidden="1" xr:uid="{00000000-0005-0000-0000-000014950000}"/>
    <cellStyle name="Hyperlink 39" xfId="45622" hidden="1" xr:uid="{00000000-0005-0000-0000-000015950000}"/>
    <cellStyle name="Hyperlink 39" xfId="45671" hidden="1" xr:uid="{00000000-0005-0000-0000-000016950000}"/>
    <cellStyle name="Hyperlink 39" xfId="45721" hidden="1" xr:uid="{00000000-0005-0000-0000-000017950000}"/>
    <cellStyle name="Hyperlink 39" xfId="45757" hidden="1" xr:uid="{00000000-0005-0000-0000-000018950000}"/>
    <cellStyle name="Hyperlink 39" xfId="45145" hidden="1" xr:uid="{00000000-0005-0000-0000-000019950000}"/>
    <cellStyle name="Hyperlink 39" xfId="45826" hidden="1" xr:uid="{00000000-0005-0000-0000-00001A950000}"/>
    <cellStyle name="Hyperlink 39" xfId="45875" hidden="1" xr:uid="{00000000-0005-0000-0000-00001B950000}"/>
    <cellStyle name="Hyperlink 39" xfId="45925" hidden="1" xr:uid="{00000000-0005-0000-0000-00001C950000}"/>
    <cellStyle name="Hyperlink 39" xfId="45961" hidden="1" xr:uid="{00000000-0005-0000-0000-00001D950000}"/>
    <cellStyle name="Hyperlink 39" xfId="45327" hidden="1" xr:uid="{00000000-0005-0000-0000-00001E950000}"/>
    <cellStyle name="Hyperlink 39" xfId="46030" hidden="1" xr:uid="{00000000-0005-0000-0000-00001F950000}"/>
    <cellStyle name="Hyperlink 39" xfId="46079" hidden="1" xr:uid="{00000000-0005-0000-0000-000020950000}"/>
    <cellStyle name="Hyperlink 39" xfId="46129" hidden="1" xr:uid="{00000000-0005-0000-0000-000021950000}"/>
    <cellStyle name="Hyperlink 39" xfId="46165" hidden="1" xr:uid="{00000000-0005-0000-0000-000022950000}"/>
    <cellStyle name="Hyperlink 39" xfId="45562" hidden="1" xr:uid="{00000000-0005-0000-0000-000023950000}"/>
    <cellStyle name="Hyperlink 39" xfId="46234" hidden="1" xr:uid="{00000000-0005-0000-0000-000024950000}"/>
    <cellStyle name="Hyperlink 39" xfId="46283" hidden="1" xr:uid="{00000000-0005-0000-0000-000025950000}"/>
    <cellStyle name="Hyperlink 39" xfId="46333" hidden="1" xr:uid="{00000000-0005-0000-0000-000026950000}"/>
    <cellStyle name="Hyperlink 39" xfId="46369" hidden="1" xr:uid="{00000000-0005-0000-0000-000027950000}"/>
    <cellStyle name="Hyperlink 39" xfId="31207" hidden="1" xr:uid="{00000000-0005-0000-0000-000028950000}"/>
    <cellStyle name="Hyperlink 39" xfId="46438" hidden="1" xr:uid="{00000000-0005-0000-0000-000029950000}"/>
    <cellStyle name="Hyperlink 39" xfId="46487" hidden="1" xr:uid="{00000000-0005-0000-0000-00002A950000}"/>
    <cellStyle name="Hyperlink 39" xfId="46537" hidden="1" xr:uid="{00000000-0005-0000-0000-00002B950000}"/>
    <cellStyle name="Hyperlink 39" xfId="46573" hidden="1" xr:uid="{00000000-0005-0000-0000-00002C950000}"/>
    <cellStyle name="Hyperlink 39" xfId="46624" hidden="1" xr:uid="{00000000-0005-0000-0000-00002D950000}"/>
    <cellStyle name="Hyperlink 39" xfId="46693" hidden="1" xr:uid="{00000000-0005-0000-0000-00002E950000}"/>
    <cellStyle name="Hyperlink 39" xfId="46742" hidden="1" xr:uid="{00000000-0005-0000-0000-00002F950000}"/>
    <cellStyle name="Hyperlink 39" xfId="46792" hidden="1" xr:uid="{00000000-0005-0000-0000-000030950000}"/>
    <cellStyle name="Hyperlink 39" xfId="46828" hidden="1" xr:uid="{00000000-0005-0000-0000-000031950000}"/>
    <cellStyle name="Hyperlink 39" xfId="46928" hidden="1" xr:uid="{00000000-0005-0000-0000-000032950000}"/>
    <cellStyle name="Hyperlink 39" xfId="47050" hidden="1" xr:uid="{00000000-0005-0000-0000-000033950000}"/>
    <cellStyle name="Hyperlink 39" xfId="47099" hidden="1" xr:uid="{00000000-0005-0000-0000-000034950000}"/>
    <cellStyle name="Hyperlink 39" xfId="47149" hidden="1" xr:uid="{00000000-0005-0000-0000-000035950000}"/>
    <cellStyle name="Hyperlink 39" xfId="47185" hidden="1" xr:uid="{00000000-0005-0000-0000-000036950000}"/>
    <cellStyle name="Hyperlink 39" xfId="47308" hidden="1" xr:uid="{00000000-0005-0000-0000-000037950000}"/>
    <cellStyle name="Hyperlink 39" xfId="47481" hidden="1" xr:uid="{00000000-0005-0000-0000-000038950000}"/>
    <cellStyle name="Hyperlink 39" xfId="47530" hidden="1" xr:uid="{00000000-0005-0000-0000-000039950000}"/>
    <cellStyle name="Hyperlink 39" xfId="47580" hidden="1" xr:uid="{00000000-0005-0000-0000-00003A950000}"/>
    <cellStyle name="Hyperlink 39" xfId="47616" hidden="1" xr:uid="{00000000-0005-0000-0000-00003B950000}"/>
    <cellStyle name="Hyperlink 39" xfId="47337" hidden="1" xr:uid="{00000000-0005-0000-0000-00003C950000}"/>
    <cellStyle name="Hyperlink 39" xfId="47713" hidden="1" xr:uid="{00000000-0005-0000-0000-00003D950000}"/>
    <cellStyle name="Hyperlink 39" xfId="47762" hidden="1" xr:uid="{00000000-0005-0000-0000-00003E950000}"/>
    <cellStyle name="Hyperlink 39" xfId="47812" hidden="1" xr:uid="{00000000-0005-0000-0000-00003F950000}"/>
    <cellStyle name="Hyperlink 39" xfId="47848" hidden="1" xr:uid="{00000000-0005-0000-0000-000040950000}"/>
    <cellStyle name="Hyperlink 39" xfId="47236" hidden="1" xr:uid="{00000000-0005-0000-0000-000041950000}"/>
    <cellStyle name="Hyperlink 39" xfId="47917" hidden="1" xr:uid="{00000000-0005-0000-0000-000042950000}"/>
    <cellStyle name="Hyperlink 39" xfId="47966" hidden="1" xr:uid="{00000000-0005-0000-0000-000043950000}"/>
    <cellStyle name="Hyperlink 39" xfId="48016" hidden="1" xr:uid="{00000000-0005-0000-0000-000044950000}"/>
    <cellStyle name="Hyperlink 39" xfId="48052" hidden="1" xr:uid="{00000000-0005-0000-0000-000045950000}"/>
    <cellStyle name="Hyperlink 39" xfId="47418" hidden="1" xr:uid="{00000000-0005-0000-0000-000046950000}"/>
    <cellStyle name="Hyperlink 39" xfId="48121" hidden="1" xr:uid="{00000000-0005-0000-0000-000047950000}"/>
    <cellStyle name="Hyperlink 39" xfId="48170" hidden="1" xr:uid="{00000000-0005-0000-0000-000048950000}"/>
    <cellStyle name="Hyperlink 39" xfId="48220" hidden="1" xr:uid="{00000000-0005-0000-0000-000049950000}"/>
    <cellStyle name="Hyperlink 39" xfId="48256" hidden="1" xr:uid="{00000000-0005-0000-0000-00004A950000}"/>
    <cellStyle name="Hyperlink 39" xfId="47653" hidden="1" xr:uid="{00000000-0005-0000-0000-00004B950000}"/>
    <cellStyle name="Hyperlink 39" xfId="48325" hidden="1" xr:uid="{00000000-0005-0000-0000-00004C950000}"/>
    <cellStyle name="Hyperlink 39" xfId="48374" hidden="1" xr:uid="{00000000-0005-0000-0000-00004D950000}"/>
    <cellStyle name="Hyperlink 39" xfId="48424" hidden="1" xr:uid="{00000000-0005-0000-0000-00004E950000}"/>
    <cellStyle name="Hyperlink 39" xfId="48460" hidden="1" xr:uid="{00000000-0005-0000-0000-00004F950000}"/>
    <cellStyle name="Hyperlink 39" xfId="46957" hidden="1" xr:uid="{00000000-0005-0000-0000-000050950000}"/>
    <cellStyle name="Hyperlink 39" xfId="48529" hidden="1" xr:uid="{00000000-0005-0000-0000-000051950000}"/>
    <cellStyle name="Hyperlink 39" xfId="48578" hidden="1" xr:uid="{00000000-0005-0000-0000-000052950000}"/>
    <cellStyle name="Hyperlink 39" xfId="48628" hidden="1" xr:uid="{00000000-0005-0000-0000-000053950000}"/>
    <cellStyle name="Hyperlink 39" xfId="48664" hidden="1" xr:uid="{00000000-0005-0000-0000-000054950000}"/>
    <cellStyle name="Hyperlink 39" xfId="48787" hidden="1" xr:uid="{00000000-0005-0000-0000-000055950000}"/>
    <cellStyle name="Hyperlink 39" xfId="48960" hidden="1" xr:uid="{00000000-0005-0000-0000-000056950000}"/>
    <cellStyle name="Hyperlink 39" xfId="49009" hidden="1" xr:uid="{00000000-0005-0000-0000-000057950000}"/>
    <cellStyle name="Hyperlink 39" xfId="49059" hidden="1" xr:uid="{00000000-0005-0000-0000-000058950000}"/>
    <cellStyle name="Hyperlink 39" xfId="49095" hidden="1" xr:uid="{00000000-0005-0000-0000-000059950000}"/>
    <cellStyle name="Hyperlink 39" xfId="48816" hidden="1" xr:uid="{00000000-0005-0000-0000-00005A950000}"/>
    <cellStyle name="Hyperlink 39" xfId="49192" hidden="1" xr:uid="{00000000-0005-0000-0000-00005B950000}"/>
    <cellStyle name="Hyperlink 39" xfId="49241" hidden="1" xr:uid="{00000000-0005-0000-0000-00005C950000}"/>
    <cellStyle name="Hyperlink 39" xfId="49291" hidden="1" xr:uid="{00000000-0005-0000-0000-00005D950000}"/>
    <cellStyle name="Hyperlink 39" xfId="49327" hidden="1" xr:uid="{00000000-0005-0000-0000-00005E950000}"/>
    <cellStyle name="Hyperlink 39" xfId="48715" hidden="1" xr:uid="{00000000-0005-0000-0000-00005F950000}"/>
    <cellStyle name="Hyperlink 39" xfId="49396" hidden="1" xr:uid="{00000000-0005-0000-0000-000060950000}"/>
    <cellStyle name="Hyperlink 39" xfId="49445" hidden="1" xr:uid="{00000000-0005-0000-0000-000061950000}"/>
    <cellStyle name="Hyperlink 39" xfId="49495" hidden="1" xr:uid="{00000000-0005-0000-0000-000062950000}"/>
    <cellStyle name="Hyperlink 39" xfId="49531" hidden="1" xr:uid="{00000000-0005-0000-0000-000063950000}"/>
    <cellStyle name="Hyperlink 39" xfId="48897" hidden="1" xr:uid="{00000000-0005-0000-0000-000064950000}"/>
    <cellStyle name="Hyperlink 39" xfId="49600" hidden="1" xr:uid="{00000000-0005-0000-0000-000065950000}"/>
    <cellStyle name="Hyperlink 39" xfId="49649" hidden="1" xr:uid="{00000000-0005-0000-0000-000066950000}"/>
    <cellStyle name="Hyperlink 39" xfId="49699" hidden="1" xr:uid="{00000000-0005-0000-0000-000067950000}"/>
    <cellStyle name="Hyperlink 39" xfId="49735" hidden="1" xr:uid="{00000000-0005-0000-0000-000068950000}"/>
    <cellStyle name="Hyperlink 39" xfId="49132" hidden="1" xr:uid="{00000000-0005-0000-0000-000069950000}"/>
    <cellStyle name="Hyperlink 39" xfId="49804" hidden="1" xr:uid="{00000000-0005-0000-0000-00006A950000}"/>
    <cellStyle name="Hyperlink 39" xfId="49853" hidden="1" xr:uid="{00000000-0005-0000-0000-00006B950000}"/>
    <cellStyle name="Hyperlink 39" xfId="49903" hidden="1" xr:uid="{00000000-0005-0000-0000-00006C950000}"/>
    <cellStyle name="Hyperlink 39" xfId="49939" hidden="1" xr:uid="{00000000-0005-0000-0000-00006D950000}"/>
    <cellStyle name="Hyperlink 39" xfId="46861" hidden="1" xr:uid="{00000000-0005-0000-0000-00006E950000}"/>
    <cellStyle name="Hyperlink 39" xfId="50008" hidden="1" xr:uid="{00000000-0005-0000-0000-00006F950000}"/>
    <cellStyle name="Hyperlink 39" xfId="50057" hidden="1" xr:uid="{00000000-0005-0000-0000-000070950000}"/>
    <cellStyle name="Hyperlink 39" xfId="50107" hidden="1" xr:uid="{00000000-0005-0000-0000-000071950000}"/>
    <cellStyle name="Hyperlink 39" xfId="50143" hidden="1" xr:uid="{00000000-0005-0000-0000-000072950000}"/>
    <cellStyle name="Hyperlink 39" xfId="50266" hidden="1" xr:uid="{00000000-0005-0000-0000-000073950000}"/>
    <cellStyle name="Hyperlink 39" xfId="50439" hidden="1" xr:uid="{00000000-0005-0000-0000-000074950000}"/>
    <cellStyle name="Hyperlink 39" xfId="50488" hidden="1" xr:uid="{00000000-0005-0000-0000-000075950000}"/>
    <cellStyle name="Hyperlink 39" xfId="50538" hidden="1" xr:uid="{00000000-0005-0000-0000-000076950000}"/>
    <cellStyle name="Hyperlink 39" xfId="50574" hidden="1" xr:uid="{00000000-0005-0000-0000-000077950000}"/>
    <cellStyle name="Hyperlink 39" xfId="50295" hidden="1" xr:uid="{00000000-0005-0000-0000-000078950000}"/>
    <cellStyle name="Hyperlink 39" xfId="50671" hidden="1" xr:uid="{00000000-0005-0000-0000-000079950000}"/>
    <cellStyle name="Hyperlink 39" xfId="50720" hidden="1" xr:uid="{00000000-0005-0000-0000-00007A950000}"/>
    <cellStyle name="Hyperlink 39" xfId="50770" hidden="1" xr:uid="{00000000-0005-0000-0000-00007B950000}"/>
    <cellStyle name="Hyperlink 39" xfId="50806" hidden="1" xr:uid="{00000000-0005-0000-0000-00007C950000}"/>
    <cellStyle name="Hyperlink 39" xfId="50194" hidden="1" xr:uid="{00000000-0005-0000-0000-00007D950000}"/>
    <cellStyle name="Hyperlink 39" xfId="50875" hidden="1" xr:uid="{00000000-0005-0000-0000-00007E950000}"/>
    <cellStyle name="Hyperlink 39" xfId="50924" hidden="1" xr:uid="{00000000-0005-0000-0000-00007F950000}"/>
    <cellStyle name="Hyperlink 39" xfId="50974" hidden="1" xr:uid="{00000000-0005-0000-0000-000080950000}"/>
    <cellStyle name="Hyperlink 39" xfId="51010" hidden="1" xr:uid="{00000000-0005-0000-0000-000081950000}"/>
    <cellStyle name="Hyperlink 39" xfId="50376" hidden="1" xr:uid="{00000000-0005-0000-0000-000082950000}"/>
    <cellStyle name="Hyperlink 39" xfId="51079" hidden="1" xr:uid="{00000000-0005-0000-0000-000083950000}"/>
    <cellStyle name="Hyperlink 39" xfId="51128" hidden="1" xr:uid="{00000000-0005-0000-0000-000084950000}"/>
    <cellStyle name="Hyperlink 39" xfId="51178" hidden="1" xr:uid="{00000000-0005-0000-0000-000085950000}"/>
    <cellStyle name="Hyperlink 39" xfId="51214" hidden="1" xr:uid="{00000000-0005-0000-0000-000086950000}"/>
    <cellStyle name="Hyperlink 39" xfId="50611" hidden="1" xr:uid="{00000000-0005-0000-0000-000087950000}"/>
    <cellStyle name="Hyperlink 39" xfId="51283" hidden="1" xr:uid="{00000000-0005-0000-0000-000088950000}"/>
    <cellStyle name="Hyperlink 39" xfId="51332" hidden="1" xr:uid="{00000000-0005-0000-0000-000089950000}"/>
    <cellStyle name="Hyperlink 39" xfId="51382" hidden="1" xr:uid="{00000000-0005-0000-0000-00008A950000}"/>
    <cellStyle name="Hyperlink 39" xfId="51418" hidden="1" xr:uid="{00000000-0005-0000-0000-00008B950000}"/>
    <cellStyle name="Hyperlink 39" xfId="36279" hidden="1" xr:uid="{00000000-0005-0000-0000-00008C950000}"/>
    <cellStyle name="Hyperlink 39" xfId="51487" hidden="1" xr:uid="{00000000-0005-0000-0000-00008D950000}"/>
    <cellStyle name="Hyperlink 39" xfId="51536" hidden="1" xr:uid="{00000000-0005-0000-0000-00008E950000}"/>
    <cellStyle name="Hyperlink 39" xfId="51586" hidden="1" xr:uid="{00000000-0005-0000-0000-00008F950000}"/>
    <cellStyle name="Hyperlink 39" xfId="51622" hidden="1" xr:uid="{00000000-0005-0000-0000-000090950000}"/>
    <cellStyle name="Hyperlink 39" xfId="51673" hidden="1" xr:uid="{00000000-0005-0000-0000-000091950000}"/>
    <cellStyle name="Hyperlink 39" xfId="51742" hidden="1" xr:uid="{00000000-0005-0000-0000-000092950000}"/>
    <cellStyle name="Hyperlink 39" xfId="51791" hidden="1" xr:uid="{00000000-0005-0000-0000-000093950000}"/>
    <cellStyle name="Hyperlink 39" xfId="51841" hidden="1" xr:uid="{00000000-0005-0000-0000-000094950000}"/>
    <cellStyle name="Hyperlink 39" xfId="51877" hidden="1" xr:uid="{00000000-0005-0000-0000-000095950000}"/>
    <cellStyle name="Hyperlink 39" xfId="51977" hidden="1" xr:uid="{00000000-0005-0000-0000-000096950000}"/>
    <cellStyle name="Hyperlink 39" xfId="52099" hidden="1" xr:uid="{00000000-0005-0000-0000-000097950000}"/>
    <cellStyle name="Hyperlink 39" xfId="52148" hidden="1" xr:uid="{00000000-0005-0000-0000-000098950000}"/>
    <cellStyle name="Hyperlink 39" xfId="52198" hidden="1" xr:uid="{00000000-0005-0000-0000-000099950000}"/>
    <cellStyle name="Hyperlink 39" xfId="52234" hidden="1" xr:uid="{00000000-0005-0000-0000-00009A950000}"/>
    <cellStyle name="Hyperlink 39" xfId="52357" hidden="1" xr:uid="{00000000-0005-0000-0000-00009B950000}"/>
    <cellStyle name="Hyperlink 39" xfId="52530" hidden="1" xr:uid="{00000000-0005-0000-0000-00009C950000}"/>
    <cellStyle name="Hyperlink 39" xfId="52579" hidden="1" xr:uid="{00000000-0005-0000-0000-00009D950000}"/>
    <cellStyle name="Hyperlink 39" xfId="52629" hidden="1" xr:uid="{00000000-0005-0000-0000-00009E950000}"/>
    <cellStyle name="Hyperlink 39" xfId="52665" hidden="1" xr:uid="{00000000-0005-0000-0000-00009F950000}"/>
    <cellStyle name="Hyperlink 39" xfId="52386" hidden="1" xr:uid="{00000000-0005-0000-0000-0000A0950000}"/>
    <cellStyle name="Hyperlink 39" xfId="52762" hidden="1" xr:uid="{00000000-0005-0000-0000-0000A1950000}"/>
    <cellStyle name="Hyperlink 39" xfId="52811" hidden="1" xr:uid="{00000000-0005-0000-0000-0000A2950000}"/>
    <cellStyle name="Hyperlink 39" xfId="52861" hidden="1" xr:uid="{00000000-0005-0000-0000-0000A3950000}"/>
    <cellStyle name="Hyperlink 39" xfId="52897" hidden="1" xr:uid="{00000000-0005-0000-0000-0000A4950000}"/>
    <cellStyle name="Hyperlink 39" xfId="52285" hidden="1" xr:uid="{00000000-0005-0000-0000-0000A5950000}"/>
    <cellStyle name="Hyperlink 39" xfId="52966" hidden="1" xr:uid="{00000000-0005-0000-0000-0000A6950000}"/>
    <cellStyle name="Hyperlink 39" xfId="53015" hidden="1" xr:uid="{00000000-0005-0000-0000-0000A7950000}"/>
    <cellStyle name="Hyperlink 39" xfId="53065" hidden="1" xr:uid="{00000000-0005-0000-0000-0000A8950000}"/>
    <cellStyle name="Hyperlink 39" xfId="53101" hidden="1" xr:uid="{00000000-0005-0000-0000-0000A9950000}"/>
    <cellStyle name="Hyperlink 39" xfId="52467" hidden="1" xr:uid="{00000000-0005-0000-0000-0000AA950000}"/>
    <cellStyle name="Hyperlink 39" xfId="53170" hidden="1" xr:uid="{00000000-0005-0000-0000-0000AB950000}"/>
    <cellStyle name="Hyperlink 39" xfId="53219" hidden="1" xr:uid="{00000000-0005-0000-0000-0000AC950000}"/>
    <cellStyle name="Hyperlink 39" xfId="53269" hidden="1" xr:uid="{00000000-0005-0000-0000-0000AD950000}"/>
    <cellStyle name="Hyperlink 39" xfId="53305" hidden="1" xr:uid="{00000000-0005-0000-0000-0000AE950000}"/>
    <cellStyle name="Hyperlink 39" xfId="52702" hidden="1" xr:uid="{00000000-0005-0000-0000-0000AF950000}"/>
    <cellStyle name="Hyperlink 39" xfId="53374" hidden="1" xr:uid="{00000000-0005-0000-0000-0000B0950000}"/>
    <cellStyle name="Hyperlink 39" xfId="53423" hidden="1" xr:uid="{00000000-0005-0000-0000-0000B1950000}"/>
    <cellStyle name="Hyperlink 39" xfId="53473" hidden="1" xr:uid="{00000000-0005-0000-0000-0000B2950000}"/>
    <cellStyle name="Hyperlink 39" xfId="53509" hidden="1" xr:uid="{00000000-0005-0000-0000-0000B3950000}"/>
    <cellStyle name="Hyperlink 39" xfId="52006" hidden="1" xr:uid="{00000000-0005-0000-0000-0000B4950000}"/>
    <cellStyle name="Hyperlink 39" xfId="53578" hidden="1" xr:uid="{00000000-0005-0000-0000-0000B5950000}"/>
    <cellStyle name="Hyperlink 39" xfId="53627" hidden="1" xr:uid="{00000000-0005-0000-0000-0000B6950000}"/>
    <cellStyle name="Hyperlink 39" xfId="53677" hidden="1" xr:uid="{00000000-0005-0000-0000-0000B7950000}"/>
    <cellStyle name="Hyperlink 39" xfId="53713" hidden="1" xr:uid="{00000000-0005-0000-0000-0000B8950000}"/>
    <cellStyle name="Hyperlink 39" xfId="53836" hidden="1" xr:uid="{00000000-0005-0000-0000-0000B9950000}"/>
    <cellStyle name="Hyperlink 39" xfId="54009" hidden="1" xr:uid="{00000000-0005-0000-0000-0000BA950000}"/>
    <cellStyle name="Hyperlink 39" xfId="54058" hidden="1" xr:uid="{00000000-0005-0000-0000-0000BB950000}"/>
    <cellStyle name="Hyperlink 39" xfId="54108" hidden="1" xr:uid="{00000000-0005-0000-0000-0000BC950000}"/>
    <cellStyle name="Hyperlink 39" xfId="54144" hidden="1" xr:uid="{00000000-0005-0000-0000-0000BD950000}"/>
    <cellStyle name="Hyperlink 39" xfId="53865" hidden="1" xr:uid="{00000000-0005-0000-0000-0000BE950000}"/>
    <cellStyle name="Hyperlink 39" xfId="54241" hidden="1" xr:uid="{00000000-0005-0000-0000-0000BF950000}"/>
    <cellStyle name="Hyperlink 39" xfId="54290" hidden="1" xr:uid="{00000000-0005-0000-0000-0000C0950000}"/>
    <cellStyle name="Hyperlink 39" xfId="54340" hidden="1" xr:uid="{00000000-0005-0000-0000-0000C1950000}"/>
    <cellStyle name="Hyperlink 39" xfId="54376" hidden="1" xr:uid="{00000000-0005-0000-0000-0000C2950000}"/>
    <cellStyle name="Hyperlink 39" xfId="53764" hidden="1" xr:uid="{00000000-0005-0000-0000-0000C3950000}"/>
    <cellStyle name="Hyperlink 39" xfId="54445" hidden="1" xr:uid="{00000000-0005-0000-0000-0000C4950000}"/>
    <cellStyle name="Hyperlink 39" xfId="54494" hidden="1" xr:uid="{00000000-0005-0000-0000-0000C5950000}"/>
    <cellStyle name="Hyperlink 39" xfId="54544" hidden="1" xr:uid="{00000000-0005-0000-0000-0000C6950000}"/>
    <cellStyle name="Hyperlink 39" xfId="54580" hidden="1" xr:uid="{00000000-0005-0000-0000-0000C7950000}"/>
    <cellStyle name="Hyperlink 39" xfId="53946" hidden="1" xr:uid="{00000000-0005-0000-0000-0000C8950000}"/>
    <cellStyle name="Hyperlink 39" xfId="54649" hidden="1" xr:uid="{00000000-0005-0000-0000-0000C9950000}"/>
    <cellStyle name="Hyperlink 39" xfId="54698" hidden="1" xr:uid="{00000000-0005-0000-0000-0000CA950000}"/>
    <cellStyle name="Hyperlink 39" xfId="54748" hidden="1" xr:uid="{00000000-0005-0000-0000-0000CB950000}"/>
    <cellStyle name="Hyperlink 39" xfId="54784" hidden="1" xr:uid="{00000000-0005-0000-0000-0000CC950000}"/>
    <cellStyle name="Hyperlink 39" xfId="54181" hidden="1" xr:uid="{00000000-0005-0000-0000-0000CD950000}"/>
    <cellStyle name="Hyperlink 39" xfId="54853" hidden="1" xr:uid="{00000000-0005-0000-0000-0000CE950000}"/>
    <cellStyle name="Hyperlink 39" xfId="54902" hidden="1" xr:uid="{00000000-0005-0000-0000-0000CF950000}"/>
    <cellStyle name="Hyperlink 39" xfId="54952" hidden="1" xr:uid="{00000000-0005-0000-0000-0000D0950000}"/>
    <cellStyle name="Hyperlink 39" xfId="54988" hidden="1" xr:uid="{00000000-0005-0000-0000-0000D1950000}"/>
    <cellStyle name="Hyperlink 39" xfId="51910" hidden="1" xr:uid="{00000000-0005-0000-0000-0000D2950000}"/>
    <cellStyle name="Hyperlink 39" xfId="55057" hidden="1" xr:uid="{00000000-0005-0000-0000-0000D3950000}"/>
    <cellStyle name="Hyperlink 39" xfId="55106" hidden="1" xr:uid="{00000000-0005-0000-0000-0000D4950000}"/>
    <cellStyle name="Hyperlink 39" xfId="55156" hidden="1" xr:uid="{00000000-0005-0000-0000-0000D5950000}"/>
    <cellStyle name="Hyperlink 39" xfId="55192" hidden="1" xr:uid="{00000000-0005-0000-0000-0000D6950000}"/>
    <cellStyle name="Hyperlink 39" xfId="55315" hidden="1" xr:uid="{00000000-0005-0000-0000-0000D7950000}"/>
    <cellStyle name="Hyperlink 39" xfId="55488" hidden="1" xr:uid="{00000000-0005-0000-0000-0000D8950000}"/>
    <cellStyle name="Hyperlink 39" xfId="55537" hidden="1" xr:uid="{00000000-0005-0000-0000-0000D9950000}"/>
    <cellStyle name="Hyperlink 39" xfId="55587" hidden="1" xr:uid="{00000000-0005-0000-0000-0000DA950000}"/>
    <cellStyle name="Hyperlink 39" xfId="55623" hidden="1" xr:uid="{00000000-0005-0000-0000-0000DB950000}"/>
    <cellStyle name="Hyperlink 39" xfId="55344" hidden="1" xr:uid="{00000000-0005-0000-0000-0000DC950000}"/>
    <cellStyle name="Hyperlink 39" xfId="55720" hidden="1" xr:uid="{00000000-0005-0000-0000-0000DD950000}"/>
    <cellStyle name="Hyperlink 39" xfId="55769" hidden="1" xr:uid="{00000000-0005-0000-0000-0000DE950000}"/>
    <cellStyle name="Hyperlink 39" xfId="55819" hidden="1" xr:uid="{00000000-0005-0000-0000-0000DF950000}"/>
    <cellStyle name="Hyperlink 39" xfId="55855" hidden="1" xr:uid="{00000000-0005-0000-0000-0000E0950000}"/>
    <cellStyle name="Hyperlink 39" xfId="55243" hidden="1" xr:uid="{00000000-0005-0000-0000-0000E1950000}"/>
    <cellStyle name="Hyperlink 39" xfId="55924" hidden="1" xr:uid="{00000000-0005-0000-0000-0000E2950000}"/>
    <cellStyle name="Hyperlink 39" xfId="55973" hidden="1" xr:uid="{00000000-0005-0000-0000-0000E3950000}"/>
    <cellStyle name="Hyperlink 39" xfId="56023" hidden="1" xr:uid="{00000000-0005-0000-0000-0000E4950000}"/>
    <cellStyle name="Hyperlink 39" xfId="56059" hidden="1" xr:uid="{00000000-0005-0000-0000-0000E5950000}"/>
    <cellStyle name="Hyperlink 39" xfId="55425" hidden="1" xr:uid="{00000000-0005-0000-0000-0000E6950000}"/>
    <cellStyle name="Hyperlink 39" xfId="56128" hidden="1" xr:uid="{00000000-0005-0000-0000-0000E7950000}"/>
    <cellStyle name="Hyperlink 39" xfId="56177" hidden="1" xr:uid="{00000000-0005-0000-0000-0000E8950000}"/>
    <cellStyle name="Hyperlink 39" xfId="56227" hidden="1" xr:uid="{00000000-0005-0000-0000-0000E9950000}"/>
    <cellStyle name="Hyperlink 39" xfId="56263" hidden="1" xr:uid="{00000000-0005-0000-0000-0000EA950000}"/>
    <cellStyle name="Hyperlink 39" xfId="55660" hidden="1" xr:uid="{00000000-0005-0000-0000-0000EB950000}"/>
    <cellStyle name="Hyperlink 39" xfId="56332" hidden="1" xr:uid="{00000000-0005-0000-0000-0000EC950000}"/>
    <cellStyle name="Hyperlink 39" xfId="56381" hidden="1" xr:uid="{00000000-0005-0000-0000-0000ED950000}"/>
    <cellStyle name="Hyperlink 39" xfId="56431" hidden="1" xr:uid="{00000000-0005-0000-0000-0000EE950000}"/>
    <cellStyle name="Hyperlink 39" xfId="56467" hidden="1" xr:uid="{00000000-0005-0000-0000-0000EF950000}"/>
    <cellStyle name="Hyperlink 39" xfId="56529" hidden="1" xr:uid="{00000000-0005-0000-0000-0000F0950000}"/>
    <cellStyle name="Hyperlink 39" xfId="56600" hidden="1" xr:uid="{00000000-0005-0000-0000-0000F1950000}"/>
    <cellStyle name="Hyperlink 39" xfId="56649" hidden="1" xr:uid="{00000000-0005-0000-0000-0000F2950000}"/>
    <cellStyle name="Hyperlink 39" xfId="56699" hidden="1" xr:uid="{00000000-0005-0000-0000-0000F3950000}"/>
    <cellStyle name="Hyperlink 39" xfId="56735" hidden="1" xr:uid="{00000000-0005-0000-0000-0000F4950000}"/>
    <cellStyle name="Hyperlink 39" xfId="56786" hidden="1" xr:uid="{00000000-0005-0000-0000-0000F5950000}"/>
    <cellStyle name="Hyperlink 39" xfId="56855" hidden="1" xr:uid="{00000000-0005-0000-0000-0000F6950000}"/>
    <cellStyle name="Hyperlink 39" xfId="56904" hidden="1" xr:uid="{00000000-0005-0000-0000-0000F7950000}"/>
    <cellStyle name="Hyperlink 39" xfId="56954" hidden="1" xr:uid="{00000000-0005-0000-0000-0000F8950000}"/>
    <cellStyle name="Hyperlink 39" xfId="56990" hidden="1" xr:uid="{00000000-0005-0000-0000-0000F9950000}"/>
    <cellStyle name="Hyperlink 39" xfId="57098" hidden="1" xr:uid="{00000000-0005-0000-0000-0000FA950000}"/>
    <cellStyle name="Hyperlink 39" xfId="57222" hidden="1" xr:uid="{00000000-0005-0000-0000-0000FB950000}"/>
    <cellStyle name="Hyperlink 39" xfId="57271" hidden="1" xr:uid="{00000000-0005-0000-0000-0000FC950000}"/>
    <cellStyle name="Hyperlink 39" xfId="57321" hidden="1" xr:uid="{00000000-0005-0000-0000-0000FD950000}"/>
    <cellStyle name="Hyperlink 39" xfId="57357" hidden="1" xr:uid="{00000000-0005-0000-0000-0000FE950000}"/>
    <cellStyle name="Hyperlink 39" xfId="57480" hidden="1" xr:uid="{00000000-0005-0000-0000-0000FF950000}"/>
    <cellStyle name="Hyperlink 39" xfId="57653" hidden="1" xr:uid="{00000000-0005-0000-0000-000000960000}"/>
    <cellStyle name="Hyperlink 39" xfId="57702" hidden="1" xr:uid="{00000000-0005-0000-0000-000001960000}"/>
    <cellStyle name="Hyperlink 39" xfId="57752" hidden="1" xr:uid="{00000000-0005-0000-0000-000002960000}"/>
    <cellStyle name="Hyperlink 39" xfId="57788" hidden="1" xr:uid="{00000000-0005-0000-0000-000003960000}"/>
    <cellStyle name="Hyperlink 39" xfId="57509" hidden="1" xr:uid="{00000000-0005-0000-0000-000004960000}"/>
    <cellStyle name="Hyperlink 39" xfId="57885" hidden="1" xr:uid="{00000000-0005-0000-0000-000005960000}"/>
    <cellStyle name="Hyperlink 39" xfId="57934" hidden="1" xr:uid="{00000000-0005-0000-0000-000006960000}"/>
    <cellStyle name="Hyperlink 39" xfId="57984" hidden="1" xr:uid="{00000000-0005-0000-0000-000007960000}"/>
    <cellStyle name="Hyperlink 39" xfId="58020" hidden="1" xr:uid="{00000000-0005-0000-0000-000008960000}"/>
    <cellStyle name="Hyperlink 39" xfId="57408" hidden="1" xr:uid="{00000000-0005-0000-0000-000009960000}"/>
    <cellStyle name="Hyperlink 39" xfId="58089" hidden="1" xr:uid="{00000000-0005-0000-0000-00000A960000}"/>
    <cellStyle name="Hyperlink 39" xfId="58138" hidden="1" xr:uid="{00000000-0005-0000-0000-00000B960000}"/>
    <cellStyle name="Hyperlink 39" xfId="58188" hidden="1" xr:uid="{00000000-0005-0000-0000-00000C960000}"/>
    <cellStyle name="Hyperlink 39" xfId="58224" hidden="1" xr:uid="{00000000-0005-0000-0000-00000D960000}"/>
    <cellStyle name="Hyperlink 39" xfId="57590" hidden="1" xr:uid="{00000000-0005-0000-0000-00000E960000}"/>
    <cellStyle name="Hyperlink 39" xfId="58293" hidden="1" xr:uid="{00000000-0005-0000-0000-00000F960000}"/>
    <cellStyle name="Hyperlink 39" xfId="58342" hidden="1" xr:uid="{00000000-0005-0000-0000-000010960000}"/>
    <cellStyle name="Hyperlink 39" xfId="58392" hidden="1" xr:uid="{00000000-0005-0000-0000-000011960000}"/>
    <cellStyle name="Hyperlink 39" xfId="58428" hidden="1" xr:uid="{00000000-0005-0000-0000-000012960000}"/>
    <cellStyle name="Hyperlink 39" xfId="57825" hidden="1" xr:uid="{00000000-0005-0000-0000-000013960000}"/>
    <cellStyle name="Hyperlink 39" xfId="58497" hidden="1" xr:uid="{00000000-0005-0000-0000-000014960000}"/>
    <cellStyle name="Hyperlink 39" xfId="58546" hidden="1" xr:uid="{00000000-0005-0000-0000-000015960000}"/>
    <cellStyle name="Hyperlink 39" xfId="58596" hidden="1" xr:uid="{00000000-0005-0000-0000-000016960000}"/>
    <cellStyle name="Hyperlink 39" xfId="58632" hidden="1" xr:uid="{00000000-0005-0000-0000-000017960000}"/>
    <cellStyle name="Hyperlink 39" xfId="57128" hidden="1" xr:uid="{00000000-0005-0000-0000-000018960000}"/>
    <cellStyle name="Hyperlink 39" xfId="58701" hidden="1" xr:uid="{00000000-0005-0000-0000-000019960000}"/>
    <cellStyle name="Hyperlink 39" xfId="58750" hidden="1" xr:uid="{00000000-0005-0000-0000-00001A960000}"/>
    <cellStyle name="Hyperlink 39" xfId="58800" hidden="1" xr:uid="{00000000-0005-0000-0000-00001B960000}"/>
    <cellStyle name="Hyperlink 39" xfId="58836" hidden="1" xr:uid="{00000000-0005-0000-0000-00001C960000}"/>
    <cellStyle name="Hyperlink 39" xfId="58959" hidden="1" xr:uid="{00000000-0005-0000-0000-00001D960000}"/>
    <cellStyle name="Hyperlink 39" xfId="59132" hidden="1" xr:uid="{00000000-0005-0000-0000-00001E960000}"/>
    <cellStyle name="Hyperlink 39" xfId="59181" hidden="1" xr:uid="{00000000-0005-0000-0000-00001F960000}"/>
    <cellStyle name="Hyperlink 39" xfId="59231" hidden="1" xr:uid="{00000000-0005-0000-0000-000020960000}"/>
    <cellStyle name="Hyperlink 39" xfId="59267" hidden="1" xr:uid="{00000000-0005-0000-0000-000021960000}"/>
    <cellStyle name="Hyperlink 39" xfId="58988" hidden="1" xr:uid="{00000000-0005-0000-0000-000022960000}"/>
    <cellStyle name="Hyperlink 39" xfId="59364" hidden="1" xr:uid="{00000000-0005-0000-0000-000023960000}"/>
    <cellStyle name="Hyperlink 39" xfId="59413" hidden="1" xr:uid="{00000000-0005-0000-0000-000024960000}"/>
    <cellStyle name="Hyperlink 39" xfId="59463" hidden="1" xr:uid="{00000000-0005-0000-0000-000025960000}"/>
    <cellStyle name="Hyperlink 39" xfId="59499" hidden="1" xr:uid="{00000000-0005-0000-0000-000026960000}"/>
    <cellStyle name="Hyperlink 39" xfId="58887" hidden="1" xr:uid="{00000000-0005-0000-0000-000027960000}"/>
    <cellStyle name="Hyperlink 39" xfId="59568" hidden="1" xr:uid="{00000000-0005-0000-0000-000028960000}"/>
    <cellStyle name="Hyperlink 39" xfId="59617" hidden="1" xr:uid="{00000000-0005-0000-0000-000029960000}"/>
    <cellStyle name="Hyperlink 39" xfId="59667" hidden="1" xr:uid="{00000000-0005-0000-0000-00002A960000}"/>
    <cellStyle name="Hyperlink 39" xfId="59703" hidden="1" xr:uid="{00000000-0005-0000-0000-00002B960000}"/>
    <cellStyle name="Hyperlink 39" xfId="59069" hidden="1" xr:uid="{00000000-0005-0000-0000-00002C960000}"/>
    <cellStyle name="Hyperlink 39" xfId="59772" hidden="1" xr:uid="{00000000-0005-0000-0000-00002D960000}"/>
    <cellStyle name="Hyperlink 39" xfId="59821" hidden="1" xr:uid="{00000000-0005-0000-0000-00002E960000}"/>
    <cellStyle name="Hyperlink 39" xfId="59871" hidden="1" xr:uid="{00000000-0005-0000-0000-00002F960000}"/>
    <cellStyle name="Hyperlink 39" xfId="59907" hidden="1" xr:uid="{00000000-0005-0000-0000-000030960000}"/>
    <cellStyle name="Hyperlink 39" xfId="59304" hidden="1" xr:uid="{00000000-0005-0000-0000-000031960000}"/>
    <cellStyle name="Hyperlink 39" xfId="59976" hidden="1" xr:uid="{00000000-0005-0000-0000-000032960000}"/>
    <cellStyle name="Hyperlink 39" xfId="60025" hidden="1" xr:uid="{00000000-0005-0000-0000-000033960000}"/>
    <cellStyle name="Hyperlink 39" xfId="60075" hidden="1" xr:uid="{00000000-0005-0000-0000-000034960000}"/>
    <cellStyle name="Hyperlink 39" xfId="60111" hidden="1" xr:uid="{00000000-0005-0000-0000-000035960000}"/>
    <cellStyle name="Hyperlink 39" xfId="57027" hidden="1" xr:uid="{00000000-0005-0000-0000-000036960000}"/>
    <cellStyle name="Hyperlink 39" xfId="60180" hidden="1" xr:uid="{00000000-0005-0000-0000-000037960000}"/>
    <cellStyle name="Hyperlink 39" xfId="60229" hidden="1" xr:uid="{00000000-0005-0000-0000-000038960000}"/>
    <cellStyle name="Hyperlink 39" xfId="60279" hidden="1" xr:uid="{00000000-0005-0000-0000-000039960000}"/>
    <cellStyle name="Hyperlink 39" xfId="60315" hidden="1" xr:uid="{00000000-0005-0000-0000-00003A960000}"/>
    <cellStyle name="Hyperlink 39" xfId="60438" hidden="1" xr:uid="{00000000-0005-0000-0000-00003B960000}"/>
    <cellStyle name="Hyperlink 39" xfId="60611" hidden="1" xr:uid="{00000000-0005-0000-0000-00003C960000}"/>
    <cellStyle name="Hyperlink 39" xfId="60660" hidden="1" xr:uid="{00000000-0005-0000-0000-00003D960000}"/>
    <cellStyle name="Hyperlink 39" xfId="60710" hidden="1" xr:uid="{00000000-0005-0000-0000-00003E960000}"/>
    <cellStyle name="Hyperlink 39" xfId="60746" hidden="1" xr:uid="{00000000-0005-0000-0000-00003F960000}"/>
    <cellStyle name="Hyperlink 39" xfId="60467" hidden="1" xr:uid="{00000000-0005-0000-0000-000040960000}"/>
    <cellStyle name="Hyperlink 39" xfId="60843" hidden="1" xr:uid="{00000000-0005-0000-0000-000041960000}"/>
    <cellStyle name="Hyperlink 39" xfId="60892" hidden="1" xr:uid="{00000000-0005-0000-0000-000042960000}"/>
    <cellStyle name="Hyperlink 39" xfId="60942" hidden="1" xr:uid="{00000000-0005-0000-0000-000043960000}"/>
    <cellStyle name="Hyperlink 39" xfId="60978" hidden="1" xr:uid="{00000000-0005-0000-0000-000044960000}"/>
    <cellStyle name="Hyperlink 39" xfId="60366" hidden="1" xr:uid="{00000000-0005-0000-0000-000045960000}"/>
    <cellStyle name="Hyperlink 39" xfId="61047" hidden="1" xr:uid="{00000000-0005-0000-0000-000046960000}"/>
    <cellStyle name="Hyperlink 39" xfId="61096" hidden="1" xr:uid="{00000000-0005-0000-0000-000047960000}"/>
    <cellStyle name="Hyperlink 39" xfId="61146" hidden="1" xr:uid="{00000000-0005-0000-0000-000048960000}"/>
    <cellStyle name="Hyperlink 39" xfId="61182" hidden="1" xr:uid="{00000000-0005-0000-0000-000049960000}"/>
    <cellStyle name="Hyperlink 39" xfId="60548" hidden="1" xr:uid="{00000000-0005-0000-0000-00004A960000}"/>
    <cellStyle name="Hyperlink 39" xfId="61251" hidden="1" xr:uid="{00000000-0005-0000-0000-00004B960000}"/>
    <cellStyle name="Hyperlink 39" xfId="61300" hidden="1" xr:uid="{00000000-0005-0000-0000-00004C960000}"/>
    <cellStyle name="Hyperlink 39" xfId="61350" hidden="1" xr:uid="{00000000-0005-0000-0000-00004D960000}"/>
    <cellStyle name="Hyperlink 39" xfId="61386" hidden="1" xr:uid="{00000000-0005-0000-0000-00004E960000}"/>
    <cellStyle name="Hyperlink 39" xfId="60783" hidden="1" xr:uid="{00000000-0005-0000-0000-00004F960000}"/>
    <cellStyle name="Hyperlink 39" xfId="61455" hidden="1" xr:uid="{00000000-0005-0000-0000-000050960000}"/>
    <cellStyle name="Hyperlink 39" xfId="61504" hidden="1" xr:uid="{00000000-0005-0000-0000-000051960000}"/>
    <cellStyle name="Hyperlink 39" xfId="61554" hidden="1" xr:uid="{00000000-0005-0000-0000-000052960000}"/>
    <cellStyle name="Hyperlink 39" xfId="61590" xr:uid="{00000000-0005-0000-0000-000053960000}"/>
    <cellStyle name="Hyperlink 4" xfId="177" hidden="1" xr:uid="{00000000-0005-0000-0000-000054960000}"/>
    <cellStyle name="Hyperlink 4" xfId="223" hidden="1" xr:uid="{00000000-0005-0000-0000-000055960000}"/>
    <cellStyle name="Hyperlink 4" xfId="453" hidden="1" xr:uid="{00000000-0005-0000-0000-000056960000}"/>
    <cellStyle name="Hyperlink 4" xfId="422" hidden="1" xr:uid="{00000000-0005-0000-0000-000057960000}"/>
    <cellStyle name="Hyperlink 4" xfId="505" hidden="1" xr:uid="{00000000-0005-0000-0000-000058960000}"/>
    <cellStyle name="Hyperlink 4" xfId="554" hidden="1" xr:uid="{00000000-0005-0000-0000-000059960000}"/>
    <cellStyle name="Hyperlink 4" xfId="641" hidden="1" xr:uid="{00000000-0005-0000-0000-00005A960000}"/>
    <cellStyle name="Hyperlink 4" xfId="710" hidden="1" xr:uid="{00000000-0005-0000-0000-00005B960000}"/>
    <cellStyle name="Hyperlink 4" xfId="679" hidden="1" xr:uid="{00000000-0005-0000-0000-00005C960000}"/>
    <cellStyle name="Hyperlink 4" xfId="760" hidden="1" xr:uid="{00000000-0005-0000-0000-00005D960000}"/>
    <cellStyle name="Hyperlink 4" xfId="809" hidden="1" xr:uid="{00000000-0005-0000-0000-00005E960000}"/>
    <cellStyle name="Hyperlink 4" xfId="955" hidden="1" xr:uid="{00000000-0005-0000-0000-00005F960000}"/>
    <cellStyle name="Hyperlink 4" xfId="1080" hidden="1" xr:uid="{00000000-0005-0000-0000-000060960000}"/>
    <cellStyle name="Hyperlink 4" xfId="1049" hidden="1" xr:uid="{00000000-0005-0000-0000-000061960000}"/>
    <cellStyle name="Hyperlink 4" xfId="1130" hidden="1" xr:uid="{00000000-0005-0000-0000-000062960000}"/>
    <cellStyle name="Hyperlink 4" xfId="1179" hidden="1" xr:uid="{00000000-0005-0000-0000-000063960000}"/>
    <cellStyle name="Hyperlink 4" xfId="1338" hidden="1" xr:uid="{00000000-0005-0000-0000-000064960000}"/>
    <cellStyle name="Hyperlink 4" xfId="1511" hidden="1" xr:uid="{00000000-0005-0000-0000-000065960000}"/>
    <cellStyle name="Hyperlink 4" xfId="1480" hidden="1" xr:uid="{00000000-0005-0000-0000-000066960000}"/>
    <cellStyle name="Hyperlink 4" xfId="1561" hidden="1" xr:uid="{00000000-0005-0000-0000-000067960000}"/>
    <cellStyle name="Hyperlink 4" xfId="1610" hidden="1" xr:uid="{00000000-0005-0000-0000-000068960000}"/>
    <cellStyle name="Hyperlink 4" xfId="1395" hidden="1" xr:uid="{00000000-0005-0000-0000-000069960000}"/>
    <cellStyle name="Hyperlink 4" xfId="1743" hidden="1" xr:uid="{00000000-0005-0000-0000-00006A960000}"/>
    <cellStyle name="Hyperlink 4" xfId="1712" hidden="1" xr:uid="{00000000-0005-0000-0000-00006B960000}"/>
    <cellStyle name="Hyperlink 4" xfId="1793" hidden="1" xr:uid="{00000000-0005-0000-0000-00006C960000}"/>
    <cellStyle name="Hyperlink 4" xfId="1842" hidden="1" xr:uid="{00000000-0005-0000-0000-00006D960000}"/>
    <cellStyle name="Hyperlink 4" xfId="1290" hidden="1" xr:uid="{00000000-0005-0000-0000-00006E960000}"/>
    <cellStyle name="Hyperlink 4" xfId="1947" hidden="1" xr:uid="{00000000-0005-0000-0000-00006F960000}"/>
    <cellStyle name="Hyperlink 4" xfId="1916" hidden="1" xr:uid="{00000000-0005-0000-0000-000070960000}"/>
    <cellStyle name="Hyperlink 4" xfId="1997" hidden="1" xr:uid="{00000000-0005-0000-0000-000071960000}"/>
    <cellStyle name="Hyperlink 4" xfId="2046" hidden="1" xr:uid="{00000000-0005-0000-0000-000072960000}"/>
    <cellStyle name="Hyperlink 4" xfId="1450" hidden="1" xr:uid="{00000000-0005-0000-0000-000073960000}"/>
    <cellStyle name="Hyperlink 4" xfId="2151" hidden="1" xr:uid="{00000000-0005-0000-0000-000074960000}"/>
    <cellStyle name="Hyperlink 4" xfId="2120" hidden="1" xr:uid="{00000000-0005-0000-0000-000075960000}"/>
    <cellStyle name="Hyperlink 4" xfId="2201" hidden="1" xr:uid="{00000000-0005-0000-0000-000076960000}"/>
    <cellStyle name="Hyperlink 4" xfId="2250" hidden="1" xr:uid="{00000000-0005-0000-0000-000077960000}"/>
    <cellStyle name="Hyperlink 4" xfId="1684" hidden="1" xr:uid="{00000000-0005-0000-0000-000078960000}"/>
    <cellStyle name="Hyperlink 4" xfId="2355" hidden="1" xr:uid="{00000000-0005-0000-0000-000079960000}"/>
    <cellStyle name="Hyperlink 4" xfId="2324" hidden="1" xr:uid="{00000000-0005-0000-0000-00007A960000}"/>
    <cellStyle name="Hyperlink 4" xfId="2405" hidden="1" xr:uid="{00000000-0005-0000-0000-00007B960000}"/>
    <cellStyle name="Hyperlink 4" xfId="2454" hidden="1" xr:uid="{00000000-0005-0000-0000-00007C960000}"/>
    <cellStyle name="Hyperlink 4" xfId="1013" hidden="1" xr:uid="{00000000-0005-0000-0000-00007D960000}"/>
    <cellStyle name="Hyperlink 4" xfId="2559" hidden="1" xr:uid="{00000000-0005-0000-0000-00007E960000}"/>
    <cellStyle name="Hyperlink 4" xfId="2528" hidden="1" xr:uid="{00000000-0005-0000-0000-00007F960000}"/>
    <cellStyle name="Hyperlink 4" xfId="2609" hidden="1" xr:uid="{00000000-0005-0000-0000-000080960000}"/>
    <cellStyle name="Hyperlink 4" xfId="2658" hidden="1" xr:uid="{00000000-0005-0000-0000-000081960000}"/>
    <cellStyle name="Hyperlink 4" xfId="2817" hidden="1" xr:uid="{00000000-0005-0000-0000-000082960000}"/>
    <cellStyle name="Hyperlink 4" xfId="2990" hidden="1" xr:uid="{00000000-0005-0000-0000-000083960000}"/>
    <cellStyle name="Hyperlink 4" xfId="2959" hidden="1" xr:uid="{00000000-0005-0000-0000-000084960000}"/>
    <cellStyle name="Hyperlink 4" xfId="3040" hidden="1" xr:uid="{00000000-0005-0000-0000-000085960000}"/>
    <cellStyle name="Hyperlink 4" xfId="3089" hidden="1" xr:uid="{00000000-0005-0000-0000-000086960000}"/>
    <cellStyle name="Hyperlink 4" xfId="2874" hidden="1" xr:uid="{00000000-0005-0000-0000-000087960000}"/>
    <cellStyle name="Hyperlink 4" xfId="3222" hidden="1" xr:uid="{00000000-0005-0000-0000-000088960000}"/>
    <cellStyle name="Hyperlink 4" xfId="3191" hidden="1" xr:uid="{00000000-0005-0000-0000-000089960000}"/>
    <cellStyle name="Hyperlink 4" xfId="3272" hidden="1" xr:uid="{00000000-0005-0000-0000-00008A960000}"/>
    <cellStyle name="Hyperlink 4" xfId="3321" hidden="1" xr:uid="{00000000-0005-0000-0000-00008B960000}"/>
    <cellStyle name="Hyperlink 4" xfId="2769" hidden="1" xr:uid="{00000000-0005-0000-0000-00008C960000}"/>
    <cellStyle name="Hyperlink 4" xfId="3426" hidden="1" xr:uid="{00000000-0005-0000-0000-00008D960000}"/>
    <cellStyle name="Hyperlink 4" xfId="3395" hidden="1" xr:uid="{00000000-0005-0000-0000-00008E960000}"/>
    <cellStyle name="Hyperlink 4" xfId="3476" hidden="1" xr:uid="{00000000-0005-0000-0000-00008F960000}"/>
    <cellStyle name="Hyperlink 4" xfId="3525" hidden="1" xr:uid="{00000000-0005-0000-0000-000090960000}"/>
    <cellStyle name="Hyperlink 4" xfId="2929" hidden="1" xr:uid="{00000000-0005-0000-0000-000091960000}"/>
    <cellStyle name="Hyperlink 4" xfId="3630" hidden="1" xr:uid="{00000000-0005-0000-0000-000092960000}"/>
    <cellStyle name="Hyperlink 4" xfId="3599" hidden="1" xr:uid="{00000000-0005-0000-0000-000093960000}"/>
    <cellStyle name="Hyperlink 4" xfId="3680" hidden="1" xr:uid="{00000000-0005-0000-0000-000094960000}"/>
    <cellStyle name="Hyperlink 4" xfId="3729" hidden="1" xr:uid="{00000000-0005-0000-0000-000095960000}"/>
    <cellStyle name="Hyperlink 4" xfId="3163" hidden="1" xr:uid="{00000000-0005-0000-0000-000096960000}"/>
    <cellStyle name="Hyperlink 4" xfId="3834" hidden="1" xr:uid="{00000000-0005-0000-0000-000097960000}"/>
    <cellStyle name="Hyperlink 4" xfId="3803" hidden="1" xr:uid="{00000000-0005-0000-0000-000098960000}"/>
    <cellStyle name="Hyperlink 4" xfId="3884" hidden="1" xr:uid="{00000000-0005-0000-0000-000099960000}"/>
    <cellStyle name="Hyperlink 4" xfId="3933" hidden="1" xr:uid="{00000000-0005-0000-0000-00009A960000}"/>
    <cellStyle name="Hyperlink 4" xfId="908" hidden="1" xr:uid="{00000000-0005-0000-0000-00009B960000}"/>
    <cellStyle name="Hyperlink 4" xfId="4038" hidden="1" xr:uid="{00000000-0005-0000-0000-00009C960000}"/>
    <cellStyle name="Hyperlink 4" xfId="4007" hidden="1" xr:uid="{00000000-0005-0000-0000-00009D960000}"/>
    <cellStyle name="Hyperlink 4" xfId="4088" hidden="1" xr:uid="{00000000-0005-0000-0000-00009E960000}"/>
    <cellStyle name="Hyperlink 4" xfId="4137" hidden="1" xr:uid="{00000000-0005-0000-0000-00009F960000}"/>
    <cellStyle name="Hyperlink 4" xfId="4296" hidden="1" xr:uid="{00000000-0005-0000-0000-0000A0960000}"/>
    <cellStyle name="Hyperlink 4" xfId="4469" hidden="1" xr:uid="{00000000-0005-0000-0000-0000A1960000}"/>
    <cellStyle name="Hyperlink 4" xfId="4438" hidden="1" xr:uid="{00000000-0005-0000-0000-0000A2960000}"/>
    <cellStyle name="Hyperlink 4" xfId="4519" hidden="1" xr:uid="{00000000-0005-0000-0000-0000A3960000}"/>
    <cellStyle name="Hyperlink 4" xfId="4568" hidden="1" xr:uid="{00000000-0005-0000-0000-0000A4960000}"/>
    <cellStyle name="Hyperlink 4" xfId="4353" hidden="1" xr:uid="{00000000-0005-0000-0000-0000A5960000}"/>
    <cellStyle name="Hyperlink 4" xfId="4701" hidden="1" xr:uid="{00000000-0005-0000-0000-0000A6960000}"/>
    <cellStyle name="Hyperlink 4" xfId="4670" hidden="1" xr:uid="{00000000-0005-0000-0000-0000A7960000}"/>
    <cellStyle name="Hyperlink 4" xfId="4751" hidden="1" xr:uid="{00000000-0005-0000-0000-0000A8960000}"/>
    <cellStyle name="Hyperlink 4" xfId="4800" hidden="1" xr:uid="{00000000-0005-0000-0000-0000A9960000}"/>
    <cellStyle name="Hyperlink 4" xfId="4248" hidden="1" xr:uid="{00000000-0005-0000-0000-0000AA960000}"/>
    <cellStyle name="Hyperlink 4" xfId="4905" hidden="1" xr:uid="{00000000-0005-0000-0000-0000AB960000}"/>
    <cellStyle name="Hyperlink 4" xfId="4874" hidden="1" xr:uid="{00000000-0005-0000-0000-0000AC960000}"/>
    <cellStyle name="Hyperlink 4" xfId="4955" hidden="1" xr:uid="{00000000-0005-0000-0000-0000AD960000}"/>
    <cellStyle name="Hyperlink 4" xfId="5004" hidden="1" xr:uid="{00000000-0005-0000-0000-0000AE960000}"/>
    <cellStyle name="Hyperlink 4" xfId="4408" hidden="1" xr:uid="{00000000-0005-0000-0000-0000AF960000}"/>
    <cellStyle name="Hyperlink 4" xfId="5109" hidden="1" xr:uid="{00000000-0005-0000-0000-0000B0960000}"/>
    <cellStyle name="Hyperlink 4" xfId="5078" hidden="1" xr:uid="{00000000-0005-0000-0000-0000B1960000}"/>
    <cellStyle name="Hyperlink 4" xfId="5159" hidden="1" xr:uid="{00000000-0005-0000-0000-0000B2960000}"/>
    <cellStyle name="Hyperlink 4" xfId="5208" hidden="1" xr:uid="{00000000-0005-0000-0000-0000B3960000}"/>
    <cellStyle name="Hyperlink 4" xfId="4642" hidden="1" xr:uid="{00000000-0005-0000-0000-0000B4960000}"/>
    <cellStyle name="Hyperlink 4" xfId="5313" hidden="1" xr:uid="{00000000-0005-0000-0000-0000B5960000}"/>
    <cellStyle name="Hyperlink 4" xfId="5282" hidden="1" xr:uid="{00000000-0005-0000-0000-0000B6960000}"/>
    <cellStyle name="Hyperlink 4" xfId="5363" hidden="1" xr:uid="{00000000-0005-0000-0000-0000B7960000}"/>
    <cellStyle name="Hyperlink 4" xfId="5412" hidden="1" xr:uid="{00000000-0005-0000-0000-0000B8960000}"/>
    <cellStyle name="Hyperlink 4" xfId="5649" hidden="1" xr:uid="{00000000-0005-0000-0000-0000B9960000}"/>
    <cellStyle name="Hyperlink 4" xfId="5849" hidden="1" xr:uid="{00000000-0005-0000-0000-0000BA960000}"/>
    <cellStyle name="Hyperlink 4" xfId="5818" hidden="1" xr:uid="{00000000-0005-0000-0000-0000BB960000}"/>
    <cellStyle name="Hyperlink 4" xfId="5899" hidden="1" xr:uid="{00000000-0005-0000-0000-0000BC960000}"/>
    <cellStyle name="Hyperlink 4" xfId="5948" hidden="1" xr:uid="{00000000-0005-0000-0000-0000BD960000}"/>
    <cellStyle name="Hyperlink 4" xfId="6035" hidden="1" xr:uid="{00000000-0005-0000-0000-0000BE960000}"/>
    <cellStyle name="Hyperlink 4" xfId="6104" hidden="1" xr:uid="{00000000-0005-0000-0000-0000BF960000}"/>
    <cellStyle name="Hyperlink 4" xfId="6073" hidden="1" xr:uid="{00000000-0005-0000-0000-0000C0960000}"/>
    <cellStyle name="Hyperlink 4" xfId="6154" hidden="1" xr:uid="{00000000-0005-0000-0000-0000C1960000}"/>
    <cellStyle name="Hyperlink 4" xfId="6203" hidden="1" xr:uid="{00000000-0005-0000-0000-0000C2960000}"/>
    <cellStyle name="Hyperlink 4" xfId="6346" hidden="1" xr:uid="{00000000-0005-0000-0000-0000C3960000}"/>
    <cellStyle name="Hyperlink 4" xfId="6470" hidden="1" xr:uid="{00000000-0005-0000-0000-0000C4960000}"/>
    <cellStyle name="Hyperlink 4" xfId="6439" hidden="1" xr:uid="{00000000-0005-0000-0000-0000C5960000}"/>
    <cellStyle name="Hyperlink 4" xfId="6520" hidden="1" xr:uid="{00000000-0005-0000-0000-0000C6960000}"/>
    <cellStyle name="Hyperlink 4" xfId="6569" hidden="1" xr:uid="{00000000-0005-0000-0000-0000C7960000}"/>
    <cellStyle name="Hyperlink 4" xfId="6728" hidden="1" xr:uid="{00000000-0005-0000-0000-0000C8960000}"/>
    <cellStyle name="Hyperlink 4" xfId="6901" hidden="1" xr:uid="{00000000-0005-0000-0000-0000C9960000}"/>
    <cellStyle name="Hyperlink 4" xfId="6870" hidden="1" xr:uid="{00000000-0005-0000-0000-0000CA960000}"/>
    <cellStyle name="Hyperlink 4" xfId="6951" hidden="1" xr:uid="{00000000-0005-0000-0000-0000CB960000}"/>
    <cellStyle name="Hyperlink 4" xfId="7000" hidden="1" xr:uid="{00000000-0005-0000-0000-0000CC960000}"/>
    <cellStyle name="Hyperlink 4" xfId="6785" hidden="1" xr:uid="{00000000-0005-0000-0000-0000CD960000}"/>
    <cellStyle name="Hyperlink 4" xfId="7133" hidden="1" xr:uid="{00000000-0005-0000-0000-0000CE960000}"/>
    <cellStyle name="Hyperlink 4" xfId="7102" hidden="1" xr:uid="{00000000-0005-0000-0000-0000CF960000}"/>
    <cellStyle name="Hyperlink 4" xfId="7183" hidden="1" xr:uid="{00000000-0005-0000-0000-0000D0960000}"/>
    <cellStyle name="Hyperlink 4" xfId="7232" hidden="1" xr:uid="{00000000-0005-0000-0000-0000D1960000}"/>
    <cellStyle name="Hyperlink 4" xfId="6680" hidden="1" xr:uid="{00000000-0005-0000-0000-0000D2960000}"/>
    <cellStyle name="Hyperlink 4" xfId="7337" hidden="1" xr:uid="{00000000-0005-0000-0000-0000D3960000}"/>
    <cellStyle name="Hyperlink 4" xfId="7306" hidden="1" xr:uid="{00000000-0005-0000-0000-0000D4960000}"/>
    <cellStyle name="Hyperlink 4" xfId="7387" hidden="1" xr:uid="{00000000-0005-0000-0000-0000D5960000}"/>
    <cellStyle name="Hyperlink 4" xfId="7436" hidden="1" xr:uid="{00000000-0005-0000-0000-0000D6960000}"/>
    <cellStyle name="Hyperlink 4" xfId="6840" hidden="1" xr:uid="{00000000-0005-0000-0000-0000D7960000}"/>
    <cellStyle name="Hyperlink 4" xfId="7541" hidden="1" xr:uid="{00000000-0005-0000-0000-0000D8960000}"/>
    <cellStyle name="Hyperlink 4" xfId="7510" hidden="1" xr:uid="{00000000-0005-0000-0000-0000D9960000}"/>
    <cellStyle name="Hyperlink 4" xfId="7591" hidden="1" xr:uid="{00000000-0005-0000-0000-0000DA960000}"/>
    <cellStyle name="Hyperlink 4" xfId="7640" hidden="1" xr:uid="{00000000-0005-0000-0000-0000DB960000}"/>
    <cellStyle name="Hyperlink 4" xfId="7074" hidden="1" xr:uid="{00000000-0005-0000-0000-0000DC960000}"/>
    <cellStyle name="Hyperlink 4" xfId="7745" hidden="1" xr:uid="{00000000-0005-0000-0000-0000DD960000}"/>
    <cellStyle name="Hyperlink 4" xfId="7714" hidden="1" xr:uid="{00000000-0005-0000-0000-0000DE960000}"/>
    <cellStyle name="Hyperlink 4" xfId="7795" hidden="1" xr:uid="{00000000-0005-0000-0000-0000DF960000}"/>
    <cellStyle name="Hyperlink 4" xfId="7844" hidden="1" xr:uid="{00000000-0005-0000-0000-0000E0960000}"/>
    <cellStyle name="Hyperlink 4" xfId="6404" hidden="1" xr:uid="{00000000-0005-0000-0000-0000E1960000}"/>
    <cellStyle name="Hyperlink 4" xfId="7949" hidden="1" xr:uid="{00000000-0005-0000-0000-0000E2960000}"/>
    <cellStyle name="Hyperlink 4" xfId="7918" hidden="1" xr:uid="{00000000-0005-0000-0000-0000E3960000}"/>
    <cellStyle name="Hyperlink 4" xfId="7999" hidden="1" xr:uid="{00000000-0005-0000-0000-0000E4960000}"/>
    <cellStyle name="Hyperlink 4" xfId="8048" hidden="1" xr:uid="{00000000-0005-0000-0000-0000E5960000}"/>
    <cellStyle name="Hyperlink 4" xfId="8207" hidden="1" xr:uid="{00000000-0005-0000-0000-0000E6960000}"/>
    <cellStyle name="Hyperlink 4" xfId="8380" hidden="1" xr:uid="{00000000-0005-0000-0000-0000E7960000}"/>
    <cellStyle name="Hyperlink 4" xfId="8349" hidden="1" xr:uid="{00000000-0005-0000-0000-0000E8960000}"/>
    <cellStyle name="Hyperlink 4" xfId="8430" hidden="1" xr:uid="{00000000-0005-0000-0000-0000E9960000}"/>
    <cellStyle name="Hyperlink 4" xfId="8479" hidden="1" xr:uid="{00000000-0005-0000-0000-0000EA960000}"/>
    <cellStyle name="Hyperlink 4" xfId="8264" hidden="1" xr:uid="{00000000-0005-0000-0000-0000EB960000}"/>
    <cellStyle name="Hyperlink 4" xfId="8612" hidden="1" xr:uid="{00000000-0005-0000-0000-0000EC960000}"/>
    <cellStyle name="Hyperlink 4" xfId="8581" hidden="1" xr:uid="{00000000-0005-0000-0000-0000ED960000}"/>
    <cellStyle name="Hyperlink 4" xfId="8662" hidden="1" xr:uid="{00000000-0005-0000-0000-0000EE960000}"/>
    <cellStyle name="Hyperlink 4" xfId="8711" hidden="1" xr:uid="{00000000-0005-0000-0000-0000EF960000}"/>
    <cellStyle name="Hyperlink 4" xfId="8159" hidden="1" xr:uid="{00000000-0005-0000-0000-0000F0960000}"/>
    <cellStyle name="Hyperlink 4" xfId="8816" hidden="1" xr:uid="{00000000-0005-0000-0000-0000F1960000}"/>
    <cellStyle name="Hyperlink 4" xfId="8785" hidden="1" xr:uid="{00000000-0005-0000-0000-0000F2960000}"/>
    <cellStyle name="Hyperlink 4" xfId="8866" hidden="1" xr:uid="{00000000-0005-0000-0000-0000F3960000}"/>
    <cellStyle name="Hyperlink 4" xfId="8915" hidden="1" xr:uid="{00000000-0005-0000-0000-0000F4960000}"/>
    <cellStyle name="Hyperlink 4" xfId="8319" hidden="1" xr:uid="{00000000-0005-0000-0000-0000F5960000}"/>
    <cellStyle name="Hyperlink 4" xfId="9020" hidden="1" xr:uid="{00000000-0005-0000-0000-0000F6960000}"/>
    <cellStyle name="Hyperlink 4" xfId="8989" hidden="1" xr:uid="{00000000-0005-0000-0000-0000F7960000}"/>
    <cellStyle name="Hyperlink 4" xfId="9070" hidden="1" xr:uid="{00000000-0005-0000-0000-0000F8960000}"/>
    <cellStyle name="Hyperlink 4" xfId="9119" hidden="1" xr:uid="{00000000-0005-0000-0000-0000F9960000}"/>
    <cellStyle name="Hyperlink 4" xfId="8553" hidden="1" xr:uid="{00000000-0005-0000-0000-0000FA960000}"/>
    <cellStyle name="Hyperlink 4" xfId="9224" hidden="1" xr:uid="{00000000-0005-0000-0000-0000FB960000}"/>
    <cellStyle name="Hyperlink 4" xfId="9193" hidden="1" xr:uid="{00000000-0005-0000-0000-0000FC960000}"/>
    <cellStyle name="Hyperlink 4" xfId="9274" hidden="1" xr:uid="{00000000-0005-0000-0000-0000FD960000}"/>
    <cellStyle name="Hyperlink 4" xfId="9323" hidden="1" xr:uid="{00000000-0005-0000-0000-0000FE960000}"/>
    <cellStyle name="Hyperlink 4" xfId="6300" hidden="1" xr:uid="{00000000-0005-0000-0000-0000FF960000}"/>
    <cellStyle name="Hyperlink 4" xfId="9428" hidden="1" xr:uid="{00000000-0005-0000-0000-000000970000}"/>
    <cellStyle name="Hyperlink 4" xfId="9397" hidden="1" xr:uid="{00000000-0005-0000-0000-000001970000}"/>
    <cellStyle name="Hyperlink 4" xfId="9478" hidden="1" xr:uid="{00000000-0005-0000-0000-000002970000}"/>
    <cellStyle name="Hyperlink 4" xfId="9527" hidden="1" xr:uid="{00000000-0005-0000-0000-000003970000}"/>
    <cellStyle name="Hyperlink 4" xfId="9686" hidden="1" xr:uid="{00000000-0005-0000-0000-000004970000}"/>
    <cellStyle name="Hyperlink 4" xfId="9859" hidden="1" xr:uid="{00000000-0005-0000-0000-000005970000}"/>
    <cellStyle name="Hyperlink 4" xfId="9828" hidden="1" xr:uid="{00000000-0005-0000-0000-000006970000}"/>
    <cellStyle name="Hyperlink 4" xfId="9909" hidden="1" xr:uid="{00000000-0005-0000-0000-000007970000}"/>
    <cellStyle name="Hyperlink 4" xfId="9958" hidden="1" xr:uid="{00000000-0005-0000-0000-000008970000}"/>
    <cellStyle name="Hyperlink 4" xfId="9743" hidden="1" xr:uid="{00000000-0005-0000-0000-000009970000}"/>
    <cellStyle name="Hyperlink 4" xfId="10091" hidden="1" xr:uid="{00000000-0005-0000-0000-00000A970000}"/>
    <cellStyle name="Hyperlink 4" xfId="10060" hidden="1" xr:uid="{00000000-0005-0000-0000-00000B970000}"/>
    <cellStyle name="Hyperlink 4" xfId="10141" hidden="1" xr:uid="{00000000-0005-0000-0000-00000C970000}"/>
    <cellStyle name="Hyperlink 4" xfId="10190" hidden="1" xr:uid="{00000000-0005-0000-0000-00000D970000}"/>
    <cellStyle name="Hyperlink 4" xfId="9638" hidden="1" xr:uid="{00000000-0005-0000-0000-00000E970000}"/>
    <cellStyle name="Hyperlink 4" xfId="10295" hidden="1" xr:uid="{00000000-0005-0000-0000-00000F970000}"/>
    <cellStyle name="Hyperlink 4" xfId="10264" hidden="1" xr:uid="{00000000-0005-0000-0000-000010970000}"/>
    <cellStyle name="Hyperlink 4" xfId="10345" hidden="1" xr:uid="{00000000-0005-0000-0000-000011970000}"/>
    <cellStyle name="Hyperlink 4" xfId="10394" hidden="1" xr:uid="{00000000-0005-0000-0000-000012970000}"/>
    <cellStyle name="Hyperlink 4" xfId="9798" hidden="1" xr:uid="{00000000-0005-0000-0000-000013970000}"/>
    <cellStyle name="Hyperlink 4" xfId="10499" hidden="1" xr:uid="{00000000-0005-0000-0000-000014970000}"/>
    <cellStyle name="Hyperlink 4" xfId="10468" hidden="1" xr:uid="{00000000-0005-0000-0000-000015970000}"/>
    <cellStyle name="Hyperlink 4" xfId="10549" hidden="1" xr:uid="{00000000-0005-0000-0000-000016970000}"/>
    <cellStyle name="Hyperlink 4" xfId="10598" hidden="1" xr:uid="{00000000-0005-0000-0000-000017970000}"/>
    <cellStyle name="Hyperlink 4" xfId="10032" hidden="1" xr:uid="{00000000-0005-0000-0000-000018970000}"/>
    <cellStyle name="Hyperlink 4" xfId="10703" hidden="1" xr:uid="{00000000-0005-0000-0000-000019970000}"/>
    <cellStyle name="Hyperlink 4" xfId="10672" hidden="1" xr:uid="{00000000-0005-0000-0000-00001A970000}"/>
    <cellStyle name="Hyperlink 4" xfId="10753" hidden="1" xr:uid="{00000000-0005-0000-0000-00001B970000}"/>
    <cellStyle name="Hyperlink 4" xfId="10802" hidden="1" xr:uid="{00000000-0005-0000-0000-00001C970000}"/>
    <cellStyle name="Hyperlink 4" xfId="5713" hidden="1" xr:uid="{00000000-0005-0000-0000-00001D970000}"/>
    <cellStyle name="Hyperlink 4" xfId="10936" hidden="1" xr:uid="{00000000-0005-0000-0000-00001E970000}"/>
    <cellStyle name="Hyperlink 4" xfId="10905" hidden="1" xr:uid="{00000000-0005-0000-0000-00001F970000}"/>
    <cellStyle name="Hyperlink 4" xfId="10986" hidden="1" xr:uid="{00000000-0005-0000-0000-000020970000}"/>
    <cellStyle name="Hyperlink 4" xfId="11035" hidden="1" xr:uid="{00000000-0005-0000-0000-000021970000}"/>
    <cellStyle name="Hyperlink 4" xfId="11122" hidden="1" xr:uid="{00000000-0005-0000-0000-000022970000}"/>
    <cellStyle name="Hyperlink 4" xfId="11191" hidden="1" xr:uid="{00000000-0005-0000-0000-000023970000}"/>
    <cellStyle name="Hyperlink 4" xfId="11160" hidden="1" xr:uid="{00000000-0005-0000-0000-000024970000}"/>
    <cellStyle name="Hyperlink 4" xfId="11241" hidden="1" xr:uid="{00000000-0005-0000-0000-000025970000}"/>
    <cellStyle name="Hyperlink 4" xfId="11290" hidden="1" xr:uid="{00000000-0005-0000-0000-000026970000}"/>
    <cellStyle name="Hyperlink 4" xfId="11434" hidden="1" xr:uid="{00000000-0005-0000-0000-000027970000}"/>
    <cellStyle name="Hyperlink 4" xfId="11558" hidden="1" xr:uid="{00000000-0005-0000-0000-000028970000}"/>
    <cellStyle name="Hyperlink 4" xfId="11527" hidden="1" xr:uid="{00000000-0005-0000-0000-000029970000}"/>
    <cellStyle name="Hyperlink 4" xfId="11608" hidden="1" xr:uid="{00000000-0005-0000-0000-00002A970000}"/>
    <cellStyle name="Hyperlink 4" xfId="11657" hidden="1" xr:uid="{00000000-0005-0000-0000-00002B970000}"/>
    <cellStyle name="Hyperlink 4" xfId="11816" hidden="1" xr:uid="{00000000-0005-0000-0000-00002C970000}"/>
    <cellStyle name="Hyperlink 4" xfId="11989" hidden="1" xr:uid="{00000000-0005-0000-0000-00002D970000}"/>
    <cellStyle name="Hyperlink 4" xfId="11958" hidden="1" xr:uid="{00000000-0005-0000-0000-00002E970000}"/>
    <cellStyle name="Hyperlink 4" xfId="12039" hidden="1" xr:uid="{00000000-0005-0000-0000-00002F970000}"/>
    <cellStyle name="Hyperlink 4" xfId="12088" hidden="1" xr:uid="{00000000-0005-0000-0000-000030970000}"/>
    <cellStyle name="Hyperlink 4" xfId="11873" hidden="1" xr:uid="{00000000-0005-0000-0000-000031970000}"/>
    <cellStyle name="Hyperlink 4" xfId="12221" hidden="1" xr:uid="{00000000-0005-0000-0000-000032970000}"/>
    <cellStyle name="Hyperlink 4" xfId="12190" hidden="1" xr:uid="{00000000-0005-0000-0000-000033970000}"/>
    <cellStyle name="Hyperlink 4" xfId="12271" hidden="1" xr:uid="{00000000-0005-0000-0000-000034970000}"/>
    <cellStyle name="Hyperlink 4" xfId="12320" hidden="1" xr:uid="{00000000-0005-0000-0000-000035970000}"/>
    <cellStyle name="Hyperlink 4" xfId="11768" hidden="1" xr:uid="{00000000-0005-0000-0000-000036970000}"/>
    <cellStyle name="Hyperlink 4" xfId="12425" hidden="1" xr:uid="{00000000-0005-0000-0000-000037970000}"/>
    <cellStyle name="Hyperlink 4" xfId="12394" hidden="1" xr:uid="{00000000-0005-0000-0000-000038970000}"/>
    <cellStyle name="Hyperlink 4" xfId="12475" hidden="1" xr:uid="{00000000-0005-0000-0000-000039970000}"/>
    <cellStyle name="Hyperlink 4" xfId="12524" hidden="1" xr:uid="{00000000-0005-0000-0000-00003A970000}"/>
    <cellStyle name="Hyperlink 4" xfId="11928" hidden="1" xr:uid="{00000000-0005-0000-0000-00003B970000}"/>
    <cellStyle name="Hyperlink 4" xfId="12629" hidden="1" xr:uid="{00000000-0005-0000-0000-00003C970000}"/>
    <cellStyle name="Hyperlink 4" xfId="12598" hidden="1" xr:uid="{00000000-0005-0000-0000-00003D970000}"/>
    <cellStyle name="Hyperlink 4" xfId="12679" hidden="1" xr:uid="{00000000-0005-0000-0000-00003E970000}"/>
    <cellStyle name="Hyperlink 4" xfId="12728" hidden="1" xr:uid="{00000000-0005-0000-0000-00003F970000}"/>
    <cellStyle name="Hyperlink 4" xfId="12162" hidden="1" xr:uid="{00000000-0005-0000-0000-000040970000}"/>
    <cellStyle name="Hyperlink 4" xfId="12833" hidden="1" xr:uid="{00000000-0005-0000-0000-000041970000}"/>
    <cellStyle name="Hyperlink 4" xfId="12802" hidden="1" xr:uid="{00000000-0005-0000-0000-000042970000}"/>
    <cellStyle name="Hyperlink 4" xfId="12883" hidden="1" xr:uid="{00000000-0005-0000-0000-000043970000}"/>
    <cellStyle name="Hyperlink 4" xfId="12932" hidden="1" xr:uid="{00000000-0005-0000-0000-000044970000}"/>
    <cellStyle name="Hyperlink 4" xfId="11492" hidden="1" xr:uid="{00000000-0005-0000-0000-000045970000}"/>
    <cellStyle name="Hyperlink 4" xfId="13037" hidden="1" xr:uid="{00000000-0005-0000-0000-000046970000}"/>
    <cellStyle name="Hyperlink 4" xfId="13006" hidden="1" xr:uid="{00000000-0005-0000-0000-000047970000}"/>
    <cellStyle name="Hyperlink 4" xfId="13087" hidden="1" xr:uid="{00000000-0005-0000-0000-000048970000}"/>
    <cellStyle name="Hyperlink 4" xfId="13136" hidden="1" xr:uid="{00000000-0005-0000-0000-000049970000}"/>
    <cellStyle name="Hyperlink 4" xfId="13295" hidden="1" xr:uid="{00000000-0005-0000-0000-00004A970000}"/>
    <cellStyle name="Hyperlink 4" xfId="13468" hidden="1" xr:uid="{00000000-0005-0000-0000-00004B970000}"/>
    <cellStyle name="Hyperlink 4" xfId="13437" hidden="1" xr:uid="{00000000-0005-0000-0000-00004C970000}"/>
    <cellStyle name="Hyperlink 4" xfId="13518" hidden="1" xr:uid="{00000000-0005-0000-0000-00004D970000}"/>
    <cellStyle name="Hyperlink 4" xfId="13567" hidden="1" xr:uid="{00000000-0005-0000-0000-00004E970000}"/>
    <cellStyle name="Hyperlink 4" xfId="13352" hidden="1" xr:uid="{00000000-0005-0000-0000-00004F970000}"/>
    <cellStyle name="Hyperlink 4" xfId="13700" hidden="1" xr:uid="{00000000-0005-0000-0000-000050970000}"/>
    <cellStyle name="Hyperlink 4" xfId="13669" hidden="1" xr:uid="{00000000-0005-0000-0000-000051970000}"/>
    <cellStyle name="Hyperlink 4" xfId="13750" hidden="1" xr:uid="{00000000-0005-0000-0000-000052970000}"/>
    <cellStyle name="Hyperlink 4" xfId="13799" hidden="1" xr:uid="{00000000-0005-0000-0000-000053970000}"/>
    <cellStyle name="Hyperlink 4" xfId="13247" hidden="1" xr:uid="{00000000-0005-0000-0000-000054970000}"/>
    <cellStyle name="Hyperlink 4" xfId="13904" hidden="1" xr:uid="{00000000-0005-0000-0000-000055970000}"/>
    <cellStyle name="Hyperlink 4" xfId="13873" hidden="1" xr:uid="{00000000-0005-0000-0000-000056970000}"/>
    <cellStyle name="Hyperlink 4" xfId="13954" hidden="1" xr:uid="{00000000-0005-0000-0000-000057970000}"/>
    <cellStyle name="Hyperlink 4" xfId="14003" hidden="1" xr:uid="{00000000-0005-0000-0000-000058970000}"/>
    <cellStyle name="Hyperlink 4" xfId="13407" hidden="1" xr:uid="{00000000-0005-0000-0000-000059970000}"/>
    <cellStyle name="Hyperlink 4" xfId="14108" hidden="1" xr:uid="{00000000-0005-0000-0000-00005A970000}"/>
    <cellStyle name="Hyperlink 4" xfId="14077" hidden="1" xr:uid="{00000000-0005-0000-0000-00005B970000}"/>
    <cellStyle name="Hyperlink 4" xfId="14158" hidden="1" xr:uid="{00000000-0005-0000-0000-00005C970000}"/>
    <cellStyle name="Hyperlink 4" xfId="14207" hidden="1" xr:uid="{00000000-0005-0000-0000-00005D970000}"/>
    <cellStyle name="Hyperlink 4" xfId="13641" hidden="1" xr:uid="{00000000-0005-0000-0000-00005E970000}"/>
    <cellStyle name="Hyperlink 4" xfId="14312" hidden="1" xr:uid="{00000000-0005-0000-0000-00005F970000}"/>
    <cellStyle name="Hyperlink 4" xfId="14281" hidden="1" xr:uid="{00000000-0005-0000-0000-000060970000}"/>
    <cellStyle name="Hyperlink 4" xfId="14362" hidden="1" xr:uid="{00000000-0005-0000-0000-000061970000}"/>
    <cellStyle name="Hyperlink 4" xfId="14411" hidden="1" xr:uid="{00000000-0005-0000-0000-000062970000}"/>
    <cellStyle name="Hyperlink 4" xfId="11388" hidden="1" xr:uid="{00000000-0005-0000-0000-000063970000}"/>
    <cellStyle name="Hyperlink 4" xfId="14516" hidden="1" xr:uid="{00000000-0005-0000-0000-000064970000}"/>
    <cellStyle name="Hyperlink 4" xfId="14485" hidden="1" xr:uid="{00000000-0005-0000-0000-000065970000}"/>
    <cellStyle name="Hyperlink 4" xfId="14566" hidden="1" xr:uid="{00000000-0005-0000-0000-000066970000}"/>
    <cellStyle name="Hyperlink 4" xfId="14615" hidden="1" xr:uid="{00000000-0005-0000-0000-000067970000}"/>
    <cellStyle name="Hyperlink 4" xfId="14774" hidden="1" xr:uid="{00000000-0005-0000-0000-000068970000}"/>
    <cellStyle name="Hyperlink 4" xfId="14947" hidden="1" xr:uid="{00000000-0005-0000-0000-000069970000}"/>
    <cellStyle name="Hyperlink 4" xfId="14916" hidden="1" xr:uid="{00000000-0005-0000-0000-00006A970000}"/>
    <cellStyle name="Hyperlink 4" xfId="14997" hidden="1" xr:uid="{00000000-0005-0000-0000-00006B970000}"/>
    <cellStyle name="Hyperlink 4" xfId="15046" hidden="1" xr:uid="{00000000-0005-0000-0000-00006C970000}"/>
    <cellStyle name="Hyperlink 4" xfId="14831" hidden="1" xr:uid="{00000000-0005-0000-0000-00006D970000}"/>
    <cellStyle name="Hyperlink 4" xfId="15179" hidden="1" xr:uid="{00000000-0005-0000-0000-00006E970000}"/>
    <cellStyle name="Hyperlink 4" xfId="15148" hidden="1" xr:uid="{00000000-0005-0000-0000-00006F970000}"/>
    <cellStyle name="Hyperlink 4" xfId="15229" hidden="1" xr:uid="{00000000-0005-0000-0000-000070970000}"/>
    <cellStyle name="Hyperlink 4" xfId="15278" hidden="1" xr:uid="{00000000-0005-0000-0000-000071970000}"/>
    <cellStyle name="Hyperlink 4" xfId="14726" hidden="1" xr:uid="{00000000-0005-0000-0000-000072970000}"/>
    <cellStyle name="Hyperlink 4" xfId="15383" hidden="1" xr:uid="{00000000-0005-0000-0000-000073970000}"/>
    <cellStyle name="Hyperlink 4" xfId="15352" hidden="1" xr:uid="{00000000-0005-0000-0000-000074970000}"/>
    <cellStyle name="Hyperlink 4" xfId="15433" hidden="1" xr:uid="{00000000-0005-0000-0000-000075970000}"/>
    <cellStyle name="Hyperlink 4" xfId="15482" hidden="1" xr:uid="{00000000-0005-0000-0000-000076970000}"/>
    <cellStyle name="Hyperlink 4" xfId="14886" hidden="1" xr:uid="{00000000-0005-0000-0000-000077970000}"/>
    <cellStyle name="Hyperlink 4" xfId="15587" hidden="1" xr:uid="{00000000-0005-0000-0000-000078970000}"/>
    <cellStyle name="Hyperlink 4" xfId="15556" hidden="1" xr:uid="{00000000-0005-0000-0000-000079970000}"/>
    <cellStyle name="Hyperlink 4" xfId="15637" hidden="1" xr:uid="{00000000-0005-0000-0000-00007A970000}"/>
    <cellStyle name="Hyperlink 4" xfId="15686" hidden="1" xr:uid="{00000000-0005-0000-0000-00007B970000}"/>
    <cellStyle name="Hyperlink 4" xfId="15120" hidden="1" xr:uid="{00000000-0005-0000-0000-00007C970000}"/>
    <cellStyle name="Hyperlink 4" xfId="15791" hidden="1" xr:uid="{00000000-0005-0000-0000-00007D970000}"/>
    <cellStyle name="Hyperlink 4" xfId="15760" hidden="1" xr:uid="{00000000-0005-0000-0000-00007E970000}"/>
    <cellStyle name="Hyperlink 4" xfId="15841" hidden="1" xr:uid="{00000000-0005-0000-0000-00007F970000}"/>
    <cellStyle name="Hyperlink 4" xfId="15890" hidden="1" xr:uid="{00000000-0005-0000-0000-000080970000}"/>
    <cellStyle name="Hyperlink 4" xfId="5583" hidden="1" xr:uid="{00000000-0005-0000-0000-000081970000}"/>
    <cellStyle name="Hyperlink 4" xfId="16020" hidden="1" xr:uid="{00000000-0005-0000-0000-000082970000}"/>
    <cellStyle name="Hyperlink 4" xfId="15989" hidden="1" xr:uid="{00000000-0005-0000-0000-000083970000}"/>
    <cellStyle name="Hyperlink 4" xfId="16070" hidden="1" xr:uid="{00000000-0005-0000-0000-000084970000}"/>
    <cellStyle name="Hyperlink 4" xfId="16119" hidden="1" xr:uid="{00000000-0005-0000-0000-000085970000}"/>
    <cellStyle name="Hyperlink 4" xfId="16206" hidden="1" xr:uid="{00000000-0005-0000-0000-000086970000}"/>
    <cellStyle name="Hyperlink 4" xfId="16275" hidden="1" xr:uid="{00000000-0005-0000-0000-000087970000}"/>
    <cellStyle name="Hyperlink 4" xfId="16244" hidden="1" xr:uid="{00000000-0005-0000-0000-000088970000}"/>
    <cellStyle name="Hyperlink 4" xfId="16325" hidden="1" xr:uid="{00000000-0005-0000-0000-000089970000}"/>
    <cellStyle name="Hyperlink 4" xfId="16374" hidden="1" xr:uid="{00000000-0005-0000-0000-00008A970000}"/>
    <cellStyle name="Hyperlink 4" xfId="16515" hidden="1" xr:uid="{00000000-0005-0000-0000-00008B970000}"/>
    <cellStyle name="Hyperlink 4" xfId="16638" hidden="1" xr:uid="{00000000-0005-0000-0000-00008C970000}"/>
    <cellStyle name="Hyperlink 4" xfId="16607" hidden="1" xr:uid="{00000000-0005-0000-0000-00008D970000}"/>
    <cellStyle name="Hyperlink 4" xfId="16688" hidden="1" xr:uid="{00000000-0005-0000-0000-00008E970000}"/>
    <cellStyle name="Hyperlink 4" xfId="16737" hidden="1" xr:uid="{00000000-0005-0000-0000-00008F970000}"/>
    <cellStyle name="Hyperlink 4" xfId="16896" hidden="1" xr:uid="{00000000-0005-0000-0000-000090970000}"/>
    <cellStyle name="Hyperlink 4" xfId="17069" hidden="1" xr:uid="{00000000-0005-0000-0000-000091970000}"/>
    <cellStyle name="Hyperlink 4" xfId="17038" hidden="1" xr:uid="{00000000-0005-0000-0000-000092970000}"/>
    <cellStyle name="Hyperlink 4" xfId="17119" hidden="1" xr:uid="{00000000-0005-0000-0000-000093970000}"/>
    <cellStyle name="Hyperlink 4" xfId="17168" hidden="1" xr:uid="{00000000-0005-0000-0000-000094970000}"/>
    <cellStyle name="Hyperlink 4" xfId="16953" hidden="1" xr:uid="{00000000-0005-0000-0000-000095970000}"/>
    <cellStyle name="Hyperlink 4" xfId="17301" hidden="1" xr:uid="{00000000-0005-0000-0000-000096970000}"/>
    <cellStyle name="Hyperlink 4" xfId="17270" hidden="1" xr:uid="{00000000-0005-0000-0000-000097970000}"/>
    <cellStyle name="Hyperlink 4" xfId="17351" hidden="1" xr:uid="{00000000-0005-0000-0000-000098970000}"/>
    <cellStyle name="Hyperlink 4" xfId="17400" hidden="1" xr:uid="{00000000-0005-0000-0000-000099970000}"/>
    <cellStyle name="Hyperlink 4" xfId="16848" hidden="1" xr:uid="{00000000-0005-0000-0000-00009A970000}"/>
    <cellStyle name="Hyperlink 4" xfId="17505" hidden="1" xr:uid="{00000000-0005-0000-0000-00009B970000}"/>
    <cellStyle name="Hyperlink 4" xfId="17474" hidden="1" xr:uid="{00000000-0005-0000-0000-00009C970000}"/>
    <cellStyle name="Hyperlink 4" xfId="17555" hidden="1" xr:uid="{00000000-0005-0000-0000-00009D970000}"/>
    <cellStyle name="Hyperlink 4" xfId="17604" hidden="1" xr:uid="{00000000-0005-0000-0000-00009E970000}"/>
    <cellStyle name="Hyperlink 4" xfId="17008" hidden="1" xr:uid="{00000000-0005-0000-0000-00009F970000}"/>
    <cellStyle name="Hyperlink 4" xfId="17709" hidden="1" xr:uid="{00000000-0005-0000-0000-0000A0970000}"/>
    <cellStyle name="Hyperlink 4" xfId="17678" hidden="1" xr:uid="{00000000-0005-0000-0000-0000A1970000}"/>
    <cellStyle name="Hyperlink 4" xfId="17759" hidden="1" xr:uid="{00000000-0005-0000-0000-0000A2970000}"/>
    <cellStyle name="Hyperlink 4" xfId="17808" hidden="1" xr:uid="{00000000-0005-0000-0000-0000A3970000}"/>
    <cellStyle name="Hyperlink 4" xfId="17242" hidden="1" xr:uid="{00000000-0005-0000-0000-0000A4970000}"/>
    <cellStyle name="Hyperlink 4" xfId="17913" hidden="1" xr:uid="{00000000-0005-0000-0000-0000A5970000}"/>
    <cellStyle name="Hyperlink 4" xfId="17882" hidden="1" xr:uid="{00000000-0005-0000-0000-0000A6970000}"/>
    <cellStyle name="Hyperlink 4" xfId="17963" hidden="1" xr:uid="{00000000-0005-0000-0000-0000A7970000}"/>
    <cellStyle name="Hyperlink 4" xfId="18012" hidden="1" xr:uid="{00000000-0005-0000-0000-0000A8970000}"/>
    <cellStyle name="Hyperlink 4" xfId="16573" hidden="1" xr:uid="{00000000-0005-0000-0000-0000A9970000}"/>
    <cellStyle name="Hyperlink 4" xfId="18117" hidden="1" xr:uid="{00000000-0005-0000-0000-0000AA970000}"/>
    <cellStyle name="Hyperlink 4" xfId="18086" hidden="1" xr:uid="{00000000-0005-0000-0000-0000AB970000}"/>
    <cellStyle name="Hyperlink 4" xfId="18167" hidden="1" xr:uid="{00000000-0005-0000-0000-0000AC970000}"/>
    <cellStyle name="Hyperlink 4" xfId="18216" hidden="1" xr:uid="{00000000-0005-0000-0000-0000AD970000}"/>
    <cellStyle name="Hyperlink 4" xfId="18375" hidden="1" xr:uid="{00000000-0005-0000-0000-0000AE970000}"/>
    <cellStyle name="Hyperlink 4" xfId="18548" hidden="1" xr:uid="{00000000-0005-0000-0000-0000AF970000}"/>
    <cellStyle name="Hyperlink 4" xfId="18517" hidden="1" xr:uid="{00000000-0005-0000-0000-0000B0970000}"/>
    <cellStyle name="Hyperlink 4" xfId="18598" hidden="1" xr:uid="{00000000-0005-0000-0000-0000B1970000}"/>
    <cellStyle name="Hyperlink 4" xfId="18647" hidden="1" xr:uid="{00000000-0005-0000-0000-0000B2970000}"/>
    <cellStyle name="Hyperlink 4" xfId="18432" hidden="1" xr:uid="{00000000-0005-0000-0000-0000B3970000}"/>
    <cellStyle name="Hyperlink 4" xfId="18780" hidden="1" xr:uid="{00000000-0005-0000-0000-0000B4970000}"/>
    <cellStyle name="Hyperlink 4" xfId="18749" hidden="1" xr:uid="{00000000-0005-0000-0000-0000B5970000}"/>
    <cellStyle name="Hyperlink 4" xfId="18830" hidden="1" xr:uid="{00000000-0005-0000-0000-0000B6970000}"/>
    <cellStyle name="Hyperlink 4" xfId="18879" hidden="1" xr:uid="{00000000-0005-0000-0000-0000B7970000}"/>
    <cellStyle name="Hyperlink 4" xfId="18327" hidden="1" xr:uid="{00000000-0005-0000-0000-0000B8970000}"/>
    <cellStyle name="Hyperlink 4" xfId="18984" hidden="1" xr:uid="{00000000-0005-0000-0000-0000B9970000}"/>
    <cellStyle name="Hyperlink 4" xfId="18953" hidden="1" xr:uid="{00000000-0005-0000-0000-0000BA970000}"/>
    <cellStyle name="Hyperlink 4" xfId="19034" hidden="1" xr:uid="{00000000-0005-0000-0000-0000BB970000}"/>
    <cellStyle name="Hyperlink 4" xfId="19083" hidden="1" xr:uid="{00000000-0005-0000-0000-0000BC970000}"/>
    <cellStyle name="Hyperlink 4" xfId="18487" hidden="1" xr:uid="{00000000-0005-0000-0000-0000BD970000}"/>
    <cellStyle name="Hyperlink 4" xfId="19188" hidden="1" xr:uid="{00000000-0005-0000-0000-0000BE970000}"/>
    <cellStyle name="Hyperlink 4" xfId="19157" hidden="1" xr:uid="{00000000-0005-0000-0000-0000BF970000}"/>
    <cellStyle name="Hyperlink 4" xfId="19238" hidden="1" xr:uid="{00000000-0005-0000-0000-0000C0970000}"/>
    <cellStyle name="Hyperlink 4" xfId="19287" hidden="1" xr:uid="{00000000-0005-0000-0000-0000C1970000}"/>
    <cellStyle name="Hyperlink 4" xfId="18721" hidden="1" xr:uid="{00000000-0005-0000-0000-0000C2970000}"/>
    <cellStyle name="Hyperlink 4" xfId="19392" hidden="1" xr:uid="{00000000-0005-0000-0000-0000C3970000}"/>
    <cellStyle name="Hyperlink 4" xfId="19361" hidden="1" xr:uid="{00000000-0005-0000-0000-0000C4970000}"/>
    <cellStyle name="Hyperlink 4" xfId="19442" hidden="1" xr:uid="{00000000-0005-0000-0000-0000C5970000}"/>
    <cellStyle name="Hyperlink 4" xfId="19491" hidden="1" xr:uid="{00000000-0005-0000-0000-0000C6970000}"/>
    <cellStyle name="Hyperlink 4" xfId="16470" hidden="1" xr:uid="{00000000-0005-0000-0000-0000C7970000}"/>
    <cellStyle name="Hyperlink 4" xfId="19596" hidden="1" xr:uid="{00000000-0005-0000-0000-0000C8970000}"/>
    <cellStyle name="Hyperlink 4" xfId="19565" hidden="1" xr:uid="{00000000-0005-0000-0000-0000C9970000}"/>
    <cellStyle name="Hyperlink 4" xfId="19646" hidden="1" xr:uid="{00000000-0005-0000-0000-0000CA970000}"/>
    <cellStyle name="Hyperlink 4" xfId="19695" hidden="1" xr:uid="{00000000-0005-0000-0000-0000CB970000}"/>
    <cellStyle name="Hyperlink 4" xfId="19854" hidden="1" xr:uid="{00000000-0005-0000-0000-0000CC970000}"/>
    <cellStyle name="Hyperlink 4" xfId="20027" hidden="1" xr:uid="{00000000-0005-0000-0000-0000CD970000}"/>
    <cellStyle name="Hyperlink 4" xfId="19996" hidden="1" xr:uid="{00000000-0005-0000-0000-0000CE970000}"/>
    <cellStyle name="Hyperlink 4" xfId="20077" hidden="1" xr:uid="{00000000-0005-0000-0000-0000CF970000}"/>
    <cellStyle name="Hyperlink 4" xfId="20126" hidden="1" xr:uid="{00000000-0005-0000-0000-0000D0970000}"/>
    <cellStyle name="Hyperlink 4" xfId="19911" hidden="1" xr:uid="{00000000-0005-0000-0000-0000D1970000}"/>
    <cellStyle name="Hyperlink 4" xfId="20259" hidden="1" xr:uid="{00000000-0005-0000-0000-0000D2970000}"/>
    <cellStyle name="Hyperlink 4" xfId="20228" hidden="1" xr:uid="{00000000-0005-0000-0000-0000D3970000}"/>
    <cellStyle name="Hyperlink 4" xfId="20309" hidden="1" xr:uid="{00000000-0005-0000-0000-0000D4970000}"/>
    <cellStyle name="Hyperlink 4" xfId="20358" hidden="1" xr:uid="{00000000-0005-0000-0000-0000D5970000}"/>
    <cellStyle name="Hyperlink 4" xfId="19806" hidden="1" xr:uid="{00000000-0005-0000-0000-0000D6970000}"/>
    <cellStyle name="Hyperlink 4" xfId="20463" hidden="1" xr:uid="{00000000-0005-0000-0000-0000D7970000}"/>
    <cellStyle name="Hyperlink 4" xfId="20432" hidden="1" xr:uid="{00000000-0005-0000-0000-0000D8970000}"/>
    <cellStyle name="Hyperlink 4" xfId="20513" hidden="1" xr:uid="{00000000-0005-0000-0000-0000D9970000}"/>
    <cellStyle name="Hyperlink 4" xfId="20562" hidden="1" xr:uid="{00000000-0005-0000-0000-0000DA970000}"/>
    <cellStyle name="Hyperlink 4" xfId="19966" hidden="1" xr:uid="{00000000-0005-0000-0000-0000DB970000}"/>
    <cellStyle name="Hyperlink 4" xfId="20667" hidden="1" xr:uid="{00000000-0005-0000-0000-0000DC970000}"/>
    <cellStyle name="Hyperlink 4" xfId="20636" hidden="1" xr:uid="{00000000-0005-0000-0000-0000DD970000}"/>
    <cellStyle name="Hyperlink 4" xfId="20717" hidden="1" xr:uid="{00000000-0005-0000-0000-0000DE970000}"/>
    <cellStyle name="Hyperlink 4" xfId="20766" hidden="1" xr:uid="{00000000-0005-0000-0000-0000DF970000}"/>
    <cellStyle name="Hyperlink 4" xfId="20200" hidden="1" xr:uid="{00000000-0005-0000-0000-0000E0970000}"/>
    <cellStyle name="Hyperlink 4" xfId="20871" hidden="1" xr:uid="{00000000-0005-0000-0000-0000E1970000}"/>
    <cellStyle name="Hyperlink 4" xfId="20840" hidden="1" xr:uid="{00000000-0005-0000-0000-0000E2970000}"/>
    <cellStyle name="Hyperlink 4" xfId="20921" hidden="1" xr:uid="{00000000-0005-0000-0000-0000E3970000}"/>
    <cellStyle name="Hyperlink 4" xfId="20970" hidden="1" xr:uid="{00000000-0005-0000-0000-0000E4970000}"/>
    <cellStyle name="Hyperlink 4" xfId="5778" hidden="1" xr:uid="{00000000-0005-0000-0000-0000E5970000}"/>
    <cellStyle name="Hyperlink 4" xfId="21104" hidden="1" xr:uid="{00000000-0005-0000-0000-0000E6970000}"/>
    <cellStyle name="Hyperlink 4" xfId="21073" hidden="1" xr:uid="{00000000-0005-0000-0000-0000E7970000}"/>
    <cellStyle name="Hyperlink 4" xfId="21154" hidden="1" xr:uid="{00000000-0005-0000-0000-0000E8970000}"/>
    <cellStyle name="Hyperlink 4" xfId="21203" hidden="1" xr:uid="{00000000-0005-0000-0000-0000E9970000}"/>
    <cellStyle name="Hyperlink 4" xfId="21290" hidden="1" xr:uid="{00000000-0005-0000-0000-0000EA970000}"/>
    <cellStyle name="Hyperlink 4" xfId="21359" hidden="1" xr:uid="{00000000-0005-0000-0000-0000EB970000}"/>
    <cellStyle name="Hyperlink 4" xfId="21328" hidden="1" xr:uid="{00000000-0005-0000-0000-0000EC970000}"/>
    <cellStyle name="Hyperlink 4" xfId="21409" hidden="1" xr:uid="{00000000-0005-0000-0000-0000ED970000}"/>
    <cellStyle name="Hyperlink 4" xfId="21458" hidden="1" xr:uid="{00000000-0005-0000-0000-0000EE970000}"/>
    <cellStyle name="Hyperlink 4" xfId="21600" hidden="1" xr:uid="{00000000-0005-0000-0000-0000EF970000}"/>
    <cellStyle name="Hyperlink 4" xfId="21723" hidden="1" xr:uid="{00000000-0005-0000-0000-0000F0970000}"/>
    <cellStyle name="Hyperlink 4" xfId="21692" hidden="1" xr:uid="{00000000-0005-0000-0000-0000F1970000}"/>
    <cellStyle name="Hyperlink 4" xfId="21773" hidden="1" xr:uid="{00000000-0005-0000-0000-0000F2970000}"/>
    <cellStyle name="Hyperlink 4" xfId="21822" hidden="1" xr:uid="{00000000-0005-0000-0000-0000F3970000}"/>
    <cellStyle name="Hyperlink 4" xfId="21981" hidden="1" xr:uid="{00000000-0005-0000-0000-0000F4970000}"/>
    <cellStyle name="Hyperlink 4" xfId="22154" hidden="1" xr:uid="{00000000-0005-0000-0000-0000F5970000}"/>
    <cellStyle name="Hyperlink 4" xfId="22123" hidden="1" xr:uid="{00000000-0005-0000-0000-0000F6970000}"/>
    <cellStyle name="Hyperlink 4" xfId="22204" hidden="1" xr:uid="{00000000-0005-0000-0000-0000F7970000}"/>
    <cellStyle name="Hyperlink 4" xfId="22253" hidden="1" xr:uid="{00000000-0005-0000-0000-0000F8970000}"/>
    <cellStyle name="Hyperlink 4" xfId="22038" hidden="1" xr:uid="{00000000-0005-0000-0000-0000F9970000}"/>
    <cellStyle name="Hyperlink 4" xfId="22386" hidden="1" xr:uid="{00000000-0005-0000-0000-0000FA970000}"/>
    <cellStyle name="Hyperlink 4" xfId="22355" hidden="1" xr:uid="{00000000-0005-0000-0000-0000FB970000}"/>
    <cellStyle name="Hyperlink 4" xfId="22436" hidden="1" xr:uid="{00000000-0005-0000-0000-0000FC970000}"/>
    <cellStyle name="Hyperlink 4" xfId="22485" hidden="1" xr:uid="{00000000-0005-0000-0000-0000FD970000}"/>
    <cellStyle name="Hyperlink 4" xfId="21933" hidden="1" xr:uid="{00000000-0005-0000-0000-0000FE970000}"/>
    <cellStyle name="Hyperlink 4" xfId="22590" hidden="1" xr:uid="{00000000-0005-0000-0000-0000FF970000}"/>
    <cellStyle name="Hyperlink 4" xfId="22559" hidden="1" xr:uid="{00000000-0005-0000-0000-000000980000}"/>
    <cellStyle name="Hyperlink 4" xfId="22640" hidden="1" xr:uid="{00000000-0005-0000-0000-000001980000}"/>
    <cellStyle name="Hyperlink 4" xfId="22689" hidden="1" xr:uid="{00000000-0005-0000-0000-000002980000}"/>
    <cellStyle name="Hyperlink 4" xfId="22093" hidden="1" xr:uid="{00000000-0005-0000-0000-000003980000}"/>
    <cellStyle name="Hyperlink 4" xfId="22794" hidden="1" xr:uid="{00000000-0005-0000-0000-000004980000}"/>
    <cellStyle name="Hyperlink 4" xfId="22763" hidden="1" xr:uid="{00000000-0005-0000-0000-000005980000}"/>
    <cellStyle name="Hyperlink 4" xfId="22844" hidden="1" xr:uid="{00000000-0005-0000-0000-000006980000}"/>
    <cellStyle name="Hyperlink 4" xfId="22893" hidden="1" xr:uid="{00000000-0005-0000-0000-000007980000}"/>
    <cellStyle name="Hyperlink 4" xfId="22327" hidden="1" xr:uid="{00000000-0005-0000-0000-000008980000}"/>
    <cellStyle name="Hyperlink 4" xfId="22998" hidden="1" xr:uid="{00000000-0005-0000-0000-000009980000}"/>
    <cellStyle name="Hyperlink 4" xfId="22967" hidden="1" xr:uid="{00000000-0005-0000-0000-00000A980000}"/>
    <cellStyle name="Hyperlink 4" xfId="23048" hidden="1" xr:uid="{00000000-0005-0000-0000-00000B980000}"/>
    <cellStyle name="Hyperlink 4" xfId="23097" hidden="1" xr:uid="{00000000-0005-0000-0000-00000C980000}"/>
    <cellStyle name="Hyperlink 4" xfId="21658" hidden="1" xr:uid="{00000000-0005-0000-0000-00000D980000}"/>
    <cellStyle name="Hyperlink 4" xfId="23202" hidden="1" xr:uid="{00000000-0005-0000-0000-00000E980000}"/>
    <cellStyle name="Hyperlink 4" xfId="23171" hidden="1" xr:uid="{00000000-0005-0000-0000-00000F980000}"/>
    <cellStyle name="Hyperlink 4" xfId="23252" hidden="1" xr:uid="{00000000-0005-0000-0000-000010980000}"/>
    <cellStyle name="Hyperlink 4" xfId="23301" hidden="1" xr:uid="{00000000-0005-0000-0000-000011980000}"/>
    <cellStyle name="Hyperlink 4" xfId="23460" hidden="1" xr:uid="{00000000-0005-0000-0000-000012980000}"/>
    <cellStyle name="Hyperlink 4" xfId="23633" hidden="1" xr:uid="{00000000-0005-0000-0000-000013980000}"/>
    <cellStyle name="Hyperlink 4" xfId="23602" hidden="1" xr:uid="{00000000-0005-0000-0000-000014980000}"/>
    <cellStyle name="Hyperlink 4" xfId="23683" hidden="1" xr:uid="{00000000-0005-0000-0000-000015980000}"/>
    <cellStyle name="Hyperlink 4" xfId="23732" hidden="1" xr:uid="{00000000-0005-0000-0000-000016980000}"/>
    <cellStyle name="Hyperlink 4" xfId="23517" hidden="1" xr:uid="{00000000-0005-0000-0000-000017980000}"/>
    <cellStyle name="Hyperlink 4" xfId="23865" hidden="1" xr:uid="{00000000-0005-0000-0000-000018980000}"/>
    <cellStyle name="Hyperlink 4" xfId="23834" hidden="1" xr:uid="{00000000-0005-0000-0000-000019980000}"/>
    <cellStyle name="Hyperlink 4" xfId="23915" hidden="1" xr:uid="{00000000-0005-0000-0000-00001A980000}"/>
    <cellStyle name="Hyperlink 4" xfId="23964" hidden="1" xr:uid="{00000000-0005-0000-0000-00001B980000}"/>
    <cellStyle name="Hyperlink 4" xfId="23412" hidden="1" xr:uid="{00000000-0005-0000-0000-00001C980000}"/>
    <cellStyle name="Hyperlink 4" xfId="24069" hidden="1" xr:uid="{00000000-0005-0000-0000-00001D980000}"/>
    <cellStyle name="Hyperlink 4" xfId="24038" hidden="1" xr:uid="{00000000-0005-0000-0000-00001E980000}"/>
    <cellStyle name="Hyperlink 4" xfId="24119" hidden="1" xr:uid="{00000000-0005-0000-0000-00001F980000}"/>
    <cellStyle name="Hyperlink 4" xfId="24168" hidden="1" xr:uid="{00000000-0005-0000-0000-000020980000}"/>
    <cellStyle name="Hyperlink 4" xfId="23572" hidden="1" xr:uid="{00000000-0005-0000-0000-000021980000}"/>
    <cellStyle name="Hyperlink 4" xfId="24273" hidden="1" xr:uid="{00000000-0005-0000-0000-000022980000}"/>
    <cellStyle name="Hyperlink 4" xfId="24242" hidden="1" xr:uid="{00000000-0005-0000-0000-000023980000}"/>
    <cellStyle name="Hyperlink 4" xfId="24323" hidden="1" xr:uid="{00000000-0005-0000-0000-000024980000}"/>
    <cellStyle name="Hyperlink 4" xfId="24372" hidden="1" xr:uid="{00000000-0005-0000-0000-000025980000}"/>
    <cellStyle name="Hyperlink 4" xfId="23806" hidden="1" xr:uid="{00000000-0005-0000-0000-000026980000}"/>
    <cellStyle name="Hyperlink 4" xfId="24477" hidden="1" xr:uid="{00000000-0005-0000-0000-000027980000}"/>
    <cellStyle name="Hyperlink 4" xfId="24446" hidden="1" xr:uid="{00000000-0005-0000-0000-000028980000}"/>
    <cellStyle name="Hyperlink 4" xfId="24527" hidden="1" xr:uid="{00000000-0005-0000-0000-000029980000}"/>
    <cellStyle name="Hyperlink 4" xfId="24576" hidden="1" xr:uid="{00000000-0005-0000-0000-00002A980000}"/>
    <cellStyle name="Hyperlink 4" xfId="21555" hidden="1" xr:uid="{00000000-0005-0000-0000-00002B980000}"/>
    <cellStyle name="Hyperlink 4" xfId="24681" hidden="1" xr:uid="{00000000-0005-0000-0000-00002C980000}"/>
    <cellStyle name="Hyperlink 4" xfId="24650" hidden="1" xr:uid="{00000000-0005-0000-0000-00002D980000}"/>
    <cellStyle name="Hyperlink 4" xfId="24731" hidden="1" xr:uid="{00000000-0005-0000-0000-00002E980000}"/>
    <cellStyle name="Hyperlink 4" xfId="24780" hidden="1" xr:uid="{00000000-0005-0000-0000-00002F980000}"/>
    <cellStyle name="Hyperlink 4" xfId="24939" hidden="1" xr:uid="{00000000-0005-0000-0000-000030980000}"/>
    <cellStyle name="Hyperlink 4" xfId="25112" hidden="1" xr:uid="{00000000-0005-0000-0000-000031980000}"/>
    <cellStyle name="Hyperlink 4" xfId="25081" hidden="1" xr:uid="{00000000-0005-0000-0000-000032980000}"/>
    <cellStyle name="Hyperlink 4" xfId="25162" hidden="1" xr:uid="{00000000-0005-0000-0000-000033980000}"/>
    <cellStyle name="Hyperlink 4" xfId="25211" hidden="1" xr:uid="{00000000-0005-0000-0000-000034980000}"/>
    <cellStyle name="Hyperlink 4" xfId="24996" hidden="1" xr:uid="{00000000-0005-0000-0000-000035980000}"/>
    <cellStyle name="Hyperlink 4" xfId="25344" hidden="1" xr:uid="{00000000-0005-0000-0000-000036980000}"/>
    <cellStyle name="Hyperlink 4" xfId="25313" hidden="1" xr:uid="{00000000-0005-0000-0000-000037980000}"/>
    <cellStyle name="Hyperlink 4" xfId="25394" hidden="1" xr:uid="{00000000-0005-0000-0000-000038980000}"/>
    <cellStyle name="Hyperlink 4" xfId="25443" hidden="1" xr:uid="{00000000-0005-0000-0000-000039980000}"/>
    <cellStyle name="Hyperlink 4" xfId="24891" hidden="1" xr:uid="{00000000-0005-0000-0000-00003A980000}"/>
    <cellStyle name="Hyperlink 4" xfId="25548" hidden="1" xr:uid="{00000000-0005-0000-0000-00003B980000}"/>
    <cellStyle name="Hyperlink 4" xfId="25517" hidden="1" xr:uid="{00000000-0005-0000-0000-00003C980000}"/>
    <cellStyle name="Hyperlink 4" xfId="25598" hidden="1" xr:uid="{00000000-0005-0000-0000-00003D980000}"/>
    <cellStyle name="Hyperlink 4" xfId="25647" hidden="1" xr:uid="{00000000-0005-0000-0000-00003E980000}"/>
    <cellStyle name="Hyperlink 4" xfId="25051" hidden="1" xr:uid="{00000000-0005-0000-0000-00003F980000}"/>
    <cellStyle name="Hyperlink 4" xfId="25752" hidden="1" xr:uid="{00000000-0005-0000-0000-000040980000}"/>
    <cellStyle name="Hyperlink 4" xfId="25721" hidden="1" xr:uid="{00000000-0005-0000-0000-000041980000}"/>
    <cellStyle name="Hyperlink 4" xfId="25802" hidden="1" xr:uid="{00000000-0005-0000-0000-000042980000}"/>
    <cellStyle name="Hyperlink 4" xfId="25851" hidden="1" xr:uid="{00000000-0005-0000-0000-000043980000}"/>
    <cellStyle name="Hyperlink 4" xfId="25285" hidden="1" xr:uid="{00000000-0005-0000-0000-000044980000}"/>
    <cellStyle name="Hyperlink 4" xfId="25956" hidden="1" xr:uid="{00000000-0005-0000-0000-000045980000}"/>
    <cellStyle name="Hyperlink 4" xfId="25925" hidden="1" xr:uid="{00000000-0005-0000-0000-000046980000}"/>
    <cellStyle name="Hyperlink 4" xfId="26006" hidden="1" xr:uid="{00000000-0005-0000-0000-000047980000}"/>
    <cellStyle name="Hyperlink 4" xfId="26055" hidden="1" xr:uid="{00000000-0005-0000-0000-000048980000}"/>
    <cellStyle name="Hyperlink 4" xfId="5482" hidden="1" xr:uid="{00000000-0005-0000-0000-000049980000}"/>
    <cellStyle name="Hyperlink 4" xfId="26185" hidden="1" xr:uid="{00000000-0005-0000-0000-00004A980000}"/>
    <cellStyle name="Hyperlink 4" xfId="26154" hidden="1" xr:uid="{00000000-0005-0000-0000-00004B980000}"/>
    <cellStyle name="Hyperlink 4" xfId="26235" hidden="1" xr:uid="{00000000-0005-0000-0000-00004C980000}"/>
    <cellStyle name="Hyperlink 4" xfId="26284" hidden="1" xr:uid="{00000000-0005-0000-0000-00004D980000}"/>
    <cellStyle name="Hyperlink 4" xfId="26371" hidden="1" xr:uid="{00000000-0005-0000-0000-00004E980000}"/>
    <cellStyle name="Hyperlink 4" xfId="26440" hidden="1" xr:uid="{00000000-0005-0000-0000-00004F980000}"/>
    <cellStyle name="Hyperlink 4" xfId="26409" hidden="1" xr:uid="{00000000-0005-0000-0000-000050980000}"/>
    <cellStyle name="Hyperlink 4" xfId="26490" hidden="1" xr:uid="{00000000-0005-0000-0000-000051980000}"/>
    <cellStyle name="Hyperlink 4" xfId="26539" hidden="1" xr:uid="{00000000-0005-0000-0000-000052980000}"/>
    <cellStyle name="Hyperlink 4" xfId="26678" hidden="1" xr:uid="{00000000-0005-0000-0000-000053980000}"/>
    <cellStyle name="Hyperlink 4" xfId="26801" hidden="1" xr:uid="{00000000-0005-0000-0000-000054980000}"/>
    <cellStyle name="Hyperlink 4" xfId="26770" hidden="1" xr:uid="{00000000-0005-0000-0000-000055980000}"/>
    <cellStyle name="Hyperlink 4" xfId="26851" hidden="1" xr:uid="{00000000-0005-0000-0000-000056980000}"/>
    <cellStyle name="Hyperlink 4" xfId="26900" hidden="1" xr:uid="{00000000-0005-0000-0000-000057980000}"/>
    <cellStyle name="Hyperlink 4" xfId="27059" hidden="1" xr:uid="{00000000-0005-0000-0000-000058980000}"/>
    <cellStyle name="Hyperlink 4" xfId="27232" hidden="1" xr:uid="{00000000-0005-0000-0000-000059980000}"/>
    <cellStyle name="Hyperlink 4" xfId="27201" hidden="1" xr:uid="{00000000-0005-0000-0000-00005A980000}"/>
    <cellStyle name="Hyperlink 4" xfId="27282" hidden="1" xr:uid="{00000000-0005-0000-0000-00005B980000}"/>
    <cellStyle name="Hyperlink 4" xfId="27331" hidden="1" xr:uid="{00000000-0005-0000-0000-00005C980000}"/>
    <cellStyle name="Hyperlink 4" xfId="27116" hidden="1" xr:uid="{00000000-0005-0000-0000-00005D980000}"/>
    <cellStyle name="Hyperlink 4" xfId="27464" hidden="1" xr:uid="{00000000-0005-0000-0000-00005E980000}"/>
    <cellStyle name="Hyperlink 4" xfId="27433" hidden="1" xr:uid="{00000000-0005-0000-0000-00005F980000}"/>
    <cellStyle name="Hyperlink 4" xfId="27514" hidden="1" xr:uid="{00000000-0005-0000-0000-000060980000}"/>
    <cellStyle name="Hyperlink 4" xfId="27563" hidden="1" xr:uid="{00000000-0005-0000-0000-000061980000}"/>
    <cellStyle name="Hyperlink 4" xfId="27011" hidden="1" xr:uid="{00000000-0005-0000-0000-000062980000}"/>
    <cellStyle name="Hyperlink 4" xfId="27668" hidden="1" xr:uid="{00000000-0005-0000-0000-000063980000}"/>
    <cellStyle name="Hyperlink 4" xfId="27637" hidden="1" xr:uid="{00000000-0005-0000-0000-000064980000}"/>
    <cellStyle name="Hyperlink 4" xfId="27718" hidden="1" xr:uid="{00000000-0005-0000-0000-000065980000}"/>
    <cellStyle name="Hyperlink 4" xfId="27767" hidden="1" xr:uid="{00000000-0005-0000-0000-000066980000}"/>
    <cellStyle name="Hyperlink 4" xfId="27171" hidden="1" xr:uid="{00000000-0005-0000-0000-000067980000}"/>
    <cellStyle name="Hyperlink 4" xfId="27872" hidden="1" xr:uid="{00000000-0005-0000-0000-000068980000}"/>
    <cellStyle name="Hyperlink 4" xfId="27841" hidden="1" xr:uid="{00000000-0005-0000-0000-000069980000}"/>
    <cellStyle name="Hyperlink 4" xfId="27922" hidden="1" xr:uid="{00000000-0005-0000-0000-00006A980000}"/>
    <cellStyle name="Hyperlink 4" xfId="27971" hidden="1" xr:uid="{00000000-0005-0000-0000-00006B980000}"/>
    <cellStyle name="Hyperlink 4" xfId="27405" hidden="1" xr:uid="{00000000-0005-0000-0000-00006C980000}"/>
    <cellStyle name="Hyperlink 4" xfId="28076" hidden="1" xr:uid="{00000000-0005-0000-0000-00006D980000}"/>
    <cellStyle name="Hyperlink 4" xfId="28045" hidden="1" xr:uid="{00000000-0005-0000-0000-00006E980000}"/>
    <cellStyle name="Hyperlink 4" xfId="28126" hidden="1" xr:uid="{00000000-0005-0000-0000-00006F980000}"/>
    <cellStyle name="Hyperlink 4" xfId="28175" hidden="1" xr:uid="{00000000-0005-0000-0000-000070980000}"/>
    <cellStyle name="Hyperlink 4" xfId="26736" hidden="1" xr:uid="{00000000-0005-0000-0000-000071980000}"/>
    <cellStyle name="Hyperlink 4" xfId="28280" hidden="1" xr:uid="{00000000-0005-0000-0000-000072980000}"/>
    <cellStyle name="Hyperlink 4" xfId="28249" hidden="1" xr:uid="{00000000-0005-0000-0000-000073980000}"/>
    <cellStyle name="Hyperlink 4" xfId="28330" hidden="1" xr:uid="{00000000-0005-0000-0000-000074980000}"/>
    <cellStyle name="Hyperlink 4" xfId="28379" hidden="1" xr:uid="{00000000-0005-0000-0000-000075980000}"/>
    <cellStyle name="Hyperlink 4" xfId="28538" hidden="1" xr:uid="{00000000-0005-0000-0000-000076980000}"/>
    <cellStyle name="Hyperlink 4" xfId="28711" hidden="1" xr:uid="{00000000-0005-0000-0000-000077980000}"/>
    <cellStyle name="Hyperlink 4" xfId="28680" hidden="1" xr:uid="{00000000-0005-0000-0000-000078980000}"/>
    <cellStyle name="Hyperlink 4" xfId="28761" hidden="1" xr:uid="{00000000-0005-0000-0000-000079980000}"/>
    <cellStyle name="Hyperlink 4" xfId="28810" hidden="1" xr:uid="{00000000-0005-0000-0000-00007A980000}"/>
    <cellStyle name="Hyperlink 4" xfId="28595" hidden="1" xr:uid="{00000000-0005-0000-0000-00007B980000}"/>
    <cellStyle name="Hyperlink 4" xfId="28943" hidden="1" xr:uid="{00000000-0005-0000-0000-00007C980000}"/>
    <cellStyle name="Hyperlink 4" xfId="28912" hidden="1" xr:uid="{00000000-0005-0000-0000-00007D980000}"/>
    <cellStyle name="Hyperlink 4" xfId="28993" hidden="1" xr:uid="{00000000-0005-0000-0000-00007E980000}"/>
    <cellStyle name="Hyperlink 4" xfId="29042" hidden="1" xr:uid="{00000000-0005-0000-0000-00007F980000}"/>
    <cellStyle name="Hyperlink 4" xfId="28490" hidden="1" xr:uid="{00000000-0005-0000-0000-000080980000}"/>
    <cellStyle name="Hyperlink 4" xfId="29147" hidden="1" xr:uid="{00000000-0005-0000-0000-000081980000}"/>
    <cellStyle name="Hyperlink 4" xfId="29116" hidden="1" xr:uid="{00000000-0005-0000-0000-000082980000}"/>
    <cellStyle name="Hyperlink 4" xfId="29197" hidden="1" xr:uid="{00000000-0005-0000-0000-000083980000}"/>
    <cellStyle name="Hyperlink 4" xfId="29246" hidden="1" xr:uid="{00000000-0005-0000-0000-000084980000}"/>
    <cellStyle name="Hyperlink 4" xfId="28650" hidden="1" xr:uid="{00000000-0005-0000-0000-000085980000}"/>
    <cellStyle name="Hyperlink 4" xfId="29351" hidden="1" xr:uid="{00000000-0005-0000-0000-000086980000}"/>
    <cellStyle name="Hyperlink 4" xfId="29320" hidden="1" xr:uid="{00000000-0005-0000-0000-000087980000}"/>
    <cellStyle name="Hyperlink 4" xfId="29401" hidden="1" xr:uid="{00000000-0005-0000-0000-000088980000}"/>
    <cellStyle name="Hyperlink 4" xfId="29450" hidden="1" xr:uid="{00000000-0005-0000-0000-000089980000}"/>
    <cellStyle name="Hyperlink 4" xfId="28884" hidden="1" xr:uid="{00000000-0005-0000-0000-00008A980000}"/>
    <cellStyle name="Hyperlink 4" xfId="29555" hidden="1" xr:uid="{00000000-0005-0000-0000-00008B980000}"/>
    <cellStyle name="Hyperlink 4" xfId="29524" hidden="1" xr:uid="{00000000-0005-0000-0000-00008C980000}"/>
    <cellStyle name="Hyperlink 4" xfId="29605" hidden="1" xr:uid="{00000000-0005-0000-0000-00008D980000}"/>
    <cellStyle name="Hyperlink 4" xfId="29654" hidden="1" xr:uid="{00000000-0005-0000-0000-00008E980000}"/>
    <cellStyle name="Hyperlink 4" xfId="26633" hidden="1" xr:uid="{00000000-0005-0000-0000-00008F980000}"/>
    <cellStyle name="Hyperlink 4" xfId="29759" hidden="1" xr:uid="{00000000-0005-0000-0000-000090980000}"/>
    <cellStyle name="Hyperlink 4" xfId="29728" hidden="1" xr:uid="{00000000-0005-0000-0000-000091980000}"/>
    <cellStyle name="Hyperlink 4" xfId="29809" hidden="1" xr:uid="{00000000-0005-0000-0000-000092980000}"/>
    <cellStyle name="Hyperlink 4" xfId="29858" hidden="1" xr:uid="{00000000-0005-0000-0000-000093980000}"/>
    <cellStyle name="Hyperlink 4" xfId="30017" hidden="1" xr:uid="{00000000-0005-0000-0000-000094980000}"/>
    <cellStyle name="Hyperlink 4" xfId="30190" hidden="1" xr:uid="{00000000-0005-0000-0000-000095980000}"/>
    <cellStyle name="Hyperlink 4" xfId="30159" hidden="1" xr:uid="{00000000-0005-0000-0000-000096980000}"/>
    <cellStyle name="Hyperlink 4" xfId="30240" hidden="1" xr:uid="{00000000-0005-0000-0000-000097980000}"/>
    <cellStyle name="Hyperlink 4" xfId="30289" hidden="1" xr:uid="{00000000-0005-0000-0000-000098980000}"/>
    <cellStyle name="Hyperlink 4" xfId="30074" hidden="1" xr:uid="{00000000-0005-0000-0000-000099980000}"/>
    <cellStyle name="Hyperlink 4" xfId="30422" hidden="1" xr:uid="{00000000-0005-0000-0000-00009A980000}"/>
    <cellStyle name="Hyperlink 4" xfId="30391" hidden="1" xr:uid="{00000000-0005-0000-0000-00009B980000}"/>
    <cellStyle name="Hyperlink 4" xfId="30472" hidden="1" xr:uid="{00000000-0005-0000-0000-00009C980000}"/>
    <cellStyle name="Hyperlink 4" xfId="30521" hidden="1" xr:uid="{00000000-0005-0000-0000-00009D980000}"/>
    <cellStyle name="Hyperlink 4" xfId="29969" hidden="1" xr:uid="{00000000-0005-0000-0000-00009E980000}"/>
    <cellStyle name="Hyperlink 4" xfId="30626" hidden="1" xr:uid="{00000000-0005-0000-0000-00009F980000}"/>
    <cellStyle name="Hyperlink 4" xfId="30595" hidden="1" xr:uid="{00000000-0005-0000-0000-0000A0980000}"/>
    <cellStyle name="Hyperlink 4" xfId="30676" hidden="1" xr:uid="{00000000-0005-0000-0000-0000A1980000}"/>
    <cellStyle name="Hyperlink 4" xfId="30725" hidden="1" xr:uid="{00000000-0005-0000-0000-0000A2980000}"/>
    <cellStyle name="Hyperlink 4" xfId="30129" hidden="1" xr:uid="{00000000-0005-0000-0000-0000A3980000}"/>
    <cellStyle name="Hyperlink 4" xfId="30830" hidden="1" xr:uid="{00000000-0005-0000-0000-0000A4980000}"/>
    <cellStyle name="Hyperlink 4" xfId="30799" hidden="1" xr:uid="{00000000-0005-0000-0000-0000A5980000}"/>
    <cellStyle name="Hyperlink 4" xfId="30880" hidden="1" xr:uid="{00000000-0005-0000-0000-0000A6980000}"/>
    <cellStyle name="Hyperlink 4" xfId="30929" hidden="1" xr:uid="{00000000-0005-0000-0000-0000A7980000}"/>
    <cellStyle name="Hyperlink 4" xfId="30363" hidden="1" xr:uid="{00000000-0005-0000-0000-0000A8980000}"/>
    <cellStyle name="Hyperlink 4" xfId="31034" hidden="1" xr:uid="{00000000-0005-0000-0000-0000A9980000}"/>
    <cellStyle name="Hyperlink 4" xfId="31003" hidden="1" xr:uid="{00000000-0005-0000-0000-0000AA980000}"/>
    <cellStyle name="Hyperlink 4" xfId="31084" hidden="1" xr:uid="{00000000-0005-0000-0000-0000AB980000}"/>
    <cellStyle name="Hyperlink 4" xfId="31133" hidden="1" xr:uid="{00000000-0005-0000-0000-0000AC980000}"/>
    <cellStyle name="Hyperlink 4" xfId="5544" hidden="1" xr:uid="{00000000-0005-0000-0000-0000AD980000}"/>
    <cellStyle name="Hyperlink 4" xfId="31257" hidden="1" xr:uid="{00000000-0005-0000-0000-0000AE980000}"/>
    <cellStyle name="Hyperlink 4" xfId="31226" hidden="1" xr:uid="{00000000-0005-0000-0000-0000AF980000}"/>
    <cellStyle name="Hyperlink 4" xfId="31307" hidden="1" xr:uid="{00000000-0005-0000-0000-0000B0980000}"/>
    <cellStyle name="Hyperlink 4" xfId="31356" hidden="1" xr:uid="{00000000-0005-0000-0000-0000B1980000}"/>
    <cellStyle name="Hyperlink 4" xfId="31443" hidden="1" xr:uid="{00000000-0005-0000-0000-0000B2980000}"/>
    <cellStyle name="Hyperlink 4" xfId="31512" hidden="1" xr:uid="{00000000-0005-0000-0000-0000B3980000}"/>
    <cellStyle name="Hyperlink 4" xfId="31481" hidden="1" xr:uid="{00000000-0005-0000-0000-0000B4980000}"/>
    <cellStyle name="Hyperlink 4" xfId="31562" hidden="1" xr:uid="{00000000-0005-0000-0000-0000B5980000}"/>
    <cellStyle name="Hyperlink 4" xfId="31611" hidden="1" xr:uid="{00000000-0005-0000-0000-0000B6980000}"/>
    <cellStyle name="Hyperlink 4" xfId="31747" hidden="1" xr:uid="{00000000-0005-0000-0000-0000B7980000}"/>
    <cellStyle name="Hyperlink 4" xfId="31869" hidden="1" xr:uid="{00000000-0005-0000-0000-0000B8980000}"/>
    <cellStyle name="Hyperlink 4" xfId="31838" hidden="1" xr:uid="{00000000-0005-0000-0000-0000B9980000}"/>
    <cellStyle name="Hyperlink 4" xfId="31919" hidden="1" xr:uid="{00000000-0005-0000-0000-0000BA980000}"/>
    <cellStyle name="Hyperlink 4" xfId="31968" hidden="1" xr:uid="{00000000-0005-0000-0000-0000BB980000}"/>
    <cellStyle name="Hyperlink 4" xfId="32127" hidden="1" xr:uid="{00000000-0005-0000-0000-0000BC980000}"/>
    <cellStyle name="Hyperlink 4" xfId="32300" hidden="1" xr:uid="{00000000-0005-0000-0000-0000BD980000}"/>
    <cellStyle name="Hyperlink 4" xfId="32269" hidden="1" xr:uid="{00000000-0005-0000-0000-0000BE980000}"/>
    <cellStyle name="Hyperlink 4" xfId="32350" hidden="1" xr:uid="{00000000-0005-0000-0000-0000BF980000}"/>
    <cellStyle name="Hyperlink 4" xfId="32399" hidden="1" xr:uid="{00000000-0005-0000-0000-0000C0980000}"/>
    <cellStyle name="Hyperlink 4" xfId="32184" hidden="1" xr:uid="{00000000-0005-0000-0000-0000C1980000}"/>
    <cellStyle name="Hyperlink 4" xfId="32532" hidden="1" xr:uid="{00000000-0005-0000-0000-0000C2980000}"/>
    <cellStyle name="Hyperlink 4" xfId="32501" hidden="1" xr:uid="{00000000-0005-0000-0000-0000C3980000}"/>
    <cellStyle name="Hyperlink 4" xfId="32582" hidden="1" xr:uid="{00000000-0005-0000-0000-0000C4980000}"/>
    <cellStyle name="Hyperlink 4" xfId="32631" hidden="1" xr:uid="{00000000-0005-0000-0000-0000C5980000}"/>
    <cellStyle name="Hyperlink 4" xfId="32079" hidden="1" xr:uid="{00000000-0005-0000-0000-0000C6980000}"/>
    <cellStyle name="Hyperlink 4" xfId="32736" hidden="1" xr:uid="{00000000-0005-0000-0000-0000C7980000}"/>
    <cellStyle name="Hyperlink 4" xfId="32705" hidden="1" xr:uid="{00000000-0005-0000-0000-0000C8980000}"/>
    <cellStyle name="Hyperlink 4" xfId="32786" hidden="1" xr:uid="{00000000-0005-0000-0000-0000C9980000}"/>
    <cellStyle name="Hyperlink 4" xfId="32835" hidden="1" xr:uid="{00000000-0005-0000-0000-0000CA980000}"/>
    <cellStyle name="Hyperlink 4" xfId="32239" hidden="1" xr:uid="{00000000-0005-0000-0000-0000CB980000}"/>
    <cellStyle name="Hyperlink 4" xfId="32940" hidden="1" xr:uid="{00000000-0005-0000-0000-0000CC980000}"/>
    <cellStyle name="Hyperlink 4" xfId="32909" hidden="1" xr:uid="{00000000-0005-0000-0000-0000CD980000}"/>
    <cellStyle name="Hyperlink 4" xfId="32990" hidden="1" xr:uid="{00000000-0005-0000-0000-0000CE980000}"/>
    <cellStyle name="Hyperlink 4" xfId="33039" hidden="1" xr:uid="{00000000-0005-0000-0000-0000CF980000}"/>
    <cellStyle name="Hyperlink 4" xfId="32473" hidden="1" xr:uid="{00000000-0005-0000-0000-0000D0980000}"/>
    <cellStyle name="Hyperlink 4" xfId="33144" hidden="1" xr:uid="{00000000-0005-0000-0000-0000D1980000}"/>
    <cellStyle name="Hyperlink 4" xfId="33113" hidden="1" xr:uid="{00000000-0005-0000-0000-0000D2980000}"/>
    <cellStyle name="Hyperlink 4" xfId="33194" hidden="1" xr:uid="{00000000-0005-0000-0000-0000D3980000}"/>
    <cellStyle name="Hyperlink 4" xfId="33243" hidden="1" xr:uid="{00000000-0005-0000-0000-0000D4980000}"/>
    <cellStyle name="Hyperlink 4" xfId="31804" hidden="1" xr:uid="{00000000-0005-0000-0000-0000D5980000}"/>
    <cellStyle name="Hyperlink 4" xfId="33348" hidden="1" xr:uid="{00000000-0005-0000-0000-0000D6980000}"/>
    <cellStyle name="Hyperlink 4" xfId="33317" hidden="1" xr:uid="{00000000-0005-0000-0000-0000D7980000}"/>
    <cellStyle name="Hyperlink 4" xfId="33398" hidden="1" xr:uid="{00000000-0005-0000-0000-0000D8980000}"/>
    <cellStyle name="Hyperlink 4" xfId="33447" hidden="1" xr:uid="{00000000-0005-0000-0000-0000D9980000}"/>
    <cellStyle name="Hyperlink 4" xfId="33606" hidden="1" xr:uid="{00000000-0005-0000-0000-0000DA980000}"/>
    <cellStyle name="Hyperlink 4" xfId="33779" hidden="1" xr:uid="{00000000-0005-0000-0000-0000DB980000}"/>
    <cellStyle name="Hyperlink 4" xfId="33748" hidden="1" xr:uid="{00000000-0005-0000-0000-0000DC980000}"/>
    <cellStyle name="Hyperlink 4" xfId="33829" hidden="1" xr:uid="{00000000-0005-0000-0000-0000DD980000}"/>
    <cellStyle name="Hyperlink 4" xfId="33878" hidden="1" xr:uid="{00000000-0005-0000-0000-0000DE980000}"/>
    <cellStyle name="Hyperlink 4" xfId="33663" hidden="1" xr:uid="{00000000-0005-0000-0000-0000DF980000}"/>
    <cellStyle name="Hyperlink 4" xfId="34011" hidden="1" xr:uid="{00000000-0005-0000-0000-0000E0980000}"/>
    <cellStyle name="Hyperlink 4" xfId="33980" hidden="1" xr:uid="{00000000-0005-0000-0000-0000E1980000}"/>
    <cellStyle name="Hyperlink 4" xfId="34061" hidden="1" xr:uid="{00000000-0005-0000-0000-0000E2980000}"/>
    <cellStyle name="Hyperlink 4" xfId="34110" hidden="1" xr:uid="{00000000-0005-0000-0000-0000E3980000}"/>
    <cellStyle name="Hyperlink 4" xfId="33558" hidden="1" xr:uid="{00000000-0005-0000-0000-0000E4980000}"/>
    <cellStyle name="Hyperlink 4" xfId="34215" hidden="1" xr:uid="{00000000-0005-0000-0000-0000E5980000}"/>
    <cellStyle name="Hyperlink 4" xfId="34184" hidden="1" xr:uid="{00000000-0005-0000-0000-0000E6980000}"/>
    <cellStyle name="Hyperlink 4" xfId="34265" hidden="1" xr:uid="{00000000-0005-0000-0000-0000E7980000}"/>
    <cellStyle name="Hyperlink 4" xfId="34314" hidden="1" xr:uid="{00000000-0005-0000-0000-0000E8980000}"/>
    <cellStyle name="Hyperlink 4" xfId="33718" hidden="1" xr:uid="{00000000-0005-0000-0000-0000E9980000}"/>
    <cellStyle name="Hyperlink 4" xfId="34419" hidden="1" xr:uid="{00000000-0005-0000-0000-0000EA980000}"/>
    <cellStyle name="Hyperlink 4" xfId="34388" hidden="1" xr:uid="{00000000-0005-0000-0000-0000EB980000}"/>
    <cellStyle name="Hyperlink 4" xfId="34469" hidden="1" xr:uid="{00000000-0005-0000-0000-0000EC980000}"/>
    <cellStyle name="Hyperlink 4" xfId="34518" hidden="1" xr:uid="{00000000-0005-0000-0000-0000ED980000}"/>
    <cellStyle name="Hyperlink 4" xfId="33952" hidden="1" xr:uid="{00000000-0005-0000-0000-0000EE980000}"/>
    <cellStyle name="Hyperlink 4" xfId="34623" hidden="1" xr:uid="{00000000-0005-0000-0000-0000EF980000}"/>
    <cellStyle name="Hyperlink 4" xfId="34592" hidden="1" xr:uid="{00000000-0005-0000-0000-0000F0980000}"/>
    <cellStyle name="Hyperlink 4" xfId="34673" hidden="1" xr:uid="{00000000-0005-0000-0000-0000F1980000}"/>
    <cellStyle name="Hyperlink 4" xfId="34722" hidden="1" xr:uid="{00000000-0005-0000-0000-0000F2980000}"/>
    <cellStyle name="Hyperlink 4" xfId="31704" hidden="1" xr:uid="{00000000-0005-0000-0000-0000F3980000}"/>
    <cellStyle name="Hyperlink 4" xfId="34827" hidden="1" xr:uid="{00000000-0005-0000-0000-0000F4980000}"/>
    <cellStyle name="Hyperlink 4" xfId="34796" hidden="1" xr:uid="{00000000-0005-0000-0000-0000F5980000}"/>
    <cellStyle name="Hyperlink 4" xfId="34877" hidden="1" xr:uid="{00000000-0005-0000-0000-0000F6980000}"/>
    <cellStyle name="Hyperlink 4" xfId="34926" hidden="1" xr:uid="{00000000-0005-0000-0000-0000F7980000}"/>
    <cellStyle name="Hyperlink 4" xfId="35085" hidden="1" xr:uid="{00000000-0005-0000-0000-0000F8980000}"/>
    <cellStyle name="Hyperlink 4" xfId="35258" hidden="1" xr:uid="{00000000-0005-0000-0000-0000F9980000}"/>
    <cellStyle name="Hyperlink 4" xfId="35227" hidden="1" xr:uid="{00000000-0005-0000-0000-0000FA980000}"/>
    <cellStyle name="Hyperlink 4" xfId="35308" hidden="1" xr:uid="{00000000-0005-0000-0000-0000FB980000}"/>
    <cellStyle name="Hyperlink 4" xfId="35357" hidden="1" xr:uid="{00000000-0005-0000-0000-0000FC980000}"/>
    <cellStyle name="Hyperlink 4" xfId="35142" hidden="1" xr:uid="{00000000-0005-0000-0000-0000FD980000}"/>
    <cellStyle name="Hyperlink 4" xfId="35490" hidden="1" xr:uid="{00000000-0005-0000-0000-0000FE980000}"/>
    <cellStyle name="Hyperlink 4" xfId="35459" hidden="1" xr:uid="{00000000-0005-0000-0000-0000FF980000}"/>
    <cellStyle name="Hyperlink 4" xfId="35540" hidden="1" xr:uid="{00000000-0005-0000-0000-000000990000}"/>
    <cellStyle name="Hyperlink 4" xfId="35589" hidden="1" xr:uid="{00000000-0005-0000-0000-000001990000}"/>
    <cellStyle name="Hyperlink 4" xfId="35037" hidden="1" xr:uid="{00000000-0005-0000-0000-000002990000}"/>
    <cellStyle name="Hyperlink 4" xfId="35694" hidden="1" xr:uid="{00000000-0005-0000-0000-000003990000}"/>
    <cellStyle name="Hyperlink 4" xfId="35663" hidden="1" xr:uid="{00000000-0005-0000-0000-000004990000}"/>
    <cellStyle name="Hyperlink 4" xfId="35744" hidden="1" xr:uid="{00000000-0005-0000-0000-000005990000}"/>
    <cellStyle name="Hyperlink 4" xfId="35793" hidden="1" xr:uid="{00000000-0005-0000-0000-000006990000}"/>
    <cellStyle name="Hyperlink 4" xfId="35197" hidden="1" xr:uid="{00000000-0005-0000-0000-000007990000}"/>
    <cellStyle name="Hyperlink 4" xfId="35898" hidden="1" xr:uid="{00000000-0005-0000-0000-000008990000}"/>
    <cellStyle name="Hyperlink 4" xfId="35867" hidden="1" xr:uid="{00000000-0005-0000-0000-000009990000}"/>
    <cellStyle name="Hyperlink 4" xfId="35948" hidden="1" xr:uid="{00000000-0005-0000-0000-00000A990000}"/>
    <cellStyle name="Hyperlink 4" xfId="35997" hidden="1" xr:uid="{00000000-0005-0000-0000-00000B990000}"/>
    <cellStyle name="Hyperlink 4" xfId="35431" hidden="1" xr:uid="{00000000-0005-0000-0000-00000C990000}"/>
    <cellStyle name="Hyperlink 4" xfId="36102" hidden="1" xr:uid="{00000000-0005-0000-0000-00000D990000}"/>
    <cellStyle name="Hyperlink 4" xfId="36071" hidden="1" xr:uid="{00000000-0005-0000-0000-00000E990000}"/>
    <cellStyle name="Hyperlink 4" xfId="36152" hidden="1" xr:uid="{00000000-0005-0000-0000-00000F990000}"/>
    <cellStyle name="Hyperlink 4" xfId="36201" hidden="1" xr:uid="{00000000-0005-0000-0000-000010990000}"/>
    <cellStyle name="Hyperlink 4" xfId="6267" hidden="1" xr:uid="{00000000-0005-0000-0000-000011990000}"/>
    <cellStyle name="Hyperlink 4" xfId="36326" hidden="1" xr:uid="{00000000-0005-0000-0000-000012990000}"/>
    <cellStyle name="Hyperlink 4" xfId="36295" hidden="1" xr:uid="{00000000-0005-0000-0000-000013990000}"/>
    <cellStyle name="Hyperlink 4" xfId="36376" hidden="1" xr:uid="{00000000-0005-0000-0000-000014990000}"/>
    <cellStyle name="Hyperlink 4" xfId="36425" hidden="1" xr:uid="{00000000-0005-0000-0000-000015990000}"/>
    <cellStyle name="Hyperlink 4" xfId="36512" hidden="1" xr:uid="{00000000-0005-0000-0000-000016990000}"/>
    <cellStyle name="Hyperlink 4" xfId="36581" hidden="1" xr:uid="{00000000-0005-0000-0000-000017990000}"/>
    <cellStyle name="Hyperlink 4" xfId="36550" hidden="1" xr:uid="{00000000-0005-0000-0000-000018990000}"/>
    <cellStyle name="Hyperlink 4" xfId="36631" hidden="1" xr:uid="{00000000-0005-0000-0000-000019990000}"/>
    <cellStyle name="Hyperlink 4" xfId="36680" hidden="1" xr:uid="{00000000-0005-0000-0000-00001A990000}"/>
    <cellStyle name="Hyperlink 4" xfId="36816" hidden="1" xr:uid="{00000000-0005-0000-0000-00001B990000}"/>
    <cellStyle name="Hyperlink 4" xfId="36938" hidden="1" xr:uid="{00000000-0005-0000-0000-00001C990000}"/>
    <cellStyle name="Hyperlink 4" xfId="36907" hidden="1" xr:uid="{00000000-0005-0000-0000-00001D990000}"/>
    <cellStyle name="Hyperlink 4" xfId="36988" hidden="1" xr:uid="{00000000-0005-0000-0000-00001E990000}"/>
    <cellStyle name="Hyperlink 4" xfId="37037" hidden="1" xr:uid="{00000000-0005-0000-0000-00001F990000}"/>
    <cellStyle name="Hyperlink 4" xfId="37196" hidden="1" xr:uid="{00000000-0005-0000-0000-000020990000}"/>
    <cellStyle name="Hyperlink 4" xfId="37369" hidden="1" xr:uid="{00000000-0005-0000-0000-000021990000}"/>
    <cellStyle name="Hyperlink 4" xfId="37338" hidden="1" xr:uid="{00000000-0005-0000-0000-000022990000}"/>
    <cellStyle name="Hyperlink 4" xfId="37419" hidden="1" xr:uid="{00000000-0005-0000-0000-000023990000}"/>
    <cellStyle name="Hyperlink 4" xfId="37468" hidden="1" xr:uid="{00000000-0005-0000-0000-000024990000}"/>
    <cellStyle name="Hyperlink 4" xfId="37253" hidden="1" xr:uid="{00000000-0005-0000-0000-000025990000}"/>
    <cellStyle name="Hyperlink 4" xfId="37601" hidden="1" xr:uid="{00000000-0005-0000-0000-000026990000}"/>
    <cellStyle name="Hyperlink 4" xfId="37570" hidden="1" xr:uid="{00000000-0005-0000-0000-000027990000}"/>
    <cellStyle name="Hyperlink 4" xfId="37651" hidden="1" xr:uid="{00000000-0005-0000-0000-000028990000}"/>
    <cellStyle name="Hyperlink 4" xfId="37700" hidden="1" xr:uid="{00000000-0005-0000-0000-000029990000}"/>
    <cellStyle name="Hyperlink 4" xfId="37148" hidden="1" xr:uid="{00000000-0005-0000-0000-00002A990000}"/>
    <cellStyle name="Hyperlink 4" xfId="37805" hidden="1" xr:uid="{00000000-0005-0000-0000-00002B990000}"/>
    <cellStyle name="Hyperlink 4" xfId="37774" hidden="1" xr:uid="{00000000-0005-0000-0000-00002C990000}"/>
    <cellStyle name="Hyperlink 4" xfId="37855" hidden="1" xr:uid="{00000000-0005-0000-0000-00002D990000}"/>
    <cellStyle name="Hyperlink 4" xfId="37904" hidden="1" xr:uid="{00000000-0005-0000-0000-00002E990000}"/>
    <cellStyle name="Hyperlink 4" xfId="37308" hidden="1" xr:uid="{00000000-0005-0000-0000-00002F990000}"/>
    <cellStyle name="Hyperlink 4" xfId="38009" hidden="1" xr:uid="{00000000-0005-0000-0000-000030990000}"/>
    <cellStyle name="Hyperlink 4" xfId="37978" hidden="1" xr:uid="{00000000-0005-0000-0000-000031990000}"/>
    <cellStyle name="Hyperlink 4" xfId="38059" hidden="1" xr:uid="{00000000-0005-0000-0000-000032990000}"/>
    <cellStyle name="Hyperlink 4" xfId="38108" hidden="1" xr:uid="{00000000-0005-0000-0000-000033990000}"/>
    <cellStyle name="Hyperlink 4" xfId="37542" hidden="1" xr:uid="{00000000-0005-0000-0000-000034990000}"/>
    <cellStyle name="Hyperlink 4" xfId="38213" hidden="1" xr:uid="{00000000-0005-0000-0000-000035990000}"/>
    <cellStyle name="Hyperlink 4" xfId="38182" hidden="1" xr:uid="{00000000-0005-0000-0000-000036990000}"/>
    <cellStyle name="Hyperlink 4" xfId="38263" hidden="1" xr:uid="{00000000-0005-0000-0000-000037990000}"/>
    <cellStyle name="Hyperlink 4" xfId="38312" hidden="1" xr:uid="{00000000-0005-0000-0000-000038990000}"/>
    <cellStyle name="Hyperlink 4" xfId="36873" hidden="1" xr:uid="{00000000-0005-0000-0000-000039990000}"/>
    <cellStyle name="Hyperlink 4" xfId="38417" hidden="1" xr:uid="{00000000-0005-0000-0000-00003A990000}"/>
    <cellStyle name="Hyperlink 4" xfId="38386" hidden="1" xr:uid="{00000000-0005-0000-0000-00003B990000}"/>
    <cellStyle name="Hyperlink 4" xfId="38467" hidden="1" xr:uid="{00000000-0005-0000-0000-00003C990000}"/>
    <cellStyle name="Hyperlink 4" xfId="38516" hidden="1" xr:uid="{00000000-0005-0000-0000-00003D990000}"/>
    <cellStyle name="Hyperlink 4" xfId="38675" hidden="1" xr:uid="{00000000-0005-0000-0000-00003E990000}"/>
    <cellStyle name="Hyperlink 4" xfId="38848" hidden="1" xr:uid="{00000000-0005-0000-0000-00003F990000}"/>
    <cellStyle name="Hyperlink 4" xfId="38817" hidden="1" xr:uid="{00000000-0005-0000-0000-000040990000}"/>
    <cellStyle name="Hyperlink 4" xfId="38898" hidden="1" xr:uid="{00000000-0005-0000-0000-000041990000}"/>
    <cellStyle name="Hyperlink 4" xfId="38947" hidden="1" xr:uid="{00000000-0005-0000-0000-000042990000}"/>
    <cellStyle name="Hyperlink 4" xfId="38732" hidden="1" xr:uid="{00000000-0005-0000-0000-000043990000}"/>
    <cellStyle name="Hyperlink 4" xfId="39080" hidden="1" xr:uid="{00000000-0005-0000-0000-000044990000}"/>
    <cellStyle name="Hyperlink 4" xfId="39049" hidden="1" xr:uid="{00000000-0005-0000-0000-000045990000}"/>
    <cellStyle name="Hyperlink 4" xfId="39130" hidden="1" xr:uid="{00000000-0005-0000-0000-000046990000}"/>
    <cellStyle name="Hyperlink 4" xfId="39179" hidden="1" xr:uid="{00000000-0005-0000-0000-000047990000}"/>
    <cellStyle name="Hyperlink 4" xfId="38627" hidden="1" xr:uid="{00000000-0005-0000-0000-000048990000}"/>
    <cellStyle name="Hyperlink 4" xfId="39284" hidden="1" xr:uid="{00000000-0005-0000-0000-000049990000}"/>
    <cellStyle name="Hyperlink 4" xfId="39253" hidden="1" xr:uid="{00000000-0005-0000-0000-00004A990000}"/>
    <cellStyle name="Hyperlink 4" xfId="39334" hidden="1" xr:uid="{00000000-0005-0000-0000-00004B990000}"/>
    <cellStyle name="Hyperlink 4" xfId="39383" hidden="1" xr:uid="{00000000-0005-0000-0000-00004C990000}"/>
    <cellStyle name="Hyperlink 4" xfId="38787" hidden="1" xr:uid="{00000000-0005-0000-0000-00004D990000}"/>
    <cellStyle name="Hyperlink 4" xfId="39488" hidden="1" xr:uid="{00000000-0005-0000-0000-00004E990000}"/>
    <cellStyle name="Hyperlink 4" xfId="39457" hidden="1" xr:uid="{00000000-0005-0000-0000-00004F990000}"/>
    <cellStyle name="Hyperlink 4" xfId="39538" hidden="1" xr:uid="{00000000-0005-0000-0000-000050990000}"/>
    <cellStyle name="Hyperlink 4" xfId="39587" hidden="1" xr:uid="{00000000-0005-0000-0000-000051990000}"/>
    <cellStyle name="Hyperlink 4" xfId="39021" hidden="1" xr:uid="{00000000-0005-0000-0000-000052990000}"/>
    <cellStyle name="Hyperlink 4" xfId="39692" hidden="1" xr:uid="{00000000-0005-0000-0000-000053990000}"/>
    <cellStyle name="Hyperlink 4" xfId="39661" hidden="1" xr:uid="{00000000-0005-0000-0000-000054990000}"/>
    <cellStyle name="Hyperlink 4" xfId="39742" hidden="1" xr:uid="{00000000-0005-0000-0000-000055990000}"/>
    <cellStyle name="Hyperlink 4" xfId="39791" hidden="1" xr:uid="{00000000-0005-0000-0000-000056990000}"/>
    <cellStyle name="Hyperlink 4" xfId="36773" hidden="1" xr:uid="{00000000-0005-0000-0000-000057990000}"/>
    <cellStyle name="Hyperlink 4" xfId="39896" hidden="1" xr:uid="{00000000-0005-0000-0000-000058990000}"/>
    <cellStyle name="Hyperlink 4" xfId="39865" hidden="1" xr:uid="{00000000-0005-0000-0000-000059990000}"/>
    <cellStyle name="Hyperlink 4" xfId="39946" hidden="1" xr:uid="{00000000-0005-0000-0000-00005A990000}"/>
    <cellStyle name="Hyperlink 4" xfId="39995" hidden="1" xr:uid="{00000000-0005-0000-0000-00005B990000}"/>
    <cellStyle name="Hyperlink 4" xfId="40154" hidden="1" xr:uid="{00000000-0005-0000-0000-00005C990000}"/>
    <cellStyle name="Hyperlink 4" xfId="40327" hidden="1" xr:uid="{00000000-0005-0000-0000-00005D990000}"/>
    <cellStyle name="Hyperlink 4" xfId="40296" hidden="1" xr:uid="{00000000-0005-0000-0000-00005E990000}"/>
    <cellStyle name="Hyperlink 4" xfId="40377" hidden="1" xr:uid="{00000000-0005-0000-0000-00005F990000}"/>
    <cellStyle name="Hyperlink 4" xfId="40426" hidden="1" xr:uid="{00000000-0005-0000-0000-000060990000}"/>
    <cellStyle name="Hyperlink 4" xfId="40211" hidden="1" xr:uid="{00000000-0005-0000-0000-000061990000}"/>
    <cellStyle name="Hyperlink 4" xfId="40559" hidden="1" xr:uid="{00000000-0005-0000-0000-000062990000}"/>
    <cellStyle name="Hyperlink 4" xfId="40528" hidden="1" xr:uid="{00000000-0005-0000-0000-000063990000}"/>
    <cellStyle name="Hyperlink 4" xfId="40609" hidden="1" xr:uid="{00000000-0005-0000-0000-000064990000}"/>
    <cellStyle name="Hyperlink 4" xfId="40658" hidden="1" xr:uid="{00000000-0005-0000-0000-000065990000}"/>
    <cellStyle name="Hyperlink 4" xfId="40106" hidden="1" xr:uid="{00000000-0005-0000-0000-000066990000}"/>
    <cellStyle name="Hyperlink 4" xfId="40763" hidden="1" xr:uid="{00000000-0005-0000-0000-000067990000}"/>
    <cellStyle name="Hyperlink 4" xfId="40732" hidden="1" xr:uid="{00000000-0005-0000-0000-000068990000}"/>
    <cellStyle name="Hyperlink 4" xfId="40813" hidden="1" xr:uid="{00000000-0005-0000-0000-000069990000}"/>
    <cellStyle name="Hyperlink 4" xfId="40862" hidden="1" xr:uid="{00000000-0005-0000-0000-00006A990000}"/>
    <cellStyle name="Hyperlink 4" xfId="40266" hidden="1" xr:uid="{00000000-0005-0000-0000-00006B990000}"/>
    <cellStyle name="Hyperlink 4" xfId="40967" hidden="1" xr:uid="{00000000-0005-0000-0000-00006C990000}"/>
    <cellStyle name="Hyperlink 4" xfId="40936" hidden="1" xr:uid="{00000000-0005-0000-0000-00006D990000}"/>
    <cellStyle name="Hyperlink 4" xfId="41017" hidden="1" xr:uid="{00000000-0005-0000-0000-00006E990000}"/>
    <cellStyle name="Hyperlink 4" xfId="41066" hidden="1" xr:uid="{00000000-0005-0000-0000-00006F990000}"/>
    <cellStyle name="Hyperlink 4" xfId="40500" hidden="1" xr:uid="{00000000-0005-0000-0000-000070990000}"/>
    <cellStyle name="Hyperlink 4" xfId="41171" hidden="1" xr:uid="{00000000-0005-0000-0000-000071990000}"/>
    <cellStyle name="Hyperlink 4" xfId="41140" hidden="1" xr:uid="{00000000-0005-0000-0000-000072990000}"/>
    <cellStyle name="Hyperlink 4" xfId="41221" hidden="1" xr:uid="{00000000-0005-0000-0000-000073990000}"/>
    <cellStyle name="Hyperlink 4" xfId="41270" hidden="1" xr:uid="{00000000-0005-0000-0000-000074990000}"/>
    <cellStyle name="Hyperlink 4" xfId="5683" hidden="1" xr:uid="{00000000-0005-0000-0000-000075990000}"/>
    <cellStyle name="Hyperlink 4" xfId="41375" hidden="1" xr:uid="{00000000-0005-0000-0000-000076990000}"/>
    <cellStyle name="Hyperlink 4" xfId="41344" hidden="1" xr:uid="{00000000-0005-0000-0000-000077990000}"/>
    <cellStyle name="Hyperlink 4" xfId="41425" hidden="1" xr:uid="{00000000-0005-0000-0000-000078990000}"/>
    <cellStyle name="Hyperlink 4" xfId="41474" hidden="1" xr:uid="{00000000-0005-0000-0000-000079990000}"/>
    <cellStyle name="Hyperlink 4" xfId="41561" hidden="1" xr:uid="{00000000-0005-0000-0000-00007A990000}"/>
    <cellStyle name="Hyperlink 4" xfId="41630" hidden="1" xr:uid="{00000000-0005-0000-0000-00007B990000}"/>
    <cellStyle name="Hyperlink 4" xfId="41599" hidden="1" xr:uid="{00000000-0005-0000-0000-00007C990000}"/>
    <cellStyle name="Hyperlink 4" xfId="41680" hidden="1" xr:uid="{00000000-0005-0000-0000-00007D990000}"/>
    <cellStyle name="Hyperlink 4" xfId="41729" hidden="1" xr:uid="{00000000-0005-0000-0000-00007E990000}"/>
    <cellStyle name="Hyperlink 4" xfId="41865" hidden="1" xr:uid="{00000000-0005-0000-0000-00007F990000}"/>
    <cellStyle name="Hyperlink 4" xfId="41987" hidden="1" xr:uid="{00000000-0005-0000-0000-000080990000}"/>
    <cellStyle name="Hyperlink 4" xfId="41956" hidden="1" xr:uid="{00000000-0005-0000-0000-000081990000}"/>
    <cellStyle name="Hyperlink 4" xfId="42037" hidden="1" xr:uid="{00000000-0005-0000-0000-000082990000}"/>
    <cellStyle name="Hyperlink 4" xfId="42086" hidden="1" xr:uid="{00000000-0005-0000-0000-000083990000}"/>
    <cellStyle name="Hyperlink 4" xfId="42245" hidden="1" xr:uid="{00000000-0005-0000-0000-000084990000}"/>
    <cellStyle name="Hyperlink 4" xfId="42418" hidden="1" xr:uid="{00000000-0005-0000-0000-000085990000}"/>
    <cellStyle name="Hyperlink 4" xfId="42387" hidden="1" xr:uid="{00000000-0005-0000-0000-000086990000}"/>
    <cellStyle name="Hyperlink 4" xfId="42468" hidden="1" xr:uid="{00000000-0005-0000-0000-000087990000}"/>
    <cellStyle name="Hyperlink 4" xfId="42517" hidden="1" xr:uid="{00000000-0005-0000-0000-000088990000}"/>
    <cellStyle name="Hyperlink 4" xfId="42302" hidden="1" xr:uid="{00000000-0005-0000-0000-000089990000}"/>
    <cellStyle name="Hyperlink 4" xfId="42650" hidden="1" xr:uid="{00000000-0005-0000-0000-00008A990000}"/>
    <cellStyle name="Hyperlink 4" xfId="42619" hidden="1" xr:uid="{00000000-0005-0000-0000-00008B990000}"/>
    <cellStyle name="Hyperlink 4" xfId="42700" hidden="1" xr:uid="{00000000-0005-0000-0000-00008C990000}"/>
    <cellStyle name="Hyperlink 4" xfId="42749" hidden="1" xr:uid="{00000000-0005-0000-0000-00008D990000}"/>
    <cellStyle name="Hyperlink 4" xfId="42197" hidden="1" xr:uid="{00000000-0005-0000-0000-00008E990000}"/>
    <cellStyle name="Hyperlink 4" xfId="42854" hidden="1" xr:uid="{00000000-0005-0000-0000-00008F990000}"/>
    <cellStyle name="Hyperlink 4" xfId="42823" hidden="1" xr:uid="{00000000-0005-0000-0000-000090990000}"/>
    <cellStyle name="Hyperlink 4" xfId="42904" hidden="1" xr:uid="{00000000-0005-0000-0000-000091990000}"/>
    <cellStyle name="Hyperlink 4" xfId="42953" hidden="1" xr:uid="{00000000-0005-0000-0000-000092990000}"/>
    <cellStyle name="Hyperlink 4" xfId="42357" hidden="1" xr:uid="{00000000-0005-0000-0000-000093990000}"/>
    <cellStyle name="Hyperlink 4" xfId="43058" hidden="1" xr:uid="{00000000-0005-0000-0000-000094990000}"/>
    <cellStyle name="Hyperlink 4" xfId="43027" hidden="1" xr:uid="{00000000-0005-0000-0000-000095990000}"/>
    <cellStyle name="Hyperlink 4" xfId="43108" hidden="1" xr:uid="{00000000-0005-0000-0000-000096990000}"/>
    <cellStyle name="Hyperlink 4" xfId="43157" hidden="1" xr:uid="{00000000-0005-0000-0000-000097990000}"/>
    <cellStyle name="Hyperlink 4" xfId="42591" hidden="1" xr:uid="{00000000-0005-0000-0000-000098990000}"/>
    <cellStyle name="Hyperlink 4" xfId="43262" hidden="1" xr:uid="{00000000-0005-0000-0000-000099990000}"/>
    <cellStyle name="Hyperlink 4" xfId="43231" hidden="1" xr:uid="{00000000-0005-0000-0000-00009A990000}"/>
    <cellStyle name="Hyperlink 4" xfId="43312" hidden="1" xr:uid="{00000000-0005-0000-0000-00009B990000}"/>
    <cellStyle name="Hyperlink 4" xfId="43361" hidden="1" xr:uid="{00000000-0005-0000-0000-00009C990000}"/>
    <cellStyle name="Hyperlink 4" xfId="41922" hidden="1" xr:uid="{00000000-0005-0000-0000-00009D990000}"/>
    <cellStyle name="Hyperlink 4" xfId="43466" hidden="1" xr:uid="{00000000-0005-0000-0000-00009E990000}"/>
    <cellStyle name="Hyperlink 4" xfId="43435" hidden="1" xr:uid="{00000000-0005-0000-0000-00009F990000}"/>
    <cellStyle name="Hyperlink 4" xfId="43516" hidden="1" xr:uid="{00000000-0005-0000-0000-0000A0990000}"/>
    <cellStyle name="Hyperlink 4" xfId="43565" hidden="1" xr:uid="{00000000-0005-0000-0000-0000A1990000}"/>
    <cellStyle name="Hyperlink 4" xfId="43724" hidden="1" xr:uid="{00000000-0005-0000-0000-0000A2990000}"/>
    <cellStyle name="Hyperlink 4" xfId="43897" hidden="1" xr:uid="{00000000-0005-0000-0000-0000A3990000}"/>
    <cellStyle name="Hyperlink 4" xfId="43866" hidden="1" xr:uid="{00000000-0005-0000-0000-0000A4990000}"/>
    <cellStyle name="Hyperlink 4" xfId="43947" hidden="1" xr:uid="{00000000-0005-0000-0000-0000A5990000}"/>
    <cellStyle name="Hyperlink 4" xfId="43996" hidden="1" xr:uid="{00000000-0005-0000-0000-0000A6990000}"/>
    <cellStyle name="Hyperlink 4" xfId="43781" hidden="1" xr:uid="{00000000-0005-0000-0000-0000A7990000}"/>
    <cellStyle name="Hyperlink 4" xfId="44129" hidden="1" xr:uid="{00000000-0005-0000-0000-0000A8990000}"/>
    <cellStyle name="Hyperlink 4" xfId="44098" hidden="1" xr:uid="{00000000-0005-0000-0000-0000A9990000}"/>
    <cellStyle name="Hyperlink 4" xfId="44179" hidden="1" xr:uid="{00000000-0005-0000-0000-0000AA990000}"/>
    <cellStyle name="Hyperlink 4" xfId="44228" hidden="1" xr:uid="{00000000-0005-0000-0000-0000AB990000}"/>
    <cellStyle name="Hyperlink 4" xfId="43676" hidden="1" xr:uid="{00000000-0005-0000-0000-0000AC990000}"/>
    <cellStyle name="Hyperlink 4" xfId="44333" hidden="1" xr:uid="{00000000-0005-0000-0000-0000AD990000}"/>
    <cellStyle name="Hyperlink 4" xfId="44302" hidden="1" xr:uid="{00000000-0005-0000-0000-0000AE990000}"/>
    <cellStyle name="Hyperlink 4" xfId="44383" hidden="1" xr:uid="{00000000-0005-0000-0000-0000AF990000}"/>
    <cellStyle name="Hyperlink 4" xfId="44432" hidden="1" xr:uid="{00000000-0005-0000-0000-0000B0990000}"/>
    <cellStyle name="Hyperlink 4" xfId="43836" hidden="1" xr:uid="{00000000-0005-0000-0000-0000B1990000}"/>
    <cellStyle name="Hyperlink 4" xfId="44537" hidden="1" xr:uid="{00000000-0005-0000-0000-0000B2990000}"/>
    <cellStyle name="Hyperlink 4" xfId="44506" hidden="1" xr:uid="{00000000-0005-0000-0000-0000B3990000}"/>
    <cellStyle name="Hyperlink 4" xfId="44587" hidden="1" xr:uid="{00000000-0005-0000-0000-0000B4990000}"/>
    <cellStyle name="Hyperlink 4" xfId="44636" hidden="1" xr:uid="{00000000-0005-0000-0000-0000B5990000}"/>
    <cellStyle name="Hyperlink 4" xfId="44070" hidden="1" xr:uid="{00000000-0005-0000-0000-0000B6990000}"/>
    <cellStyle name="Hyperlink 4" xfId="44741" hidden="1" xr:uid="{00000000-0005-0000-0000-0000B7990000}"/>
    <cellStyle name="Hyperlink 4" xfId="44710" hidden="1" xr:uid="{00000000-0005-0000-0000-0000B8990000}"/>
    <cellStyle name="Hyperlink 4" xfId="44791" hidden="1" xr:uid="{00000000-0005-0000-0000-0000B9990000}"/>
    <cellStyle name="Hyperlink 4" xfId="44840" hidden="1" xr:uid="{00000000-0005-0000-0000-0000BA990000}"/>
    <cellStyle name="Hyperlink 4" xfId="41822" hidden="1" xr:uid="{00000000-0005-0000-0000-0000BB990000}"/>
    <cellStyle name="Hyperlink 4" xfId="44945" hidden="1" xr:uid="{00000000-0005-0000-0000-0000BC990000}"/>
    <cellStyle name="Hyperlink 4" xfId="44914" hidden="1" xr:uid="{00000000-0005-0000-0000-0000BD990000}"/>
    <cellStyle name="Hyperlink 4" xfId="44995" hidden="1" xr:uid="{00000000-0005-0000-0000-0000BE990000}"/>
    <cellStyle name="Hyperlink 4" xfId="45044" hidden="1" xr:uid="{00000000-0005-0000-0000-0000BF990000}"/>
    <cellStyle name="Hyperlink 4" xfId="45203" hidden="1" xr:uid="{00000000-0005-0000-0000-0000C0990000}"/>
    <cellStyle name="Hyperlink 4" xfId="45376" hidden="1" xr:uid="{00000000-0005-0000-0000-0000C1990000}"/>
    <cellStyle name="Hyperlink 4" xfId="45345" hidden="1" xr:uid="{00000000-0005-0000-0000-0000C2990000}"/>
    <cellStyle name="Hyperlink 4" xfId="45426" hidden="1" xr:uid="{00000000-0005-0000-0000-0000C3990000}"/>
    <cellStyle name="Hyperlink 4" xfId="45475" hidden="1" xr:uid="{00000000-0005-0000-0000-0000C4990000}"/>
    <cellStyle name="Hyperlink 4" xfId="45260" hidden="1" xr:uid="{00000000-0005-0000-0000-0000C5990000}"/>
    <cellStyle name="Hyperlink 4" xfId="45608" hidden="1" xr:uid="{00000000-0005-0000-0000-0000C6990000}"/>
    <cellStyle name="Hyperlink 4" xfId="45577" hidden="1" xr:uid="{00000000-0005-0000-0000-0000C7990000}"/>
    <cellStyle name="Hyperlink 4" xfId="45658" hidden="1" xr:uid="{00000000-0005-0000-0000-0000C8990000}"/>
    <cellStyle name="Hyperlink 4" xfId="45707" hidden="1" xr:uid="{00000000-0005-0000-0000-0000C9990000}"/>
    <cellStyle name="Hyperlink 4" xfId="45155" hidden="1" xr:uid="{00000000-0005-0000-0000-0000CA990000}"/>
    <cellStyle name="Hyperlink 4" xfId="45812" hidden="1" xr:uid="{00000000-0005-0000-0000-0000CB990000}"/>
    <cellStyle name="Hyperlink 4" xfId="45781" hidden="1" xr:uid="{00000000-0005-0000-0000-0000CC990000}"/>
    <cellStyle name="Hyperlink 4" xfId="45862" hidden="1" xr:uid="{00000000-0005-0000-0000-0000CD990000}"/>
    <cellStyle name="Hyperlink 4" xfId="45911" hidden="1" xr:uid="{00000000-0005-0000-0000-0000CE990000}"/>
    <cellStyle name="Hyperlink 4" xfId="45315" hidden="1" xr:uid="{00000000-0005-0000-0000-0000CF990000}"/>
    <cellStyle name="Hyperlink 4" xfId="46016" hidden="1" xr:uid="{00000000-0005-0000-0000-0000D0990000}"/>
    <cellStyle name="Hyperlink 4" xfId="45985" hidden="1" xr:uid="{00000000-0005-0000-0000-0000D1990000}"/>
    <cellStyle name="Hyperlink 4" xfId="46066" hidden="1" xr:uid="{00000000-0005-0000-0000-0000D2990000}"/>
    <cellStyle name="Hyperlink 4" xfId="46115" hidden="1" xr:uid="{00000000-0005-0000-0000-0000D3990000}"/>
    <cellStyle name="Hyperlink 4" xfId="45549" hidden="1" xr:uid="{00000000-0005-0000-0000-0000D4990000}"/>
    <cellStyle name="Hyperlink 4" xfId="46220" hidden="1" xr:uid="{00000000-0005-0000-0000-0000D5990000}"/>
    <cellStyle name="Hyperlink 4" xfId="46189" hidden="1" xr:uid="{00000000-0005-0000-0000-0000D6990000}"/>
    <cellStyle name="Hyperlink 4" xfId="46270" hidden="1" xr:uid="{00000000-0005-0000-0000-0000D7990000}"/>
    <cellStyle name="Hyperlink 4" xfId="46319" hidden="1" xr:uid="{00000000-0005-0000-0000-0000D8990000}"/>
    <cellStyle name="Hyperlink 4" xfId="21036" hidden="1" xr:uid="{00000000-0005-0000-0000-0000D9990000}"/>
    <cellStyle name="Hyperlink 4" xfId="46424" hidden="1" xr:uid="{00000000-0005-0000-0000-0000DA990000}"/>
    <cellStyle name="Hyperlink 4" xfId="46393" hidden="1" xr:uid="{00000000-0005-0000-0000-0000DB990000}"/>
    <cellStyle name="Hyperlink 4" xfId="46474" hidden="1" xr:uid="{00000000-0005-0000-0000-0000DC990000}"/>
    <cellStyle name="Hyperlink 4" xfId="46523" hidden="1" xr:uid="{00000000-0005-0000-0000-0000DD990000}"/>
    <cellStyle name="Hyperlink 4" xfId="46610" hidden="1" xr:uid="{00000000-0005-0000-0000-0000DE990000}"/>
    <cellStyle name="Hyperlink 4" xfId="46679" hidden="1" xr:uid="{00000000-0005-0000-0000-0000DF990000}"/>
    <cellStyle name="Hyperlink 4" xfId="46648" hidden="1" xr:uid="{00000000-0005-0000-0000-0000E0990000}"/>
    <cellStyle name="Hyperlink 4" xfId="46729" hidden="1" xr:uid="{00000000-0005-0000-0000-0000E1990000}"/>
    <cellStyle name="Hyperlink 4" xfId="46778" hidden="1" xr:uid="{00000000-0005-0000-0000-0000E2990000}"/>
    <cellStyle name="Hyperlink 4" xfId="46914" hidden="1" xr:uid="{00000000-0005-0000-0000-0000E3990000}"/>
    <cellStyle name="Hyperlink 4" xfId="47036" hidden="1" xr:uid="{00000000-0005-0000-0000-0000E4990000}"/>
    <cellStyle name="Hyperlink 4" xfId="47005" hidden="1" xr:uid="{00000000-0005-0000-0000-0000E5990000}"/>
    <cellStyle name="Hyperlink 4" xfId="47086" hidden="1" xr:uid="{00000000-0005-0000-0000-0000E6990000}"/>
    <cellStyle name="Hyperlink 4" xfId="47135" hidden="1" xr:uid="{00000000-0005-0000-0000-0000E7990000}"/>
    <cellStyle name="Hyperlink 4" xfId="47294" hidden="1" xr:uid="{00000000-0005-0000-0000-0000E8990000}"/>
    <cellStyle name="Hyperlink 4" xfId="47467" hidden="1" xr:uid="{00000000-0005-0000-0000-0000E9990000}"/>
    <cellStyle name="Hyperlink 4" xfId="47436" hidden="1" xr:uid="{00000000-0005-0000-0000-0000EA990000}"/>
    <cellStyle name="Hyperlink 4" xfId="47517" hidden="1" xr:uid="{00000000-0005-0000-0000-0000EB990000}"/>
    <cellStyle name="Hyperlink 4" xfId="47566" hidden="1" xr:uid="{00000000-0005-0000-0000-0000EC990000}"/>
    <cellStyle name="Hyperlink 4" xfId="47351" hidden="1" xr:uid="{00000000-0005-0000-0000-0000ED990000}"/>
    <cellStyle name="Hyperlink 4" xfId="47699" hidden="1" xr:uid="{00000000-0005-0000-0000-0000EE990000}"/>
    <cellStyle name="Hyperlink 4" xfId="47668" hidden="1" xr:uid="{00000000-0005-0000-0000-0000EF990000}"/>
    <cellStyle name="Hyperlink 4" xfId="47749" hidden="1" xr:uid="{00000000-0005-0000-0000-0000F0990000}"/>
    <cellStyle name="Hyperlink 4" xfId="47798" hidden="1" xr:uid="{00000000-0005-0000-0000-0000F1990000}"/>
    <cellStyle name="Hyperlink 4" xfId="47246" hidden="1" xr:uid="{00000000-0005-0000-0000-0000F2990000}"/>
    <cellStyle name="Hyperlink 4" xfId="47903" hidden="1" xr:uid="{00000000-0005-0000-0000-0000F3990000}"/>
    <cellStyle name="Hyperlink 4" xfId="47872" hidden="1" xr:uid="{00000000-0005-0000-0000-0000F4990000}"/>
    <cellStyle name="Hyperlink 4" xfId="47953" hidden="1" xr:uid="{00000000-0005-0000-0000-0000F5990000}"/>
    <cellStyle name="Hyperlink 4" xfId="48002" hidden="1" xr:uid="{00000000-0005-0000-0000-0000F6990000}"/>
    <cellStyle name="Hyperlink 4" xfId="47406" hidden="1" xr:uid="{00000000-0005-0000-0000-0000F7990000}"/>
    <cellStyle name="Hyperlink 4" xfId="48107" hidden="1" xr:uid="{00000000-0005-0000-0000-0000F8990000}"/>
    <cellStyle name="Hyperlink 4" xfId="48076" hidden="1" xr:uid="{00000000-0005-0000-0000-0000F9990000}"/>
    <cellStyle name="Hyperlink 4" xfId="48157" hidden="1" xr:uid="{00000000-0005-0000-0000-0000FA990000}"/>
    <cellStyle name="Hyperlink 4" xfId="48206" hidden="1" xr:uid="{00000000-0005-0000-0000-0000FB990000}"/>
    <cellStyle name="Hyperlink 4" xfId="47640" hidden="1" xr:uid="{00000000-0005-0000-0000-0000FC990000}"/>
    <cellStyle name="Hyperlink 4" xfId="48311" hidden="1" xr:uid="{00000000-0005-0000-0000-0000FD990000}"/>
    <cellStyle name="Hyperlink 4" xfId="48280" hidden="1" xr:uid="{00000000-0005-0000-0000-0000FE990000}"/>
    <cellStyle name="Hyperlink 4" xfId="48361" hidden="1" xr:uid="{00000000-0005-0000-0000-0000FF990000}"/>
    <cellStyle name="Hyperlink 4" xfId="48410" hidden="1" xr:uid="{00000000-0005-0000-0000-0000009A0000}"/>
    <cellStyle name="Hyperlink 4" xfId="46971" hidden="1" xr:uid="{00000000-0005-0000-0000-0000019A0000}"/>
    <cellStyle name="Hyperlink 4" xfId="48515" hidden="1" xr:uid="{00000000-0005-0000-0000-0000029A0000}"/>
    <cellStyle name="Hyperlink 4" xfId="48484" hidden="1" xr:uid="{00000000-0005-0000-0000-0000039A0000}"/>
    <cellStyle name="Hyperlink 4" xfId="48565" hidden="1" xr:uid="{00000000-0005-0000-0000-0000049A0000}"/>
    <cellStyle name="Hyperlink 4" xfId="48614" hidden="1" xr:uid="{00000000-0005-0000-0000-0000059A0000}"/>
    <cellStyle name="Hyperlink 4" xfId="48773" hidden="1" xr:uid="{00000000-0005-0000-0000-0000069A0000}"/>
    <cellStyle name="Hyperlink 4" xfId="48946" hidden="1" xr:uid="{00000000-0005-0000-0000-0000079A0000}"/>
    <cellStyle name="Hyperlink 4" xfId="48915" hidden="1" xr:uid="{00000000-0005-0000-0000-0000089A0000}"/>
    <cellStyle name="Hyperlink 4" xfId="48996" hidden="1" xr:uid="{00000000-0005-0000-0000-0000099A0000}"/>
    <cellStyle name="Hyperlink 4" xfId="49045" hidden="1" xr:uid="{00000000-0005-0000-0000-00000A9A0000}"/>
    <cellStyle name="Hyperlink 4" xfId="48830" hidden="1" xr:uid="{00000000-0005-0000-0000-00000B9A0000}"/>
    <cellStyle name="Hyperlink 4" xfId="49178" hidden="1" xr:uid="{00000000-0005-0000-0000-00000C9A0000}"/>
    <cellStyle name="Hyperlink 4" xfId="49147" hidden="1" xr:uid="{00000000-0005-0000-0000-00000D9A0000}"/>
    <cellStyle name="Hyperlink 4" xfId="49228" hidden="1" xr:uid="{00000000-0005-0000-0000-00000E9A0000}"/>
    <cellStyle name="Hyperlink 4" xfId="49277" hidden="1" xr:uid="{00000000-0005-0000-0000-00000F9A0000}"/>
    <cellStyle name="Hyperlink 4" xfId="48725" hidden="1" xr:uid="{00000000-0005-0000-0000-0000109A0000}"/>
    <cellStyle name="Hyperlink 4" xfId="49382" hidden="1" xr:uid="{00000000-0005-0000-0000-0000119A0000}"/>
    <cellStyle name="Hyperlink 4" xfId="49351" hidden="1" xr:uid="{00000000-0005-0000-0000-0000129A0000}"/>
    <cellStyle name="Hyperlink 4" xfId="49432" hidden="1" xr:uid="{00000000-0005-0000-0000-0000139A0000}"/>
    <cellStyle name="Hyperlink 4" xfId="49481" hidden="1" xr:uid="{00000000-0005-0000-0000-0000149A0000}"/>
    <cellStyle name="Hyperlink 4" xfId="48885" hidden="1" xr:uid="{00000000-0005-0000-0000-0000159A0000}"/>
    <cellStyle name="Hyperlink 4" xfId="49586" hidden="1" xr:uid="{00000000-0005-0000-0000-0000169A0000}"/>
    <cellStyle name="Hyperlink 4" xfId="49555" hidden="1" xr:uid="{00000000-0005-0000-0000-0000179A0000}"/>
    <cellStyle name="Hyperlink 4" xfId="49636" hidden="1" xr:uid="{00000000-0005-0000-0000-0000189A0000}"/>
    <cellStyle name="Hyperlink 4" xfId="49685" hidden="1" xr:uid="{00000000-0005-0000-0000-0000199A0000}"/>
    <cellStyle name="Hyperlink 4" xfId="49119" hidden="1" xr:uid="{00000000-0005-0000-0000-00001A9A0000}"/>
    <cellStyle name="Hyperlink 4" xfId="49790" hidden="1" xr:uid="{00000000-0005-0000-0000-00001B9A0000}"/>
    <cellStyle name="Hyperlink 4" xfId="49759" hidden="1" xr:uid="{00000000-0005-0000-0000-00001C9A0000}"/>
    <cellStyle name="Hyperlink 4" xfId="49840" hidden="1" xr:uid="{00000000-0005-0000-0000-00001D9A0000}"/>
    <cellStyle name="Hyperlink 4" xfId="49889" hidden="1" xr:uid="{00000000-0005-0000-0000-00001E9A0000}"/>
    <cellStyle name="Hyperlink 4" xfId="46871" hidden="1" xr:uid="{00000000-0005-0000-0000-00001F9A0000}"/>
    <cellStyle name="Hyperlink 4" xfId="49994" hidden="1" xr:uid="{00000000-0005-0000-0000-0000209A0000}"/>
    <cellStyle name="Hyperlink 4" xfId="49963" hidden="1" xr:uid="{00000000-0005-0000-0000-0000219A0000}"/>
    <cellStyle name="Hyperlink 4" xfId="50044" hidden="1" xr:uid="{00000000-0005-0000-0000-0000229A0000}"/>
    <cellStyle name="Hyperlink 4" xfId="50093" hidden="1" xr:uid="{00000000-0005-0000-0000-0000239A0000}"/>
    <cellStyle name="Hyperlink 4" xfId="50252" hidden="1" xr:uid="{00000000-0005-0000-0000-0000249A0000}"/>
    <cellStyle name="Hyperlink 4" xfId="50425" hidden="1" xr:uid="{00000000-0005-0000-0000-0000259A0000}"/>
    <cellStyle name="Hyperlink 4" xfId="50394" hidden="1" xr:uid="{00000000-0005-0000-0000-0000269A0000}"/>
    <cellStyle name="Hyperlink 4" xfId="50475" hidden="1" xr:uid="{00000000-0005-0000-0000-0000279A0000}"/>
    <cellStyle name="Hyperlink 4" xfId="50524" hidden="1" xr:uid="{00000000-0005-0000-0000-0000289A0000}"/>
    <cellStyle name="Hyperlink 4" xfId="50309" hidden="1" xr:uid="{00000000-0005-0000-0000-0000299A0000}"/>
    <cellStyle name="Hyperlink 4" xfId="50657" hidden="1" xr:uid="{00000000-0005-0000-0000-00002A9A0000}"/>
    <cellStyle name="Hyperlink 4" xfId="50626" hidden="1" xr:uid="{00000000-0005-0000-0000-00002B9A0000}"/>
    <cellStyle name="Hyperlink 4" xfId="50707" hidden="1" xr:uid="{00000000-0005-0000-0000-00002C9A0000}"/>
    <cellStyle name="Hyperlink 4" xfId="50756" hidden="1" xr:uid="{00000000-0005-0000-0000-00002D9A0000}"/>
    <cellStyle name="Hyperlink 4" xfId="50204" hidden="1" xr:uid="{00000000-0005-0000-0000-00002E9A0000}"/>
    <cellStyle name="Hyperlink 4" xfId="50861" hidden="1" xr:uid="{00000000-0005-0000-0000-00002F9A0000}"/>
    <cellStyle name="Hyperlink 4" xfId="50830" hidden="1" xr:uid="{00000000-0005-0000-0000-0000309A0000}"/>
    <cellStyle name="Hyperlink 4" xfId="50911" hidden="1" xr:uid="{00000000-0005-0000-0000-0000319A0000}"/>
    <cellStyle name="Hyperlink 4" xfId="50960" hidden="1" xr:uid="{00000000-0005-0000-0000-0000329A0000}"/>
    <cellStyle name="Hyperlink 4" xfId="50364" hidden="1" xr:uid="{00000000-0005-0000-0000-0000339A0000}"/>
    <cellStyle name="Hyperlink 4" xfId="51065" hidden="1" xr:uid="{00000000-0005-0000-0000-0000349A0000}"/>
    <cellStyle name="Hyperlink 4" xfId="51034" hidden="1" xr:uid="{00000000-0005-0000-0000-0000359A0000}"/>
    <cellStyle name="Hyperlink 4" xfId="51115" hidden="1" xr:uid="{00000000-0005-0000-0000-0000369A0000}"/>
    <cellStyle name="Hyperlink 4" xfId="51164" hidden="1" xr:uid="{00000000-0005-0000-0000-0000379A0000}"/>
    <cellStyle name="Hyperlink 4" xfId="50598" hidden="1" xr:uid="{00000000-0005-0000-0000-0000389A0000}"/>
    <cellStyle name="Hyperlink 4" xfId="51269" hidden="1" xr:uid="{00000000-0005-0000-0000-0000399A0000}"/>
    <cellStyle name="Hyperlink 4" xfId="51238" hidden="1" xr:uid="{00000000-0005-0000-0000-00003A9A0000}"/>
    <cellStyle name="Hyperlink 4" xfId="51319" hidden="1" xr:uid="{00000000-0005-0000-0000-00003B9A0000}"/>
    <cellStyle name="Hyperlink 4" xfId="51368" hidden="1" xr:uid="{00000000-0005-0000-0000-00003C9A0000}"/>
    <cellStyle name="Hyperlink 4" xfId="11364" hidden="1" xr:uid="{00000000-0005-0000-0000-00003D9A0000}"/>
    <cellStyle name="Hyperlink 4" xfId="51473" hidden="1" xr:uid="{00000000-0005-0000-0000-00003E9A0000}"/>
    <cellStyle name="Hyperlink 4" xfId="51442" hidden="1" xr:uid="{00000000-0005-0000-0000-00003F9A0000}"/>
    <cellStyle name="Hyperlink 4" xfId="51523" hidden="1" xr:uid="{00000000-0005-0000-0000-0000409A0000}"/>
    <cellStyle name="Hyperlink 4" xfId="51572" hidden="1" xr:uid="{00000000-0005-0000-0000-0000419A0000}"/>
    <cellStyle name="Hyperlink 4" xfId="51659" hidden="1" xr:uid="{00000000-0005-0000-0000-0000429A0000}"/>
    <cellStyle name="Hyperlink 4" xfId="51728" hidden="1" xr:uid="{00000000-0005-0000-0000-0000439A0000}"/>
    <cellStyle name="Hyperlink 4" xfId="51697" hidden="1" xr:uid="{00000000-0005-0000-0000-0000449A0000}"/>
    <cellStyle name="Hyperlink 4" xfId="51778" hidden="1" xr:uid="{00000000-0005-0000-0000-0000459A0000}"/>
    <cellStyle name="Hyperlink 4" xfId="51827" hidden="1" xr:uid="{00000000-0005-0000-0000-0000469A0000}"/>
    <cellStyle name="Hyperlink 4" xfId="51963" hidden="1" xr:uid="{00000000-0005-0000-0000-0000479A0000}"/>
    <cellStyle name="Hyperlink 4" xfId="52085" hidden="1" xr:uid="{00000000-0005-0000-0000-0000489A0000}"/>
    <cellStyle name="Hyperlink 4" xfId="52054" hidden="1" xr:uid="{00000000-0005-0000-0000-0000499A0000}"/>
    <cellStyle name="Hyperlink 4" xfId="52135" hidden="1" xr:uid="{00000000-0005-0000-0000-00004A9A0000}"/>
    <cellStyle name="Hyperlink 4" xfId="52184" hidden="1" xr:uid="{00000000-0005-0000-0000-00004B9A0000}"/>
    <cellStyle name="Hyperlink 4" xfId="52343" hidden="1" xr:uid="{00000000-0005-0000-0000-00004C9A0000}"/>
    <cellStyle name="Hyperlink 4" xfId="52516" hidden="1" xr:uid="{00000000-0005-0000-0000-00004D9A0000}"/>
    <cellStyle name="Hyperlink 4" xfId="52485" hidden="1" xr:uid="{00000000-0005-0000-0000-00004E9A0000}"/>
    <cellStyle name="Hyperlink 4" xfId="52566" hidden="1" xr:uid="{00000000-0005-0000-0000-00004F9A0000}"/>
    <cellStyle name="Hyperlink 4" xfId="52615" hidden="1" xr:uid="{00000000-0005-0000-0000-0000509A0000}"/>
    <cellStyle name="Hyperlink 4" xfId="52400" hidden="1" xr:uid="{00000000-0005-0000-0000-0000519A0000}"/>
    <cellStyle name="Hyperlink 4" xfId="52748" hidden="1" xr:uid="{00000000-0005-0000-0000-0000529A0000}"/>
    <cellStyle name="Hyperlink 4" xfId="52717" hidden="1" xr:uid="{00000000-0005-0000-0000-0000539A0000}"/>
    <cellStyle name="Hyperlink 4" xfId="52798" hidden="1" xr:uid="{00000000-0005-0000-0000-0000549A0000}"/>
    <cellStyle name="Hyperlink 4" xfId="52847" hidden="1" xr:uid="{00000000-0005-0000-0000-0000559A0000}"/>
    <cellStyle name="Hyperlink 4" xfId="52295" hidden="1" xr:uid="{00000000-0005-0000-0000-0000569A0000}"/>
    <cellStyle name="Hyperlink 4" xfId="52952" hidden="1" xr:uid="{00000000-0005-0000-0000-0000579A0000}"/>
    <cellStyle name="Hyperlink 4" xfId="52921" hidden="1" xr:uid="{00000000-0005-0000-0000-0000589A0000}"/>
    <cellStyle name="Hyperlink 4" xfId="53002" hidden="1" xr:uid="{00000000-0005-0000-0000-0000599A0000}"/>
    <cellStyle name="Hyperlink 4" xfId="53051" hidden="1" xr:uid="{00000000-0005-0000-0000-00005A9A0000}"/>
    <cellStyle name="Hyperlink 4" xfId="52455" hidden="1" xr:uid="{00000000-0005-0000-0000-00005B9A0000}"/>
    <cellStyle name="Hyperlink 4" xfId="53156" hidden="1" xr:uid="{00000000-0005-0000-0000-00005C9A0000}"/>
    <cellStyle name="Hyperlink 4" xfId="53125" hidden="1" xr:uid="{00000000-0005-0000-0000-00005D9A0000}"/>
    <cellStyle name="Hyperlink 4" xfId="53206" hidden="1" xr:uid="{00000000-0005-0000-0000-00005E9A0000}"/>
    <cellStyle name="Hyperlink 4" xfId="53255" hidden="1" xr:uid="{00000000-0005-0000-0000-00005F9A0000}"/>
    <cellStyle name="Hyperlink 4" xfId="52689" hidden="1" xr:uid="{00000000-0005-0000-0000-0000609A0000}"/>
    <cellStyle name="Hyperlink 4" xfId="53360" hidden="1" xr:uid="{00000000-0005-0000-0000-0000619A0000}"/>
    <cellStyle name="Hyperlink 4" xfId="53329" hidden="1" xr:uid="{00000000-0005-0000-0000-0000629A0000}"/>
    <cellStyle name="Hyperlink 4" xfId="53410" hidden="1" xr:uid="{00000000-0005-0000-0000-0000639A0000}"/>
    <cellStyle name="Hyperlink 4" xfId="53459" hidden="1" xr:uid="{00000000-0005-0000-0000-0000649A0000}"/>
    <cellStyle name="Hyperlink 4" xfId="52020" hidden="1" xr:uid="{00000000-0005-0000-0000-0000659A0000}"/>
    <cellStyle name="Hyperlink 4" xfId="53564" hidden="1" xr:uid="{00000000-0005-0000-0000-0000669A0000}"/>
    <cellStyle name="Hyperlink 4" xfId="53533" hidden="1" xr:uid="{00000000-0005-0000-0000-0000679A0000}"/>
    <cellStyle name="Hyperlink 4" xfId="53614" hidden="1" xr:uid="{00000000-0005-0000-0000-0000689A0000}"/>
    <cellStyle name="Hyperlink 4" xfId="53663" hidden="1" xr:uid="{00000000-0005-0000-0000-0000699A0000}"/>
    <cellStyle name="Hyperlink 4" xfId="53822" hidden="1" xr:uid="{00000000-0005-0000-0000-00006A9A0000}"/>
    <cellStyle name="Hyperlink 4" xfId="53995" hidden="1" xr:uid="{00000000-0005-0000-0000-00006B9A0000}"/>
    <cellStyle name="Hyperlink 4" xfId="53964" hidden="1" xr:uid="{00000000-0005-0000-0000-00006C9A0000}"/>
    <cellStyle name="Hyperlink 4" xfId="54045" hidden="1" xr:uid="{00000000-0005-0000-0000-00006D9A0000}"/>
    <cellStyle name="Hyperlink 4" xfId="54094" hidden="1" xr:uid="{00000000-0005-0000-0000-00006E9A0000}"/>
    <cellStyle name="Hyperlink 4" xfId="53879" hidden="1" xr:uid="{00000000-0005-0000-0000-00006F9A0000}"/>
    <cellStyle name="Hyperlink 4" xfId="54227" hidden="1" xr:uid="{00000000-0005-0000-0000-0000709A0000}"/>
    <cellStyle name="Hyperlink 4" xfId="54196" hidden="1" xr:uid="{00000000-0005-0000-0000-0000719A0000}"/>
    <cellStyle name="Hyperlink 4" xfId="54277" hidden="1" xr:uid="{00000000-0005-0000-0000-0000729A0000}"/>
    <cellStyle name="Hyperlink 4" xfId="54326" hidden="1" xr:uid="{00000000-0005-0000-0000-0000739A0000}"/>
    <cellStyle name="Hyperlink 4" xfId="53774" hidden="1" xr:uid="{00000000-0005-0000-0000-0000749A0000}"/>
    <cellStyle name="Hyperlink 4" xfId="54431" hidden="1" xr:uid="{00000000-0005-0000-0000-0000759A0000}"/>
    <cellStyle name="Hyperlink 4" xfId="54400" hidden="1" xr:uid="{00000000-0005-0000-0000-0000769A0000}"/>
    <cellStyle name="Hyperlink 4" xfId="54481" hidden="1" xr:uid="{00000000-0005-0000-0000-0000779A0000}"/>
    <cellStyle name="Hyperlink 4" xfId="54530" hidden="1" xr:uid="{00000000-0005-0000-0000-0000789A0000}"/>
    <cellStyle name="Hyperlink 4" xfId="53934" hidden="1" xr:uid="{00000000-0005-0000-0000-0000799A0000}"/>
    <cellStyle name="Hyperlink 4" xfId="54635" hidden="1" xr:uid="{00000000-0005-0000-0000-00007A9A0000}"/>
    <cellStyle name="Hyperlink 4" xfId="54604" hidden="1" xr:uid="{00000000-0005-0000-0000-00007B9A0000}"/>
    <cellStyle name="Hyperlink 4" xfId="54685" hidden="1" xr:uid="{00000000-0005-0000-0000-00007C9A0000}"/>
    <cellStyle name="Hyperlink 4" xfId="54734" hidden="1" xr:uid="{00000000-0005-0000-0000-00007D9A0000}"/>
    <cellStyle name="Hyperlink 4" xfId="54168" hidden="1" xr:uid="{00000000-0005-0000-0000-00007E9A0000}"/>
    <cellStyle name="Hyperlink 4" xfId="54839" hidden="1" xr:uid="{00000000-0005-0000-0000-00007F9A0000}"/>
    <cellStyle name="Hyperlink 4" xfId="54808" hidden="1" xr:uid="{00000000-0005-0000-0000-0000809A0000}"/>
    <cellStyle name="Hyperlink 4" xfId="54889" hidden="1" xr:uid="{00000000-0005-0000-0000-0000819A0000}"/>
    <cellStyle name="Hyperlink 4" xfId="54938" hidden="1" xr:uid="{00000000-0005-0000-0000-0000829A0000}"/>
    <cellStyle name="Hyperlink 4" xfId="51920" hidden="1" xr:uid="{00000000-0005-0000-0000-0000839A0000}"/>
    <cellStyle name="Hyperlink 4" xfId="55043" hidden="1" xr:uid="{00000000-0005-0000-0000-0000849A0000}"/>
    <cellStyle name="Hyperlink 4" xfId="55012" hidden="1" xr:uid="{00000000-0005-0000-0000-0000859A0000}"/>
    <cellStyle name="Hyperlink 4" xfId="55093" hidden="1" xr:uid="{00000000-0005-0000-0000-0000869A0000}"/>
    <cellStyle name="Hyperlink 4" xfId="55142" hidden="1" xr:uid="{00000000-0005-0000-0000-0000879A0000}"/>
    <cellStyle name="Hyperlink 4" xfId="55301" hidden="1" xr:uid="{00000000-0005-0000-0000-0000889A0000}"/>
    <cellStyle name="Hyperlink 4" xfId="55474" hidden="1" xr:uid="{00000000-0005-0000-0000-0000899A0000}"/>
    <cellStyle name="Hyperlink 4" xfId="55443" hidden="1" xr:uid="{00000000-0005-0000-0000-00008A9A0000}"/>
    <cellStyle name="Hyperlink 4" xfId="55524" hidden="1" xr:uid="{00000000-0005-0000-0000-00008B9A0000}"/>
    <cellStyle name="Hyperlink 4" xfId="55573" hidden="1" xr:uid="{00000000-0005-0000-0000-00008C9A0000}"/>
    <cellStyle name="Hyperlink 4" xfId="55358" hidden="1" xr:uid="{00000000-0005-0000-0000-00008D9A0000}"/>
    <cellStyle name="Hyperlink 4" xfId="55706" hidden="1" xr:uid="{00000000-0005-0000-0000-00008E9A0000}"/>
    <cellStyle name="Hyperlink 4" xfId="55675" hidden="1" xr:uid="{00000000-0005-0000-0000-00008F9A0000}"/>
    <cellStyle name="Hyperlink 4" xfId="55756" hidden="1" xr:uid="{00000000-0005-0000-0000-0000909A0000}"/>
    <cellStyle name="Hyperlink 4" xfId="55805" hidden="1" xr:uid="{00000000-0005-0000-0000-0000919A0000}"/>
    <cellStyle name="Hyperlink 4" xfId="55253" hidden="1" xr:uid="{00000000-0005-0000-0000-0000929A0000}"/>
    <cellStyle name="Hyperlink 4" xfId="55910" hidden="1" xr:uid="{00000000-0005-0000-0000-0000939A0000}"/>
    <cellStyle name="Hyperlink 4" xfId="55879" hidden="1" xr:uid="{00000000-0005-0000-0000-0000949A0000}"/>
    <cellStyle name="Hyperlink 4" xfId="55960" hidden="1" xr:uid="{00000000-0005-0000-0000-0000959A0000}"/>
    <cellStyle name="Hyperlink 4" xfId="56009" hidden="1" xr:uid="{00000000-0005-0000-0000-0000969A0000}"/>
    <cellStyle name="Hyperlink 4" xfId="55413" hidden="1" xr:uid="{00000000-0005-0000-0000-0000979A0000}"/>
    <cellStyle name="Hyperlink 4" xfId="56114" hidden="1" xr:uid="{00000000-0005-0000-0000-0000989A0000}"/>
    <cellStyle name="Hyperlink 4" xfId="56083" hidden="1" xr:uid="{00000000-0005-0000-0000-0000999A0000}"/>
    <cellStyle name="Hyperlink 4" xfId="56164" hidden="1" xr:uid="{00000000-0005-0000-0000-00009A9A0000}"/>
    <cellStyle name="Hyperlink 4" xfId="56213" hidden="1" xr:uid="{00000000-0005-0000-0000-00009B9A0000}"/>
    <cellStyle name="Hyperlink 4" xfId="55647" hidden="1" xr:uid="{00000000-0005-0000-0000-00009C9A0000}"/>
    <cellStyle name="Hyperlink 4" xfId="56318" hidden="1" xr:uid="{00000000-0005-0000-0000-00009D9A0000}"/>
    <cellStyle name="Hyperlink 4" xfId="56287" hidden="1" xr:uid="{00000000-0005-0000-0000-00009E9A0000}"/>
    <cellStyle name="Hyperlink 4" xfId="56368" hidden="1" xr:uid="{00000000-0005-0000-0000-00009F9A0000}"/>
    <cellStyle name="Hyperlink 4" xfId="56417" hidden="1" xr:uid="{00000000-0005-0000-0000-0000A09A0000}"/>
    <cellStyle name="Hyperlink 4" xfId="56515" hidden="1" xr:uid="{00000000-0005-0000-0000-0000A19A0000}"/>
    <cellStyle name="Hyperlink 4" xfId="56586" hidden="1" xr:uid="{00000000-0005-0000-0000-0000A29A0000}"/>
    <cellStyle name="Hyperlink 4" xfId="56555" hidden="1" xr:uid="{00000000-0005-0000-0000-0000A39A0000}"/>
    <cellStyle name="Hyperlink 4" xfId="56636" hidden="1" xr:uid="{00000000-0005-0000-0000-0000A49A0000}"/>
    <cellStyle name="Hyperlink 4" xfId="56685" hidden="1" xr:uid="{00000000-0005-0000-0000-0000A59A0000}"/>
    <cellStyle name="Hyperlink 4" xfId="56772" hidden="1" xr:uid="{00000000-0005-0000-0000-0000A69A0000}"/>
    <cellStyle name="Hyperlink 4" xfId="56841" hidden="1" xr:uid="{00000000-0005-0000-0000-0000A79A0000}"/>
    <cellStyle name="Hyperlink 4" xfId="56810" hidden="1" xr:uid="{00000000-0005-0000-0000-0000A89A0000}"/>
    <cellStyle name="Hyperlink 4" xfId="56891" hidden="1" xr:uid="{00000000-0005-0000-0000-0000A99A0000}"/>
    <cellStyle name="Hyperlink 4" xfId="56940" hidden="1" xr:uid="{00000000-0005-0000-0000-0000AA9A0000}"/>
    <cellStyle name="Hyperlink 4" xfId="57084" hidden="1" xr:uid="{00000000-0005-0000-0000-0000AB9A0000}"/>
    <cellStyle name="Hyperlink 4" xfId="57208" hidden="1" xr:uid="{00000000-0005-0000-0000-0000AC9A0000}"/>
    <cellStyle name="Hyperlink 4" xfId="57177" hidden="1" xr:uid="{00000000-0005-0000-0000-0000AD9A0000}"/>
    <cellStyle name="Hyperlink 4" xfId="57258" hidden="1" xr:uid="{00000000-0005-0000-0000-0000AE9A0000}"/>
    <cellStyle name="Hyperlink 4" xfId="57307" hidden="1" xr:uid="{00000000-0005-0000-0000-0000AF9A0000}"/>
    <cellStyle name="Hyperlink 4" xfId="57466" hidden="1" xr:uid="{00000000-0005-0000-0000-0000B09A0000}"/>
    <cellStyle name="Hyperlink 4" xfId="57639" hidden="1" xr:uid="{00000000-0005-0000-0000-0000B19A0000}"/>
    <cellStyle name="Hyperlink 4" xfId="57608" hidden="1" xr:uid="{00000000-0005-0000-0000-0000B29A0000}"/>
    <cellStyle name="Hyperlink 4" xfId="57689" hidden="1" xr:uid="{00000000-0005-0000-0000-0000B39A0000}"/>
    <cellStyle name="Hyperlink 4" xfId="57738" hidden="1" xr:uid="{00000000-0005-0000-0000-0000B49A0000}"/>
    <cellStyle name="Hyperlink 4" xfId="57523" hidden="1" xr:uid="{00000000-0005-0000-0000-0000B59A0000}"/>
    <cellStyle name="Hyperlink 4" xfId="57871" hidden="1" xr:uid="{00000000-0005-0000-0000-0000B69A0000}"/>
    <cellStyle name="Hyperlink 4" xfId="57840" hidden="1" xr:uid="{00000000-0005-0000-0000-0000B79A0000}"/>
    <cellStyle name="Hyperlink 4" xfId="57921" hidden="1" xr:uid="{00000000-0005-0000-0000-0000B89A0000}"/>
    <cellStyle name="Hyperlink 4" xfId="57970" hidden="1" xr:uid="{00000000-0005-0000-0000-0000B99A0000}"/>
    <cellStyle name="Hyperlink 4" xfId="57418" hidden="1" xr:uid="{00000000-0005-0000-0000-0000BA9A0000}"/>
    <cellStyle name="Hyperlink 4" xfId="58075" hidden="1" xr:uid="{00000000-0005-0000-0000-0000BB9A0000}"/>
    <cellStyle name="Hyperlink 4" xfId="58044" hidden="1" xr:uid="{00000000-0005-0000-0000-0000BC9A0000}"/>
    <cellStyle name="Hyperlink 4" xfId="58125" hidden="1" xr:uid="{00000000-0005-0000-0000-0000BD9A0000}"/>
    <cellStyle name="Hyperlink 4" xfId="58174" hidden="1" xr:uid="{00000000-0005-0000-0000-0000BE9A0000}"/>
    <cellStyle name="Hyperlink 4" xfId="57578" hidden="1" xr:uid="{00000000-0005-0000-0000-0000BF9A0000}"/>
    <cellStyle name="Hyperlink 4" xfId="58279" hidden="1" xr:uid="{00000000-0005-0000-0000-0000C09A0000}"/>
    <cellStyle name="Hyperlink 4" xfId="58248" hidden="1" xr:uid="{00000000-0005-0000-0000-0000C19A0000}"/>
    <cellStyle name="Hyperlink 4" xfId="58329" hidden="1" xr:uid="{00000000-0005-0000-0000-0000C29A0000}"/>
    <cellStyle name="Hyperlink 4" xfId="58378" hidden="1" xr:uid="{00000000-0005-0000-0000-0000C39A0000}"/>
    <cellStyle name="Hyperlink 4" xfId="57812" hidden="1" xr:uid="{00000000-0005-0000-0000-0000C49A0000}"/>
    <cellStyle name="Hyperlink 4" xfId="58483" hidden="1" xr:uid="{00000000-0005-0000-0000-0000C59A0000}"/>
    <cellStyle name="Hyperlink 4" xfId="58452" hidden="1" xr:uid="{00000000-0005-0000-0000-0000C69A0000}"/>
    <cellStyle name="Hyperlink 4" xfId="58533" hidden="1" xr:uid="{00000000-0005-0000-0000-0000C79A0000}"/>
    <cellStyle name="Hyperlink 4" xfId="58582" hidden="1" xr:uid="{00000000-0005-0000-0000-0000C89A0000}"/>
    <cellStyle name="Hyperlink 4" xfId="57142" hidden="1" xr:uid="{00000000-0005-0000-0000-0000C99A0000}"/>
    <cellStyle name="Hyperlink 4" xfId="58687" hidden="1" xr:uid="{00000000-0005-0000-0000-0000CA9A0000}"/>
    <cellStyle name="Hyperlink 4" xfId="58656" hidden="1" xr:uid="{00000000-0005-0000-0000-0000CB9A0000}"/>
    <cellStyle name="Hyperlink 4" xfId="58737" hidden="1" xr:uid="{00000000-0005-0000-0000-0000CC9A0000}"/>
    <cellStyle name="Hyperlink 4" xfId="58786" hidden="1" xr:uid="{00000000-0005-0000-0000-0000CD9A0000}"/>
    <cellStyle name="Hyperlink 4" xfId="58945" hidden="1" xr:uid="{00000000-0005-0000-0000-0000CE9A0000}"/>
    <cellStyle name="Hyperlink 4" xfId="59118" hidden="1" xr:uid="{00000000-0005-0000-0000-0000CF9A0000}"/>
    <cellStyle name="Hyperlink 4" xfId="59087" hidden="1" xr:uid="{00000000-0005-0000-0000-0000D09A0000}"/>
    <cellStyle name="Hyperlink 4" xfId="59168" hidden="1" xr:uid="{00000000-0005-0000-0000-0000D19A0000}"/>
    <cellStyle name="Hyperlink 4" xfId="59217" hidden="1" xr:uid="{00000000-0005-0000-0000-0000D29A0000}"/>
    <cellStyle name="Hyperlink 4" xfId="59002" hidden="1" xr:uid="{00000000-0005-0000-0000-0000D39A0000}"/>
    <cellStyle name="Hyperlink 4" xfId="59350" hidden="1" xr:uid="{00000000-0005-0000-0000-0000D49A0000}"/>
    <cellStyle name="Hyperlink 4" xfId="59319" hidden="1" xr:uid="{00000000-0005-0000-0000-0000D59A0000}"/>
    <cellStyle name="Hyperlink 4" xfId="59400" hidden="1" xr:uid="{00000000-0005-0000-0000-0000D69A0000}"/>
    <cellStyle name="Hyperlink 4" xfId="59449" hidden="1" xr:uid="{00000000-0005-0000-0000-0000D79A0000}"/>
    <cellStyle name="Hyperlink 4" xfId="58897" hidden="1" xr:uid="{00000000-0005-0000-0000-0000D89A0000}"/>
    <cellStyle name="Hyperlink 4" xfId="59554" hidden="1" xr:uid="{00000000-0005-0000-0000-0000D99A0000}"/>
    <cellStyle name="Hyperlink 4" xfId="59523" hidden="1" xr:uid="{00000000-0005-0000-0000-0000DA9A0000}"/>
    <cellStyle name="Hyperlink 4" xfId="59604" hidden="1" xr:uid="{00000000-0005-0000-0000-0000DB9A0000}"/>
    <cellStyle name="Hyperlink 4" xfId="59653" hidden="1" xr:uid="{00000000-0005-0000-0000-0000DC9A0000}"/>
    <cellStyle name="Hyperlink 4" xfId="59057" hidden="1" xr:uid="{00000000-0005-0000-0000-0000DD9A0000}"/>
    <cellStyle name="Hyperlink 4" xfId="59758" hidden="1" xr:uid="{00000000-0005-0000-0000-0000DE9A0000}"/>
    <cellStyle name="Hyperlink 4" xfId="59727" hidden="1" xr:uid="{00000000-0005-0000-0000-0000DF9A0000}"/>
    <cellStyle name="Hyperlink 4" xfId="59808" hidden="1" xr:uid="{00000000-0005-0000-0000-0000E09A0000}"/>
    <cellStyle name="Hyperlink 4" xfId="59857" hidden="1" xr:uid="{00000000-0005-0000-0000-0000E19A0000}"/>
    <cellStyle name="Hyperlink 4" xfId="59291" hidden="1" xr:uid="{00000000-0005-0000-0000-0000E29A0000}"/>
    <cellStyle name="Hyperlink 4" xfId="59962" hidden="1" xr:uid="{00000000-0005-0000-0000-0000E39A0000}"/>
    <cellStyle name="Hyperlink 4" xfId="59931" hidden="1" xr:uid="{00000000-0005-0000-0000-0000E49A0000}"/>
    <cellStyle name="Hyperlink 4" xfId="60012" hidden="1" xr:uid="{00000000-0005-0000-0000-0000E59A0000}"/>
    <cellStyle name="Hyperlink 4" xfId="60061" hidden="1" xr:uid="{00000000-0005-0000-0000-0000E69A0000}"/>
    <cellStyle name="Hyperlink 4" xfId="57037" hidden="1" xr:uid="{00000000-0005-0000-0000-0000E79A0000}"/>
    <cellStyle name="Hyperlink 4" xfId="60166" hidden="1" xr:uid="{00000000-0005-0000-0000-0000E89A0000}"/>
    <cellStyle name="Hyperlink 4" xfId="60135" hidden="1" xr:uid="{00000000-0005-0000-0000-0000E99A0000}"/>
    <cellStyle name="Hyperlink 4" xfId="60216" hidden="1" xr:uid="{00000000-0005-0000-0000-0000EA9A0000}"/>
    <cellStyle name="Hyperlink 4" xfId="60265" hidden="1" xr:uid="{00000000-0005-0000-0000-0000EB9A0000}"/>
    <cellStyle name="Hyperlink 4" xfId="60424" hidden="1" xr:uid="{00000000-0005-0000-0000-0000EC9A0000}"/>
    <cellStyle name="Hyperlink 4" xfId="60597" hidden="1" xr:uid="{00000000-0005-0000-0000-0000ED9A0000}"/>
    <cellStyle name="Hyperlink 4" xfId="60566" hidden="1" xr:uid="{00000000-0005-0000-0000-0000EE9A0000}"/>
    <cellStyle name="Hyperlink 4" xfId="60647" hidden="1" xr:uid="{00000000-0005-0000-0000-0000EF9A0000}"/>
    <cellStyle name="Hyperlink 4" xfId="60696" hidden="1" xr:uid="{00000000-0005-0000-0000-0000F09A0000}"/>
    <cellStyle name="Hyperlink 4" xfId="60481" hidden="1" xr:uid="{00000000-0005-0000-0000-0000F19A0000}"/>
    <cellStyle name="Hyperlink 4" xfId="60829" hidden="1" xr:uid="{00000000-0005-0000-0000-0000F29A0000}"/>
    <cellStyle name="Hyperlink 4" xfId="60798" hidden="1" xr:uid="{00000000-0005-0000-0000-0000F39A0000}"/>
    <cellStyle name="Hyperlink 4" xfId="60879" hidden="1" xr:uid="{00000000-0005-0000-0000-0000F49A0000}"/>
    <cellStyle name="Hyperlink 4" xfId="60928" hidden="1" xr:uid="{00000000-0005-0000-0000-0000F59A0000}"/>
    <cellStyle name="Hyperlink 4" xfId="60376" hidden="1" xr:uid="{00000000-0005-0000-0000-0000F69A0000}"/>
    <cellStyle name="Hyperlink 4" xfId="61033" hidden="1" xr:uid="{00000000-0005-0000-0000-0000F79A0000}"/>
    <cellStyle name="Hyperlink 4" xfId="61002" hidden="1" xr:uid="{00000000-0005-0000-0000-0000F89A0000}"/>
    <cellStyle name="Hyperlink 4" xfId="61083" hidden="1" xr:uid="{00000000-0005-0000-0000-0000F99A0000}"/>
    <cellStyle name="Hyperlink 4" xfId="61132" hidden="1" xr:uid="{00000000-0005-0000-0000-0000FA9A0000}"/>
    <cellStyle name="Hyperlink 4" xfId="60536" hidden="1" xr:uid="{00000000-0005-0000-0000-0000FB9A0000}"/>
    <cellStyle name="Hyperlink 4" xfId="61237" hidden="1" xr:uid="{00000000-0005-0000-0000-0000FC9A0000}"/>
    <cellStyle name="Hyperlink 4" xfId="61206" hidden="1" xr:uid="{00000000-0005-0000-0000-0000FD9A0000}"/>
    <cellStyle name="Hyperlink 4" xfId="61287" hidden="1" xr:uid="{00000000-0005-0000-0000-0000FE9A0000}"/>
    <cellStyle name="Hyperlink 4" xfId="61336" hidden="1" xr:uid="{00000000-0005-0000-0000-0000FF9A0000}"/>
    <cellStyle name="Hyperlink 4" xfId="60770" hidden="1" xr:uid="{00000000-0005-0000-0000-0000009B0000}"/>
    <cellStyle name="Hyperlink 4" xfId="61441" hidden="1" xr:uid="{00000000-0005-0000-0000-0000019B0000}"/>
    <cellStyle name="Hyperlink 4" xfId="61410" hidden="1" xr:uid="{00000000-0005-0000-0000-0000029B0000}"/>
    <cellStyle name="Hyperlink 4" xfId="61491" hidden="1" xr:uid="{00000000-0005-0000-0000-0000039B0000}"/>
    <cellStyle name="Hyperlink 4" xfId="61540" xr:uid="{00000000-0005-0000-0000-0000049B0000}"/>
    <cellStyle name="Hyperlink 40" xfId="148" hidden="1" xr:uid="{00000000-0005-0000-0000-0000059B0000}"/>
    <cellStyle name="Hyperlink 40" xfId="238" hidden="1" xr:uid="{00000000-0005-0000-0000-0000069B0000}"/>
    <cellStyle name="Hyperlink 40" xfId="468" hidden="1" xr:uid="{00000000-0005-0000-0000-0000079B0000}"/>
    <cellStyle name="Hyperlink 40" xfId="519" hidden="1" xr:uid="{00000000-0005-0000-0000-0000089B0000}"/>
    <cellStyle name="Hyperlink 40" xfId="569" hidden="1" xr:uid="{00000000-0005-0000-0000-0000099B0000}"/>
    <cellStyle name="Hyperlink 40" xfId="605" hidden="1" xr:uid="{00000000-0005-0000-0000-00000A9B0000}"/>
    <cellStyle name="Hyperlink 40" xfId="656" hidden="1" xr:uid="{00000000-0005-0000-0000-00000B9B0000}"/>
    <cellStyle name="Hyperlink 40" xfId="725" hidden="1" xr:uid="{00000000-0005-0000-0000-00000C9B0000}"/>
    <cellStyle name="Hyperlink 40" xfId="774" hidden="1" xr:uid="{00000000-0005-0000-0000-00000D9B0000}"/>
    <cellStyle name="Hyperlink 40" xfId="824" hidden="1" xr:uid="{00000000-0005-0000-0000-00000E9B0000}"/>
    <cellStyle name="Hyperlink 40" xfId="860" hidden="1" xr:uid="{00000000-0005-0000-0000-00000F9B0000}"/>
    <cellStyle name="Hyperlink 40" xfId="970" hidden="1" xr:uid="{00000000-0005-0000-0000-0000109B0000}"/>
    <cellStyle name="Hyperlink 40" xfId="1095" hidden="1" xr:uid="{00000000-0005-0000-0000-0000119B0000}"/>
    <cellStyle name="Hyperlink 40" xfId="1144" hidden="1" xr:uid="{00000000-0005-0000-0000-0000129B0000}"/>
    <cellStyle name="Hyperlink 40" xfId="1194" hidden="1" xr:uid="{00000000-0005-0000-0000-0000139B0000}"/>
    <cellStyle name="Hyperlink 40" xfId="1230" hidden="1" xr:uid="{00000000-0005-0000-0000-0000149B0000}"/>
    <cellStyle name="Hyperlink 40" xfId="1353" hidden="1" xr:uid="{00000000-0005-0000-0000-0000159B0000}"/>
    <cellStyle name="Hyperlink 40" xfId="1526" hidden="1" xr:uid="{00000000-0005-0000-0000-0000169B0000}"/>
    <cellStyle name="Hyperlink 40" xfId="1575" hidden="1" xr:uid="{00000000-0005-0000-0000-0000179B0000}"/>
    <cellStyle name="Hyperlink 40" xfId="1625" hidden="1" xr:uid="{00000000-0005-0000-0000-0000189B0000}"/>
    <cellStyle name="Hyperlink 40" xfId="1661" hidden="1" xr:uid="{00000000-0005-0000-0000-0000199B0000}"/>
    <cellStyle name="Hyperlink 40" xfId="1380" hidden="1" xr:uid="{00000000-0005-0000-0000-00001A9B0000}"/>
    <cellStyle name="Hyperlink 40" xfId="1758" hidden="1" xr:uid="{00000000-0005-0000-0000-00001B9B0000}"/>
    <cellStyle name="Hyperlink 40" xfId="1807" hidden="1" xr:uid="{00000000-0005-0000-0000-00001C9B0000}"/>
    <cellStyle name="Hyperlink 40" xfId="1857" hidden="1" xr:uid="{00000000-0005-0000-0000-00001D9B0000}"/>
    <cellStyle name="Hyperlink 40" xfId="1893" hidden="1" xr:uid="{00000000-0005-0000-0000-00001E9B0000}"/>
    <cellStyle name="Hyperlink 40" xfId="1279" hidden="1" xr:uid="{00000000-0005-0000-0000-00001F9B0000}"/>
    <cellStyle name="Hyperlink 40" xfId="1962" hidden="1" xr:uid="{00000000-0005-0000-0000-0000209B0000}"/>
    <cellStyle name="Hyperlink 40" xfId="2011" hidden="1" xr:uid="{00000000-0005-0000-0000-0000219B0000}"/>
    <cellStyle name="Hyperlink 40" xfId="2061" hidden="1" xr:uid="{00000000-0005-0000-0000-0000229B0000}"/>
    <cellStyle name="Hyperlink 40" xfId="2097" hidden="1" xr:uid="{00000000-0005-0000-0000-0000239B0000}"/>
    <cellStyle name="Hyperlink 40" xfId="1463" hidden="1" xr:uid="{00000000-0005-0000-0000-0000249B0000}"/>
    <cellStyle name="Hyperlink 40" xfId="2166" hidden="1" xr:uid="{00000000-0005-0000-0000-0000259B0000}"/>
    <cellStyle name="Hyperlink 40" xfId="2215" hidden="1" xr:uid="{00000000-0005-0000-0000-0000269B0000}"/>
    <cellStyle name="Hyperlink 40" xfId="2265" hidden="1" xr:uid="{00000000-0005-0000-0000-0000279B0000}"/>
    <cellStyle name="Hyperlink 40" xfId="2301" hidden="1" xr:uid="{00000000-0005-0000-0000-0000289B0000}"/>
    <cellStyle name="Hyperlink 40" xfId="1698" hidden="1" xr:uid="{00000000-0005-0000-0000-0000299B0000}"/>
    <cellStyle name="Hyperlink 40" xfId="2370" hidden="1" xr:uid="{00000000-0005-0000-0000-00002A9B0000}"/>
    <cellStyle name="Hyperlink 40" xfId="2419" hidden="1" xr:uid="{00000000-0005-0000-0000-00002B9B0000}"/>
    <cellStyle name="Hyperlink 40" xfId="2469" hidden="1" xr:uid="{00000000-0005-0000-0000-00002C9B0000}"/>
    <cellStyle name="Hyperlink 40" xfId="2505" hidden="1" xr:uid="{00000000-0005-0000-0000-00002D9B0000}"/>
    <cellStyle name="Hyperlink 40" xfId="998" hidden="1" xr:uid="{00000000-0005-0000-0000-00002E9B0000}"/>
    <cellStyle name="Hyperlink 40" xfId="2574" hidden="1" xr:uid="{00000000-0005-0000-0000-00002F9B0000}"/>
    <cellStyle name="Hyperlink 40" xfId="2623" hidden="1" xr:uid="{00000000-0005-0000-0000-0000309B0000}"/>
    <cellStyle name="Hyperlink 40" xfId="2673" hidden="1" xr:uid="{00000000-0005-0000-0000-0000319B0000}"/>
    <cellStyle name="Hyperlink 40" xfId="2709" hidden="1" xr:uid="{00000000-0005-0000-0000-0000329B0000}"/>
    <cellStyle name="Hyperlink 40" xfId="2832" hidden="1" xr:uid="{00000000-0005-0000-0000-0000339B0000}"/>
    <cellStyle name="Hyperlink 40" xfId="3005" hidden="1" xr:uid="{00000000-0005-0000-0000-0000349B0000}"/>
    <cellStyle name="Hyperlink 40" xfId="3054" hidden="1" xr:uid="{00000000-0005-0000-0000-0000359B0000}"/>
    <cellStyle name="Hyperlink 40" xfId="3104" hidden="1" xr:uid="{00000000-0005-0000-0000-0000369B0000}"/>
    <cellStyle name="Hyperlink 40" xfId="3140" hidden="1" xr:uid="{00000000-0005-0000-0000-0000379B0000}"/>
    <cellStyle name="Hyperlink 40" xfId="2859" hidden="1" xr:uid="{00000000-0005-0000-0000-0000389B0000}"/>
    <cellStyle name="Hyperlink 40" xfId="3237" hidden="1" xr:uid="{00000000-0005-0000-0000-0000399B0000}"/>
    <cellStyle name="Hyperlink 40" xfId="3286" hidden="1" xr:uid="{00000000-0005-0000-0000-00003A9B0000}"/>
    <cellStyle name="Hyperlink 40" xfId="3336" hidden="1" xr:uid="{00000000-0005-0000-0000-00003B9B0000}"/>
    <cellStyle name="Hyperlink 40" xfId="3372" hidden="1" xr:uid="{00000000-0005-0000-0000-00003C9B0000}"/>
    <cellStyle name="Hyperlink 40" xfId="2758" hidden="1" xr:uid="{00000000-0005-0000-0000-00003D9B0000}"/>
    <cellStyle name="Hyperlink 40" xfId="3441" hidden="1" xr:uid="{00000000-0005-0000-0000-00003E9B0000}"/>
    <cellStyle name="Hyperlink 40" xfId="3490" hidden="1" xr:uid="{00000000-0005-0000-0000-00003F9B0000}"/>
    <cellStyle name="Hyperlink 40" xfId="3540" hidden="1" xr:uid="{00000000-0005-0000-0000-0000409B0000}"/>
    <cellStyle name="Hyperlink 40" xfId="3576" hidden="1" xr:uid="{00000000-0005-0000-0000-0000419B0000}"/>
    <cellStyle name="Hyperlink 40" xfId="2942" hidden="1" xr:uid="{00000000-0005-0000-0000-0000429B0000}"/>
    <cellStyle name="Hyperlink 40" xfId="3645" hidden="1" xr:uid="{00000000-0005-0000-0000-0000439B0000}"/>
    <cellStyle name="Hyperlink 40" xfId="3694" hidden="1" xr:uid="{00000000-0005-0000-0000-0000449B0000}"/>
    <cellStyle name="Hyperlink 40" xfId="3744" hidden="1" xr:uid="{00000000-0005-0000-0000-0000459B0000}"/>
    <cellStyle name="Hyperlink 40" xfId="3780" hidden="1" xr:uid="{00000000-0005-0000-0000-0000469B0000}"/>
    <cellStyle name="Hyperlink 40" xfId="3177" hidden="1" xr:uid="{00000000-0005-0000-0000-0000479B0000}"/>
    <cellStyle name="Hyperlink 40" xfId="3849" hidden="1" xr:uid="{00000000-0005-0000-0000-0000489B0000}"/>
    <cellStyle name="Hyperlink 40" xfId="3898" hidden="1" xr:uid="{00000000-0005-0000-0000-0000499B0000}"/>
    <cellStyle name="Hyperlink 40" xfId="3948" hidden="1" xr:uid="{00000000-0005-0000-0000-00004A9B0000}"/>
    <cellStyle name="Hyperlink 40" xfId="3984" hidden="1" xr:uid="{00000000-0005-0000-0000-00004B9B0000}"/>
    <cellStyle name="Hyperlink 40" xfId="897" hidden="1" xr:uid="{00000000-0005-0000-0000-00004C9B0000}"/>
    <cellStyle name="Hyperlink 40" xfId="4053" hidden="1" xr:uid="{00000000-0005-0000-0000-00004D9B0000}"/>
    <cellStyle name="Hyperlink 40" xfId="4102" hidden="1" xr:uid="{00000000-0005-0000-0000-00004E9B0000}"/>
    <cellStyle name="Hyperlink 40" xfId="4152" hidden="1" xr:uid="{00000000-0005-0000-0000-00004F9B0000}"/>
    <cellStyle name="Hyperlink 40" xfId="4188" hidden="1" xr:uid="{00000000-0005-0000-0000-0000509B0000}"/>
    <cellStyle name="Hyperlink 40" xfId="4311" hidden="1" xr:uid="{00000000-0005-0000-0000-0000519B0000}"/>
    <cellStyle name="Hyperlink 40" xfId="4484" hidden="1" xr:uid="{00000000-0005-0000-0000-0000529B0000}"/>
    <cellStyle name="Hyperlink 40" xfId="4533" hidden="1" xr:uid="{00000000-0005-0000-0000-0000539B0000}"/>
    <cellStyle name="Hyperlink 40" xfId="4583" hidden="1" xr:uid="{00000000-0005-0000-0000-0000549B0000}"/>
    <cellStyle name="Hyperlink 40" xfId="4619" hidden="1" xr:uid="{00000000-0005-0000-0000-0000559B0000}"/>
    <cellStyle name="Hyperlink 40" xfId="4338" hidden="1" xr:uid="{00000000-0005-0000-0000-0000569B0000}"/>
    <cellStyle name="Hyperlink 40" xfId="4716" hidden="1" xr:uid="{00000000-0005-0000-0000-0000579B0000}"/>
    <cellStyle name="Hyperlink 40" xfId="4765" hidden="1" xr:uid="{00000000-0005-0000-0000-0000589B0000}"/>
    <cellStyle name="Hyperlink 40" xfId="4815" hidden="1" xr:uid="{00000000-0005-0000-0000-0000599B0000}"/>
    <cellStyle name="Hyperlink 40" xfId="4851" hidden="1" xr:uid="{00000000-0005-0000-0000-00005A9B0000}"/>
    <cellStyle name="Hyperlink 40" xfId="4237" hidden="1" xr:uid="{00000000-0005-0000-0000-00005B9B0000}"/>
    <cellStyle name="Hyperlink 40" xfId="4920" hidden="1" xr:uid="{00000000-0005-0000-0000-00005C9B0000}"/>
    <cellStyle name="Hyperlink 40" xfId="4969" hidden="1" xr:uid="{00000000-0005-0000-0000-00005D9B0000}"/>
    <cellStyle name="Hyperlink 40" xfId="5019" hidden="1" xr:uid="{00000000-0005-0000-0000-00005E9B0000}"/>
    <cellStyle name="Hyperlink 40" xfId="5055" hidden="1" xr:uid="{00000000-0005-0000-0000-00005F9B0000}"/>
    <cellStyle name="Hyperlink 40" xfId="4421" hidden="1" xr:uid="{00000000-0005-0000-0000-0000609B0000}"/>
    <cellStyle name="Hyperlink 40" xfId="5124" hidden="1" xr:uid="{00000000-0005-0000-0000-0000619B0000}"/>
    <cellStyle name="Hyperlink 40" xfId="5173" hidden="1" xr:uid="{00000000-0005-0000-0000-0000629B0000}"/>
    <cellStyle name="Hyperlink 40" xfId="5223" hidden="1" xr:uid="{00000000-0005-0000-0000-0000639B0000}"/>
    <cellStyle name="Hyperlink 40" xfId="5259" hidden="1" xr:uid="{00000000-0005-0000-0000-0000649B0000}"/>
    <cellStyle name="Hyperlink 40" xfId="4656" hidden="1" xr:uid="{00000000-0005-0000-0000-0000659B0000}"/>
    <cellStyle name="Hyperlink 40" xfId="5328" hidden="1" xr:uid="{00000000-0005-0000-0000-0000669B0000}"/>
    <cellStyle name="Hyperlink 40" xfId="5377" hidden="1" xr:uid="{00000000-0005-0000-0000-0000679B0000}"/>
    <cellStyle name="Hyperlink 40" xfId="5427" hidden="1" xr:uid="{00000000-0005-0000-0000-0000689B0000}"/>
    <cellStyle name="Hyperlink 40" xfId="5463" hidden="1" xr:uid="{00000000-0005-0000-0000-0000699B0000}"/>
    <cellStyle name="Hyperlink 40" xfId="5664" hidden="1" xr:uid="{00000000-0005-0000-0000-00006A9B0000}"/>
    <cellStyle name="Hyperlink 40" xfId="5864" hidden="1" xr:uid="{00000000-0005-0000-0000-00006B9B0000}"/>
    <cellStyle name="Hyperlink 40" xfId="5913" hidden="1" xr:uid="{00000000-0005-0000-0000-00006C9B0000}"/>
    <cellStyle name="Hyperlink 40" xfId="5963" hidden="1" xr:uid="{00000000-0005-0000-0000-00006D9B0000}"/>
    <cellStyle name="Hyperlink 40" xfId="5999" hidden="1" xr:uid="{00000000-0005-0000-0000-00006E9B0000}"/>
    <cellStyle name="Hyperlink 40" xfId="6050" hidden="1" xr:uid="{00000000-0005-0000-0000-00006F9B0000}"/>
    <cellStyle name="Hyperlink 40" xfId="6119" hidden="1" xr:uid="{00000000-0005-0000-0000-0000709B0000}"/>
    <cellStyle name="Hyperlink 40" xfId="6168" hidden="1" xr:uid="{00000000-0005-0000-0000-0000719B0000}"/>
    <cellStyle name="Hyperlink 40" xfId="6218" hidden="1" xr:uid="{00000000-0005-0000-0000-0000729B0000}"/>
    <cellStyle name="Hyperlink 40" xfId="6254" hidden="1" xr:uid="{00000000-0005-0000-0000-0000739B0000}"/>
    <cellStyle name="Hyperlink 40" xfId="6361" hidden="1" xr:uid="{00000000-0005-0000-0000-0000749B0000}"/>
    <cellStyle name="Hyperlink 40" xfId="6485" hidden="1" xr:uid="{00000000-0005-0000-0000-0000759B0000}"/>
    <cellStyle name="Hyperlink 40" xfId="6534" hidden="1" xr:uid="{00000000-0005-0000-0000-0000769B0000}"/>
    <cellStyle name="Hyperlink 40" xfId="6584" hidden="1" xr:uid="{00000000-0005-0000-0000-0000779B0000}"/>
    <cellStyle name="Hyperlink 40" xfId="6620" hidden="1" xr:uid="{00000000-0005-0000-0000-0000789B0000}"/>
    <cellStyle name="Hyperlink 40" xfId="6743" hidden="1" xr:uid="{00000000-0005-0000-0000-0000799B0000}"/>
    <cellStyle name="Hyperlink 40" xfId="6916" hidden="1" xr:uid="{00000000-0005-0000-0000-00007A9B0000}"/>
    <cellStyle name="Hyperlink 40" xfId="6965" hidden="1" xr:uid="{00000000-0005-0000-0000-00007B9B0000}"/>
    <cellStyle name="Hyperlink 40" xfId="7015" hidden="1" xr:uid="{00000000-0005-0000-0000-00007C9B0000}"/>
    <cellStyle name="Hyperlink 40" xfId="7051" hidden="1" xr:uid="{00000000-0005-0000-0000-00007D9B0000}"/>
    <cellStyle name="Hyperlink 40" xfId="6770" hidden="1" xr:uid="{00000000-0005-0000-0000-00007E9B0000}"/>
    <cellStyle name="Hyperlink 40" xfId="7148" hidden="1" xr:uid="{00000000-0005-0000-0000-00007F9B0000}"/>
    <cellStyle name="Hyperlink 40" xfId="7197" hidden="1" xr:uid="{00000000-0005-0000-0000-0000809B0000}"/>
    <cellStyle name="Hyperlink 40" xfId="7247" hidden="1" xr:uid="{00000000-0005-0000-0000-0000819B0000}"/>
    <cellStyle name="Hyperlink 40" xfId="7283" hidden="1" xr:uid="{00000000-0005-0000-0000-0000829B0000}"/>
    <cellStyle name="Hyperlink 40" xfId="6669" hidden="1" xr:uid="{00000000-0005-0000-0000-0000839B0000}"/>
    <cellStyle name="Hyperlink 40" xfId="7352" hidden="1" xr:uid="{00000000-0005-0000-0000-0000849B0000}"/>
    <cellStyle name="Hyperlink 40" xfId="7401" hidden="1" xr:uid="{00000000-0005-0000-0000-0000859B0000}"/>
    <cellStyle name="Hyperlink 40" xfId="7451" hidden="1" xr:uid="{00000000-0005-0000-0000-0000869B0000}"/>
    <cellStyle name="Hyperlink 40" xfId="7487" hidden="1" xr:uid="{00000000-0005-0000-0000-0000879B0000}"/>
    <cellStyle name="Hyperlink 40" xfId="6853" hidden="1" xr:uid="{00000000-0005-0000-0000-0000889B0000}"/>
    <cellStyle name="Hyperlink 40" xfId="7556" hidden="1" xr:uid="{00000000-0005-0000-0000-0000899B0000}"/>
    <cellStyle name="Hyperlink 40" xfId="7605" hidden="1" xr:uid="{00000000-0005-0000-0000-00008A9B0000}"/>
    <cellStyle name="Hyperlink 40" xfId="7655" hidden="1" xr:uid="{00000000-0005-0000-0000-00008B9B0000}"/>
    <cellStyle name="Hyperlink 40" xfId="7691" hidden="1" xr:uid="{00000000-0005-0000-0000-00008C9B0000}"/>
    <cellStyle name="Hyperlink 40" xfId="7088" hidden="1" xr:uid="{00000000-0005-0000-0000-00008D9B0000}"/>
    <cellStyle name="Hyperlink 40" xfId="7760" hidden="1" xr:uid="{00000000-0005-0000-0000-00008E9B0000}"/>
    <cellStyle name="Hyperlink 40" xfId="7809" hidden="1" xr:uid="{00000000-0005-0000-0000-00008F9B0000}"/>
    <cellStyle name="Hyperlink 40" xfId="7859" hidden="1" xr:uid="{00000000-0005-0000-0000-0000909B0000}"/>
    <cellStyle name="Hyperlink 40" xfId="7895" hidden="1" xr:uid="{00000000-0005-0000-0000-0000919B0000}"/>
    <cellStyle name="Hyperlink 40" xfId="6389" hidden="1" xr:uid="{00000000-0005-0000-0000-0000929B0000}"/>
    <cellStyle name="Hyperlink 40" xfId="7964" hidden="1" xr:uid="{00000000-0005-0000-0000-0000939B0000}"/>
    <cellStyle name="Hyperlink 40" xfId="8013" hidden="1" xr:uid="{00000000-0005-0000-0000-0000949B0000}"/>
    <cellStyle name="Hyperlink 40" xfId="8063" hidden="1" xr:uid="{00000000-0005-0000-0000-0000959B0000}"/>
    <cellStyle name="Hyperlink 40" xfId="8099" hidden="1" xr:uid="{00000000-0005-0000-0000-0000969B0000}"/>
    <cellStyle name="Hyperlink 40" xfId="8222" hidden="1" xr:uid="{00000000-0005-0000-0000-0000979B0000}"/>
    <cellStyle name="Hyperlink 40" xfId="8395" hidden="1" xr:uid="{00000000-0005-0000-0000-0000989B0000}"/>
    <cellStyle name="Hyperlink 40" xfId="8444" hidden="1" xr:uid="{00000000-0005-0000-0000-0000999B0000}"/>
    <cellStyle name="Hyperlink 40" xfId="8494" hidden="1" xr:uid="{00000000-0005-0000-0000-00009A9B0000}"/>
    <cellStyle name="Hyperlink 40" xfId="8530" hidden="1" xr:uid="{00000000-0005-0000-0000-00009B9B0000}"/>
    <cellStyle name="Hyperlink 40" xfId="8249" hidden="1" xr:uid="{00000000-0005-0000-0000-00009C9B0000}"/>
    <cellStyle name="Hyperlink 40" xfId="8627" hidden="1" xr:uid="{00000000-0005-0000-0000-00009D9B0000}"/>
    <cellStyle name="Hyperlink 40" xfId="8676" hidden="1" xr:uid="{00000000-0005-0000-0000-00009E9B0000}"/>
    <cellStyle name="Hyperlink 40" xfId="8726" hidden="1" xr:uid="{00000000-0005-0000-0000-00009F9B0000}"/>
    <cellStyle name="Hyperlink 40" xfId="8762" hidden="1" xr:uid="{00000000-0005-0000-0000-0000A09B0000}"/>
    <cellStyle name="Hyperlink 40" xfId="8148" hidden="1" xr:uid="{00000000-0005-0000-0000-0000A19B0000}"/>
    <cellStyle name="Hyperlink 40" xfId="8831" hidden="1" xr:uid="{00000000-0005-0000-0000-0000A29B0000}"/>
    <cellStyle name="Hyperlink 40" xfId="8880" hidden="1" xr:uid="{00000000-0005-0000-0000-0000A39B0000}"/>
    <cellStyle name="Hyperlink 40" xfId="8930" hidden="1" xr:uid="{00000000-0005-0000-0000-0000A49B0000}"/>
    <cellStyle name="Hyperlink 40" xfId="8966" hidden="1" xr:uid="{00000000-0005-0000-0000-0000A59B0000}"/>
    <cellStyle name="Hyperlink 40" xfId="8332" hidden="1" xr:uid="{00000000-0005-0000-0000-0000A69B0000}"/>
    <cellStyle name="Hyperlink 40" xfId="9035" hidden="1" xr:uid="{00000000-0005-0000-0000-0000A79B0000}"/>
    <cellStyle name="Hyperlink 40" xfId="9084" hidden="1" xr:uid="{00000000-0005-0000-0000-0000A89B0000}"/>
    <cellStyle name="Hyperlink 40" xfId="9134" hidden="1" xr:uid="{00000000-0005-0000-0000-0000A99B0000}"/>
    <cellStyle name="Hyperlink 40" xfId="9170" hidden="1" xr:uid="{00000000-0005-0000-0000-0000AA9B0000}"/>
    <cellStyle name="Hyperlink 40" xfId="8567" hidden="1" xr:uid="{00000000-0005-0000-0000-0000AB9B0000}"/>
    <cellStyle name="Hyperlink 40" xfId="9239" hidden="1" xr:uid="{00000000-0005-0000-0000-0000AC9B0000}"/>
    <cellStyle name="Hyperlink 40" xfId="9288" hidden="1" xr:uid="{00000000-0005-0000-0000-0000AD9B0000}"/>
    <cellStyle name="Hyperlink 40" xfId="9338" hidden="1" xr:uid="{00000000-0005-0000-0000-0000AE9B0000}"/>
    <cellStyle name="Hyperlink 40" xfId="9374" hidden="1" xr:uid="{00000000-0005-0000-0000-0000AF9B0000}"/>
    <cellStyle name="Hyperlink 40" xfId="6289" hidden="1" xr:uid="{00000000-0005-0000-0000-0000B09B0000}"/>
    <cellStyle name="Hyperlink 40" xfId="9443" hidden="1" xr:uid="{00000000-0005-0000-0000-0000B19B0000}"/>
    <cellStyle name="Hyperlink 40" xfId="9492" hidden="1" xr:uid="{00000000-0005-0000-0000-0000B29B0000}"/>
    <cellStyle name="Hyperlink 40" xfId="9542" hidden="1" xr:uid="{00000000-0005-0000-0000-0000B39B0000}"/>
    <cellStyle name="Hyperlink 40" xfId="9578" hidden="1" xr:uid="{00000000-0005-0000-0000-0000B49B0000}"/>
    <cellStyle name="Hyperlink 40" xfId="9701" hidden="1" xr:uid="{00000000-0005-0000-0000-0000B59B0000}"/>
    <cellStyle name="Hyperlink 40" xfId="9874" hidden="1" xr:uid="{00000000-0005-0000-0000-0000B69B0000}"/>
    <cellStyle name="Hyperlink 40" xfId="9923" hidden="1" xr:uid="{00000000-0005-0000-0000-0000B79B0000}"/>
    <cellStyle name="Hyperlink 40" xfId="9973" hidden="1" xr:uid="{00000000-0005-0000-0000-0000B89B0000}"/>
    <cellStyle name="Hyperlink 40" xfId="10009" hidden="1" xr:uid="{00000000-0005-0000-0000-0000B99B0000}"/>
    <cellStyle name="Hyperlink 40" xfId="9728" hidden="1" xr:uid="{00000000-0005-0000-0000-0000BA9B0000}"/>
    <cellStyle name="Hyperlink 40" xfId="10106" hidden="1" xr:uid="{00000000-0005-0000-0000-0000BB9B0000}"/>
    <cellStyle name="Hyperlink 40" xfId="10155" hidden="1" xr:uid="{00000000-0005-0000-0000-0000BC9B0000}"/>
    <cellStyle name="Hyperlink 40" xfId="10205" hidden="1" xr:uid="{00000000-0005-0000-0000-0000BD9B0000}"/>
    <cellStyle name="Hyperlink 40" xfId="10241" hidden="1" xr:uid="{00000000-0005-0000-0000-0000BE9B0000}"/>
    <cellStyle name="Hyperlink 40" xfId="9627" hidden="1" xr:uid="{00000000-0005-0000-0000-0000BF9B0000}"/>
    <cellStyle name="Hyperlink 40" xfId="10310" hidden="1" xr:uid="{00000000-0005-0000-0000-0000C09B0000}"/>
    <cellStyle name="Hyperlink 40" xfId="10359" hidden="1" xr:uid="{00000000-0005-0000-0000-0000C19B0000}"/>
    <cellStyle name="Hyperlink 40" xfId="10409" hidden="1" xr:uid="{00000000-0005-0000-0000-0000C29B0000}"/>
    <cellStyle name="Hyperlink 40" xfId="10445" hidden="1" xr:uid="{00000000-0005-0000-0000-0000C39B0000}"/>
    <cellStyle name="Hyperlink 40" xfId="9811" hidden="1" xr:uid="{00000000-0005-0000-0000-0000C49B0000}"/>
    <cellStyle name="Hyperlink 40" xfId="10514" hidden="1" xr:uid="{00000000-0005-0000-0000-0000C59B0000}"/>
    <cellStyle name="Hyperlink 40" xfId="10563" hidden="1" xr:uid="{00000000-0005-0000-0000-0000C69B0000}"/>
    <cellStyle name="Hyperlink 40" xfId="10613" hidden="1" xr:uid="{00000000-0005-0000-0000-0000C79B0000}"/>
    <cellStyle name="Hyperlink 40" xfId="10649" hidden="1" xr:uid="{00000000-0005-0000-0000-0000C89B0000}"/>
    <cellStyle name="Hyperlink 40" xfId="10046" hidden="1" xr:uid="{00000000-0005-0000-0000-0000C99B0000}"/>
    <cellStyle name="Hyperlink 40" xfId="10718" hidden="1" xr:uid="{00000000-0005-0000-0000-0000CA9B0000}"/>
    <cellStyle name="Hyperlink 40" xfId="10767" hidden="1" xr:uid="{00000000-0005-0000-0000-0000CB9B0000}"/>
    <cellStyle name="Hyperlink 40" xfId="10817" hidden="1" xr:uid="{00000000-0005-0000-0000-0000CC9B0000}"/>
    <cellStyle name="Hyperlink 40" xfId="10853" hidden="1" xr:uid="{00000000-0005-0000-0000-0000CD9B0000}"/>
    <cellStyle name="Hyperlink 40" xfId="5698" hidden="1" xr:uid="{00000000-0005-0000-0000-0000CE9B0000}"/>
    <cellStyle name="Hyperlink 40" xfId="10951" hidden="1" xr:uid="{00000000-0005-0000-0000-0000CF9B0000}"/>
    <cellStyle name="Hyperlink 40" xfId="11000" hidden="1" xr:uid="{00000000-0005-0000-0000-0000D09B0000}"/>
    <cellStyle name="Hyperlink 40" xfId="11050" hidden="1" xr:uid="{00000000-0005-0000-0000-0000D19B0000}"/>
    <cellStyle name="Hyperlink 40" xfId="11086" hidden="1" xr:uid="{00000000-0005-0000-0000-0000D29B0000}"/>
    <cellStyle name="Hyperlink 40" xfId="11137" hidden="1" xr:uid="{00000000-0005-0000-0000-0000D39B0000}"/>
    <cellStyle name="Hyperlink 40" xfId="11206" hidden="1" xr:uid="{00000000-0005-0000-0000-0000D49B0000}"/>
    <cellStyle name="Hyperlink 40" xfId="11255" hidden="1" xr:uid="{00000000-0005-0000-0000-0000D59B0000}"/>
    <cellStyle name="Hyperlink 40" xfId="11305" hidden="1" xr:uid="{00000000-0005-0000-0000-0000D69B0000}"/>
    <cellStyle name="Hyperlink 40" xfId="11341" hidden="1" xr:uid="{00000000-0005-0000-0000-0000D79B0000}"/>
    <cellStyle name="Hyperlink 40" xfId="11449" hidden="1" xr:uid="{00000000-0005-0000-0000-0000D89B0000}"/>
    <cellStyle name="Hyperlink 40" xfId="11573" hidden="1" xr:uid="{00000000-0005-0000-0000-0000D99B0000}"/>
    <cellStyle name="Hyperlink 40" xfId="11622" hidden="1" xr:uid="{00000000-0005-0000-0000-0000DA9B0000}"/>
    <cellStyle name="Hyperlink 40" xfId="11672" hidden="1" xr:uid="{00000000-0005-0000-0000-0000DB9B0000}"/>
    <cellStyle name="Hyperlink 40" xfId="11708" hidden="1" xr:uid="{00000000-0005-0000-0000-0000DC9B0000}"/>
    <cellStyle name="Hyperlink 40" xfId="11831" hidden="1" xr:uid="{00000000-0005-0000-0000-0000DD9B0000}"/>
    <cellStyle name="Hyperlink 40" xfId="12004" hidden="1" xr:uid="{00000000-0005-0000-0000-0000DE9B0000}"/>
    <cellStyle name="Hyperlink 40" xfId="12053" hidden="1" xr:uid="{00000000-0005-0000-0000-0000DF9B0000}"/>
    <cellStyle name="Hyperlink 40" xfId="12103" hidden="1" xr:uid="{00000000-0005-0000-0000-0000E09B0000}"/>
    <cellStyle name="Hyperlink 40" xfId="12139" hidden="1" xr:uid="{00000000-0005-0000-0000-0000E19B0000}"/>
    <cellStyle name="Hyperlink 40" xfId="11858" hidden="1" xr:uid="{00000000-0005-0000-0000-0000E29B0000}"/>
    <cellStyle name="Hyperlink 40" xfId="12236" hidden="1" xr:uid="{00000000-0005-0000-0000-0000E39B0000}"/>
    <cellStyle name="Hyperlink 40" xfId="12285" hidden="1" xr:uid="{00000000-0005-0000-0000-0000E49B0000}"/>
    <cellStyle name="Hyperlink 40" xfId="12335" hidden="1" xr:uid="{00000000-0005-0000-0000-0000E59B0000}"/>
    <cellStyle name="Hyperlink 40" xfId="12371" hidden="1" xr:uid="{00000000-0005-0000-0000-0000E69B0000}"/>
    <cellStyle name="Hyperlink 40" xfId="11757" hidden="1" xr:uid="{00000000-0005-0000-0000-0000E79B0000}"/>
    <cellStyle name="Hyperlink 40" xfId="12440" hidden="1" xr:uid="{00000000-0005-0000-0000-0000E89B0000}"/>
    <cellStyle name="Hyperlink 40" xfId="12489" hidden="1" xr:uid="{00000000-0005-0000-0000-0000E99B0000}"/>
    <cellStyle name="Hyperlink 40" xfId="12539" hidden="1" xr:uid="{00000000-0005-0000-0000-0000EA9B0000}"/>
    <cellStyle name="Hyperlink 40" xfId="12575" hidden="1" xr:uid="{00000000-0005-0000-0000-0000EB9B0000}"/>
    <cellStyle name="Hyperlink 40" xfId="11941" hidden="1" xr:uid="{00000000-0005-0000-0000-0000EC9B0000}"/>
    <cellStyle name="Hyperlink 40" xfId="12644" hidden="1" xr:uid="{00000000-0005-0000-0000-0000ED9B0000}"/>
    <cellStyle name="Hyperlink 40" xfId="12693" hidden="1" xr:uid="{00000000-0005-0000-0000-0000EE9B0000}"/>
    <cellStyle name="Hyperlink 40" xfId="12743" hidden="1" xr:uid="{00000000-0005-0000-0000-0000EF9B0000}"/>
    <cellStyle name="Hyperlink 40" xfId="12779" hidden="1" xr:uid="{00000000-0005-0000-0000-0000F09B0000}"/>
    <cellStyle name="Hyperlink 40" xfId="12176" hidden="1" xr:uid="{00000000-0005-0000-0000-0000F19B0000}"/>
    <cellStyle name="Hyperlink 40" xfId="12848" hidden="1" xr:uid="{00000000-0005-0000-0000-0000F29B0000}"/>
    <cellStyle name="Hyperlink 40" xfId="12897" hidden="1" xr:uid="{00000000-0005-0000-0000-0000F39B0000}"/>
    <cellStyle name="Hyperlink 40" xfId="12947" hidden="1" xr:uid="{00000000-0005-0000-0000-0000F49B0000}"/>
    <cellStyle name="Hyperlink 40" xfId="12983" hidden="1" xr:uid="{00000000-0005-0000-0000-0000F59B0000}"/>
    <cellStyle name="Hyperlink 40" xfId="11477" hidden="1" xr:uid="{00000000-0005-0000-0000-0000F69B0000}"/>
    <cellStyle name="Hyperlink 40" xfId="13052" hidden="1" xr:uid="{00000000-0005-0000-0000-0000F79B0000}"/>
    <cellStyle name="Hyperlink 40" xfId="13101" hidden="1" xr:uid="{00000000-0005-0000-0000-0000F89B0000}"/>
    <cellStyle name="Hyperlink 40" xfId="13151" hidden="1" xr:uid="{00000000-0005-0000-0000-0000F99B0000}"/>
    <cellStyle name="Hyperlink 40" xfId="13187" hidden="1" xr:uid="{00000000-0005-0000-0000-0000FA9B0000}"/>
    <cellStyle name="Hyperlink 40" xfId="13310" hidden="1" xr:uid="{00000000-0005-0000-0000-0000FB9B0000}"/>
    <cellStyle name="Hyperlink 40" xfId="13483" hidden="1" xr:uid="{00000000-0005-0000-0000-0000FC9B0000}"/>
    <cellStyle name="Hyperlink 40" xfId="13532" hidden="1" xr:uid="{00000000-0005-0000-0000-0000FD9B0000}"/>
    <cellStyle name="Hyperlink 40" xfId="13582" hidden="1" xr:uid="{00000000-0005-0000-0000-0000FE9B0000}"/>
    <cellStyle name="Hyperlink 40" xfId="13618" hidden="1" xr:uid="{00000000-0005-0000-0000-0000FF9B0000}"/>
    <cellStyle name="Hyperlink 40" xfId="13337" hidden="1" xr:uid="{00000000-0005-0000-0000-0000009C0000}"/>
    <cellStyle name="Hyperlink 40" xfId="13715" hidden="1" xr:uid="{00000000-0005-0000-0000-0000019C0000}"/>
    <cellStyle name="Hyperlink 40" xfId="13764" hidden="1" xr:uid="{00000000-0005-0000-0000-0000029C0000}"/>
    <cellStyle name="Hyperlink 40" xfId="13814" hidden="1" xr:uid="{00000000-0005-0000-0000-0000039C0000}"/>
    <cellStyle name="Hyperlink 40" xfId="13850" hidden="1" xr:uid="{00000000-0005-0000-0000-0000049C0000}"/>
    <cellStyle name="Hyperlink 40" xfId="13236" hidden="1" xr:uid="{00000000-0005-0000-0000-0000059C0000}"/>
    <cellStyle name="Hyperlink 40" xfId="13919" hidden="1" xr:uid="{00000000-0005-0000-0000-0000069C0000}"/>
    <cellStyle name="Hyperlink 40" xfId="13968" hidden="1" xr:uid="{00000000-0005-0000-0000-0000079C0000}"/>
    <cellStyle name="Hyperlink 40" xfId="14018" hidden="1" xr:uid="{00000000-0005-0000-0000-0000089C0000}"/>
    <cellStyle name="Hyperlink 40" xfId="14054" hidden="1" xr:uid="{00000000-0005-0000-0000-0000099C0000}"/>
    <cellStyle name="Hyperlink 40" xfId="13420" hidden="1" xr:uid="{00000000-0005-0000-0000-00000A9C0000}"/>
    <cellStyle name="Hyperlink 40" xfId="14123" hidden="1" xr:uid="{00000000-0005-0000-0000-00000B9C0000}"/>
    <cellStyle name="Hyperlink 40" xfId="14172" hidden="1" xr:uid="{00000000-0005-0000-0000-00000C9C0000}"/>
    <cellStyle name="Hyperlink 40" xfId="14222" hidden="1" xr:uid="{00000000-0005-0000-0000-00000D9C0000}"/>
    <cellStyle name="Hyperlink 40" xfId="14258" hidden="1" xr:uid="{00000000-0005-0000-0000-00000E9C0000}"/>
    <cellStyle name="Hyperlink 40" xfId="13655" hidden="1" xr:uid="{00000000-0005-0000-0000-00000F9C0000}"/>
    <cellStyle name="Hyperlink 40" xfId="14327" hidden="1" xr:uid="{00000000-0005-0000-0000-0000109C0000}"/>
    <cellStyle name="Hyperlink 40" xfId="14376" hidden="1" xr:uid="{00000000-0005-0000-0000-0000119C0000}"/>
    <cellStyle name="Hyperlink 40" xfId="14426" hidden="1" xr:uid="{00000000-0005-0000-0000-0000129C0000}"/>
    <cellStyle name="Hyperlink 40" xfId="14462" hidden="1" xr:uid="{00000000-0005-0000-0000-0000139C0000}"/>
    <cellStyle name="Hyperlink 40" xfId="11377" hidden="1" xr:uid="{00000000-0005-0000-0000-0000149C0000}"/>
    <cellStyle name="Hyperlink 40" xfId="14531" hidden="1" xr:uid="{00000000-0005-0000-0000-0000159C0000}"/>
    <cellStyle name="Hyperlink 40" xfId="14580" hidden="1" xr:uid="{00000000-0005-0000-0000-0000169C0000}"/>
    <cellStyle name="Hyperlink 40" xfId="14630" hidden="1" xr:uid="{00000000-0005-0000-0000-0000179C0000}"/>
    <cellStyle name="Hyperlink 40" xfId="14666" hidden="1" xr:uid="{00000000-0005-0000-0000-0000189C0000}"/>
    <cellStyle name="Hyperlink 40" xfId="14789" hidden="1" xr:uid="{00000000-0005-0000-0000-0000199C0000}"/>
    <cellStyle name="Hyperlink 40" xfId="14962" hidden="1" xr:uid="{00000000-0005-0000-0000-00001A9C0000}"/>
    <cellStyle name="Hyperlink 40" xfId="15011" hidden="1" xr:uid="{00000000-0005-0000-0000-00001B9C0000}"/>
    <cellStyle name="Hyperlink 40" xfId="15061" hidden="1" xr:uid="{00000000-0005-0000-0000-00001C9C0000}"/>
    <cellStyle name="Hyperlink 40" xfId="15097" hidden="1" xr:uid="{00000000-0005-0000-0000-00001D9C0000}"/>
    <cellStyle name="Hyperlink 40" xfId="14816" hidden="1" xr:uid="{00000000-0005-0000-0000-00001E9C0000}"/>
    <cellStyle name="Hyperlink 40" xfId="15194" hidden="1" xr:uid="{00000000-0005-0000-0000-00001F9C0000}"/>
    <cellStyle name="Hyperlink 40" xfId="15243" hidden="1" xr:uid="{00000000-0005-0000-0000-0000209C0000}"/>
    <cellStyle name="Hyperlink 40" xfId="15293" hidden="1" xr:uid="{00000000-0005-0000-0000-0000219C0000}"/>
    <cellStyle name="Hyperlink 40" xfId="15329" hidden="1" xr:uid="{00000000-0005-0000-0000-0000229C0000}"/>
    <cellStyle name="Hyperlink 40" xfId="14715" hidden="1" xr:uid="{00000000-0005-0000-0000-0000239C0000}"/>
    <cellStyle name="Hyperlink 40" xfId="15398" hidden="1" xr:uid="{00000000-0005-0000-0000-0000249C0000}"/>
    <cellStyle name="Hyperlink 40" xfId="15447" hidden="1" xr:uid="{00000000-0005-0000-0000-0000259C0000}"/>
    <cellStyle name="Hyperlink 40" xfId="15497" hidden="1" xr:uid="{00000000-0005-0000-0000-0000269C0000}"/>
    <cellStyle name="Hyperlink 40" xfId="15533" hidden="1" xr:uid="{00000000-0005-0000-0000-0000279C0000}"/>
    <cellStyle name="Hyperlink 40" xfId="14899" hidden="1" xr:uid="{00000000-0005-0000-0000-0000289C0000}"/>
    <cellStyle name="Hyperlink 40" xfId="15602" hidden="1" xr:uid="{00000000-0005-0000-0000-0000299C0000}"/>
    <cellStyle name="Hyperlink 40" xfId="15651" hidden="1" xr:uid="{00000000-0005-0000-0000-00002A9C0000}"/>
    <cellStyle name="Hyperlink 40" xfId="15701" hidden="1" xr:uid="{00000000-0005-0000-0000-00002B9C0000}"/>
    <cellStyle name="Hyperlink 40" xfId="15737" hidden="1" xr:uid="{00000000-0005-0000-0000-00002C9C0000}"/>
    <cellStyle name="Hyperlink 40" xfId="15134" hidden="1" xr:uid="{00000000-0005-0000-0000-00002D9C0000}"/>
    <cellStyle name="Hyperlink 40" xfId="15806" hidden="1" xr:uid="{00000000-0005-0000-0000-00002E9C0000}"/>
    <cellStyle name="Hyperlink 40" xfId="15855" hidden="1" xr:uid="{00000000-0005-0000-0000-00002F9C0000}"/>
    <cellStyle name="Hyperlink 40" xfId="15905" hidden="1" xr:uid="{00000000-0005-0000-0000-0000309C0000}"/>
    <cellStyle name="Hyperlink 40" xfId="15941" hidden="1" xr:uid="{00000000-0005-0000-0000-0000319C0000}"/>
    <cellStyle name="Hyperlink 40" xfId="5570" hidden="1" xr:uid="{00000000-0005-0000-0000-0000329C0000}"/>
    <cellStyle name="Hyperlink 40" xfId="16035" hidden="1" xr:uid="{00000000-0005-0000-0000-0000339C0000}"/>
    <cellStyle name="Hyperlink 40" xfId="16084" hidden="1" xr:uid="{00000000-0005-0000-0000-0000349C0000}"/>
    <cellStyle name="Hyperlink 40" xfId="16134" hidden="1" xr:uid="{00000000-0005-0000-0000-0000359C0000}"/>
    <cellStyle name="Hyperlink 40" xfId="16170" hidden="1" xr:uid="{00000000-0005-0000-0000-0000369C0000}"/>
    <cellStyle name="Hyperlink 40" xfId="16221" hidden="1" xr:uid="{00000000-0005-0000-0000-0000379C0000}"/>
    <cellStyle name="Hyperlink 40" xfId="16290" hidden="1" xr:uid="{00000000-0005-0000-0000-0000389C0000}"/>
    <cellStyle name="Hyperlink 40" xfId="16339" hidden="1" xr:uid="{00000000-0005-0000-0000-0000399C0000}"/>
    <cellStyle name="Hyperlink 40" xfId="16389" hidden="1" xr:uid="{00000000-0005-0000-0000-00003A9C0000}"/>
    <cellStyle name="Hyperlink 40" xfId="16425" hidden="1" xr:uid="{00000000-0005-0000-0000-00003B9C0000}"/>
    <cellStyle name="Hyperlink 40" xfId="16530" hidden="1" xr:uid="{00000000-0005-0000-0000-00003C9C0000}"/>
    <cellStyle name="Hyperlink 40" xfId="16653" hidden="1" xr:uid="{00000000-0005-0000-0000-00003D9C0000}"/>
    <cellStyle name="Hyperlink 40" xfId="16702" hidden="1" xr:uid="{00000000-0005-0000-0000-00003E9C0000}"/>
    <cellStyle name="Hyperlink 40" xfId="16752" hidden="1" xr:uid="{00000000-0005-0000-0000-00003F9C0000}"/>
    <cellStyle name="Hyperlink 40" xfId="16788" hidden="1" xr:uid="{00000000-0005-0000-0000-0000409C0000}"/>
    <cellStyle name="Hyperlink 40" xfId="16911" hidden="1" xr:uid="{00000000-0005-0000-0000-0000419C0000}"/>
    <cellStyle name="Hyperlink 40" xfId="17084" hidden="1" xr:uid="{00000000-0005-0000-0000-0000429C0000}"/>
    <cellStyle name="Hyperlink 40" xfId="17133" hidden="1" xr:uid="{00000000-0005-0000-0000-0000439C0000}"/>
    <cellStyle name="Hyperlink 40" xfId="17183" hidden="1" xr:uid="{00000000-0005-0000-0000-0000449C0000}"/>
    <cellStyle name="Hyperlink 40" xfId="17219" hidden="1" xr:uid="{00000000-0005-0000-0000-0000459C0000}"/>
    <cellStyle name="Hyperlink 40" xfId="16938" hidden="1" xr:uid="{00000000-0005-0000-0000-0000469C0000}"/>
    <cellStyle name="Hyperlink 40" xfId="17316" hidden="1" xr:uid="{00000000-0005-0000-0000-0000479C0000}"/>
    <cellStyle name="Hyperlink 40" xfId="17365" hidden="1" xr:uid="{00000000-0005-0000-0000-0000489C0000}"/>
    <cellStyle name="Hyperlink 40" xfId="17415" hidden="1" xr:uid="{00000000-0005-0000-0000-0000499C0000}"/>
    <cellStyle name="Hyperlink 40" xfId="17451" hidden="1" xr:uid="{00000000-0005-0000-0000-00004A9C0000}"/>
    <cellStyle name="Hyperlink 40" xfId="16837" hidden="1" xr:uid="{00000000-0005-0000-0000-00004B9C0000}"/>
    <cellStyle name="Hyperlink 40" xfId="17520" hidden="1" xr:uid="{00000000-0005-0000-0000-00004C9C0000}"/>
    <cellStyle name="Hyperlink 40" xfId="17569" hidden="1" xr:uid="{00000000-0005-0000-0000-00004D9C0000}"/>
    <cellStyle name="Hyperlink 40" xfId="17619" hidden="1" xr:uid="{00000000-0005-0000-0000-00004E9C0000}"/>
    <cellStyle name="Hyperlink 40" xfId="17655" hidden="1" xr:uid="{00000000-0005-0000-0000-00004F9C0000}"/>
    <cellStyle name="Hyperlink 40" xfId="17021" hidden="1" xr:uid="{00000000-0005-0000-0000-0000509C0000}"/>
    <cellStyle name="Hyperlink 40" xfId="17724" hidden="1" xr:uid="{00000000-0005-0000-0000-0000519C0000}"/>
    <cellStyle name="Hyperlink 40" xfId="17773" hidden="1" xr:uid="{00000000-0005-0000-0000-0000529C0000}"/>
    <cellStyle name="Hyperlink 40" xfId="17823" hidden="1" xr:uid="{00000000-0005-0000-0000-0000539C0000}"/>
    <cellStyle name="Hyperlink 40" xfId="17859" hidden="1" xr:uid="{00000000-0005-0000-0000-0000549C0000}"/>
    <cellStyle name="Hyperlink 40" xfId="17256" hidden="1" xr:uid="{00000000-0005-0000-0000-0000559C0000}"/>
    <cellStyle name="Hyperlink 40" xfId="17928" hidden="1" xr:uid="{00000000-0005-0000-0000-0000569C0000}"/>
    <cellStyle name="Hyperlink 40" xfId="17977" hidden="1" xr:uid="{00000000-0005-0000-0000-0000579C0000}"/>
    <cellStyle name="Hyperlink 40" xfId="18027" hidden="1" xr:uid="{00000000-0005-0000-0000-0000589C0000}"/>
    <cellStyle name="Hyperlink 40" xfId="18063" hidden="1" xr:uid="{00000000-0005-0000-0000-0000599C0000}"/>
    <cellStyle name="Hyperlink 40" xfId="16558" hidden="1" xr:uid="{00000000-0005-0000-0000-00005A9C0000}"/>
    <cellStyle name="Hyperlink 40" xfId="18132" hidden="1" xr:uid="{00000000-0005-0000-0000-00005B9C0000}"/>
    <cellStyle name="Hyperlink 40" xfId="18181" hidden="1" xr:uid="{00000000-0005-0000-0000-00005C9C0000}"/>
    <cellStyle name="Hyperlink 40" xfId="18231" hidden="1" xr:uid="{00000000-0005-0000-0000-00005D9C0000}"/>
    <cellStyle name="Hyperlink 40" xfId="18267" hidden="1" xr:uid="{00000000-0005-0000-0000-00005E9C0000}"/>
    <cellStyle name="Hyperlink 40" xfId="18390" hidden="1" xr:uid="{00000000-0005-0000-0000-00005F9C0000}"/>
    <cellStyle name="Hyperlink 40" xfId="18563" hidden="1" xr:uid="{00000000-0005-0000-0000-0000609C0000}"/>
    <cellStyle name="Hyperlink 40" xfId="18612" hidden="1" xr:uid="{00000000-0005-0000-0000-0000619C0000}"/>
    <cellStyle name="Hyperlink 40" xfId="18662" hidden="1" xr:uid="{00000000-0005-0000-0000-0000629C0000}"/>
    <cellStyle name="Hyperlink 40" xfId="18698" hidden="1" xr:uid="{00000000-0005-0000-0000-0000639C0000}"/>
    <cellStyle name="Hyperlink 40" xfId="18417" hidden="1" xr:uid="{00000000-0005-0000-0000-0000649C0000}"/>
    <cellStyle name="Hyperlink 40" xfId="18795" hidden="1" xr:uid="{00000000-0005-0000-0000-0000659C0000}"/>
    <cellStyle name="Hyperlink 40" xfId="18844" hidden="1" xr:uid="{00000000-0005-0000-0000-0000669C0000}"/>
    <cellStyle name="Hyperlink 40" xfId="18894" hidden="1" xr:uid="{00000000-0005-0000-0000-0000679C0000}"/>
    <cellStyle name="Hyperlink 40" xfId="18930" hidden="1" xr:uid="{00000000-0005-0000-0000-0000689C0000}"/>
    <cellStyle name="Hyperlink 40" xfId="18316" hidden="1" xr:uid="{00000000-0005-0000-0000-0000699C0000}"/>
    <cellStyle name="Hyperlink 40" xfId="18999" hidden="1" xr:uid="{00000000-0005-0000-0000-00006A9C0000}"/>
    <cellStyle name="Hyperlink 40" xfId="19048" hidden="1" xr:uid="{00000000-0005-0000-0000-00006B9C0000}"/>
    <cellStyle name="Hyperlink 40" xfId="19098" hidden="1" xr:uid="{00000000-0005-0000-0000-00006C9C0000}"/>
    <cellStyle name="Hyperlink 40" xfId="19134" hidden="1" xr:uid="{00000000-0005-0000-0000-00006D9C0000}"/>
    <cellStyle name="Hyperlink 40" xfId="18500" hidden="1" xr:uid="{00000000-0005-0000-0000-00006E9C0000}"/>
    <cellStyle name="Hyperlink 40" xfId="19203" hidden="1" xr:uid="{00000000-0005-0000-0000-00006F9C0000}"/>
    <cellStyle name="Hyperlink 40" xfId="19252" hidden="1" xr:uid="{00000000-0005-0000-0000-0000709C0000}"/>
    <cellStyle name="Hyperlink 40" xfId="19302" hidden="1" xr:uid="{00000000-0005-0000-0000-0000719C0000}"/>
    <cellStyle name="Hyperlink 40" xfId="19338" hidden="1" xr:uid="{00000000-0005-0000-0000-0000729C0000}"/>
    <cellStyle name="Hyperlink 40" xfId="18735" hidden="1" xr:uid="{00000000-0005-0000-0000-0000739C0000}"/>
    <cellStyle name="Hyperlink 40" xfId="19407" hidden="1" xr:uid="{00000000-0005-0000-0000-0000749C0000}"/>
    <cellStyle name="Hyperlink 40" xfId="19456" hidden="1" xr:uid="{00000000-0005-0000-0000-0000759C0000}"/>
    <cellStyle name="Hyperlink 40" xfId="19506" hidden="1" xr:uid="{00000000-0005-0000-0000-0000769C0000}"/>
    <cellStyle name="Hyperlink 40" xfId="19542" hidden="1" xr:uid="{00000000-0005-0000-0000-0000779C0000}"/>
    <cellStyle name="Hyperlink 40" xfId="16459" hidden="1" xr:uid="{00000000-0005-0000-0000-0000789C0000}"/>
    <cellStyle name="Hyperlink 40" xfId="19611" hidden="1" xr:uid="{00000000-0005-0000-0000-0000799C0000}"/>
    <cellStyle name="Hyperlink 40" xfId="19660" hidden="1" xr:uid="{00000000-0005-0000-0000-00007A9C0000}"/>
    <cellStyle name="Hyperlink 40" xfId="19710" hidden="1" xr:uid="{00000000-0005-0000-0000-00007B9C0000}"/>
    <cellStyle name="Hyperlink 40" xfId="19746" hidden="1" xr:uid="{00000000-0005-0000-0000-00007C9C0000}"/>
    <cellStyle name="Hyperlink 40" xfId="19869" hidden="1" xr:uid="{00000000-0005-0000-0000-00007D9C0000}"/>
    <cellStyle name="Hyperlink 40" xfId="20042" hidden="1" xr:uid="{00000000-0005-0000-0000-00007E9C0000}"/>
    <cellStyle name="Hyperlink 40" xfId="20091" hidden="1" xr:uid="{00000000-0005-0000-0000-00007F9C0000}"/>
    <cellStyle name="Hyperlink 40" xfId="20141" hidden="1" xr:uid="{00000000-0005-0000-0000-0000809C0000}"/>
    <cellStyle name="Hyperlink 40" xfId="20177" hidden="1" xr:uid="{00000000-0005-0000-0000-0000819C0000}"/>
    <cellStyle name="Hyperlink 40" xfId="19896" hidden="1" xr:uid="{00000000-0005-0000-0000-0000829C0000}"/>
    <cellStyle name="Hyperlink 40" xfId="20274" hidden="1" xr:uid="{00000000-0005-0000-0000-0000839C0000}"/>
    <cellStyle name="Hyperlink 40" xfId="20323" hidden="1" xr:uid="{00000000-0005-0000-0000-0000849C0000}"/>
    <cellStyle name="Hyperlink 40" xfId="20373" hidden="1" xr:uid="{00000000-0005-0000-0000-0000859C0000}"/>
    <cellStyle name="Hyperlink 40" xfId="20409" hidden="1" xr:uid="{00000000-0005-0000-0000-0000869C0000}"/>
    <cellStyle name="Hyperlink 40" xfId="19795" hidden="1" xr:uid="{00000000-0005-0000-0000-0000879C0000}"/>
    <cellStyle name="Hyperlink 40" xfId="20478" hidden="1" xr:uid="{00000000-0005-0000-0000-0000889C0000}"/>
    <cellStyle name="Hyperlink 40" xfId="20527" hidden="1" xr:uid="{00000000-0005-0000-0000-0000899C0000}"/>
    <cellStyle name="Hyperlink 40" xfId="20577" hidden="1" xr:uid="{00000000-0005-0000-0000-00008A9C0000}"/>
    <cellStyle name="Hyperlink 40" xfId="20613" hidden="1" xr:uid="{00000000-0005-0000-0000-00008B9C0000}"/>
    <cellStyle name="Hyperlink 40" xfId="19979" hidden="1" xr:uid="{00000000-0005-0000-0000-00008C9C0000}"/>
    <cellStyle name="Hyperlink 40" xfId="20682" hidden="1" xr:uid="{00000000-0005-0000-0000-00008D9C0000}"/>
    <cellStyle name="Hyperlink 40" xfId="20731" hidden="1" xr:uid="{00000000-0005-0000-0000-00008E9C0000}"/>
    <cellStyle name="Hyperlink 40" xfId="20781" hidden="1" xr:uid="{00000000-0005-0000-0000-00008F9C0000}"/>
    <cellStyle name="Hyperlink 40" xfId="20817" hidden="1" xr:uid="{00000000-0005-0000-0000-0000909C0000}"/>
    <cellStyle name="Hyperlink 40" xfId="20214" hidden="1" xr:uid="{00000000-0005-0000-0000-0000919C0000}"/>
    <cellStyle name="Hyperlink 40" xfId="20886" hidden="1" xr:uid="{00000000-0005-0000-0000-0000929C0000}"/>
    <cellStyle name="Hyperlink 40" xfId="20935" hidden="1" xr:uid="{00000000-0005-0000-0000-0000939C0000}"/>
    <cellStyle name="Hyperlink 40" xfId="20985" hidden="1" xr:uid="{00000000-0005-0000-0000-0000949C0000}"/>
    <cellStyle name="Hyperlink 40" xfId="21021" hidden="1" xr:uid="{00000000-0005-0000-0000-0000959C0000}"/>
    <cellStyle name="Hyperlink 40" xfId="5791" hidden="1" xr:uid="{00000000-0005-0000-0000-0000969C0000}"/>
    <cellStyle name="Hyperlink 40" xfId="21119" hidden="1" xr:uid="{00000000-0005-0000-0000-0000979C0000}"/>
    <cellStyle name="Hyperlink 40" xfId="21168" hidden="1" xr:uid="{00000000-0005-0000-0000-0000989C0000}"/>
    <cellStyle name="Hyperlink 40" xfId="21218" hidden="1" xr:uid="{00000000-0005-0000-0000-0000999C0000}"/>
    <cellStyle name="Hyperlink 40" xfId="21254" hidden="1" xr:uid="{00000000-0005-0000-0000-00009A9C0000}"/>
    <cellStyle name="Hyperlink 40" xfId="21305" hidden="1" xr:uid="{00000000-0005-0000-0000-00009B9C0000}"/>
    <cellStyle name="Hyperlink 40" xfId="21374" hidden="1" xr:uid="{00000000-0005-0000-0000-00009C9C0000}"/>
    <cellStyle name="Hyperlink 40" xfId="21423" hidden="1" xr:uid="{00000000-0005-0000-0000-00009D9C0000}"/>
    <cellStyle name="Hyperlink 40" xfId="21473" hidden="1" xr:uid="{00000000-0005-0000-0000-00009E9C0000}"/>
    <cellStyle name="Hyperlink 40" xfId="21509" hidden="1" xr:uid="{00000000-0005-0000-0000-00009F9C0000}"/>
    <cellStyle name="Hyperlink 40" xfId="21615" hidden="1" xr:uid="{00000000-0005-0000-0000-0000A09C0000}"/>
    <cellStyle name="Hyperlink 40" xfId="21738" hidden="1" xr:uid="{00000000-0005-0000-0000-0000A19C0000}"/>
    <cellStyle name="Hyperlink 40" xfId="21787" hidden="1" xr:uid="{00000000-0005-0000-0000-0000A29C0000}"/>
    <cellStyle name="Hyperlink 40" xfId="21837" hidden="1" xr:uid="{00000000-0005-0000-0000-0000A39C0000}"/>
    <cellStyle name="Hyperlink 40" xfId="21873" hidden="1" xr:uid="{00000000-0005-0000-0000-0000A49C0000}"/>
    <cellStyle name="Hyperlink 40" xfId="21996" hidden="1" xr:uid="{00000000-0005-0000-0000-0000A59C0000}"/>
    <cellStyle name="Hyperlink 40" xfId="22169" hidden="1" xr:uid="{00000000-0005-0000-0000-0000A69C0000}"/>
    <cellStyle name="Hyperlink 40" xfId="22218" hidden="1" xr:uid="{00000000-0005-0000-0000-0000A79C0000}"/>
    <cellStyle name="Hyperlink 40" xfId="22268" hidden="1" xr:uid="{00000000-0005-0000-0000-0000A89C0000}"/>
    <cellStyle name="Hyperlink 40" xfId="22304" hidden="1" xr:uid="{00000000-0005-0000-0000-0000A99C0000}"/>
    <cellStyle name="Hyperlink 40" xfId="22023" hidden="1" xr:uid="{00000000-0005-0000-0000-0000AA9C0000}"/>
    <cellStyle name="Hyperlink 40" xfId="22401" hidden="1" xr:uid="{00000000-0005-0000-0000-0000AB9C0000}"/>
    <cellStyle name="Hyperlink 40" xfId="22450" hidden="1" xr:uid="{00000000-0005-0000-0000-0000AC9C0000}"/>
    <cellStyle name="Hyperlink 40" xfId="22500" hidden="1" xr:uid="{00000000-0005-0000-0000-0000AD9C0000}"/>
    <cellStyle name="Hyperlink 40" xfId="22536" hidden="1" xr:uid="{00000000-0005-0000-0000-0000AE9C0000}"/>
    <cellStyle name="Hyperlink 40" xfId="21922" hidden="1" xr:uid="{00000000-0005-0000-0000-0000AF9C0000}"/>
    <cellStyle name="Hyperlink 40" xfId="22605" hidden="1" xr:uid="{00000000-0005-0000-0000-0000B09C0000}"/>
    <cellStyle name="Hyperlink 40" xfId="22654" hidden="1" xr:uid="{00000000-0005-0000-0000-0000B19C0000}"/>
    <cellStyle name="Hyperlink 40" xfId="22704" hidden="1" xr:uid="{00000000-0005-0000-0000-0000B29C0000}"/>
    <cellStyle name="Hyperlink 40" xfId="22740" hidden="1" xr:uid="{00000000-0005-0000-0000-0000B39C0000}"/>
    <cellStyle name="Hyperlink 40" xfId="22106" hidden="1" xr:uid="{00000000-0005-0000-0000-0000B49C0000}"/>
    <cellStyle name="Hyperlink 40" xfId="22809" hidden="1" xr:uid="{00000000-0005-0000-0000-0000B59C0000}"/>
    <cellStyle name="Hyperlink 40" xfId="22858" hidden="1" xr:uid="{00000000-0005-0000-0000-0000B69C0000}"/>
    <cellStyle name="Hyperlink 40" xfId="22908" hidden="1" xr:uid="{00000000-0005-0000-0000-0000B79C0000}"/>
    <cellStyle name="Hyperlink 40" xfId="22944" hidden="1" xr:uid="{00000000-0005-0000-0000-0000B89C0000}"/>
    <cellStyle name="Hyperlink 40" xfId="22341" hidden="1" xr:uid="{00000000-0005-0000-0000-0000B99C0000}"/>
    <cellStyle name="Hyperlink 40" xfId="23013" hidden="1" xr:uid="{00000000-0005-0000-0000-0000BA9C0000}"/>
    <cellStyle name="Hyperlink 40" xfId="23062" hidden="1" xr:uid="{00000000-0005-0000-0000-0000BB9C0000}"/>
    <cellStyle name="Hyperlink 40" xfId="23112" hidden="1" xr:uid="{00000000-0005-0000-0000-0000BC9C0000}"/>
    <cellStyle name="Hyperlink 40" xfId="23148" hidden="1" xr:uid="{00000000-0005-0000-0000-0000BD9C0000}"/>
    <cellStyle name="Hyperlink 40" xfId="21643" hidden="1" xr:uid="{00000000-0005-0000-0000-0000BE9C0000}"/>
    <cellStyle name="Hyperlink 40" xfId="23217" hidden="1" xr:uid="{00000000-0005-0000-0000-0000BF9C0000}"/>
    <cellStyle name="Hyperlink 40" xfId="23266" hidden="1" xr:uid="{00000000-0005-0000-0000-0000C09C0000}"/>
    <cellStyle name="Hyperlink 40" xfId="23316" hidden="1" xr:uid="{00000000-0005-0000-0000-0000C19C0000}"/>
    <cellStyle name="Hyperlink 40" xfId="23352" hidden="1" xr:uid="{00000000-0005-0000-0000-0000C29C0000}"/>
    <cellStyle name="Hyperlink 40" xfId="23475" hidden="1" xr:uid="{00000000-0005-0000-0000-0000C39C0000}"/>
    <cellStyle name="Hyperlink 40" xfId="23648" hidden="1" xr:uid="{00000000-0005-0000-0000-0000C49C0000}"/>
    <cellStyle name="Hyperlink 40" xfId="23697" hidden="1" xr:uid="{00000000-0005-0000-0000-0000C59C0000}"/>
    <cellStyle name="Hyperlink 40" xfId="23747" hidden="1" xr:uid="{00000000-0005-0000-0000-0000C69C0000}"/>
    <cellStyle name="Hyperlink 40" xfId="23783" hidden="1" xr:uid="{00000000-0005-0000-0000-0000C79C0000}"/>
    <cellStyle name="Hyperlink 40" xfId="23502" hidden="1" xr:uid="{00000000-0005-0000-0000-0000C89C0000}"/>
    <cellStyle name="Hyperlink 40" xfId="23880" hidden="1" xr:uid="{00000000-0005-0000-0000-0000C99C0000}"/>
    <cellStyle name="Hyperlink 40" xfId="23929" hidden="1" xr:uid="{00000000-0005-0000-0000-0000CA9C0000}"/>
    <cellStyle name="Hyperlink 40" xfId="23979" hidden="1" xr:uid="{00000000-0005-0000-0000-0000CB9C0000}"/>
    <cellStyle name="Hyperlink 40" xfId="24015" hidden="1" xr:uid="{00000000-0005-0000-0000-0000CC9C0000}"/>
    <cellStyle name="Hyperlink 40" xfId="23401" hidden="1" xr:uid="{00000000-0005-0000-0000-0000CD9C0000}"/>
    <cellStyle name="Hyperlink 40" xfId="24084" hidden="1" xr:uid="{00000000-0005-0000-0000-0000CE9C0000}"/>
    <cellStyle name="Hyperlink 40" xfId="24133" hidden="1" xr:uid="{00000000-0005-0000-0000-0000CF9C0000}"/>
    <cellStyle name="Hyperlink 40" xfId="24183" hidden="1" xr:uid="{00000000-0005-0000-0000-0000D09C0000}"/>
    <cellStyle name="Hyperlink 40" xfId="24219" hidden="1" xr:uid="{00000000-0005-0000-0000-0000D19C0000}"/>
    <cellStyle name="Hyperlink 40" xfId="23585" hidden="1" xr:uid="{00000000-0005-0000-0000-0000D29C0000}"/>
    <cellStyle name="Hyperlink 40" xfId="24288" hidden="1" xr:uid="{00000000-0005-0000-0000-0000D39C0000}"/>
    <cellStyle name="Hyperlink 40" xfId="24337" hidden="1" xr:uid="{00000000-0005-0000-0000-0000D49C0000}"/>
    <cellStyle name="Hyperlink 40" xfId="24387" hidden="1" xr:uid="{00000000-0005-0000-0000-0000D59C0000}"/>
    <cellStyle name="Hyperlink 40" xfId="24423" hidden="1" xr:uid="{00000000-0005-0000-0000-0000D69C0000}"/>
    <cellStyle name="Hyperlink 40" xfId="23820" hidden="1" xr:uid="{00000000-0005-0000-0000-0000D79C0000}"/>
    <cellStyle name="Hyperlink 40" xfId="24492" hidden="1" xr:uid="{00000000-0005-0000-0000-0000D89C0000}"/>
    <cellStyle name="Hyperlink 40" xfId="24541" hidden="1" xr:uid="{00000000-0005-0000-0000-0000D99C0000}"/>
    <cellStyle name="Hyperlink 40" xfId="24591" hidden="1" xr:uid="{00000000-0005-0000-0000-0000DA9C0000}"/>
    <cellStyle name="Hyperlink 40" xfId="24627" hidden="1" xr:uid="{00000000-0005-0000-0000-0000DB9C0000}"/>
    <cellStyle name="Hyperlink 40" xfId="21544" hidden="1" xr:uid="{00000000-0005-0000-0000-0000DC9C0000}"/>
    <cellStyle name="Hyperlink 40" xfId="24696" hidden="1" xr:uid="{00000000-0005-0000-0000-0000DD9C0000}"/>
    <cellStyle name="Hyperlink 40" xfId="24745" hidden="1" xr:uid="{00000000-0005-0000-0000-0000DE9C0000}"/>
    <cellStyle name="Hyperlink 40" xfId="24795" hidden="1" xr:uid="{00000000-0005-0000-0000-0000DF9C0000}"/>
    <cellStyle name="Hyperlink 40" xfId="24831" hidden="1" xr:uid="{00000000-0005-0000-0000-0000E09C0000}"/>
    <cellStyle name="Hyperlink 40" xfId="24954" hidden="1" xr:uid="{00000000-0005-0000-0000-0000E19C0000}"/>
    <cellStyle name="Hyperlink 40" xfId="25127" hidden="1" xr:uid="{00000000-0005-0000-0000-0000E29C0000}"/>
    <cellStyle name="Hyperlink 40" xfId="25176" hidden="1" xr:uid="{00000000-0005-0000-0000-0000E39C0000}"/>
    <cellStyle name="Hyperlink 40" xfId="25226" hidden="1" xr:uid="{00000000-0005-0000-0000-0000E49C0000}"/>
    <cellStyle name="Hyperlink 40" xfId="25262" hidden="1" xr:uid="{00000000-0005-0000-0000-0000E59C0000}"/>
    <cellStyle name="Hyperlink 40" xfId="24981" hidden="1" xr:uid="{00000000-0005-0000-0000-0000E69C0000}"/>
    <cellStyle name="Hyperlink 40" xfId="25359" hidden="1" xr:uid="{00000000-0005-0000-0000-0000E79C0000}"/>
    <cellStyle name="Hyperlink 40" xfId="25408" hidden="1" xr:uid="{00000000-0005-0000-0000-0000E89C0000}"/>
    <cellStyle name="Hyperlink 40" xfId="25458" hidden="1" xr:uid="{00000000-0005-0000-0000-0000E99C0000}"/>
    <cellStyle name="Hyperlink 40" xfId="25494" hidden="1" xr:uid="{00000000-0005-0000-0000-0000EA9C0000}"/>
    <cellStyle name="Hyperlink 40" xfId="24880" hidden="1" xr:uid="{00000000-0005-0000-0000-0000EB9C0000}"/>
    <cellStyle name="Hyperlink 40" xfId="25563" hidden="1" xr:uid="{00000000-0005-0000-0000-0000EC9C0000}"/>
    <cellStyle name="Hyperlink 40" xfId="25612" hidden="1" xr:uid="{00000000-0005-0000-0000-0000ED9C0000}"/>
    <cellStyle name="Hyperlink 40" xfId="25662" hidden="1" xr:uid="{00000000-0005-0000-0000-0000EE9C0000}"/>
    <cellStyle name="Hyperlink 40" xfId="25698" hidden="1" xr:uid="{00000000-0005-0000-0000-0000EF9C0000}"/>
    <cellStyle name="Hyperlink 40" xfId="25064" hidden="1" xr:uid="{00000000-0005-0000-0000-0000F09C0000}"/>
    <cellStyle name="Hyperlink 40" xfId="25767" hidden="1" xr:uid="{00000000-0005-0000-0000-0000F19C0000}"/>
    <cellStyle name="Hyperlink 40" xfId="25816" hidden="1" xr:uid="{00000000-0005-0000-0000-0000F29C0000}"/>
    <cellStyle name="Hyperlink 40" xfId="25866" hidden="1" xr:uid="{00000000-0005-0000-0000-0000F39C0000}"/>
    <cellStyle name="Hyperlink 40" xfId="25902" hidden="1" xr:uid="{00000000-0005-0000-0000-0000F49C0000}"/>
    <cellStyle name="Hyperlink 40" xfId="25299" hidden="1" xr:uid="{00000000-0005-0000-0000-0000F59C0000}"/>
    <cellStyle name="Hyperlink 40" xfId="25971" hidden="1" xr:uid="{00000000-0005-0000-0000-0000F69C0000}"/>
    <cellStyle name="Hyperlink 40" xfId="26020" hidden="1" xr:uid="{00000000-0005-0000-0000-0000F79C0000}"/>
    <cellStyle name="Hyperlink 40" xfId="26070" hidden="1" xr:uid="{00000000-0005-0000-0000-0000F89C0000}"/>
    <cellStyle name="Hyperlink 40" xfId="26106" hidden="1" xr:uid="{00000000-0005-0000-0000-0000F99C0000}"/>
    <cellStyle name="Hyperlink 40" xfId="10882" hidden="1" xr:uid="{00000000-0005-0000-0000-0000FA9C0000}"/>
    <cellStyle name="Hyperlink 40" xfId="26200" hidden="1" xr:uid="{00000000-0005-0000-0000-0000FB9C0000}"/>
    <cellStyle name="Hyperlink 40" xfId="26249" hidden="1" xr:uid="{00000000-0005-0000-0000-0000FC9C0000}"/>
    <cellStyle name="Hyperlink 40" xfId="26299" hidden="1" xr:uid="{00000000-0005-0000-0000-0000FD9C0000}"/>
    <cellStyle name="Hyperlink 40" xfId="26335" hidden="1" xr:uid="{00000000-0005-0000-0000-0000FE9C0000}"/>
    <cellStyle name="Hyperlink 40" xfId="26386" hidden="1" xr:uid="{00000000-0005-0000-0000-0000FF9C0000}"/>
    <cellStyle name="Hyperlink 40" xfId="26455" hidden="1" xr:uid="{00000000-0005-0000-0000-0000009D0000}"/>
    <cellStyle name="Hyperlink 40" xfId="26504" hidden="1" xr:uid="{00000000-0005-0000-0000-0000019D0000}"/>
    <cellStyle name="Hyperlink 40" xfId="26554" hidden="1" xr:uid="{00000000-0005-0000-0000-0000029D0000}"/>
    <cellStyle name="Hyperlink 40" xfId="26590" hidden="1" xr:uid="{00000000-0005-0000-0000-0000039D0000}"/>
    <cellStyle name="Hyperlink 40" xfId="26693" hidden="1" xr:uid="{00000000-0005-0000-0000-0000049D0000}"/>
    <cellStyle name="Hyperlink 40" xfId="26816" hidden="1" xr:uid="{00000000-0005-0000-0000-0000059D0000}"/>
    <cellStyle name="Hyperlink 40" xfId="26865" hidden="1" xr:uid="{00000000-0005-0000-0000-0000069D0000}"/>
    <cellStyle name="Hyperlink 40" xfId="26915" hidden="1" xr:uid="{00000000-0005-0000-0000-0000079D0000}"/>
    <cellStyle name="Hyperlink 40" xfId="26951" hidden="1" xr:uid="{00000000-0005-0000-0000-0000089D0000}"/>
    <cellStyle name="Hyperlink 40" xfId="27074" hidden="1" xr:uid="{00000000-0005-0000-0000-0000099D0000}"/>
    <cellStyle name="Hyperlink 40" xfId="27247" hidden="1" xr:uid="{00000000-0005-0000-0000-00000A9D0000}"/>
    <cellStyle name="Hyperlink 40" xfId="27296" hidden="1" xr:uid="{00000000-0005-0000-0000-00000B9D0000}"/>
    <cellStyle name="Hyperlink 40" xfId="27346" hidden="1" xr:uid="{00000000-0005-0000-0000-00000C9D0000}"/>
    <cellStyle name="Hyperlink 40" xfId="27382" hidden="1" xr:uid="{00000000-0005-0000-0000-00000D9D0000}"/>
    <cellStyle name="Hyperlink 40" xfId="27101" hidden="1" xr:uid="{00000000-0005-0000-0000-00000E9D0000}"/>
    <cellStyle name="Hyperlink 40" xfId="27479" hidden="1" xr:uid="{00000000-0005-0000-0000-00000F9D0000}"/>
    <cellStyle name="Hyperlink 40" xfId="27528" hidden="1" xr:uid="{00000000-0005-0000-0000-0000109D0000}"/>
    <cellStyle name="Hyperlink 40" xfId="27578" hidden="1" xr:uid="{00000000-0005-0000-0000-0000119D0000}"/>
    <cellStyle name="Hyperlink 40" xfId="27614" hidden="1" xr:uid="{00000000-0005-0000-0000-0000129D0000}"/>
    <cellStyle name="Hyperlink 40" xfId="27000" hidden="1" xr:uid="{00000000-0005-0000-0000-0000139D0000}"/>
    <cellStyle name="Hyperlink 40" xfId="27683" hidden="1" xr:uid="{00000000-0005-0000-0000-0000149D0000}"/>
    <cellStyle name="Hyperlink 40" xfId="27732" hidden="1" xr:uid="{00000000-0005-0000-0000-0000159D0000}"/>
    <cellStyle name="Hyperlink 40" xfId="27782" hidden="1" xr:uid="{00000000-0005-0000-0000-0000169D0000}"/>
    <cellStyle name="Hyperlink 40" xfId="27818" hidden="1" xr:uid="{00000000-0005-0000-0000-0000179D0000}"/>
    <cellStyle name="Hyperlink 40" xfId="27184" hidden="1" xr:uid="{00000000-0005-0000-0000-0000189D0000}"/>
    <cellStyle name="Hyperlink 40" xfId="27887" hidden="1" xr:uid="{00000000-0005-0000-0000-0000199D0000}"/>
    <cellStyle name="Hyperlink 40" xfId="27936" hidden="1" xr:uid="{00000000-0005-0000-0000-00001A9D0000}"/>
    <cellStyle name="Hyperlink 40" xfId="27986" hidden="1" xr:uid="{00000000-0005-0000-0000-00001B9D0000}"/>
    <cellStyle name="Hyperlink 40" xfId="28022" hidden="1" xr:uid="{00000000-0005-0000-0000-00001C9D0000}"/>
    <cellStyle name="Hyperlink 40" xfId="27419" hidden="1" xr:uid="{00000000-0005-0000-0000-00001D9D0000}"/>
    <cellStyle name="Hyperlink 40" xfId="28091" hidden="1" xr:uid="{00000000-0005-0000-0000-00001E9D0000}"/>
    <cellStyle name="Hyperlink 40" xfId="28140" hidden="1" xr:uid="{00000000-0005-0000-0000-00001F9D0000}"/>
    <cellStyle name="Hyperlink 40" xfId="28190" hidden="1" xr:uid="{00000000-0005-0000-0000-0000209D0000}"/>
    <cellStyle name="Hyperlink 40" xfId="28226" hidden="1" xr:uid="{00000000-0005-0000-0000-0000219D0000}"/>
    <cellStyle name="Hyperlink 40" xfId="26721" hidden="1" xr:uid="{00000000-0005-0000-0000-0000229D0000}"/>
    <cellStyle name="Hyperlink 40" xfId="28295" hidden="1" xr:uid="{00000000-0005-0000-0000-0000239D0000}"/>
    <cellStyle name="Hyperlink 40" xfId="28344" hidden="1" xr:uid="{00000000-0005-0000-0000-0000249D0000}"/>
    <cellStyle name="Hyperlink 40" xfId="28394" hidden="1" xr:uid="{00000000-0005-0000-0000-0000259D0000}"/>
    <cellStyle name="Hyperlink 40" xfId="28430" hidden="1" xr:uid="{00000000-0005-0000-0000-0000269D0000}"/>
    <cellStyle name="Hyperlink 40" xfId="28553" hidden="1" xr:uid="{00000000-0005-0000-0000-0000279D0000}"/>
    <cellStyle name="Hyperlink 40" xfId="28726" hidden="1" xr:uid="{00000000-0005-0000-0000-0000289D0000}"/>
    <cellStyle name="Hyperlink 40" xfId="28775" hidden="1" xr:uid="{00000000-0005-0000-0000-0000299D0000}"/>
    <cellStyle name="Hyperlink 40" xfId="28825" hidden="1" xr:uid="{00000000-0005-0000-0000-00002A9D0000}"/>
    <cellStyle name="Hyperlink 40" xfId="28861" hidden="1" xr:uid="{00000000-0005-0000-0000-00002B9D0000}"/>
    <cellStyle name="Hyperlink 40" xfId="28580" hidden="1" xr:uid="{00000000-0005-0000-0000-00002C9D0000}"/>
    <cellStyle name="Hyperlink 40" xfId="28958" hidden="1" xr:uid="{00000000-0005-0000-0000-00002D9D0000}"/>
    <cellStyle name="Hyperlink 40" xfId="29007" hidden="1" xr:uid="{00000000-0005-0000-0000-00002E9D0000}"/>
    <cellStyle name="Hyperlink 40" xfId="29057" hidden="1" xr:uid="{00000000-0005-0000-0000-00002F9D0000}"/>
    <cellStyle name="Hyperlink 40" xfId="29093" hidden="1" xr:uid="{00000000-0005-0000-0000-0000309D0000}"/>
    <cellStyle name="Hyperlink 40" xfId="28479" hidden="1" xr:uid="{00000000-0005-0000-0000-0000319D0000}"/>
    <cellStyle name="Hyperlink 40" xfId="29162" hidden="1" xr:uid="{00000000-0005-0000-0000-0000329D0000}"/>
    <cellStyle name="Hyperlink 40" xfId="29211" hidden="1" xr:uid="{00000000-0005-0000-0000-0000339D0000}"/>
    <cellStyle name="Hyperlink 40" xfId="29261" hidden="1" xr:uid="{00000000-0005-0000-0000-0000349D0000}"/>
    <cellStyle name="Hyperlink 40" xfId="29297" hidden="1" xr:uid="{00000000-0005-0000-0000-0000359D0000}"/>
    <cellStyle name="Hyperlink 40" xfId="28663" hidden="1" xr:uid="{00000000-0005-0000-0000-0000369D0000}"/>
    <cellStyle name="Hyperlink 40" xfId="29366" hidden="1" xr:uid="{00000000-0005-0000-0000-0000379D0000}"/>
    <cellStyle name="Hyperlink 40" xfId="29415" hidden="1" xr:uid="{00000000-0005-0000-0000-0000389D0000}"/>
    <cellStyle name="Hyperlink 40" xfId="29465" hidden="1" xr:uid="{00000000-0005-0000-0000-0000399D0000}"/>
    <cellStyle name="Hyperlink 40" xfId="29501" hidden="1" xr:uid="{00000000-0005-0000-0000-00003A9D0000}"/>
    <cellStyle name="Hyperlink 40" xfId="28898" hidden="1" xr:uid="{00000000-0005-0000-0000-00003B9D0000}"/>
    <cellStyle name="Hyperlink 40" xfId="29570" hidden="1" xr:uid="{00000000-0005-0000-0000-00003C9D0000}"/>
    <cellStyle name="Hyperlink 40" xfId="29619" hidden="1" xr:uid="{00000000-0005-0000-0000-00003D9D0000}"/>
    <cellStyle name="Hyperlink 40" xfId="29669" hidden="1" xr:uid="{00000000-0005-0000-0000-00003E9D0000}"/>
    <cellStyle name="Hyperlink 40" xfId="29705" hidden="1" xr:uid="{00000000-0005-0000-0000-00003F9D0000}"/>
    <cellStyle name="Hyperlink 40" xfId="26622" hidden="1" xr:uid="{00000000-0005-0000-0000-0000409D0000}"/>
    <cellStyle name="Hyperlink 40" xfId="29774" hidden="1" xr:uid="{00000000-0005-0000-0000-0000419D0000}"/>
    <cellStyle name="Hyperlink 40" xfId="29823" hidden="1" xr:uid="{00000000-0005-0000-0000-0000429D0000}"/>
    <cellStyle name="Hyperlink 40" xfId="29873" hidden="1" xr:uid="{00000000-0005-0000-0000-0000439D0000}"/>
    <cellStyle name="Hyperlink 40" xfId="29909" hidden="1" xr:uid="{00000000-0005-0000-0000-0000449D0000}"/>
    <cellStyle name="Hyperlink 40" xfId="30032" hidden="1" xr:uid="{00000000-0005-0000-0000-0000459D0000}"/>
    <cellStyle name="Hyperlink 40" xfId="30205" hidden="1" xr:uid="{00000000-0005-0000-0000-0000469D0000}"/>
    <cellStyle name="Hyperlink 40" xfId="30254" hidden="1" xr:uid="{00000000-0005-0000-0000-0000479D0000}"/>
    <cellStyle name="Hyperlink 40" xfId="30304" hidden="1" xr:uid="{00000000-0005-0000-0000-0000489D0000}"/>
    <cellStyle name="Hyperlink 40" xfId="30340" hidden="1" xr:uid="{00000000-0005-0000-0000-0000499D0000}"/>
    <cellStyle name="Hyperlink 40" xfId="30059" hidden="1" xr:uid="{00000000-0005-0000-0000-00004A9D0000}"/>
    <cellStyle name="Hyperlink 40" xfId="30437" hidden="1" xr:uid="{00000000-0005-0000-0000-00004B9D0000}"/>
    <cellStyle name="Hyperlink 40" xfId="30486" hidden="1" xr:uid="{00000000-0005-0000-0000-00004C9D0000}"/>
    <cellStyle name="Hyperlink 40" xfId="30536" hidden="1" xr:uid="{00000000-0005-0000-0000-00004D9D0000}"/>
    <cellStyle name="Hyperlink 40" xfId="30572" hidden="1" xr:uid="{00000000-0005-0000-0000-00004E9D0000}"/>
    <cellStyle name="Hyperlink 40" xfId="29958" hidden="1" xr:uid="{00000000-0005-0000-0000-00004F9D0000}"/>
    <cellStyle name="Hyperlink 40" xfId="30641" hidden="1" xr:uid="{00000000-0005-0000-0000-0000509D0000}"/>
    <cellStyle name="Hyperlink 40" xfId="30690" hidden="1" xr:uid="{00000000-0005-0000-0000-0000519D0000}"/>
    <cellStyle name="Hyperlink 40" xfId="30740" hidden="1" xr:uid="{00000000-0005-0000-0000-0000529D0000}"/>
    <cellStyle name="Hyperlink 40" xfId="30776" hidden="1" xr:uid="{00000000-0005-0000-0000-0000539D0000}"/>
    <cellStyle name="Hyperlink 40" xfId="30142" hidden="1" xr:uid="{00000000-0005-0000-0000-0000549D0000}"/>
    <cellStyle name="Hyperlink 40" xfId="30845" hidden="1" xr:uid="{00000000-0005-0000-0000-0000559D0000}"/>
    <cellStyle name="Hyperlink 40" xfId="30894" hidden="1" xr:uid="{00000000-0005-0000-0000-0000569D0000}"/>
    <cellStyle name="Hyperlink 40" xfId="30944" hidden="1" xr:uid="{00000000-0005-0000-0000-0000579D0000}"/>
    <cellStyle name="Hyperlink 40" xfId="30980" hidden="1" xr:uid="{00000000-0005-0000-0000-0000589D0000}"/>
    <cellStyle name="Hyperlink 40" xfId="30377" hidden="1" xr:uid="{00000000-0005-0000-0000-0000599D0000}"/>
    <cellStyle name="Hyperlink 40" xfId="31049" hidden="1" xr:uid="{00000000-0005-0000-0000-00005A9D0000}"/>
    <cellStyle name="Hyperlink 40" xfId="31098" hidden="1" xr:uid="{00000000-0005-0000-0000-00005B9D0000}"/>
    <cellStyle name="Hyperlink 40" xfId="31148" hidden="1" xr:uid="{00000000-0005-0000-0000-00005C9D0000}"/>
    <cellStyle name="Hyperlink 40" xfId="31184" hidden="1" xr:uid="{00000000-0005-0000-0000-00005D9D0000}"/>
    <cellStyle name="Hyperlink 40" xfId="15970" hidden="1" xr:uid="{00000000-0005-0000-0000-00005E9D0000}"/>
    <cellStyle name="Hyperlink 40" xfId="31272" hidden="1" xr:uid="{00000000-0005-0000-0000-00005F9D0000}"/>
    <cellStyle name="Hyperlink 40" xfId="31321" hidden="1" xr:uid="{00000000-0005-0000-0000-0000609D0000}"/>
    <cellStyle name="Hyperlink 40" xfId="31371" hidden="1" xr:uid="{00000000-0005-0000-0000-0000619D0000}"/>
    <cellStyle name="Hyperlink 40" xfId="31407" hidden="1" xr:uid="{00000000-0005-0000-0000-0000629D0000}"/>
    <cellStyle name="Hyperlink 40" xfId="31458" hidden="1" xr:uid="{00000000-0005-0000-0000-0000639D0000}"/>
    <cellStyle name="Hyperlink 40" xfId="31527" hidden="1" xr:uid="{00000000-0005-0000-0000-0000649D0000}"/>
    <cellStyle name="Hyperlink 40" xfId="31576" hidden="1" xr:uid="{00000000-0005-0000-0000-0000659D0000}"/>
    <cellStyle name="Hyperlink 40" xfId="31626" hidden="1" xr:uid="{00000000-0005-0000-0000-0000669D0000}"/>
    <cellStyle name="Hyperlink 40" xfId="31662" hidden="1" xr:uid="{00000000-0005-0000-0000-0000679D0000}"/>
    <cellStyle name="Hyperlink 40" xfId="31762" hidden="1" xr:uid="{00000000-0005-0000-0000-0000689D0000}"/>
    <cellStyle name="Hyperlink 40" xfId="31884" hidden="1" xr:uid="{00000000-0005-0000-0000-0000699D0000}"/>
    <cellStyle name="Hyperlink 40" xfId="31933" hidden="1" xr:uid="{00000000-0005-0000-0000-00006A9D0000}"/>
    <cellStyle name="Hyperlink 40" xfId="31983" hidden="1" xr:uid="{00000000-0005-0000-0000-00006B9D0000}"/>
    <cellStyle name="Hyperlink 40" xfId="32019" hidden="1" xr:uid="{00000000-0005-0000-0000-00006C9D0000}"/>
    <cellStyle name="Hyperlink 40" xfId="32142" hidden="1" xr:uid="{00000000-0005-0000-0000-00006D9D0000}"/>
    <cellStyle name="Hyperlink 40" xfId="32315" hidden="1" xr:uid="{00000000-0005-0000-0000-00006E9D0000}"/>
    <cellStyle name="Hyperlink 40" xfId="32364" hidden="1" xr:uid="{00000000-0005-0000-0000-00006F9D0000}"/>
    <cellStyle name="Hyperlink 40" xfId="32414" hidden="1" xr:uid="{00000000-0005-0000-0000-0000709D0000}"/>
    <cellStyle name="Hyperlink 40" xfId="32450" hidden="1" xr:uid="{00000000-0005-0000-0000-0000719D0000}"/>
    <cellStyle name="Hyperlink 40" xfId="32169" hidden="1" xr:uid="{00000000-0005-0000-0000-0000729D0000}"/>
    <cellStyle name="Hyperlink 40" xfId="32547" hidden="1" xr:uid="{00000000-0005-0000-0000-0000739D0000}"/>
    <cellStyle name="Hyperlink 40" xfId="32596" hidden="1" xr:uid="{00000000-0005-0000-0000-0000749D0000}"/>
    <cellStyle name="Hyperlink 40" xfId="32646" hidden="1" xr:uid="{00000000-0005-0000-0000-0000759D0000}"/>
    <cellStyle name="Hyperlink 40" xfId="32682" hidden="1" xr:uid="{00000000-0005-0000-0000-0000769D0000}"/>
    <cellStyle name="Hyperlink 40" xfId="32068" hidden="1" xr:uid="{00000000-0005-0000-0000-0000779D0000}"/>
    <cellStyle name="Hyperlink 40" xfId="32751" hidden="1" xr:uid="{00000000-0005-0000-0000-0000789D0000}"/>
    <cellStyle name="Hyperlink 40" xfId="32800" hidden="1" xr:uid="{00000000-0005-0000-0000-0000799D0000}"/>
    <cellStyle name="Hyperlink 40" xfId="32850" hidden="1" xr:uid="{00000000-0005-0000-0000-00007A9D0000}"/>
    <cellStyle name="Hyperlink 40" xfId="32886" hidden="1" xr:uid="{00000000-0005-0000-0000-00007B9D0000}"/>
    <cellStyle name="Hyperlink 40" xfId="32252" hidden="1" xr:uid="{00000000-0005-0000-0000-00007C9D0000}"/>
    <cellStyle name="Hyperlink 40" xfId="32955" hidden="1" xr:uid="{00000000-0005-0000-0000-00007D9D0000}"/>
    <cellStyle name="Hyperlink 40" xfId="33004" hidden="1" xr:uid="{00000000-0005-0000-0000-00007E9D0000}"/>
    <cellStyle name="Hyperlink 40" xfId="33054" hidden="1" xr:uid="{00000000-0005-0000-0000-00007F9D0000}"/>
    <cellStyle name="Hyperlink 40" xfId="33090" hidden="1" xr:uid="{00000000-0005-0000-0000-0000809D0000}"/>
    <cellStyle name="Hyperlink 40" xfId="32487" hidden="1" xr:uid="{00000000-0005-0000-0000-0000819D0000}"/>
    <cellStyle name="Hyperlink 40" xfId="33159" hidden="1" xr:uid="{00000000-0005-0000-0000-0000829D0000}"/>
    <cellStyle name="Hyperlink 40" xfId="33208" hidden="1" xr:uid="{00000000-0005-0000-0000-0000839D0000}"/>
    <cellStyle name="Hyperlink 40" xfId="33258" hidden="1" xr:uid="{00000000-0005-0000-0000-0000849D0000}"/>
    <cellStyle name="Hyperlink 40" xfId="33294" hidden="1" xr:uid="{00000000-0005-0000-0000-0000859D0000}"/>
    <cellStyle name="Hyperlink 40" xfId="31789" hidden="1" xr:uid="{00000000-0005-0000-0000-0000869D0000}"/>
    <cellStyle name="Hyperlink 40" xfId="33363" hidden="1" xr:uid="{00000000-0005-0000-0000-0000879D0000}"/>
    <cellStyle name="Hyperlink 40" xfId="33412" hidden="1" xr:uid="{00000000-0005-0000-0000-0000889D0000}"/>
    <cellStyle name="Hyperlink 40" xfId="33462" hidden="1" xr:uid="{00000000-0005-0000-0000-0000899D0000}"/>
    <cellStyle name="Hyperlink 40" xfId="33498" hidden="1" xr:uid="{00000000-0005-0000-0000-00008A9D0000}"/>
    <cellStyle name="Hyperlink 40" xfId="33621" hidden="1" xr:uid="{00000000-0005-0000-0000-00008B9D0000}"/>
    <cellStyle name="Hyperlink 40" xfId="33794" hidden="1" xr:uid="{00000000-0005-0000-0000-00008C9D0000}"/>
    <cellStyle name="Hyperlink 40" xfId="33843" hidden="1" xr:uid="{00000000-0005-0000-0000-00008D9D0000}"/>
    <cellStyle name="Hyperlink 40" xfId="33893" hidden="1" xr:uid="{00000000-0005-0000-0000-00008E9D0000}"/>
    <cellStyle name="Hyperlink 40" xfId="33929" hidden="1" xr:uid="{00000000-0005-0000-0000-00008F9D0000}"/>
    <cellStyle name="Hyperlink 40" xfId="33648" hidden="1" xr:uid="{00000000-0005-0000-0000-0000909D0000}"/>
    <cellStyle name="Hyperlink 40" xfId="34026" hidden="1" xr:uid="{00000000-0005-0000-0000-0000919D0000}"/>
    <cellStyle name="Hyperlink 40" xfId="34075" hidden="1" xr:uid="{00000000-0005-0000-0000-0000929D0000}"/>
    <cellStyle name="Hyperlink 40" xfId="34125" hidden="1" xr:uid="{00000000-0005-0000-0000-0000939D0000}"/>
    <cellStyle name="Hyperlink 40" xfId="34161" hidden="1" xr:uid="{00000000-0005-0000-0000-0000949D0000}"/>
    <cellStyle name="Hyperlink 40" xfId="33547" hidden="1" xr:uid="{00000000-0005-0000-0000-0000959D0000}"/>
    <cellStyle name="Hyperlink 40" xfId="34230" hidden="1" xr:uid="{00000000-0005-0000-0000-0000969D0000}"/>
    <cellStyle name="Hyperlink 40" xfId="34279" hidden="1" xr:uid="{00000000-0005-0000-0000-0000979D0000}"/>
    <cellStyle name="Hyperlink 40" xfId="34329" hidden="1" xr:uid="{00000000-0005-0000-0000-0000989D0000}"/>
    <cellStyle name="Hyperlink 40" xfId="34365" hidden="1" xr:uid="{00000000-0005-0000-0000-0000999D0000}"/>
    <cellStyle name="Hyperlink 40" xfId="33731" hidden="1" xr:uid="{00000000-0005-0000-0000-00009A9D0000}"/>
    <cellStyle name="Hyperlink 40" xfId="34434" hidden="1" xr:uid="{00000000-0005-0000-0000-00009B9D0000}"/>
    <cellStyle name="Hyperlink 40" xfId="34483" hidden="1" xr:uid="{00000000-0005-0000-0000-00009C9D0000}"/>
    <cellStyle name="Hyperlink 40" xfId="34533" hidden="1" xr:uid="{00000000-0005-0000-0000-00009D9D0000}"/>
    <cellStyle name="Hyperlink 40" xfId="34569" hidden="1" xr:uid="{00000000-0005-0000-0000-00009E9D0000}"/>
    <cellStyle name="Hyperlink 40" xfId="33966" hidden="1" xr:uid="{00000000-0005-0000-0000-00009F9D0000}"/>
    <cellStyle name="Hyperlink 40" xfId="34638" hidden="1" xr:uid="{00000000-0005-0000-0000-0000A09D0000}"/>
    <cellStyle name="Hyperlink 40" xfId="34687" hidden="1" xr:uid="{00000000-0005-0000-0000-0000A19D0000}"/>
    <cellStyle name="Hyperlink 40" xfId="34737" hidden="1" xr:uid="{00000000-0005-0000-0000-0000A29D0000}"/>
    <cellStyle name="Hyperlink 40" xfId="34773" hidden="1" xr:uid="{00000000-0005-0000-0000-0000A39D0000}"/>
    <cellStyle name="Hyperlink 40" xfId="31693" hidden="1" xr:uid="{00000000-0005-0000-0000-0000A49D0000}"/>
    <cellStyle name="Hyperlink 40" xfId="34842" hidden="1" xr:uid="{00000000-0005-0000-0000-0000A59D0000}"/>
    <cellStyle name="Hyperlink 40" xfId="34891" hidden="1" xr:uid="{00000000-0005-0000-0000-0000A69D0000}"/>
    <cellStyle name="Hyperlink 40" xfId="34941" hidden="1" xr:uid="{00000000-0005-0000-0000-0000A79D0000}"/>
    <cellStyle name="Hyperlink 40" xfId="34977" hidden="1" xr:uid="{00000000-0005-0000-0000-0000A89D0000}"/>
    <cellStyle name="Hyperlink 40" xfId="35100" hidden="1" xr:uid="{00000000-0005-0000-0000-0000A99D0000}"/>
    <cellStyle name="Hyperlink 40" xfId="35273" hidden="1" xr:uid="{00000000-0005-0000-0000-0000AA9D0000}"/>
    <cellStyle name="Hyperlink 40" xfId="35322" hidden="1" xr:uid="{00000000-0005-0000-0000-0000AB9D0000}"/>
    <cellStyle name="Hyperlink 40" xfId="35372" hidden="1" xr:uid="{00000000-0005-0000-0000-0000AC9D0000}"/>
    <cellStyle name="Hyperlink 40" xfId="35408" hidden="1" xr:uid="{00000000-0005-0000-0000-0000AD9D0000}"/>
    <cellStyle name="Hyperlink 40" xfId="35127" hidden="1" xr:uid="{00000000-0005-0000-0000-0000AE9D0000}"/>
    <cellStyle name="Hyperlink 40" xfId="35505" hidden="1" xr:uid="{00000000-0005-0000-0000-0000AF9D0000}"/>
    <cellStyle name="Hyperlink 40" xfId="35554" hidden="1" xr:uid="{00000000-0005-0000-0000-0000B09D0000}"/>
    <cellStyle name="Hyperlink 40" xfId="35604" hidden="1" xr:uid="{00000000-0005-0000-0000-0000B19D0000}"/>
    <cellStyle name="Hyperlink 40" xfId="35640" hidden="1" xr:uid="{00000000-0005-0000-0000-0000B29D0000}"/>
    <cellStyle name="Hyperlink 40" xfId="35026" hidden="1" xr:uid="{00000000-0005-0000-0000-0000B39D0000}"/>
    <cellStyle name="Hyperlink 40" xfId="35709" hidden="1" xr:uid="{00000000-0005-0000-0000-0000B49D0000}"/>
    <cellStyle name="Hyperlink 40" xfId="35758" hidden="1" xr:uid="{00000000-0005-0000-0000-0000B59D0000}"/>
    <cellStyle name="Hyperlink 40" xfId="35808" hidden="1" xr:uid="{00000000-0005-0000-0000-0000B69D0000}"/>
    <cellStyle name="Hyperlink 40" xfId="35844" hidden="1" xr:uid="{00000000-0005-0000-0000-0000B79D0000}"/>
    <cellStyle name="Hyperlink 40" xfId="35210" hidden="1" xr:uid="{00000000-0005-0000-0000-0000B89D0000}"/>
    <cellStyle name="Hyperlink 40" xfId="35913" hidden="1" xr:uid="{00000000-0005-0000-0000-0000B99D0000}"/>
    <cellStyle name="Hyperlink 40" xfId="35962" hidden="1" xr:uid="{00000000-0005-0000-0000-0000BA9D0000}"/>
    <cellStyle name="Hyperlink 40" xfId="36012" hidden="1" xr:uid="{00000000-0005-0000-0000-0000BB9D0000}"/>
    <cellStyle name="Hyperlink 40" xfId="36048" hidden="1" xr:uid="{00000000-0005-0000-0000-0000BC9D0000}"/>
    <cellStyle name="Hyperlink 40" xfId="35445" hidden="1" xr:uid="{00000000-0005-0000-0000-0000BD9D0000}"/>
    <cellStyle name="Hyperlink 40" xfId="36117" hidden="1" xr:uid="{00000000-0005-0000-0000-0000BE9D0000}"/>
    <cellStyle name="Hyperlink 40" xfId="36166" hidden="1" xr:uid="{00000000-0005-0000-0000-0000BF9D0000}"/>
    <cellStyle name="Hyperlink 40" xfId="36216" hidden="1" xr:uid="{00000000-0005-0000-0000-0000C09D0000}"/>
    <cellStyle name="Hyperlink 40" xfId="36252" hidden="1" xr:uid="{00000000-0005-0000-0000-0000C19D0000}"/>
    <cellStyle name="Hyperlink 40" xfId="21051" hidden="1" xr:uid="{00000000-0005-0000-0000-0000C29D0000}"/>
    <cellStyle name="Hyperlink 40" xfId="36341" hidden="1" xr:uid="{00000000-0005-0000-0000-0000C39D0000}"/>
    <cellStyle name="Hyperlink 40" xfId="36390" hidden="1" xr:uid="{00000000-0005-0000-0000-0000C49D0000}"/>
    <cellStyle name="Hyperlink 40" xfId="36440" hidden="1" xr:uid="{00000000-0005-0000-0000-0000C59D0000}"/>
    <cellStyle name="Hyperlink 40" xfId="36476" hidden="1" xr:uid="{00000000-0005-0000-0000-0000C69D0000}"/>
    <cellStyle name="Hyperlink 40" xfId="36527" hidden="1" xr:uid="{00000000-0005-0000-0000-0000C79D0000}"/>
    <cellStyle name="Hyperlink 40" xfId="36596" hidden="1" xr:uid="{00000000-0005-0000-0000-0000C89D0000}"/>
    <cellStyle name="Hyperlink 40" xfId="36645" hidden="1" xr:uid="{00000000-0005-0000-0000-0000C99D0000}"/>
    <cellStyle name="Hyperlink 40" xfId="36695" hidden="1" xr:uid="{00000000-0005-0000-0000-0000CA9D0000}"/>
    <cellStyle name="Hyperlink 40" xfId="36731" hidden="1" xr:uid="{00000000-0005-0000-0000-0000CB9D0000}"/>
    <cellStyle name="Hyperlink 40" xfId="36831" hidden="1" xr:uid="{00000000-0005-0000-0000-0000CC9D0000}"/>
    <cellStyle name="Hyperlink 40" xfId="36953" hidden="1" xr:uid="{00000000-0005-0000-0000-0000CD9D0000}"/>
    <cellStyle name="Hyperlink 40" xfId="37002" hidden="1" xr:uid="{00000000-0005-0000-0000-0000CE9D0000}"/>
    <cellStyle name="Hyperlink 40" xfId="37052" hidden="1" xr:uid="{00000000-0005-0000-0000-0000CF9D0000}"/>
    <cellStyle name="Hyperlink 40" xfId="37088" hidden="1" xr:uid="{00000000-0005-0000-0000-0000D09D0000}"/>
    <cellStyle name="Hyperlink 40" xfId="37211" hidden="1" xr:uid="{00000000-0005-0000-0000-0000D19D0000}"/>
    <cellStyle name="Hyperlink 40" xfId="37384" hidden="1" xr:uid="{00000000-0005-0000-0000-0000D29D0000}"/>
    <cellStyle name="Hyperlink 40" xfId="37433" hidden="1" xr:uid="{00000000-0005-0000-0000-0000D39D0000}"/>
    <cellStyle name="Hyperlink 40" xfId="37483" hidden="1" xr:uid="{00000000-0005-0000-0000-0000D49D0000}"/>
    <cellStyle name="Hyperlink 40" xfId="37519" hidden="1" xr:uid="{00000000-0005-0000-0000-0000D59D0000}"/>
    <cellStyle name="Hyperlink 40" xfId="37238" hidden="1" xr:uid="{00000000-0005-0000-0000-0000D69D0000}"/>
    <cellStyle name="Hyperlink 40" xfId="37616" hidden="1" xr:uid="{00000000-0005-0000-0000-0000D79D0000}"/>
    <cellStyle name="Hyperlink 40" xfId="37665" hidden="1" xr:uid="{00000000-0005-0000-0000-0000D89D0000}"/>
    <cellStyle name="Hyperlink 40" xfId="37715" hidden="1" xr:uid="{00000000-0005-0000-0000-0000D99D0000}"/>
    <cellStyle name="Hyperlink 40" xfId="37751" hidden="1" xr:uid="{00000000-0005-0000-0000-0000DA9D0000}"/>
    <cellStyle name="Hyperlink 40" xfId="37137" hidden="1" xr:uid="{00000000-0005-0000-0000-0000DB9D0000}"/>
    <cellStyle name="Hyperlink 40" xfId="37820" hidden="1" xr:uid="{00000000-0005-0000-0000-0000DC9D0000}"/>
    <cellStyle name="Hyperlink 40" xfId="37869" hidden="1" xr:uid="{00000000-0005-0000-0000-0000DD9D0000}"/>
    <cellStyle name="Hyperlink 40" xfId="37919" hidden="1" xr:uid="{00000000-0005-0000-0000-0000DE9D0000}"/>
    <cellStyle name="Hyperlink 40" xfId="37955" hidden="1" xr:uid="{00000000-0005-0000-0000-0000DF9D0000}"/>
    <cellStyle name="Hyperlink 40" xfId="37321" hidden="1" xr:uid="{00000000-0005-0000-0000-0000E09D0000}"/>
    <cellStyle name="Hyperlink 40" xfId="38024" hidden="1" xr:uid="{00000000-0005-0000-0000-0000E19D0000}"/>
    <cellStyle name="Hyperlink 40" xfId="38073" hidden="1" xr:uid="{00000000-0005-0000-0000-0000E29D0000}"/>
    <cellStyle name="Hyperlink 40" xfId="38123" hidden="1" xr:uid="{00000000-0005-0000-0000-0000E39D0000}"/>
    <cellStyle name="Hyperlink 40" xfId="38159" hidden="1" xr:uid="{00000000-0005-0000-0000-0000E49D0000}"/>
    <cellStyle name="Hyperlink 40" xfId="37556" hidden="1" xr:uid="{00000000-0005-0000-0000-0000E59D0000}"/>
    <cellStyle name="Hyperlink 40" xfId="38228" hidden="1" xr:uid="{00000000-0005-0000-0000-0000E69D0000}"/>
    <cellStyle name="Hyperlink 40" xfId="38277" hidden="1" xr:uid="{00000000-0005-0000-0000-0000E79D0000}"/>
    <cellStyle name="Hyperlink 40" xfId="38327" hidden="1" xr:uid="{00000000-0005-0000-0000-0000E89D0000}"/>
    <cellStyle name="Hyperlink 40" xfId="38363" hidden="1" xr:uid="{00000000-0005-0000-0000-0000E99D0000}"/>
    <cellStyle name="Hyperlink 40" xfId="36858" hidden="1" xr:uid="{00000000-0005-0000-0000-0000EA9D0000}"/>
    <cellStyle name="Hyperlink 40" xfId="38432" hidden="1" xr:uid="{00000000-0005-0000-0000-0000EB9D0000}"/>
    <cellStyle name="Hyperlink 40" xfId="38481" hidden="1" xr:uid="{00000000-0005-0000-0000-0000EC9D0000}"/>
    <cellStyle name="Hyperlink 40" xfId="38531" hidden="1" xr:uid="{00000000-0005-0000-0000-0000ED9D0000}"/>
    <cellStyle name="Hyperlink 40" xfId="38567" hidden="1" xr:uid="{00000000-0005-0000-0000-0000EE9D0000}"/>
    <cellStyle name="Hyperlink 40" xfId="38690" hidden="1" xr:uid="{00000000-0005-0000-0000-0000EF9D0000}"/>
    <cellStyle name="Hyperlink 40" xfId="38863" hidden="1" xr:uid="{00000000-0005-0000-0000-0000F09D0000}"/>
    <cellStyle name="Hyperlink 40" xfId="38912" hidden="1" xr:uid="{00000000-0005-0000-0000-0000F19D0000}"/>
    <cellStyle name="Hyperlink 40" xfId="38962" hidden="1" xr:uid="{00000000-0005-0000-0000-0000F29D0000}"/>
    <cellStyle name="Hyperlink 40" xfId="38998" hidden="1" xr:uid="{00000000-0005-0000-0000-0000F39D0000}"/>
    <cellStyle name="Hyperlink 40" xfId="38717" hidden="1" xr:uid="{00000000-0005-0000-0000-0000F49D0000}"/>
    <cellStyle name="Hyperlink 40" xfId="39095" hidden="1" xr:uid="{00000000-0005-0000-0000-0000F59D0000}"/>
    <cellStyle name="Hyperlink 40" xfId="39144" hidden="1" xr:uid="{00000000-0005-0000-0000-0000F69D0000}"/>
    <cellStyle name="Hyperlink 40" xfId="39194" hidden="1" xr:uid="{00000000-0005-0000-0000-0000F79D0000}"/>
    <cellStyle name="Hyperlink 40" xfId="39230" hidden="1" xr:uid="{00000000-0005-0000-0000-0000F89D0000}"/>
    <cellStyle name="Hyperlink 40" xfId="38616" hidden="1" xr:uid="{00000000-0005-0000-0000-0000F99D0000}"/>
    <cellStyle name="Hyperlink 40" xfId="39299" hidden="1" xr:uid="{00000000-0005-0000-0000-0000FA9D0000}"/>
    <cellStyle name="Hyperlink 40" xfId="39348" hidden="1" xr:uid="{00000000-0005-0000-0000-0000FB9D0000}"/>
    <cellStyle name="Hyperlink 40" xfId="39398" hidden="1" xr:uid="{00000000-0005-0000-0000-0000FC9D0000}"/>
    <cellStyle name="Hyperlink 40" xfId="39434" hidden="1" xr:uid="{00000000-0005-0000-0000-0000FD9D0000}"/>
    <cellStyle name="Hyperlink 40" xfId="38800" hidden="1" xr:uid="{00000000-0005-0000-0000-0000FE9D0000}"/>
    <cellStyle name="Hyperlink 40" xfId="39503" hidden="1" xr:uid="{00000000-0005-0000-0000-0000FF9D0000}"/>
    <cellStyle name="Hyperlink 40" xfId="39552" hidden="1" xr:uid="{00000000-0005-0000-0000-0000009E0000}"/>
    <cellStyle name="Hyperlink 40" xfId="39602" hidden="1" xr:uid="{00000000-0005-0000-0000-0000019E0000}"/>
    <cellStyle name="Hyperlink 40" xfId="39638" hidden="1" xr:uid="{00000000-0005-0000-0000-0000029E0000}"/>
    <cellStyle name="Hyperlink 40" xfId="39035" hidden="1" xr:uid="{00000000-0005-0000-0000-0000039E0000}"/>
    <cellStyle name="Hyperlink 40" xfId="39707" hidden="1" xr:uid="{00000000-0005-0000-0000-0000049E0000}"/>
    <cellStyle name="Hyperlink 40" xfId="39756" hidden="1" xr:uid="{00000000-0005-0000-0000-0000059E0000}"/>
    <cellStyle name="Hyperlink 40" xfId="39806" hidden="1" xr:uid="{00000000-0005-0000-0000-0000069E0000}"/>
    <cellStyle name="Hyperlink 40" xfId="39842" hidden="1" xr:uid="{00000000-0005-0000-0000-0000079E0000}"/>
    <cellStyle name="Hyperlink 40" xfId="36762" hidden="1" xr:uid="{00000000-0005-0000-0000-0000089E0000}"/>
    <cellStyle name="Hyperlink 40" xfId="39911" hidden="1" xr:uid="{00000000-0005-0000-0000-0000099E0000}"/>
    <cellStyle name="Hyperlink 40" xfId="39960" hidden="1" xr:uid="{00000000-0005-0000-0000-00000A9E0000}"/>
    <cellStyle name="Hyperlink 40" xfId="40010" hidden="1" xr:uid="{00000000-0005-0000-0000-00000B9E0000}"/>
    <cellStyle name="Hyperlink 40" xfId="40046" hidden="1" xr:uid="{00000000-0005-0000-0000-00000C9E0000}"/>
    <cellStyle name="Hyperlink 40" xfId="40169" hidden="1" xr:uid="{00000000-0005-0000-0000-00000D9E0000}"/>
    <cellStyle name="Hyperlink 40" xfId="40342" hidden="1" xr:uid="{00000000-0005-0000-0000-00000E9E0000}"/>
    <cellStyle name="Hyperlink 40" xfId="40391" hidden="1" xr:uid="{00000000-0005-0000-0000-00000F9E0000}"/>
    <cellStyle name="Hyperlink 40" xfId="40441" hidden="1" xr:uid="{00000000-0005-0000-0000-0000109E0000}"/>
    <cellStyle name="Hyperlink 40" xfId="40477" hidden="1" xr:uid="{00000000-0005-0000-0000-0000119E0000}"/>
    <cellStyle name="Hyperlink 40" xfId="40196" hidden="1" xr:uid="{00000000-0005-0000-0000-0000129E0000}"/>
    <cellStyle name="Hyperlink 40" xfId="40574" hidden="1" xr:uid="{00000000-0005-0000-0000-0000139E0000}"/>
    <cellStyle name="Hyperlink 40" xfId="40623" hidden="1" xr:uid="{00000000-0005-0000-0000-0000149E0000}"/>
    <cellStyle name="Hyperlink 40" xfId="40673" hidden="1" xr:uid="{00000000-0005-0000-0000-0000159E0000}"/>
    <cellStyle name="Hyperlink 40" xfId="40709" hidden="1" xr:uid="{00000000-0005-0000-0000-0000169E0000}"/>
    <cellStyle name="Hyperlink 40" xfId="40095" hidden="1" xr:uid="{00000000-0005-0000-0000-0000179E0000}"/>
    <cellStyle name="Hyperlink 40" xfId="40778" hidden="1" xr:uid="{00000000-0005-0000-0000-0000189E0000}"/>
    <cellStyle name="Hyperlink 40" xfId="40827" hidden="1" xr:uid="{00000000-0005-0000-0000-0000199E0000}"/>
    <cellStyle name="Hyperlink 40" xfId="40877" hidden="1" xr:uid="{00000000-0005-0000-0000-00001A9E0000}"/>
    <cellStyle name="Hyperlink 40" xfId="40913" hidden="1" xr:uid="{00000000-0005-0000-0000-00001B9E0000}"/>
    <cellStyle name="Hyperlink 40" xfId="40279" hidden="1" xr:uid="{00000000-0005-0000-0000-00001C9E0000}"/>
    <cellStyle name="Hyperlink 40" xfId="40982" hidden="1" xr:uid="{00000000-0005-0000-0000-00001D9E0000}"/>
    <cellStyle name="Hyperlink 40" xfId="41031" hidden="1" xr:uid="{00000000-0005-0000-0000-00001E9E0000}"/>
    <cellStyle name="Hyperlink 40" xfId="41081" hidden="1" xr:uid="{00000000-0005-0000-0000-00001F9E0000}"/>
    <cellStyle name="Hyperlink 40" xfId="41117" hidden="1" xr:uid="{00000000-0005-0000-0000-0000209E0000}"/>
    <cellStyle name="Hyperlink 40" xfId="40514" hidden="1" xr:uid="{00000000-0005-0000-0000-0000219E0000}"/>
    <cellStyle name="Hyperlink 40" xfId="41186" hidden="1" xr:uid="{00000000-0005-0000-0000-0000229E0000}"/>
    <cellStyle name="Hyperlink 40" xfId="41235" hidden="1" xr:uid="{00000000-0005-0000-0000-0000239E0000}"/>
    <cellStyle name="Hyperlink 40" xfId="41285" hidden="1" xr:uid="{00000000-0005-0000-0000-0000249E0000}"/>
    <cellStyle name="Hyperlink 40" xfId="41321" hidden="1" xr:uid="{00000000-0005-0000-0000-0000259E0000}"/>
    <cellStyle name="Hyperlink 40" xfId="26134" hidden="1" xr:uid="{00000000-0005-0000-0000-0000269E0000}"/>
    <cellStyle name="Hyperlink 40" xfId="41390" hidden="1" xr:uid="{00000000-0005-0000-0000-0000279E0000}"/>
    <cellStyle name="Hyperlink 40" xfId="41439" hidden="1" xr:uid="{00000000-0005-0000-0000-0000289E0000}"/>
    <cellStyle name="Hyperlink 40" xfId="41489" hidden="1" xr:uid="{00000000-0005-0000-0000-0000299E0000}"/>
    <cellStyle name="Hyperlink 40" xfId="41525" hidden="1" xr:uid="{00000000-0005-0000-0000-00002A9E0000}"/>
    <cellStyle name="Hyperlink 40" xfId="41576" hidden="1" xr:uid="{00000000-0005-0000-0000-00002B9E0000}"/>
    <cellStyle name="Hyperlink 40" xfId="41645" hidden="1" xr:uid="{00000000-0005-0000-0000-00002C9E0000}"/>
    <cellStyle name="Hyperlink 40" xfId="41694" hidden="1" xr:uid="{00000000-0005-0000-0000-00002D9E0000}"/>
    <cellStyle name="Hyperlink 40" xfId="41744" hidden="1" xr:uid="{00000000-0005-0000-0000-00002E9E0000}"/>
    <cellStyle name="Hyperlink 40" xfId="41780" hidden="1" xr:uid="{00000000-0005-0000-0000-00002F9E0000}"/>
    <cellStyle name="Hyperlink 40" xfId="41880" hidden="1" xr:uid="{00000000-0005-0000-0000-0000309E0000}"/>
    <cellStyle name="Hyperlink 40" xfId="42002" hidden="1" xr:uid="{00000000-0005-0000-0000-0000319E0000}"/>
    <cellStyle name="Hyperlink 40" xfId="42051" hidden="1" xr:uid="{00000000-0005-0000-0000-0000329E0000}"/>
    <cellStyle name="Hyperlink 40" xfId="42101" hidden="1" xr:uid="{00000000-0005-0000-0000-0000339E0000}"/>
    <cellStyle name="Hyperlink 40" xfId="42137" hidden="1" xr:uid="{00000000-0005-0000-0000-0000349E0000}"/>
    <cellStyle name="Hyperlink 40" xfId="42260" hidden="1" xr:uid="{00000000-0005-0000-0000-0000359E0000}"/>
    <cellStyle name="Hyperlink 40" xfId="42433" hidden="1" xr:uid="{00000000-0005-0000-0000-0000369E0000}"/>
    <cellStyle name="Hyperlink 40" xfId="42482" hidden="1" xr:uid="{00000000-0005-0000-0000-0000379E0000}"/>
    <cellStyle name="Hyperlink 40" xfId="42532" hidden="1" xr:uid="{00000000-0005-0000-0000-0000389E0000}"/>
    <cellStyle name="Hyperlink 40" xfId="42568" hidden="1" xr:uid="{00000000-0005-0000-0000-0000399E0000}"/>
    <cellStyle name="Hyperlink 40" xfId="42287" hidden="1" xr:uid="{00000000-0005-0000-0000-00003A9E0000}"/>
    <cellStyle name="Hyperlink 40" xfId="42665" hidden="1" xr:uid="{00000000-0005-0000-0000-00003B9E0000}"/>
    <cellStyle name="Hyperlink 40" xfId="42714" hidden="1" xr:uid="{00000000-0005-0000-0000-00003C9E0000}"/>
    <cellStyle name="Hyperlink 40" xfId="42764" hidden="1" xr:uid="{00000000-0005-0000-0000-00003D9E0000}"/>
    <cellStyle name="Hyperlink 40" xfId="42800" hidden="1" xr:uid="{00000000-0005-0000-0000-00003E9E0000}"/>
    <cellStyle name="Hyperlink 40" xfId="42186" hidden="1" xr:uid="{00000000-0005-0000-0000-00003F9E0000}"/>
    <cellStyle name="Hyperlink 40" xfId="42869" hidden="1" xr:uid="{00000000-0005-0000-0000-0000409E0000}"/>
    <cellStyle name="Hyperlink 40" xfId="42918" hidden="1" xr:uid="{00000000-0005-0000-0000-0000419E0000}"/>
    <cellStyle name="Hyperlink 40" xfId="42968" hidden="1" xr:uid="{00000000-0005-0000-0000-0000429E0000}"/>
    <cellStyle name="Hyperlink 40" xfId="43004" hidden="1" xr:uid="{00000000-0005-0000-0000-0000439E0000}"/>
    <cellStyle name="Hyperlink 40" xfId="42370" hidden="1" xr:uid="{00000000-0005-0000-0000-0000449E0000}"/>
    <cellStyle name="Hyperlink 40" xfId="43073" hidden="1" xr:uid="{00000000-0005-0000-0000-0000459E0000}"/>
    <cellStyle name="Hyperlink 40" xfId="43122" hidden="1" xr:uid="{00000000-0005-0000-0000-0000469E0000}"/>
    <cellStyle name="Hyperlink 40" xfId="43172" hidden="1" xr:uid="{00000000-0005-0000-0000-0000479E0000}"/>
    <cellStyle name="Hyperlink 40" xfId="43208" hidden="1" xr:uid="{00000000-0005-0000-0000-0000489E0000}"/>
    <cellStyle name="Hyperlink 40" xfId="42605" hidden="1" xr:uid="{00000000-0005-0000-0000-0000499E0000}"/>
    <cellStyle name="Hyperlink 40" xfId="43277" hidden="1" xr:uid="{00000000-0005-0000-0000-00004A9E0000}"/>
    <cellStyle name="Hyperlink 40" xfId="43326" hidden="1" xr:uid="{00000000-0005-0000-0000-00004B9E0000}"/>
    <cellStyle name="Hyperlink 40" xfId="43376" hidden="1" xr:uid="{00000000-0005-0000-0000-00004C9E0000}"/>
    <cellStyle name="Hyperlink 40" xfId="43412" hidden="1" xr:uid="{00000000-0005-0000-0000-00004D9E0000}"/>
    <cellStyle name="Hyperlink 40" xfId="41907" hidden="1" xr:uid="{00000000-0005-0000-0000-00004E9E0000}"/>
    <cellStyle name="Hyperlink 40" xfId="43481" hidden="1" xr:uid="{00000000-0005-0000-0000-00004F9E0000}"/>
    <cellStyle name="Hyperlink 40" xfId="43530" hidden="1" xr:uid="{00000000-0005-0000-0000-0000509E0000}"/>
    <cellStyle name="Hyperlink 40" xfId="43580" hidden="1" xr:uid="{00000000-0005-0000-0000-0000519E0000}"/>
    <cellStyle name="Hyperlink 40" xfId="43616" hidden="1" xr:uid="{00000000-0005-0000-0000-0000529E0000}"/>
    <cellStyle name="Hyperlink 40" xfId="43739" hidden="1" xr:uid="{00000000-0005-0000-0000-0000539E0000}"/>
    <cellStyle name="Hyperlink 40" xfId="43912" hidden="1" xr:uid="{00000000-0005-0000-0000-0000549E0000}"/>
    <cellStyle name="Hyperlink 40" xfId="43961" hidden="1" xr:uid="{00000000-0005-0000-0000-0000559E0000}"/>
    <cellStyle name="Hyperlink 40" xfId="44011" hidden="1" xr:uid="{00000000-0005-0000-0000-0000569E0000}"/>
    <cellStyle name="Hyperlink 40" xfId="44047" hidden="1" xr:uid="{00000000-0005-0000-0000-0000579E0000}"/>
    <cellStyle name="Hyperlink 40" xfId="43766" hidden="1" xr:uid="{00000000-0005-0000-0000-0000589E0000}"/>
    <cellStyle name="Hyperlink 40" xfId="44144" hidden="1" xr:uid="{00000000-0005-0000-0000-0000599E0000}"/>
    <cellStyle name="Hyperlink 40" xfId="44193" hidden="1" xr:uid="{00000000-0005-0000-0000-00005A9E0000}"/>
    <cellStyle name="Hyperlink 40" xfId="44243" hidden="1" xr:uid="{00000000-0005-0000-0000-00005B9E0000}"/>
    <cellStyle name="Hyperlink 40" xfId="44279" hidden="1" xr:uid="{00000000-0005-0000-0000-00005C9E0000}"/>
    <cellStyle name="Hyperlink 40" xfId="43665" hidden="1" xr:uid="{00000000-0005-0000-0000-00005D9E0000}"/>
    <cellStyle name="Hyperlink 40" xfId="44348" hidden="1" xr:uid="{00000000-0005-0000-0000-00005E9E0000}"/>
    <cellStyle name="Hyperlink 40" xfId="44397" hidden="1" xr:uid="{00000000-0005-0000-0000-00005F9E0000}"/>
    <cellStyle name="Hyperlink 40" xfId="44447" hidden="1" xr:uid="{00000000-0005-0000-0000-0000609E0000}"/>
    <cellStyle name="Hyperlink 40" xfId="44483" hidden="1" xr:uid="{00000000-0005-0000-0000-0000619E0000}"/>
    <cellStyle name="Hyperlink 40" xfId="43849" hidden="1" xr:uid="{00000000-0005-0000-0000-0000629E0000}"/>
    <cellStyle name="Hyperlink 40" xfId="44552" hidden="1" xr:uid="{00000000-0005-0000-0000-0000639E0000}"/>
    <cellStyle name="Hyperlink 40" xfId="44601" hidden="1" xr:uid="{00000000-0005-0000-0000-0000649E0000}"/>
    <cellStyle name="Hyperlink 40" xfId="44651" hidden="1" xr:uid="{00000000-0005-0000-0000-0000659E0000}"/>
    <cellStyle name="Hyperlink 40" xfId="44687" hidden="1" xr:uid="{00000000-0005-0000-0000-0000669E0000}"/>
    <cellStyle name="Hyperlink 40" xfId="44084" hidden="1" xr:uid="{00000000-0005-0000-0000-0000679E0000}"/>
    <cellStyle name="Hyperlink 40" xfId="44756" hidden="1" xr:uid="{00000000-0005-0000-0000-0000689E0000}"/>
    <cellStyle name="Hyperlink 40" xfId="44805" hidden="1" xr:uid="{00000000-0005-0000-0000-0000699E0000}"/>
    <cellStyle name="Hyperlink 40" xfId="44855" hidden="1" xr:uid="{00000000-0005-0000-0000-00006A9E0000}"/>
    <cellStyle name="Hyperlink 40" xfId="44891" hidden="1" xr:uid="{00000000-0005-0000-0000-00006B9E0000}"/>
    <cellStyle name="Hyperlink 40" xfId="41811" hidden="1" xr:uid="{00000000-0005-0000-0000-00006C9E0000}"/>
    <cellStyle name="Hyperlink 40" xfId="44960" hidden="1" xr:uid="{00000000-0005-0000-0000-00006D9E0000}"/>
    <cellStyle name="Hyperlink 40" xfId="45009" hidden="1" xr:uid="{00000000-0005-0000-0000-00006E9E0000}"/>
    <cellStyle name="Hyperlink 40" xfId="45059" hidden="1" xr:uid="{00000000-0005-0000-0000-00006F9E0000}"/>
    <cellStyle name="Hyperlink 40" xfId="45095" hidden="1" xr:uid="{00000000-0005-0000-0000-0000709E0000}"/>
    <cellStyle name="Hyperlink 40" xfId="45218" hidden="1" xr:uid="{00000000-0005-0000-0000-0000719E0000}"/>
    <cellStyle name="Hyperlink 40" xfId="45391" hidden="1" xr:uid="{00000000-0005-0000-0000-0000729E0000}"/>
    <cellStyle name="Hyperlink 40" xfId="45440" hidden="1" xr:uid="{00000000-0005-0000-0000-0000739E0000}"/>
    <cellStyle name="Hyperlink 40" xfId="45490" hidden="1" xr:uid="{00000000-0005-0000-0000-0000749E0000}"/>
    <cellStyle name="Hyperlink 40" xfId="45526" hidden="1" xr:uid="{00000000-0005-0000-0000-0000759E0000}"/>
    <cellStyle name="Hyperlink 40" xfId="45245" hidden="1" xr:uid="{00000000-0005-0000-0000-0000769E0000}"/>
    <cellStyle name="Hyperlink 40" xfId="45623" hidden="1" xr:uid="{00000000-0005-0000-0000-0000779E0000}"/>
    <cellStyle name="Hyperlink 40" xfId="45672" hidden="1" xr:uid="{00000000-0005-0000-0000-0000789E0000}"/>
    <cellStyle name="Hyperlink 40" xfId="45722" hidden="1" xr:uid="{00000000-0005-0000-0000-0000799E0000}"/>
    <cellStyle name="Hyperlink 40" xfId="45758" hidden="1" xr:uid="{00000000-0005-0000-0000-00007A9E0000}"/>
    <cellStyle name="Hyperlink 40" xfId="45144" hidden="1" xr:uid="{00000000-0005-0000-0000-00007B9E0000}"/>
    <cellStyle name="Hyperlink 40" xfId="45827" hidden="1" xr:uid="{00000000-0005-0000-0000-00007C9E0000}"/>
    <cellStyle name="Hyperlink 40" xfId="45876" hidden="1" xr:uid="{00000000-0005-0000-0000-00007D9E0000}"/>
    <cellStyle name="Hyperlink 40" xfId="45926" hidden="1" xr:uid="{00000000-0005-0000-0000-00007E9E0000}"/>
    <cellStyle name="Hyperlink 40" xfId="45962" hidden="1" xr:uid="{00000000-0005-0000-0000-00007F9E0000}"/>
    <cellStyle name="Hyperlink 40" xfId="45328" hidden="1" xr:uid="{00000000-0005-0000-0000-0000809E0000}"/>
    <cellStyle name="Hyperlink 40" xfId="46031" hidden="1" xr:uid="{00000000-0005-0000-0000-0000819E0000}"/>
    <cellStyle name="Hyperlink 40" xfId="46080" hidden="1" xr:uid="{00000000-0005-0000-0000-0000829E0000}"/>
    <cellStyle name="Hyperlink 40" xfId="46130" hidden="1" xr:uid="{00000000-0005-0000-0000-0000839E0000}"/>
    <cellStyle name="Hyperlink 40" xfId="46166" hidden="1" xr:uid="{00000000-0005-0000-0000-0000849E0000}"/>
    <cellStyle name="Hyperlink 40" xfId="45563" hidden="1" xr:uid="{00000000-0005-0000-0000-0000859E0000}"/>
    <cellStyle name="Hyperlink 40" xfId="46235" hidden="1" xr:uid="{00000000-0005-0000-0000-0000869E0000}"/>
    <cellStyle name="Hyperlink 40" xfId="46284" hidden="1" xr:uid="{00000000-0005-0000-0000-0000879E0000}"/>
    <cellStyle name="Hyperlink 40" xfId="46334" hidden="1" xr:uid="{00000000-0005-0000-0000-0000889E0000}"/>
    <cellStyle name="Hyperlink 40" xfId="46370" hidden="1" xr:uid="{00000000-0005-0000-0000-0000899E0000}"/>
    <cellStyle name="Hyperlink 40" xfId="31208" hidden="1" xr:uid="{00000000-0005-0000-0000-00008A9E0000}"/>
    <cellStyle name="Hyperlink 40" xfId="46439" hidden="1" xr:uid="{00000000-0005-0000-0000-00008B9E0000}"/>
    <cellStyle name="Hyperlink 40" xfId="46488" hidden="1" xr:uid="{00000000-0005-0000-0000-00008C9E0000}"/>
    <cellStyle name="Hyperlink 40" xfId="46538" hidden="1" xr:uid="{00000000-0005-0000-0000-00008D9E0000}"/>
    <cellStyle name="Hyperlink 40" xfId="46574" hidden="1" xr:uid="{00000000-0005-0000-0000-00008E9E0000}"/>
    <cellStyle name="Hyperlink 40" xfId="46625" hidden="1" xr:uid="{00000000-0005-0000-0000-00008F9E0000}"/>
    <cellStyle name="Hyperlink 40" xfId="46694" hidden="1" xr:uid="{00000000-0005-0000-0000-0000909E0000}"/>
    <cellStyle name="Hyperlink 40" xfId="46743" hidden="1" xr:uid="{00000000-0005-0000-0000-0000919E0000}"/>
    <cellStyle name="Hyperlink 40" xfId="46793" hidden="1" xr:uid="{00000000-0005-0000-0000-0000929E0000}"/>
    <cellStyle name="Hyperlink 40" xfId="46829" hidden="1" xr:uid="{00000000-0005-0000-0000-0000939E0000}"/>
    <cellStyle name="Hyperlink 40" xfId="46929" hidden="1" xr:uid="{00000000-0005-0000-0000-0000949E0000}"/>
    <cellStyle name="Hyperlink 40" xfId="47051" hidden="1" xr:uid="{00000000-0005-0000-0000-0000959E0000}"/>
    <cellStyle name="Hyperlink 40" xfId="47100" hidden="1" xr:uid="{00000000-0005-0000-0000-0000969E0000}"/>
    <cellStyle name="Hyperlink 40" xfId="47150" hidden="1" xr:uid="{00000000-0005-0000-0000-0000979E0000}"/>
    <cellStyle name="Hyperlink 40" xfId="47186" hidden="1" xr:uid="{00000000-0005-0000-0000-0000989E0000}"/>
    <cellStyle name="Hyperlink 40" xfId="47309" hidden="1" xr:uid="{00000000-0005-0000-0000-0000999E0000}"/>
    <cellStyle name="Hyperlink 40" xfId="47482" hidden="1" xr:uid="{00000000-0005-0000-0000-00009A9E0000}"/>
    <cellStyle name="Hyperlink 40" xfId="47531" hidden="1" xr:uid="{00000000-0005-0000-0000-00009B9E0000}"/>
    <cellStyle name="Hyperlink 40" xfId="47581" hidden="1" xr:uid="{00000000-0005-0000-0000-00009C9E0000}"/>
    <cellStyle name="Hyperlink 40" xfId="47617" hidden="1" xr:uid="{00000000-0005-0000-0000-00009D9E0000}"/>
    <cellStyle name="Hyperlink 40" xfId="47336" hidden="1" xr:uid="{00000000-0005-0000-0000-00009E9E0000}"/>
    <cellStyle name="Hyperlink 40" xfId="47714" hidden="1" xr:uid="{00000000-0005-0000-0000-00009F9E0000}"/>
    <cellStyle name="Hyperlink 40" xfId="47763" hidden="1" xr:uid="{00000000-0005-0000-0000-0000A09E0000}"/>
    <cellStyle name="Hyperlink 40" xfId="47813" hidden="1" xr:uid="{00000000-0005-0000-0000-0000A19E0000}"/>
    <cellStyle name="Hyperlink 40" xfId="47849" hidden="1" xr:uid="{00000000-0005-0000-0000-0000A29E0000}"/>
    <cellStyle name="Hyperlink 40" xfId="47235" hidden="1" xr:uid="{00000000-0005-0000-0000-0000A39E0000}"/>
    <cellStyle name="Hyperlink 40" xfId="47918" hidden="1" xr:uid="{00000000-0005-0000-0000-0000A49E0000}"/>
    <cellStyle name="Hyperlink 40" xfId="47967" hidden="1" xr:uid="{00000000-0005-0000-0000-0000A59E0000}"/>
    <cellStyle name="Hyperlink 40" xfId="48017" hidden="1" xr:uid="{00000000-0005-0000-0000-0000A69E0000}"/>
    <cellStyle name="Hyperlink 40" xfId="48053" hidden="1" xr:uid="{00000000-0005-0000-0000-0000A79E0000}"/>
    <cellStyle name="Hyperlink 40" xfId="47419" hidden="1" xr:uid="{00000000-0005-0000-0000-0000A89E0000}"/>
    <cellStyle name="Hyperlink 40" xfId="48122" hidden="1" xr:uid="{00000000-0005-0000-0000-0000A99E0000}"/>
    <cellStyle name="Hyperlink 40" xfId="48171" hidden="1" xr:uid="{00000000-0005-0000-0000-0000AA9E0000}"/>
    <cellStyle name="Hyperlink 40" xfId="48221" hidden="1" xr:uid="{00000000-0005-0000-0000-0000AB9E0000}"/>
    <cellStyle name="Hyperlink 40" xfId="48257" hidden="1" xr:uid="{00000000-0005-0000-0000-0000AC9E0000}"/>
    <cellStyle name="Hyperlink 40" xfId="47654" hidden="1" xr:uid="{00000000-0005-0000-0000-0000AD9E0000}"/>
    <cellStyle name="Hyperlink 40" xfId="48326" hidden="1" xr:uid="{00000000-0005-0000-0000-0000AE9E0000}"/>
    <cellStyle name="Hyperlink 40" xfId="48375" hidden="1" xr:uid="{00000000-0005-0000-0000-0000AF9E0000}"/>
    <cellStyle name="Hyperlink 40" xfId="48425" hidden="1" xr:uid="{00000000-0005-0000-0000-0000B09E0000}"/>
    <cellStyle name="Hyperlink 40" xfId="48461" hidden="1" xr:uid="{00000000-0005-0000-0000-0000B19E0000}"/>
    <cellStyle name="Hyperlink 40" xfId="46956" hidden="1" xr:uid="{00000000-0005-0000-0000-0000B29E0000}"/>
    <cellStyle name="Hyperlink 40" xfId="48530" hidden="1" xr:uid="{00000000-0005-0000-0000-0000B39E0000}"/>
    <cellStyle name="Hyperlink 40" xfId="48579" hidden="1" xr:uid="{00000000-0005-0000-0000-0000B49E0000}"/>
    <cellStyle name="Hyperlink 40" xfId="48629" hidden="1" xr:uid="{00000000-0005-0000-0000-0000B59E0000}"/>
    <cellStyle name="Hyperlink 40" xfId="48665" hidden="1" xr:uid="{00000000-0005-0000-0000-0000B69E0000}"/>
    <cellStyle name="Hyperlink 40" xfId="48788" hidden="1" xr:uid="{00000000-0005-0000-0000-0000B79E0000}"/>
    <cellStyle name="Hyperlink 40" xfId="48961" hidden="1" xr:uid="{00000000-0005-0000-0000-0000B89E0000}"/>
    <cellStyle name="Hyperlink 40" xfId="49010" hidden="1" xr:uid="{00000000-0005-0000-0000-0000B99E0000}"/>
    <cellStyle name="Hyperlink 40" xfId="49060" hidden="1" xr:uid="{00000000-0005-0000-0000-0000BA9E0000}"/>
    <cellStyle name="Hyperlink 40" xfId="49096" hidden="1" xr:uid="{00000000-0005-0000-0000-0000BB9E0000}"/>
    <cellStyle name="Hyperlink 40" xfId="48815" hidden="1" xr:uid="{00000000-0005-0000-0000-0000BC9E0000}"/>
    <cellStyle name="Hyperlink 40" xfId="49193" hidden="1" xr:uid="{00000000-0005-0000-0000-0000BD9E0000}"/>
    <cellStyle name="Hyperlink 40" xfId="49242" hidden="1" xr:uid="{00000000-0005-0000-0000-0000BE9E0000}"/>
    <cellStyle name="Hyperlink 40" xfId="49292" hidden="1" xr:uid="{00000000-0005-0000-0000-0000BF9E0000}"/>
    <cellStyle name="Hyperlink 40" xfId="49328" hidden="1" xr:uid="{00000000-0005-0000-0000-0000C09E0000}"/>
    <cellStyle name="Hyperlink 40" xfId="48714" hidden="1" xr:uid="{00000000-0005-0000-0000-0000C19E0000}"/>
    <cellStyle name="Hyperlink 40" xfId="49397" hidden="1" xr:uid="{00000000-0005-0000-0000-0000C29E0000}"/>
    <cellStyle name="Hyperlink 40" xfId="49446" hidden="1" xr:uid="{00000000-0005-0000-0000-0000C39E0000}"/>
    <cellStyle name="Hyperlink 40" xfId="49496" hidden="1" xr:uid="{00000000-0005-0000-0000-0000C49E0000}"/>
    <cellStyle name="Hyperlink 40" xfId="49532" hidden="1" xr:uid="{00000000-0005-0000-0000-0000C59E0000}"/>
    <cellStyle name="Hyperlink 40" xfId="48898" hidden="1" xr:uid="{00000000-0005-0000-0000-0000C69E0000}"/>
    <cellStyle name="Hyperlink 40" xfId="49601" hidden="1" xr:uid="{00000000-0005-0000-0000-0000C79E0000}"/>
    <cellStyle name="Hyperlink 40" xfId="49650" hidden="1" xr:uid="{00000000-0005-0000-0000-0000C89E0000}"/>
    <cellStyle name="Hyperlink 40" xfId="49700" hidden="1" xr:uid="{00000000-0005-0000-0000-0000C99E0000}"/>
    <cellStyle name="Hyperlink 40" xfId="49736" hidden="1" xr:uid="{00000000-0005-0000-0000-0000CA9E0000}"/>
    <cellStyle name="Hyperlink 40" xfId="49133" hidden="1" xr:uid="{00000000-0005-0000-0000-0000CB9E0000}"/>
    <cellStyle name="Hyperlink 40" xfId="49805" hidden="1" xr:uid="{00000000-0005-0000-0000-0000CC9E0000}"/>
    <cellStyle name="Hyperlink 40" xfId="49854" hidden="1" xr:uid="{00000000-0005-0000-0000-0000CD9E0000}"/>
    <cellStyle name="Hyperlink 40" xfId="49904" hidden="1" xr:uid="{00000000-0005-0000-0000-0000CE9E0000}"/>
    <cellStyle name="Hyperlink 40" xfId="49940" hidden="1" xr:uid="{00000000-0005-0000-0000-0000CF9E0000}"/>
    <cellStyle name="Hyperlink 40" xfId="46860" hidden="1" xr:uid="{00000000-0005-0000-0000-0000D09E0000}"/>
    <cellStyle name="Hyperlink 40" xfId="50009" hidden="1" xr:uid="{00000000-0005-0000-0000-0000D19E0000}"/>
    <cellStyle name="Hyperlink 40" xfId="50058" hidden="1" xr:uid="{00000000-0005-0000-0000-0000D29E0000}"/>
    <cellStyle name="Hyperlink 40" xfId="50108" hidden="1" xr:uid="{00000000-0005-0000-0000-0000D39E0000}"/>
    <cellStyle name="Hyperlink 40" xfId="50144" hidden="1" xr:uid="{00000000-0005-0000-0000-0000D49E0000}"/>
    <cellStyle name="Hyperlink 40" xfId="50267" hidden="1" xr:uid="{00000000-0005-0000-0000-0000D59E0000}"/>
    <cellStyle name="Hyperlink 40" xfId="50440" hidden="1" xr:uid="{00000000-0005-0000-0000-0000D69E0000}"/>
    <cellStyle name="Hyperlink 40" xfId="50489" hidden="1" xr:uid="{00000000-0005-0000-0000-0000D79E0000}"/>
    <cellStyle name="Hyperlink 40" xfId="50539" hidden="1" xr:uid="{00000000-0005-0000-0000-0000D89E0000}"/>
    <cellStyle name="Hyperlink 40" xfId="50575" hidden="1" xr:uid="{00000000-0005-0000-0000-0000D99E0000}"/>
    <cellStyle name="Hyperlink 40" xfId="50294" hidden="1" xr:uid="{00000000-0005-0000-0000-0000DA9E0000}"/>
    <cellStyle name="Hyperlink 40" xfId="50672" hidden="1" xr:uid="{00000000-0005-0000-0000-0000DB9E0000}"/>
    <cellStyle name="Hyperlink 40" xfId="50721" hidden="1" xr:uid="{00000000-0005-0000-0000-0000DC9E0000}"/>
    <cellStyle name="Hyperlink 40" xfId="50771" hidden="1" xr:uid="{00000000-0005-0000-0000-0000DD9E0000}"/>
    <cellStyle name="Hyperlink 40" xfId="50807" hidden="1" xr:uid="{00000000-0005-0000-0000-0000DE9E0000}"/>
    <cellStyle name="Hyperlink 40" xfId="50193" hidden="1" xr:uid="{00000000-0005-0000-0000-0000DF9E0000}"/>
    <cellStyle name="Hyperlink 40" xfId="50876" hidden="1" xr:uid="{00000000-0005-0000-0000-0000E09E0000}"/>
    <cellStyle name="Hyperlink 40" xfId="50925" hidden="1" xr:uid="{00000000-0005-0000-0000-0000E19E0000}"/>
    <cellStyle name="Hyperlink 40" xfId="50975" hidden="1" xr:uid="{00000000-0005-0000-0000-0000E29E0000}"/>
    <cellStyle name="Hyperlink 40" xfId="51011" hidden="1" xr:uid="{00000000-0005-0000-0000-0000E39E0000}"/>
    <cellStyle name="Hyperlink 40" xfId="50377" hidden="1" xr:uid="{00000000-0005-0000-0000-0000E49E0000}"/>
    <cellStyle name="Hyperlink 40" xfId="51080" hidden="1" xr:uid="{00000000-0005-0000-0000-0000E59E0000}"/>
    <cellStyle name="Hyperlink 40" xfId="51129" hidden="1" xr:uid="{00000000-0005-0000-0000-0000E69E0000}"/>
    <cellStyle name="Hyperlink 40" xfId="51179" hidden="1" xr:uid="{00000000-0005-0000-0000-0000E79E0000}"/>
    <cellStyle name="Hyperlink 40" xfId="51215" hidden="1" xr:uid="{00000000-0005-0000-0000-0000E89E0000}"/>
    <cellStyle name="Hyperlink 40" xfId="50612" hidden="1" xr:uid="{00000000-0005-0000-0000-0000E99E0000}"/>
    <cellStyle name="Hyperlink 40" xfId="51284" hidden="1" xr:uid="{00000000-0005-0000-0000-0000EA9E0000}"/>
    <cellStyle name="Hyperlink 40" xfId="51333" hidden="1" xr:uid="{00000000-0005-0000-0000-0000EB9E0000}"/>
    <cellStyle name="Hyperlink 40" xfId="51383" hidden="1" xr:uid="{00000000-0005-0000-0000-0000EC9E0000}"/>
    <cellStyle name="Hyperlink 40" xfId="51419" hidden="1" xr:uid="{00000000-0005-0000-0000-0000ED9E0000}"/>
    <cellStyle name="Hyperlink 40" xfId="36280" hidden="1" xr:uid="{00000000-0005-0000-0000-0000EE9E0000}"/>
    <cellStyle name="Hyperlink 40" xfId="51488" hidden="1" xr:uid="{00000000-0005-0000-0000-0000EF9E0000}"/>
    <cellStyle name="Hyperlink 40" xfId="51537" hidden="1" xr:uid="{00000000-0005-0000-0000-0000F09E0000}"/>
    <cellStyle name="Hyperlink 40" xfId="51587" hidden="1" xr:uid="{00000000-0005-0000-0000-0000F19E0000}"/>
    <cellStyle name="Hyperlink 40" xfId="51623" hidden="1" xr:uid="{00000000-0005-0000-0000-0000F29E0000}"/>
    <cellStyle name="Hyperlink 40" xfId="51674" hidden="1" xr:uid="{00000000-0005-0000-0000-0000F39E0000}"/>
    <cellStyle name="Hyperlink 40" xfId="51743" hidden="1" xr:uid="{00000000-0005-0000-0000-0000F49E0000}"/>
    <cellStyle name="Hyperlink 40" xfId="51792" hidden="1" xr:uid="{00000000-0005-0000-0000-0000F59E0000}"/>
    <cellStyle name="Hyperlink 40" xfId="51842" hidden="1" xr:uid="{00000000-0005-0000-0000-0000F69E0000}"/>
    <cellStyle name="Hyperlink 40" xfId="51878" hidden="1" xr:uid="{00000000-0005-0000-0000-0000F79E0000}"/>
    <cellStyle name="Hyperlink 40" xfId="51978" hidden="1" xr:uid="{00000000-0005-0000-0000-0000F89E0000}"/>
    <cellStyle name="Hyperlink 40" xfId="52100" hidden="1" xr:uid="{00000000-0005-0000-0000-0000F99E0000}"/>
    <cellStyle name="Hyperlink 40" xfId="52149" hidden="1" xr:uid="{00000000-0005-0000-0000-0000FA9E0000}"/>
    <cellStyle name="Hyperlink 40" xfId="52199" hidden="1" xr:uid="{00000000-0005-0000-0000-0000FB9E0000}"/>
    <cellStyle name="Hyperlink 40" xfId="52235" hidden="1" xr:uid="{00000000-0005-0000-0000-0000FC9E0000}"/>
    <cellStyle name="Hyperlink 40" xfId="52358" hidden="1" xr:uid="{00000000-0005-0000-0000-0000FD9E0000}"/>
    <cellStyle name="Hyperlink 40" xfId="52531" hidden="1" xr:uid="{00000000-0005-0000-0000-0000FE9E0000}"/>
    <cellStyle name="Hyperlink 40" xfId="52580" hidden="1" xr:uid="{00000000-0005-0000-0000-0000FF9E0000}"/>
    <cellStyle name="Hyperlink 40" xfId="52630" hidden="1" xr:uid="{00000000-0005-0000-0000-0000009F0000}"/>
    <cellStyle name="Hyperlink 40" xfId="52666" hidden="1" xr:uid="{00000000-0005-0000-0000-0000019F0000}"/>
    <cellStyle name="Hyperlink 40" xfId="52385" hidden="1" xr:uid="{00000000-0005-0000-0000-0000029F0000}"/>
    <cellStyle name="Hyperlink 40" xfId="52763" hidden="1" xr:uid="{00000000-0005-0000-0000-0000039F0000}"/>
    <cellStyle name="Hyperlink 40" xfId="52812" hidden="1" xr:uid="{00000000-0005-0000-0000-0000049F0000}"/>
    <cellStyle name="Hyperlink 40" xfId="52862" hidden="1" xr:uid="{00000000-0005-0000-0000-0000059F0000}"/>
    <cellStyle name="Hyperlink 40" xfId="52898" hidden="1" xr:uid="{00000000-0005-0000-0000-0000069F0000}"/>
    <cellStyle name="Hyperlink 40" xfId="52284" hidden="1" xr:uid="{00000000-0005-0000-0000-0000079F0000}"/>
    <cellStyle name="Hyperlink 40" xfId="52967" hidden="1" xr:uid="{00000000-0005-0000-0000-0000089F0000}"/>
    <cellStyle name="Hyperlink 40" xfId="53016" hidden="1" xr:uid="{00000000-0005-0000-0000-0000099F0000}"/>
    <cellStyle name="Hyperlink 40" xfId="53066" hidden="1" xr:uid="{00000000-0005-0000-0000-00000A9F0000}"/>
    <cellStyle name="Hyperlink 40" xfId="53102" hidden="1" xr:uid="{00000000-0005-0000-0000-00000B9F0000}"/>
    <cellStyle name="Hyperlink 40" xfId="52468" hidden="1" xr:uid="{00000000-0005-0000-0000-00000C9F0000}"/>
    <cellStyle name="Hyperlink 40" xfId="53171" hidden="1" xr:uid="{00000000-0005-0000-0000-00000D9F0000}"/>
    <cellStyle name="Hyperlink 40" xfId="53220" hidden="1" xr:uid="{00000000-0005-0000-0000-00000E9F0000}"/>
    <cellStyle name="Hyperlink 40" xfId="53270" hidden="1" xr:uid="{00000000-0005-0000-0000-00000F9F0000}"/>
    <cellStyle name="Hyperlink 40" xfId="53306" hidden="1" xr:uid="{00000000-0005-0000-0000-0000109F0000}"/>
    <cellStyle name="Hyperlink 40" xfId="52703" hidden="1" xr:uid="{00000000-0005-0000-0000-0000119F0000}"/>
    <cellStyle name="Hyperlink 40" xfId="53375" hidden="1" xr:uid="{00000000-0005-0000-0000-0000129F0000}"/>
    <cellStyle name="Hyperlink 40" xfId="53424" hidden="1" xr:uid="{00000000-0005-0000-0000-0000139F0000}"/>
    <cellStyle name="Hyperlink 40" xfId="53474" hidden="1" xr:uid="{00000000-0005-0000-0000-0000149F0000}"/>
    <cellStyle name="Hyperlink 40" xfId="53510" hidden="1" xr:uid="{00000000-0005-0000-0000-0000159F0000}"/>
    <cellStyle name="Hyperlink 40" xfId="52005" hidden="1" xr:uid="{00000000-0005-0000-0000-0000169F0000}"/>
    <cellStyle name="Hyperlink 40" xfId="53579" hidden="1" xr:uid="{00000000-0005-0000-0000-0000179F0000}"/>
    <cellStyle name="Hyperlink 40" xfId="53628" hidden="1" xr:uid="{00000000-0005-0000-0000-0000189F0000}"/>
    <cellStyle name="Hyperlink 40" xfId="53678" hidden="1" xr:uid="{00000000-0005-0000-0000-0000199F0000}"/>
    <cellStyle name="Hyperlink 40" xfId="53714" hidden="1" xr:uid="{00000000-0005-0000-0000-00001A9F0000}"/>
    <cellStyle name="Hyperlink 40" xfId="53837" hidden="1" xr:uid="{00000000-0005-0000-0000-00001B9F0000}"/>
    <cellStyle name="Hyperlink 40" xfId="54010" hidden="1" xr:uid="{00000000-0005-0000-0000-00001C9F0000}"/>
    <cellStyle name="Hyperlink 40" xfId="54059" hidden="1" xr:uid="{00000000-0005-0000-0000-00001D9F0000}"/>
    <cellStyle name="Hyperlink 40" xfId="54109" hidden="1" xr:uid="{00000000-0005-0000-0000-00001E9F0000}"/>
    <cellStyle name="Hyperlink 40" xfId="54145" hidden="1" xr:uid="{00000000-0005-0000-0000-00001F9F0000}"/>
    <cellStyle name="Hyperlink 40" xfId="53864" hidden="1" xr:uid="{00000000-0005-0000-0000-0000209F0000}"/>
    <cellStyle name="Hyperlink 40" xfId="54242" hidden="1" xr:uid="{00000000-0005-0000-0000-0000219F0000}"/>
    <cellStyle name="Hyperlink 40" xfId="54291" hidden="1" xr:uid="{00000000-0005-0000-0000-0000229F0000}"/>
    <cellStyle name="Hyperlink 40" xfId="54341" hidden="1" xr:uid="{00000000-0005-0000-0000-0000239F0000}"/>
    <cellStyle name="Hyperlink 40" xfId="54377" hidden="1" xr:uid="{00000000-0005-0000-0000-0000249F0000}"/>
    <cellStyle name="Hyperlink 40" xfId="53763" hidden="1" xr:uid="{00000000-0005-0000-0000-0000259F0000}"/>
    <cellStyle name="Hyperlink 40" xfId="54446" hidden="1" xr:uid="{00000000-0005-0000-0000-0000269F0000}"/>
    <cellStyle name="Hyperlink 40" xfId="54495" hidden="1" xr:uid="{00000000-0005-0000-0000-0000279F0000}"/>
    <cellStyle name="Hyperlink 40" xfId="54545" hidden="1" xr:uid="{00000000-0005-0000-0000-0000289F0000}"/>
    <cellStyle name="Hyperlink 40" xfId="54581" hidden="1" xr:uid="{00000000-0005-0000-0000-0000299F0000}"/>
    <cellStyle name="Hyperlink 40" xfId="53947" hidden="1" xr:uid="{00000000-0005-0000-0000-00002A9F0000}"/>
    <cellStyle name="Hyperlink 40" xfId="54650" hidden="1" xr:uid="{00000000-0005-0000-0000-00002B9F0000}"/>
    <cellStyle name="Hyperlink 40" xfId="54699" hidden="1" xr:uid="{00000000-0005-0000-0000-00002C9F0000}"/>
    <cellStyle name="Hyperlink 40" xfId="54749" hidden="1" xr:uid="{00000000-0005-0000-0000-00002D9F0000}"/>
    <cellStyle name="Hyperlink 40" xfId="54785" hidden="1" xr:uid="{00000000-0005-0000-0000-00002E9F0000}"/>
    <cellStyle name="Hyperlink 40" xfId="54182" hidden="1" xr:uid="{00000000-0005-0000-0000-00002F9F0000}"/>
    <cellStyle name="Hyperlink 40" xfId="54854" hidden="1" xr:uid="{00000000-0005-0000-0000-0000309F0000}"/>
    <cellStyle name="Hyperlink 40" xfId="54903" hidden="1" xr:uid="{00000000-0005-0000-0000-0000319F0000}"/>
    <cellStyle name="Hyperlink 40" xfId="54953" hidden="1" xr:uid="{00000000-0005-0000-0000-0000329F0000}"/>
    <cellStyle name="Hyperlink 40" xfId="54989" hidden="1" xr:uid="{00000000-0005-0000-0000-0000339F0000}"/>
    <cellStyle name="Hyperlink 40" xfId="51909" hidden="1" xr:uid="{00000000-0005-0000-0000-0000349F0000}"/>
    <cellStyle name="Hyperlink 40" xfId="55058" hidden="1" xr:uid="{00000000-0005-0000-0000-0000359F0000}"/>
    <cellStyle name="Hyperlink 40" xfId="55107" hidden="1" xr:uid="{00000000-0005-0000-0000-0000369F0000}"/>
    <cellStyle name="Hyperlink 40" xfId="55157" hidden="1" xr:uid="{00000000-0005-0000-0000-0000379F0000}"/>
    <cellStyle name="Hyperlink 40" xfId="55193" hidden="1" xr:uid="{00000000-0005-0000-0000-0000389F0000}"/>
    <cellStyle name="Hyperlink 40" xfId="55316" hidden="1" xr:uid="{00000000-0005-0000-0000-0000399F0000}"/>
    <cellStyle name="Hyperlink 40" xfId="55489" hidden="1" xr:uid="{00000000-0005-0000-0000-00003A9F0000}"/>
    <cellStyle name="Hyperlink 40" xfId="55538" hidden="1" xr:uid="{00000000-0005-0000-0000-00003B9F0000}"/>
    <cellStyle name="Hyperlink 40" xfId="55588" hidden="1" xr:uid="{00000000-0005-0000-0000-00003C9F0000}"/>
    <cellStyle name="Hyperlink 40" xfId="55624" hidden="1" xr:uid="{00000000-0005-0000-0000-00003D9F0000}"/>
    <cellStyle name="Hyperlink 40" xfId="55343" hidden="1" xr:uid="{00000000-0005-0000-0000-00003E9F0000}"/>
    <cellStyle name="Hyperlink 40" xfId="55721" hidden="1" xr:uid="{00000000-0005-0000-0000-00003F9F0000}"/>
    <cellStyle name="Hyperlink 40" xfId="55770" hidden="1" xr:uid="{00000000-0005-0000-0000-0000409F0000}"/>
    <cellStyle name="Hyperlink 40" xfId="55820" hidden="1" xr:uid="{00000000-0005-0000-0000-0000419F0000}"/>
    <cellStyle name="Hyperlink 40" xfId="55856" hidden="1" xr:uid="{00000000-0005-0000-0000-0000429F0000}"/>
    <cellStyle name="Hyperlink 40" xfId="55242" hidden="1" xr:uid="{00000000-0005-0000-0000-0000439F0000}"/>
    <cellStyle name="Hyperlink 40" xfId="55925" hidden="1" xr:uid="{00000000-0005-0000-0000-0000449F0000}"/>
    <cellStyle name="Hyperlink 40" xfId="55974" hidden="1" xr:uid="{00000000-0005-0000-0000-0000459F0000}"/>
    <cellStyle name="Hyperlink 40" xfId="56024" hidden="1" xr:uid="{00000000-0005-0000-0000-0000469F0000}"/>
    <cellStyle name="Hyperlink 40" xfId="56060" hidden="1" xr:uid="{00000000-0005-0000-0000-0000479F0000}"/>
    <cellStyle name="Hyperlink 40" xfId="55426" hidden="1" xr:uid="{00000000-0005-0000-0000-0000489F0000}"/>
    <cellStyle name="Hyperlink 40" xfId="56129" hidden="1" xr:uid="{00000000-0005-0000-0000-0000499F0000}"/>
    <cellStyle name="Hyperlink 40" xfId="56178" hidden="1" xr:uid="{00000000-0005-0000-0000-00004A9F0000}"/>
    <cellStyle name="Hyperlink 40" xfId="56228" hidden="1" xr:uid="{00000000-0005-0000-0000-00004B9F0000}"/>
    <cellStyle name="Hyperlink 40" xfId="56264" hidden="1" xr:uid="{00000000-0005-0000-0000-00004C9F0000}"/>
    <cellStyle name="Hyperlink 40" xfId="55661" hidden="1" xr:uid="{00000000-0005-0000-0000-00004D9F0000}"/>
    <cellStyle name="Hyperlink 40" xfId="56333" hidden="1" xr:uid="{00000000-0005-0000-0000-00004E9F0000}"/>
    <cellStyle name="Hyperlink 40" xfId="56382" hidden="1" xr:uid="{00000000-0005-0000-0000-00004F9F0000}"/>
    <cellStyle name="Hyperlink 40" xfId="56432" hidden="1" xr:uid="{00000000-0005-0000-0000-0000509F0000}"/>
    <cellStyle name="Hyperlink 40" xfId="56468" hidden="1" xr:uid="{00000000-0005-0000-0000-0000519F0000}"/>
    <cellStyle name="Hyperlink 40" xfId="56530" hidden="1" xr:uid="{00000000-0005-0000-0000-0000529F0000}"/>
    <cellStyle name="Hyperlink 40" xfId="56601" hidden="1" xr:uid="{00000000-0005-0000-0000-0000539F0000}"/>
    <cellStyle name="Hyperlink 40" xfId="56650" hidden="1" xr:uid="{00000000-0005-0000-0000-0000549F0000}"/>
    <cellStyle name="Hyperlink 40" xfId="56700" hidden="1" xr:uid="{00000000-0005-0000-0000-0000559F0000}"/>
    <cellStyle name="Hyperlink 40" xfId="56736" hidden="1" xr:uid="{00000000-0005-0000-0000-0000569F0000}"/>
    <cellStyle name="Hyperlink 40" xfId="56787" hidden="1" xr:uid="{00000000-0005-0000-0000-0000579F0000}"/>
    <cellStyle name="Hyperlink 40" xfId="56856" hidden="1" xr:uid="{00000000-0005-0000-0000-0000589F0000}"/>
    <cellStyle name="Hyperlink 40" xfId="56905" hidden="1" xr:uid="{00000000-0005-0000-0000-0000599F0000}"/>
    <cellStyle name="Hyperlink 40" xfId="56955" hidden="1" xr:uid="{00000000-0005-0000-0000-00005A9F0000}"/>
    <cellStyle name="Hyperlink 40" xfId="56991" hidden="1" xr:uid="{00000000-0005-0000-0000-00005B9F0000}"/>
    <cellStyle name="Hyperlink 40" xfId="57099" hidden="1" xr:uid="{00000000-0005-0000-0000-00005C9F0000}"/>
    <cellStyle name="Hyperlink 40" xfId="57223" hidden="1" xr:uid="{00000000-0005-0000-0000-00005D9F0000}"/>
    <cellStyle name="Hyperlink 40" xfId="57272" hidden="1" xr:uid="{00000000-0005-0000-0000-00005E9F0000}"/>
    <cellStyle name="Hyperlink 40" xfId="57322" hidden="1" xr:uid="{00000000-0005-0000-0000-00005F9F0000}"/>
    <cellStyle name="Hyperlink 40" xfId="57358" hidden="1" xr:uid="{00000000-0005-0000-0000-0000609F0000}"/>
    <cellStyle name="Hyperlink 40" xfId="57481" hidden="1" xr:uid="{00000000-0005-0000-0000-0000619F0000}"/>
    <cellStyle name="Hyperlink 40" xfId="57654" hidden="1" xr:uid="{00000000-0005-0000-0000-0000629F0000}"/>
    <cellStyle name="Hyperlink 40" xfId="57703" hidden="1" xr:uid="{00000000-0005-0000-0000-0000639F0000}"/>
    <cellStyle name="Hyperlink 40" xfId="57753" hidden="1" xr:uid="{00000000-0005-0000-0000-0000649F0000}"/>
    <cellStyle name="Hyperlink 40" xfId="57789" hidden="1" xr:uid="{00000000-0005-0000-0000-0000659F0000}"/>
    <cellStyle name="Hyperlink 40" xfId="57508" hidden="1" xr:uid="{00000000-0005-0000-0000-0000669F0000}"/>
    <cellStyle name="Hyperlink 40" xfId="57886" hidden="1" xr:uid="{00000000-0005-0000-0000-0000679F0000}"/>
    <cellStyle name="Hyperlink 40" xfId="57935" hidden="1" xr:uid="{00000000-0005-0000-0000-0000689F0000}"/>
    <cellStyle name="Hyperlink 40" xfId="57985" hidden="1" xr:uid="{00000000-0005-0000-0000-0000699F0000}"/>
    <cellStyle name="Hyperlink 40" xfId="58021" hidden="1" xr:uid="{00000000-0005-0000-0000-00006A9F0000}"/>
    <cellStyle name="Hyperlink 40" xfId="57407" hidden="1" xr:uid="{00000000-0005-0000-0000-00006B9F0000}"/>
    <cellStyle name="Hyperlink 40" xfId="58090" hidden="1" xr:uid="{00000000-0005-0000-0000-00006C9F0000}"/>
    <cellStyle name="Hyperlink 40" xfId="58139" hidden="1" xr:uid="{00000000-0005-0000-0000-00006D9F0000}"/>
    <cellStyle name="Hyperlink 40" xfId="58189" hidden="1" xr:uid="{00000000-0005-0000-0000-00006E9F0000}"/>
    <cellStyle name="Hyperlink 40" xfId="58225" hidden="1" xr:uid="{00000000-0005-0000-0000-00006F9F0000}"/>
    <cellStyle name="Hyperlink 40" xfId="57591" hidden="1" xr:uid="{00000000-0005-0000-0000-0000709F0000}"/>
    <cellStyle name="Hyperlink 40" xfId="58294" hidden="1" xr:uid="{00000000-0005-0000-0000-0000719F0000}"/>
    <cellStyle name="Hyperlink 40" xfId="58343" hidden="1" xr:uid="{00000000-0005-0000-0000-0000729F0000}"/>
    <cellStyle name="Hyperlink 40" xfId="58393" hidden="1" xr:uid="{00000000-0005-0000-0000-0000739F0000}"/>
    <cellStyle name="Hyperlink 40" xfId="58429" hidden="1" xr:uid="{00000000-0005-0000-0000-0000749F0000}"/>
    <cellStyle name="Hyperlink 40" xfId="57826" hidden="1" xr:uid="{00000000-0005-0000-0000-0000759F0000}"/>
    <cellStyle name="Hyperlink 40" xfId="58498" hidden="1" xr:uid="{00000000-0005-0000-0000-0000769F0000}"/>
    <cellStyle name="Hyperlink 40" xfId="58547" hidden="1" xr:uid="{00000000-0005-0000-0000-0000779F0000}"/>
    <cellStyle name="Hyperlink 40" xfId="58597" hidden="1" xr:uid="{00000000-0005-0000-0000-0000789F0000}"/>
    <cellStyle name="Hyperlink 40" xfId="58633" hidden="1" xr:uid="{00000000-0005-0000-0000-0000799F0000}"/>
    <cellStyle name="Hyperlink 40" xfId="57127" hidden="1" xr:uid="{00000000-0005-0000-0000-00007A9F0000}"/>
    <cellStyle name="Hyperlink 40" xfId="58702" hidden="1" xr:uid="{00000000-0005-0000-0000-00007B9F0000}"/>
    <cellStyle name="Hyperlink 40" xfId="58751" hidden="1" xr:uid="{00000000-0005-0000-0000-00007C9F0000}"/>
    <cellStyle name="Hyperlink 40" xfId="58801" hidden="1" xr:uid="{00000000-0005-0000-0000-00007D9F0000}"/>
    <cellStyle name="Hyperlink 40" xfId="58837" hidden="1" xr:uid="{00000000-0005-0000-0000-00007E9F0000}"/>
    <cellStyle name="Hyperlink 40" xfId="58960" hidden="1" xr:uid="{00000000-0005-0000-0000-00007F9F0000}"/>
    <cellStyle name="Hyperlink 40" xfId="59133" hidden="1" xr:uid="{00000000-0005-0000-0000-0000809F0000}"/>
    <cellStyle name="Hyperlink 40" xfId="59182" hidden="1" xr:uid="{00000000-0005-0000-0000-0000819F0000}"/>
    <cellStyle name="Hyperlink 40" xfId="59232" hidden="1" xr:uid="{00000000-0005-0000-0000-0000829F0000}"/>
    <cellStyle name="Hyperlink 40" xfId="59268" hidden="1" xr:uid="{00000000-0005-0000-0000-0000839F0000}"/>
    <cellStyle name="Hyperlink 40" xfId="58987" hidden="1" xr:uid="{00000000-0005-0000-0000-0000849F0000}"/>
    <cellStyle name="Hyperlink 40" xfId="59365" hidden="1" xr:uid="{00000000-0005-0000-0000-0000859F0000}"/>
    <cellStyle name="Hyperlink 40" xfId="59414" hidden="1" xr:uid="{00000000-0005-0000-0000-0000869F0000}"/>
    <cellStyle name="Hyperlink 40" xfId="59464" hidden="1" xr:uid="{00000000-0005-0000-0000-0000879F0000}"/>
    <cellStyle name="Hyperlink 40" xfId="59500" hidden="1" xr:uid="{00000000-0005-0000-0000-0000889F0000}"/>
    <cellStyle name="Hyperlink 40" xfId="58886" hidden="1" xr:uid="{00000000-0005-0000-0000-0000899F0000}"/>
    <cellStyle name="Hyperlink 40" xfId="59569" hidden="1" xr:uid="{00000000-0005-0000-0000-00008A9F0000}"/>
    <cellStyle name="Hyperlink 40" xfId="59618" hidden="1" xr:uid="{00000000-0005-0000-0000-00008B9F0000}"/>
    <cellStyle name="Hyperlink 40" xfId="59668" hidden="1" xr:uid="{00000000-0005-0000-0000-00008C9F0000}"/>
    <cellStyle name="Hyperlink 40" xfId="59704" hidden="1" xr:uid="{00000000-0005-0000-0000-00008D9F0000}"/>
    <cellStyle name="Hyperlink 40" xfId="59070" hidden="1" xr:uid="{00000000-0005-0000-0000-00008E9F0000}"/>
    <cellStyle name="Hyperlink 40" xfId="59773" hidden="1" xr:uid="{00000000-0005-0000-0000-00008F9F0000}"/>
    <cellStyle name="Hyperlink 40" xfId="59822" hidden="1" xr:uid="{00000000-0005-0000-0000-0000909F0000}"/>
    <cellStyle name="Hyperlink 40" xfId="59872" hidden="1" xr:uid="{00000000-0005-0000-0000-0000919F0000}"/>
    <cellStyle name="Hyperlink 40" xfId="59908" hidden="1" xr:uid="{00000000-0005-0000-0000-0000929F0000}"/>
    <cellStyle name="Hyperlink 40" xfId="59305" hidden="1" xr:uid="{00000000-0005-0000-0000-0000939F0000}"/>
    <cellStyle name="Hyperlink 40" xfId="59977" hidden="1" xr:uid="{00000000-0005-0000-0000-0000949F0000}"/>
    <cellStyle name="Hyperlink 40" xfId="60026" hidden="1" xr:uid="{00000000-0005-0000-0000-0000959F0000}"/>
    <cellStyle name="Hyperlink 40" xfId="60076" hidden="1" xr:uid="{00000000-0005-0000-0000-0000969F0000}"/>
    <cellStyle name="Hyperlink 40" xfId="60112" hidden="1" xr:uid="{00000000-0005-0000-0000-0000979F0000}"/>
    <cellStyle name="Hyperlink 40" xfId="57026" hidden="1" xr:uid="{00000000-0005-0000-0000-0000989F0000}"/>
    <cellStyle name="Hyperlink 40" xfId="60181" hidden="1" xr:uid="{00000000-0005-0000-0000-0000999F0000}"/>
    <cellStyle name="Hyperlink 40" xfId="60230" hidden="1" xr:uid="{00000000-0005-0000-0000-00009A9F0000}"/>
    <cellStyle name="Hyperlink 40" xfId="60280" hidden="1" xr:uid="{00000000-0005-0000-0000-00009B9F0000}"/>
    <cellStyle name="Hyperlink 40" xfId="60316" hidden="1" xr:uid="{00000000-0005-0000-0000-00009C9F0000}"/>
    <cellStyle name="Hyperlink 40" xfId="60439" hidden="1" xr:uid="{00000000-0005-0000-0000-00009D9F0000}"/>
    <cellStyle name="Hyperlink 40" xfId="60612" hidden="1" xr:uid="{00000000-0005-0000-0000-00009E9F0000}"/>
    <cellStyle name="Hyperlink 40" xfId="60661" hidden="1" xr:uid="{00000000-0005-0000-0000-00009F9F0000}"/>
    <cellStyle name="Hyperlink 40" xfId="60711" hidden="1" xr:uid="{00000000-0005-0000-0000-0000A09F0000}"/>
    <cellStyle name="Hyperlink 40" xfId="60747" hidden="1" xr:uid="{00000000-0005-0000-0000-0000A19F0000}"/>
    <cellStyle name="Hyperlink 40" xfId="60466" hidden="1" xr:uid="{00000000-0005-0000-0000-0000A29F0000}"/>
    <cellStyle name="Hyperlink 40" xfId="60844" hidden="1" xr:uid="{00000000-0005-0000-0000-0000A39F0000}"/>
    <cellStyle name="Hyperlink 40" xfId="60893" hidden="1" xr:uid="{00000000-0005-0000-0000-0000A49F0000}"/>
    <cellStyle name="Hyperlink 40" xfId="60943" hidden="1" xr:uid="{00000000-0005-0000-0000-0000A59F0000}"/>
    <cellStyle name="Hyperlink 40" xfId="60979" hidden="1" xr:uid="{00000000-0005-0000-0000-0000A69F0000}"/>
    <cellStyle name="Hyperlink 40" xfId="60365" hidden="1" xr:uid="{00000000-0005-0000-0000-0000A79F0000}"/>
    <cellStyle name="Hyperlink 40" xfId="61048" hidden="1" xr:uid="{00000000-0005-0000-0000-0000A89F0000}"/>
    <cellStyle name="Hyperlink 40" xfId="61097" hidden="1" xr:uid="{00000000-0005-0000-0000-0000A99F0000}"/>
    <cellStyle name="Hyperlink 40" xfId="61147" hidden="1" xr:uid="{00000000-0005-0000-0000-0000AA9F0000}"/>
    <cellStyle name="Hyperlink 40" xfId="61183" hidden="1" xr:uid="{00000000-0005-0000-0000-0000AB9F0000}"/>
    <cellStyle name="Hyperlink 40" xfId="60549" hidden="1" xr:uid="{00000000-0005-0000-0000-0000AC9F0000}"/>
    <cellStyle name="Hyperlink 40" xfId="61252" hidden="1" xr:uid="{00000000-0005-0000-0000-0000AD9F0000}"/>
    <cellStyle name="Hyperlink 40" xfId="61301" hidden="1" xr:uid="{00000000-0005-0000-0000-0000AE9F0000}"/>
    <cellStyle name="Hyperlink 40" xfId="61351" hidden="1" xr:uid="{00000000-0005-0000-0000-0000AF9F0000}"/>
    <cellStyle name="Hyperlink 40" xfId="61387" hidden="1" xr:uid="{00000000-0005-0000-0000-0000B09F0000}"/>
    <cellStyle name="Hyperlink 40" xfId="60784" hidden="1" xr:uid="{00000000-0005-0000-0000-0000B19F0000}"/>
    <cellStyle name="Hyperlink 40" xfId="61456" hidden="1" xr:uid="{00000000-0005-0000-0000-0000B29F0000}"/>
    <cellStyle name="Hyperlink 40" xfId="61505" hidden="1" xr:uid="{00000000-0005-0000-0000-0000B39F0000}"/>
    <cellStyle name="Hyperlink 40" xfId="61555" hidden="1" xr:uid="{00000000-0005-0000-0000-0000B49F0000}"/>
    <cellStyle name="Hyperlink 40" xfId="61591" xr:uid="{00000000-0005-0000-0000-0000B59F0000}"/>
    <cellStyle name="Hyperlink 41" xfId="147" hidden="1" xr:uid="{00000000-0005-0000-0000-0000B69F0000}"/>
    <cellStyle name="Hyperlink 41" xfId="239" hidden="1" xr:uid="{00000000-0005-0000-0000-0000B79F0000}"/>
    <cellStyle name="Hyperlink 41" xfId="469" hidden="1" xr:uid="{00000000-0005-0000-0000-0000B89F0000}"/>
    <cellStyle name="Hyperlink 41" xfId="520" hidden="1" xr:uid="{00000000-0005-0000-0000-0000B99F0000}"/>
    <cellStyle name="Hyperlink 41" xfId="570" hidden="1" xr:uid="{00000000-0005-0000-0000-0000BA9F0000}"/>
    <cellStyle name="Hyperlink 41" xfId="606" hidden="1" xr:uid="{00000000-0005-0000-0000-0000BB9F0000}"/>
    <cellStyle name="Hyperlink 41" xfId="657" hidden="1" xr:uid="{00000000-0005-0000-0000-0000BC9F0000}"/>
    <cellStyle name="Hyperlink 41" xfId="726" hidden="1" xr:uid="{00000000-0005-0000-0000-0000BD9F0000}"/>
    <cellStyle name="Hyperlink 41" xfId="775" hidden="1" xr:uid="{00000000-0005-0000-0000-0000BE9F0000}"/>
    <cellStyle name="Hyperlink 41" xfId="825" hidden="1" xr:uid="{00000000-0005-0000-0000-0000BF9F0000}"/>
    <cellStyle name="Hyperlink 41" xfId="861" hidden="1" xr:uid="{00000000-0005-0000-0000-0000C09F0000}"/>
    <cellStyle name="Hyperlink 41" xfId="971" hidden="1" xr:uid="{00000000-0005-0000-0000-0000C19F0000}"/>
    <cellStyle name="Hyperlink 41" xfId="1096" hidden="1" xr:uid="{00000000-0005-0000-0000-0000C29F0000}"/>
    <cellStyle name="Hyperlink 41" xfId="1145" hidden="1" xr:uid="{00000000-0005-0000-0000-0000C39F0000}"/>
    <cellStyle name="Hyperlink 41" xfId="1195" hidden="1" xr:uid="{00000000-0005-0000-0000-0000C49F0000}"/>
    <cellStyle name="Hyperlink 41" xfId="1231" hidden="1" xr:uid="{00000000-0005-0000-0000-0000C59F0000}"/>
    <cellStyle name="Hyperlink 41" xfId="1354" hidden="1" xr:uid="{00000000-0005-0000-0000-0000C69F0000}"/>
    <cellStyle name="Hyperlink 41" xfId="1527" hidden="1" xr:uid="{00000000-0005-0000-0000-0000C79F0000}"/>
    <cellStyle name="Hyperlink 41" xfId="1576" hidden="1" xr:uid="{00000000-0005-0000-0000-0000C89F0000}"/>
    <cellStyle name="Hyperlink 41" xfId="1626" hidden="1" xr:uid="{00000000-0005-0000-0000-0000C99F0000}"/>
    <cellStyle name="Hyperlink 41" xfId="1662" hidden="1" xr:uid="{00000000-0005-0000-0000-0000CA9F0000}"/>
    <cellStyle name="Hyperlink 41" xfId="1379" hidden="1" xr:uid="{00000000-0005-0000-0000-0000CB9F0000}"/>
    <cellStyle name="Hyperlink 41" xfId="1759" hidden="1" xr:uid="{00000000-0005-0000-0000-0000CC9F0000}"/>
    <cellStyle name="Hyperlink 41" xfId="1808" hidden="1" xr:uid="{00000000-0005-0000-0000-0000CD9F0000}"/>
    <cellStyle name="Hyperlink 41" xfId="1858" hidden="1" xr:uid="{00000000-0005-0000-0000-0000CE9F0000}"/>
    <cellStyle name="Hyperlink 41" xfId="1894" hidden="1" xr:uid="{00000000-0005-0000-0000-0000CF9F0000}"/>
    <cellStyle name="Hyperlink 41" xfId="1307" hidden="1" xr:uid="{00000000-0005-0000-0000-0000D09F0000}"/>
    <cellStyle name="Hyperlink 41" xfId="1963" hidden="1" xr:uid="{00000000-0005-0000-0000-0000D19F0000}"/>
    <cellStyle name="Hyperlink 41" xfId="2012" hidden="1" xr:uid="{00000000-0005-0000-0000-0000D29F0000}"/>
    <cellStyle name="Hyperlink 41" xfId="2062" hidden="1" xr:uid="{00000000-0005-0000-0000-0000D39F0000}"/>
    <cellStyle name="Hyperlink 41" xfId="2098" hidden="1" xr:uid="{00000000-0005-0000-0000-0000D49F0000}"/>
    <cellStyle name="Hyperlink 41" xfId="1464" hidden="1" xr:uid="{00000000-0005-0000-0000-0000D59F0000}"/>
    <cellStyle name="Hyperlink 41" xfId="2167" hidden="1" xr:uid="{00000000-0005-0000-0000-0000D69F0000}"/>
    <cellStyle name="Hyperlink 41" xfId="2216" hidden="1" xr:uid="{00000000-0005-0000-0000-0000D79F0000}"/>
    <cellStyle name="Hyperlink 41" xfId="2266" hidden="1" xr:uid="{00000000-0005-0000-0000-0000D89F0000}"/>
    <cellStyle name="Hyperlink 41" xfId="2302" hidden="1" xr:uid="{00000000-0005-0000-0000-0000D99F0000}"/>
    <cellStyle name="Hyperlink 41" xfId="1699" hidden="1" xr:uid="{00000000-0005-0000-0000-0000DA9F0000}"/>
    <cellStyle name="Hyperlink 41" xfId="2371" hidden="1" xr:uid="{00000000-0005-0000-0000-0000DB9F0000}"/>
    <cellStyle name="Hyperlink 41" xfId="2420" hidden="1" xr:uid="{00000000-0005-0000-0000-0000DC9F0000}"/>
    <cellStyle name="Hyperlink 41" xfId="2470" hidden="1" xr:uid="{00000000-0005-0000-0000-0000DD9F0000}"/>
    <cellStyle name="Hyperlink 41" xfId="2506" hidden="1" xr:uid="{00000000-0005-0000-0000-0000DE9F0000}"/>
    <cellStyle name="Hyperlink 41" xfId="997" hidden="1" xr:uid="{00000000-0005-0000-0000-0000DF9F0000}"/>
    <cellStyle name="Hyperlink 41" xfId="2575" hidden="1" xr:uid="{00000000-0005-0000-0000-0000E09F0000}"/>
    <cellStyle name="Hyperlink 41" xfId="2624" hidden="1" xr:uid="{00000000-0005-0000-0000-0000E19F0000}"/>
    <cellStyle name="Hyperlink 41" xfId="2674" hidden="1" xr:uid="{00000000-0005-0000-0000-0000E29F0000}"/>
    <cellStyle name="Hyperlink 41" xfId="2710" hidden="1" xr:uid="{00000000-0005-0000-0000-0000E39F0000}"/>
    <cellStyle name="Hyperlink 41" xfId="2833" hidden="1" xr:uid="{00000000-0005-0000-0000-0000E49F0000}"/>
    <cellStyle name="Hyperlink 41" xfId="3006" hidden="1" xr:uid="{00000000-0005-0000-0000-0000E59F0000}"/>
    <cellStyle name="Hyperlink 41" xfId="3055" hidden="1" xr:uid="{00000000-0005-0000-0000-0000E69F0000}"/>
    <cellStyle name="Hyperlink 41" xfId="3105" hidden="1" xr:uid="{00000000-0005-0000-0000-0000E79F0000}"/>
    <cellStyle name="Hyperlink 41" xfId="3141" hidden="1" xr:uid="{00000000-0005-0000-0000-0000E89F0000}"/>
    <cellStyle name="Hyperlink 41" xfId="2858" hidden="1" xr:uid="{00000000-0005-0000-0000-0000E99F0000}"/>
    <cellStyle name="Hyperlink 41" xfId="3238" hidden="1" xr:uid="{00000000-0005-0000-0000-0000EA9F0000}"/>
    <cellStyle name="Hyperlink 41" xfId="3287" hidden="1" xr:uid="{00000000-0005-0000-0000-0000EB9F0000}"/>
    <cellStyle name="Hyperlink 41" xfId="3337" hidden="1" xr:uid="{00000000-0005-0000-0000-0000EC9F0000}"/>
    <cellStyle name="Hyperlink 41" xfId="3373" hidden="1" xr:uid="{00000000-0005-0000-0000-0000ED9F0000}"/>
    <cellStyle name="Hyperlink 41" xfId="2786" hidden="1" xr:uid="{00000000-0005-0000-0000-0000EE9F0000}"/>
    <cellStyle name="Hyperlink 41" xfId="3442" hidden="1" xr:uid="{00000000-0005-0000-0000-0000EF9F0000}"/>
    <cellStyle name="Hyperlink 41" xfId="3491" hidden="1" xr:uid="{00000000-0005-0000-0000-0000F09F0000}"/>
    <cellStyle name="Hyperlink 41" xfId="3541" hidden="1" xr:uid="{00000000-0005-0000-0000-0000F19F0000}"/>
    <cellStyle name="Hyperlink 41" xfId="3577" hidden="1" xr:uid="{00000000-0005-0000-0000-0000F29F0000}"/>
    <cellStyle name="Hyperlink 41" xfId="2943" hidden="1" xr:uid="{00000000-0005-0000-0000-0000F39F0000}"/>
    <cellStyle name="Hyperlink 41" xfId="3646" hidden="1" xr:uid="{00000000-0005-0000-0000-0000F49F0000}"/>
    <cellStyle name="Hyperlink 41" xfId="3695" hidden="1" xr:uid="{00000000-0005-0000-0000-0000F59F0000}"/>
    <cellStyle name="Hyperlink 41" xfId="3745" hidden="1" xr:uid="{00000000-0005-0000-0000-0000F69F0000}"/>
    <cellStyle name="Hyperlink 41" xfId="3781" hidden="1" xr:uid="{00000000-0005-0000-0000-0000F79F0000}"/>
    <cellStyle name="Hyperlink 41" xfId="3178" hidden="1" xr:uid="{00000000-0005-0000-0000-0000F89F0000}"/>
    <cellStyle name="Hyperlink 41" xfId="3850" hidden="1" xr:uid="{00000000-0005-0000-0000-0000F99F0000}"/>
    <cellStyle name="Hyperlink 41" xfId="3899" hidden="1" xr:uid="{00000000-0005-0000-0000-0000FA9F0000}"/>
    <cellStyle name="Hyperlink 41" xfId="3949" hidden="1" xr:uid="{00000000-0005-0000-0000-0000FB9F0000}"/>
    <cellStyle name="Hyperlink 41" xfId="3985" hidden="1" xr:uid="{00000000-0005-0000-0000-0000FC9F0000}"/>
    <cellStyle name="Hyperlink 41" xfId="896" hidden="1" xr:uid="{00000000-0005-0000-0000-0000FD9F0000}"/>
    <cellStyle name="Hyperlink 41" xfId="4054" hidden="1" xr:uid="{00000000-0005-0000-0000-0000FE9F0000}"/>
    <cellStyle name="Hyperlink 41" xfId="4103" hidden="1" xr:uid="{00000000-0005-0000-0000-0000FF9F0000}"/>
    <cellStyle name="Hyperlink 41" xfId="4153" hidden="1" xr:uid="{00000000-0005-0000-0000-000000A00000}"/>
    <cellStyle name="Hyperlink 41" xfId="4189" hidden="1" xr:uid="{00000000-0005-0000-0000-000001A00000}"/>
    <cellStyle name="Hyperlink 41" xfId="4312" hidden="1" xr:uid="{00000000-0005-0000-0000-000002A00000}"/>
    <cellStyle name="Hyperlink 41" xfId="4485" hidden="1" xr:uid="{00000000-0005-0000-0000-000003A00000}"/>
    <cellStyle name="Hyperlink 41" xfId="4534" hidden="1" xr:uid="{00000000-0005-0000-0000-000004A00000}"/>
    <cellStyle name="Hyperlink 41" xfId="4584" hidden="1" xr:uid="{00000000-0005-0000-0000-000005A00000}"/>
    <cellStyle name="Hyperlink 41" xfId="4620" hidden="1" xr:uid="{00000000-0005-0000-0000-000006A00000}"/>
    <cellStyle name="Hyperlink 41" xfId="4337" hidden="1" xr:uid="{00000000-0005-0000-0000-000007A00000}"/>
    <cellStyle name="Hyperlink 41" xfId="4717" hidden="1" xr:uid="{00000000-0005-0000-0000-000008A00000}"/>
    <cellStyle name="Hyperlink 41" xfId="4766" hidden="1" xr:uid="{00000000-0005-0000-0000-000009A00000}"/>
    <cellStyle name="Hyperlink 41" xfId="4816" hidden="1" xr:uid="{00000000-0005-0000-0000-00000AA00000}"/>
    <cellStyle name="Hyperlink 41" xfId="4852" hidden="1" xr:uid="{00000000-0005-0000-0000-00000BA00000}"/>
    <cellStyle name="Hyperlink 41" xfId="4265" hidden="1" xr:uid="{00000000-0005-0000-0000-00000CA00000}"/>
    <cellStyle name="Hyperlink 41" xfId="4921" hidden="1" xr:uid="{00000000-0005-0000-0000-00000DA00000}"/>
    <cellStyle name="Hyperlink 41" xfId="4970" hidden="1" xr:uid="{00000000-0005-0000-0000-00000EA00000}"/>
    <cellStyle name="Hyperlink 41" xfId="5020" hidden="1" xr:uid="{00000000-0005-0000-0000-00000FA00000}"/>
    <cellStyle name="Hyperlink 41" xfId="5056" hidden="1" xr:uid="{00000000-0005-0000-0000-000010A00000}"/>
    <cellStyle name="Hyperlink 41" xfId="4422" hidden="1" xr:uid="{00000000-0005-0000-0000-000011A00000}"/>
    <cellStyle name="Hyperlink 41" xfId="5125" hidden="1" xr:uid="{00000000-0005-0000-0000-000012A00000}"/>
    <cellStyle name="Hyperlink 41" xfId="5174" hidden="1" xr:uid="{00000000-0005-0000-0000-000013A00000}"/>
    <cellStyle name="Hyperlink 41" xfId="5224" hidden="1" xr:uid="{00000000-0005-0000-0000-000014A00000}"/>
    <cellStyle name="Hyperlink 41" xfId="5260" hidden="1" xr:uid="{00000000-0005-0000-0000-000015A00000}"/>
    <cellStyle name="Hyperlink 41" xfId="4657" hidden="1" xr:uid="{00000000-0005-0000-0000-000016A00000}"/>
    <cellStyle name="Hyperlink 41" xfId="5329" hidden="1" xr:uid="{00000000-0005-0000-0000-000017A00000}"/>
    <cellStyle name="Hyperlink 41" xfId="5378" hidden="1" xr:uid="{00000000-0005-0000-0000-000018A00000}"/>
    <cellStyle name="Hyperlink 41" xfId="5428" hidden="1" xr:uid="{00000000-0005-0000-0000-000019A00000}"/>
    <cellStyle name="Hyperlink 41" xfId="5464" hidden="1" xr:uid="{00000000-0005-0000-0000-00001AA00000}"/>
    <cellStyle name="Hyperlink 41" xfId="5665" hidden="1" xr:uid="{00000000-0005-0000-0000-00001BA00000}"/>
    <cellStyle name="Hyperlink 41" xfId="5865" hidden="1" xr:uid="{00000000-0005-0000-0000-00001CA00000}"/>
    <cellStyle name="Hyperlink 41" xfId="5914" hidden="1" xr:uid="{00000000-0005-0000-0000-00001DA00000}"/>
    <cellStyle name="Hyperlink 41" xfId="5964" hidden="1" xr:uid="{00000000-0005-0000-0000-00001EA00000}"/>
    <cellStyle name="Hyperlink 41" xfId="6000" hidden="1" xr:uid="{00000000-0005-0000-0000-00001FA00000}"/>
    <cellStyle name="Hyperlink 41" xfId="6051" hidden="1" xr:uid="{00000000-0005-0000-0000-000020A00000}"/>
    <cellStyle name="Hyperlink 41" xfId="6120" hidden="1" xr:uid="{00000000-0005-0000-0000-000021A00000}"/>
    <cellStyle name="Hyperlink 41" xfId="6169" hidden="1" xr:uid="{00000000-0005-0000-0000-000022A00000}"/>
    <cellStyle name="Hyperlink 41" xfId="6219" hidden="1" xr:uid="{00000000-0005-0000-0000-000023A00000}"/>
    <cellStyle name="Hyperlink 41" xfId="6255" hidden="1" xr:uid="{00000000-0005-0000-0000-000024A00000}"/>
    <cellStyle name="Hyperlink 41" xfId="6362" hidden="1" xr:uid="{00000000-0005-0000-0000-000025A00000}"/>
    <cellStyle name="Hyperlink 41" xfId="6486" hidden="1" xr:uid="{00000000-0005-0000-0000-000026A00000}"/>
    <cellStyle name="Hyperlink 41" xfId="6535" hidden="1" xr:uid="{00000000-0005-0000-0000-000027A00000}"/>
    <cellStyle name="Hyperlink 41" xfId="6585" hidden="1" xr:uid="{00000000-0005-0000-0000-000028A00000}"/>
    <cellStyle name="Hyperlink 41" xfId="6621" hidden="1" xr:uid="{00000000-0005-0000-0000-000029A00000}"/>
    <cellStyle name="Hyperlink 41" xfId="6744" hidden="1" xr:uid="{00000000-0005-0000-0000-00002AA00000}"/>
    <cellStyle name="Hyperlink 41" xfId="6917" hidden="1" xr:uid="{00000000-0005-0000-0000-00002BA00000}"/>
    <cellStyle name="Hyperlink 41" xfId="6966" hidden="1" xr:uid="{00000000-0005-0000-0000-00002CA00000}"/>
    <cellStyle name="Hyperlink 41" xfId="7016" hidden="1" xr:uid="{00000000-0005-0000-0000-00002DA00000}"/>
    <cellStyle name="Hyperlink 41" xfId="7052" hidden="1" xr:uid="{00000000-0005-0000-0000-00002EA00000}"/>
    <cellStyle name="Hyperlink 41" xfId="6769" hidden="1" xr:uid="{00000000-0005-0000-0000-00002FA00000}"/>
    <cellStyle name="Hyperlink 41" xfId="7149" hidden="1" xr:uid="{00000000-0005-0000-0000-000030A00000}"/>
    <cellStyle name="Hyperlink 41" xfId="7198" hidden="1" xr:uid="{00000000-0005-0000-0000-000031A00000}"/>
    <cellStyle name="Hyperlink 41" xfId="7248" hidden="1" xr:uid="{00000000-0005-0000-0000-000032A00000}"/>
    <cellStyle name="Hyperlink 41" xfId="7284" hidden="1" xr:uid="{00000000-0005-0000-0000-000033A00000}"/>
    <cellStyle name="Hyperlink 41" xfId="6697" hidden="1" xr:uid="{00000000-0005-0000-0000-000034A00000}"/>
    <cellStyle name="Hyperlink 41" xfId="7353" hidden="1" xr:uid="{00000000-0005-0000-0000-000035A00000}"/>
    <cellStyle name="Hyperlink 41" xfId="7402" hidden="1" xr:uid="{00000000-0005-0000-0000-000036A00000}"/>
    <cellStyle name="Hyperlink 41" xfId="7452" hidden="1" xr:uid="{00000000-0005-0000-0000-000037A00000}"/>
    <cellStyle name="Hyperlink 41" xfId="7488" hidden="1" xr:uid="{00000000-0005-0000-0000-000038A00000}"/>
    <cellStyle name="Hyperlink 41" xfId="6854" hidden="1" xr:uid="{00000000-0005-0000-0000-000039A00000}"/>
    <cellStyle name="Hyperlink 41" xfId="7557" hidden="1" xr:uid="{00000000-0005-0000-0000-00003AA00000}"/>
    <cellStyle name="Hyperlink 41" xfId="7606" hidden="1" xr:uid="{00000000-0005-0000-0000-00003BA00000}"/>
    <cellStyle name="Hyperlink 41" xfId="7656" hidden="1" xr:uid="{00000000-0005-0000-0000-00003CA00000}"/>
    <cellStyle name="Hyperlink 41" xfId="7692" hidden="1" xr:uid="{00000000-0005-0000-0000-00003DA00000}"/>
    <cellStyle name="Hyperlink 41" xfId="7089" hidden="1" xr:uid="{00000000-0005-0000-0000-00003EA00000}"/>
    <cellStyle name="Hyperlink 41" xfId="7761" hidden="1" xr:uid="{00000000-0005-0000-0000-00003FA00000}"/>
    <cellStyle name="Hyperlink 41" xfId="7810" hidden="1" xr:uid="{00000000-0005-0000-0000-000040A00000}"/>
    <cellStyle name="Hyperlink 41" xfId="7860" hidden="1" xr:uid="{00000000-0005-0000-0000-000041A00000}"/>
    <cellStyle name="Hyperlink 41" xfId="7896" hidden="1" xr:uid="{00000000-0005-0000-0000-000042A00000}"/>
    <cellStyle name="Hyperlink 41" xfId="6388" hidden="1" xr:uid="{00000000-0005-0000-0000-000043A00000}"/>
    <cellStyle name="Hyperlink 41" xfId="7965" hidden="1" xr:uid="{00000000-0005-0000-0000-000044A00000}"/>
    <cellStyle name="Hyperlink 41" xfId="8014" hidden="1" xr:uid="{00000000-0005-0000-0000-000045A00000}"/>
    <cellStyle name="Hyperlink 41" xfId="8064" hidden="1" xr:uid="{00000000-0005-0000-0000-000046A00000}"/>
    <cellStyle name="Hyperlink 41" xfId="8100" hidden="1" xr:uid="{00000000-0005-0000-0000-000047A00000}"/>
    <cellStyle name="Hyperlink 41" xfId="8223" hidden="1" xr:uid="{00000000-0005-0000-0000-000048A00000}"/>
    <cellStyle name="Hyperlink 41" xfId="8396" hidden="1" xr:uid="{00000000-0005-0000-0000-000049A00000}"/>
    <cellStyle name="Hyperlink 41" xfId="8445" hidden="1" xr:uid="{00000000-0005-0000-0000-00004AA00000}"/>
    <cellStyle name="Hyperlink 41" xfId="8495" hidden="1" xr:uid="{00000000-0005-0000-0000-00004BA00000}"/>
    <cellStyle name="Hyperlink 41" xfId="8531" hidden="1" xr:uid="{00000000-0005-0000-0000-00004CA00000}"/>
    <cellStyle name="Hyperlink 41" xfId="8248" hidden="1" xr:uid="{00000000-0005-0000-0000-00004DA00000}"/>
    <cellStyle name="Hyperlink 41" xfId="8628" hidden="1" xr:uid="{00000000-0005-0000-0000-00004EA00000}"/>
    <cellStyle name="Hyperlink 41" xfId="8677" hidden="1" xr:uid="{00000000-0005-0000-0000-00004FA00000}"/>
    <cellStyle name="Hyperlink 41" xfId="8727" hidden="1" xr:uid="{00000000-0005-0000-0000-000050A00000}"/>
    <cellStyle name="Hyperlink 41" xfId="8763" hidden="1" xr:uid="{00000000-0005-0000-0000-000051A00000}"/>
    <cellStyle name="Hyperlink 41" xfId="8176" hidden="1" xr:uid="{00000000-0005-0000-0000-000052A00000}"/>
    <cellStyle name="Hyperlink 41" xfId="8832" hidden="1" xr:uid="{00000000-0005-0000-0000-000053A00000}"/>
    <cellStyle name="Hyperlink 41" xfId="8881" hidden="1" xr:uid="{00000000-0005-0000-0000-000054A00000}"/>
    <cellStyle name="Hyperlink 41" xfId="8931" hidden="1" xr:uid="{00000000-0005-0000-0000-000055A00000}"/>
    <cellStyle name="Hyperlink 41" xfId="8967" hidden="1" xr:uid="{00000000-0005-0000-0000-000056A00000}"/>
    <cellStyle name="Hyperlink 41" xfId="8333" hidden="1" xr:uid="{00000000-0005-0000-0000-000057A00000}"/>
    <cellStyle name="Hyperlink 41" xfId="9036" hidden="1" xr:uid="{00000000-0005-0000-0000-000058A00000}"/>
    <cellStyle name="Hyperlink 41" xfId="9085" hidden="1" xr:uid="{00000000-0005-0000-0000-000059A00000}"/>
    <cellStyle name="Hyperlink 41" xfId="9135" hidden="1" xr:uid="{00000000-0005-0000-0000-00005AA00000}"/>
    <cellStyle name="Hyperlink 41" xfId="9171" hidden="1" xr:uid="{00000000-0005-0000-0000-00005BA00000}"/>
    <cellStyle name="Hyperlink 41" xfId="8568" hidden="1" xr:uid="{00000000-0005-0000-0000-00005CA00000}"/>
    <cellStyle name="Hyperlink 41" xfId="9240" hidden="1" xr:uid="{00000000-0005-0000-0000-00005DA00000}"/>
    <cellStyle name="Hyperlink 41" xfId="9289" hidden="1" xr:uid="{00000000-0005-0000-0000-00005EA00000}"/>
    <cellStyle name="Hyperlink 41" xfId="9339" hidden="1" xr:uid="{00000000-0005-0000-0000-00005FA00000}"/>
    <cellStyle name="Hyperlink 41" xfId="9375" hidden="1" xr:uid="{00000000-0005-0000-0000-000060A00000}"/>
    <cellStyle name="Hyperlink 41" xfId="6288" hidden="1" xr:uid="{00000000-0005-0000-0000-000061A00000}"/>
    <cellStyle name="Hyperlink 41" xfId="9444" hidden="1" xr:uid="{00000000-0005-0000-0000-000062A00000}"/>
    <cellStyle name="Hyperlink 41" xfId="9493" hidden="1" xr:uid="{00000000-0005-0000-0000-000063A00000}"/>
    <cellStyle name="Hyperlink 41" xfId="9543" hidden="1" xr:uid="{00000000-0005-0000-0000-000064A00000}"/>
    <cellStyle name="Hyperlink 41" xfId="9579" hidden="1" xr:uid="{00000000-0005-0000-0000-000065A00000}"/>
    <cellStyle name="Hyperlink 41" xfId="9702" hidden="1" xr:uid="{00000000-0005-0000-0000-000066A00000}"/>
    <cellStyle name="Hyperlink 41" xfId="9875" hidden="1" xr:uid="{00000000-0005-0000-0000-000067A00000}"/>
    <cellStyle name="Hyperlink 41" xfId="9924" hidden="1" xr:uid="{00000000-0005-0000-0000-000068A00000}"/>
    <cellStyle name="Hyperlink 41" xfId="9974" hidden="1" xr:uid="{00000000-0005-0000-0000-000069A00000}"/>
    <cellStyle name="Hyperlink 41" xfId="10010" hidden="1" xr:uid="{00000000-0005-0000-0000-00006AA00000}"/>
    <cellStyle name="Hyperlink 41" xfId="9727" hidden="1" xr:uid="{00000000-0005-0000-0000-00006BA00000}"/>
    <cellStyle name="Hyperlink 41" xfId="10107" hidden="1" xr:uid="{00000000-0005-0000-0000-00006CA00000}"/>
    <cellStyle name="Hyperlink 41" xfId="10156" hidden="1" xr:uid="{00000000-0005-0000-0000-00006DA00000}"/>
    <cellStyle name="Hyperlink 41" xfId="10206" hidden="1" xr:uid="{00000000-0005-0000-0000-00006EA00000}"/>
    <cellStyle name="Hyperlink 41" xfId="10242" hidden="1" xr:uid="{00000000-0005-0000-0000-00006FA00000}"/>
    <cellStyle name="Hyperlink 41" xfId="9655" hidden="1" xr:uid="{00000000-0005-0000-0000-000070A00000}"/>
    <cellStyle name="Hyperlink 41" xfId="10311" hidden="1" xr:uid="{00000000-0005-0000-0000-000071A00000}"/>
    <cellStyle name="Hyperlink 41" xfId="10360" hidden="1" xr:uid="{00000000-0005-0000-0000-000072A00000}"/>
    <cellStyle name="Hyperlink 41" xfId="10410" hidden="1" xr:uid="{00000000-0005-0000-0000-000073A00000}"/>
    <cellStyle name="Hyperlink 41" xfId="10446" hidden="1" xr:uid="{00000000-0005-0000-0000-000074A00000}"/>
    <cellStyle name="Hyperlink 41" xfId="9812" hidden="1" xr:uid="{00000000-0005-0000-0000-000075A00000}"/>
    <cellStyle name="Hyperlink 41" xfId="10515" hidden="1" xr:uid="{00000000-0005-0000-0000-000076A00000}"/>
    <cellStyle name="Hyperlink 41" xfId="10564" hidden="1" xr:uid="{00000000-0005-0000-0000-000077A00000}"/>
    <cellStyle name="Hyperlink 41" xfId="10614" hidden="1" xr:uid="{00000000-0005-0000-0000-000078A00000}"/>
    <cellStyle name="Hyperlink 41" xfId="10650" hidden="1" xr:uid="{00000000-0005-0000-0000-000079A00000}"/>
    <cellStyle name="Hyperlink 41" xfId="10047" hidden="1" xr:uid="{00000000-0005-0000-0000-00007AA00000}"/>
    <cellStyle name="Hyperlink 41" xfId="10719" hidden="1" xr:uid="{00000000-0005-0000-0000-00007BA00000}"/>
    <cellStyle name="Hyperlink 41" xfId="10768" hidden="1" xr:uid="{00000000-0005-0000-0000-00007CA00000}"/>
    <cellStyle name="Hyperlink 41" xfId="10818" hidden="1" xr:uid="{00000000-0005-0000-0000-00007DA00000}"/>
    <cellStyle name="Hyperlink 41" xfId="10854" hidden="1" xr:uid="{00000000-0005-0000-0000-00007EA00000}"/>
    <cellStyle name="Hyperlink 41" xfId="5697" hidden="1" xr:uid="{00000000-0005-0000-0000-00007FA00000}"/>
    <cellStyle name="Hyperlink 41" xfId="10952" hidden="1" xr:uid="{00000000-0005-0000-0000-000080A00000}"/>
    <cellStyle name="Hyperlink 41" xfId="11001" hidden="1" xr:uid="{00000000-0005-0000-0000-000081A00000}"/>
    <cellStyle name="Hyperlink 41" xfId="11051" hidden="1" xr:uid="{00000000-0005-0000-0000-000082A00000}"/>
    <cellStyle name="Hyperlink 41" xfId="11087" hidden="1" xr:uid="{00000000-0005-0000-0000-000083A00000}"/>
    <cellStyle name="Hyperlink 41" xfId="11138" hidden="1" xr:uid="{00000000-0005-0000-0000-000084A00000}"/>
    <cellStyle name="Hyperlink 41" xfId="11207" hidden="1" xr:uid="{00000000-0005-0000-0000-000085A00000}"/>
    <cellStyle name="Hyperlink 41" xfId="11256" hidden="1" xr:uid="{00000000-0005-0000-0000-000086A00000}"/>
    <cellStyle name="Hyperlink 41" xfId="11306" hidden="1" xr:uid="{00000000-0005-0000-0000-000087A00000}"/>
    <cellStyle name="Hyperlink 41" xfId="11342" hidden="1" xr:uid="{00000000-0005-0000-0000-000088A00000}"/>
    <cellStyle name="Hyperlink 41" xfId="11450" hidden="1" xr:uid="{00000000-0005-0000-0000-000089A00000}"/>
    <cellStyle name="Hyperlink 41" xfId="11574" hidden="1" xr:uid="{00000000-0005-0000-0000-00008AA00000}"/>
    <cellStyle name="Hyperlink 41" xfId="11623" hidden="1" xr:uid="{00000000-0005-0000-0000-00008BA00000}"/>
    <cellStyle name="Hyperlink 41" xfId="11673" hidden="1" xr:uid="{00000000-0005-0000-0000-00008CA00000}"/>
    <cellStyle name="Hyperlink 41" xfId="11709" hidden="1" xr:uid="{00000000-0005-0000-0000-00008DA00000}"/>
    <cellStyle name="Hyperlink 41" xfId="11832" hidden="1" xr:uid="{00000000-0005-0000-0000-00008EA00000}"/>
    <cellStyle name="Hyperlink 41" xfId="12005" hidden="1" xr:uid="{00000000-0005-0000-0000-00008FA00000}"/>
    <cellStyle name="Hyperlink 41" xfId="12054" hidden="1" xr:uid="{00000000-0005-0000-0000-000090A00000}"/>
    <cellStyle name="Hyperlink 41" xfId="12104" hidden="1" xr:uid="{00000000-0005-0000-0000-000091A00000}"/>
    <cellStyle name="Hyperlink 41" xfId="12140" hidden="1" xr:uid="{00000000-0005-0000-0000-000092A00000}"/>
    <cellStyle name="Hyperlink 41" xfId="11857" hidden="1" xr:uid="{00000000-0005-0000-0000-000093A00000}"/>
    <cellStyle name="Hyperlink 41" xfId="12237" hidden="1" xr:uid="{00000000-0005-0000-0000-000094A00000}"/>
    <cellStyle name="Hyperlink 41" xfId="12286" hidden="1" xr:uid="{00000000-0005-0000-0000-000095A00000}"/>
    <cellStyle name="Hyperlink 41" xfId="12336" hidden="1" xr:uid="{00000000-0005-0000-0000-000096A00000}"/>
    <cellStyle name="Hyperlink 41" xfId="12372" hidden="1" xr:uid="{00000000-0005-0000-0000-000097A00000}"/>
    <cellStyle name="Hyperlink 41" xfId="11785" hidden="1" xr:uid="{00000000-0005-0000-0000-000098A00000}"/>
    <cellStyle name="Hyperlink 41" xfId="12441" hidden="1" xr:uid="{00000000-0005-0000-0000-000099A00000}"/>
    <cellStyle name="Hyperlink 41" xfId="12490" hidden="1" xr:uid="{00000000-0005-0000-0000-00009AA00000}"/>
    <cellStyle name="Hyperlink 41" xfId="12540" hidden="1" xr:uid="{00000000-0005-0000-0000-00009BA00000}"/>
    <cellStyle name="Hyperlink 41" xfId="12576" hidden="1" xr:uid="{00000000-0005-0000-0000-00009CA00000}"/>
    <cellStyle name="Hyperlink 41" xfId="11942" hidden="1" xr:uid="{00000000-0005-0000-0000-00009DA00000}"/>
    <cellStyle name="Hyperlink 41" xfId="12645" hidden="1" xr:uid="{00000000-0005-0000-0000-00009EA00000}"/>
    <cellStyle name="Hyperlink 41" xfId="12694" hidden="1" xr:uid="{00000000-0005-0000-0000-00009FA00000}"/>
    <cellStyle name="Hyperlink 41" xfId="12744" hidden="1" xr:uid="{00000000-0005-0000-0000-0000A0A00000}"/>
    <cellStyle name="Hyperlink 41" xfId="12780" hidden="1" xr:uid="{00000000-0005-0000-0000-0000A1A00000}"/>
    <cellStyle name="Hyperlink 41" xfId="12177" hidden="1" xr:uid="{00000000-0005-0000-0000-0000A2A00000}"/>
    <cellStyle name="Hyperlink 41" xfId="12849" hidden="1" xr:uid="{00000000-0005-0000-0000-0000A3A00000}"/>
    <cellStyle name="Hyperlink 41" xfId="12898" hidden="1" xr:uid="{00000000-0005-0000-0000-0000A4A00000}"/>
    <cellStyle name="Hyperlink 41" xfId="12948" hidden="1" xr:uid="{00000000-0005-0000-0000-0000A5A00000}"/>
    <cellStyle name="Hyperlink 41" xfId="12984" hidden="1" xr:uid="{00000000-0005-0000-0000-0000A6A00000}"/>
    <cellStyle name="Hyperlink 41" xfId="11476" hidden="1" xr:uid="{00000000-0005-0000-0000-0000A7A00000}"/>
    <cellStyle name="Hyperlink 41" xfId="13053" hidden="1" xr:uid="{00000000-0005-0000-0000-0000A8A00000}"/>
    <cellStyle name="Hyperlink 41" xfId="13102" hidden="1" xr:uid="{00000000-0005-0000-0000-0000A9A00000}"/>
    <cellStyle name="Hyperlink 41" xfId="13152" hidden="1" xr:uid="{00000000-0005-0000-0000-0000AAA00000}"/>
    <cellStyle name="Hyperlink 41" xfId="13188" hidden="1" xr:uid="{00000000-0005-0000-0000-0000ABA00000}"/>
    <cellStyle name="Hyperlink 41" xfId="13311" hidden="1" xr:uid="{00000000-0005-0000-0000-0000ACA00000}"/>
    <cellStyle name="Hyperlink 41" xfId="13484" hidden="1" xr:uid="{00000000-0005-0000-0000-0000ADA00000}"/>
    <cellStyle name="Hyperlink 41" xfId="13533" hidden="1" xr:uid="{00000000-0005-0000-0000-0000AEA00000}"/>
    <cellStyle name="Hyperlink 41" xfId="13583" hidden="1" xr:uid="{00000000-0005-0000-0000-0000AFA00000}"/>
    <cellStyle name="Hyperlink 41" xfId="13619" hidden="1" xr:uid="{00000000-0005-0000-0000-0000B0A00000}"/>
    <cellStyle name="Hyperlink 41" xfId="13336" hidden="1" xr:uid="{00000000-0005-0000-0000-0000B1A00000}"/>
    <cellStyle name="Hyperlink 41" xfId="13716" hidden="1" xr:uid="{00000000-0005-0000-0000-0000B2A00000}"/>
    <cellStyle name="Hyperlink 41" xfId="13765" hidden="1" xr:uid="{00000000-0005-0000-0000-0000B3A00000}"/>
    <cellStyle name="Hyperlink 41" xfId="13815" hidden="1" xr:uid="{00000000-0005-0000-0000-0000B4A00000}"/>
    <cellStyle name="Hyperlink 41" xfId="13851" hidden="1" xr:uid="{00000000-0005-0000-0000-0000B5A00000}"/>
    <cellStyle name="Hyperlink 41" xfId="13264" hidden="1" xr:uid="{00000000-0005-0000-0000-0000B6A00000}"/>
    <cellStyle name="Hyperlink 41" xfId="13920" hidden="1" xr:uid="{00000000-0005-0000-0000-0000B7A00000}"/>
    <cellStyle name="Hyperlink 41" xfId="13969" hidden="1" xr:uid="{00000000-0005-0000-0000-0000B8A00000}"/>
    <cellStyle name="Hyperlink 41" xfId="14019" hidden="1" xr:uid="{00000000-0005-0000-0000-0000B9A00000}"/>
    <cellStyle name="Hyperlink 41" xfId="14055" hidden="1" xr:uid="{00000000-0005-0000-0000-0000BAA00000}"/>
    <cellStyle name="Hyperlink 41" xfId="13421" hidden="1" xr:uid="{00000000-0005-0000-0000-0000BBA00000}"/>
    <cellStyle name="Hyperlink 41" xfId="14124" hidden="1" xr:uid="{00000000-0005-0000-0000-0000BCA00000}"/>
    <cellStyle name="Hyperlink 41" xfId="14173" hidden="1" xr:uid="{00000000-0005-0000-0000-0000BDA00000}"/>
    <cellStyle name="Hyperlink 41" xfId="14223" hidden="1" xr:uid="{00000000-0005-0000-0000-0000BEA00000}"/>
    <cellStyle name="Hyperlink 41" xfId="14259" hidden="1" xr:uid="{00000000-0005-0000-0000-0000BFA00000}"/>
    <cellStyle name="Hyperlink 41" xfId="13656" hidden="1" xr:uid="{00000000-0005-0000-0000-0000C0A00000}"/>
    <cellStyle name="Hyperlink 41" xfId="14328" hidden="1" xr:uid="{00000000-0005-0000-0000-0000C1A00000}"/>
    <cellStyle name="Hyperlink 41" xfId="14377" hidden="1" xr:uid="{00000000-0005-0000-0000-0000C2A00000}"/>
    <cellStyle name="Hyperlink 41" xfId="14427" hidden="1" xr:uid="{00000000-0005-0000-0000-0000C3A00000}"/>
    <cellStyle name="Hyperlink 41" xfId="14463" hidden="1" xr:uid="{00000000-0005-0000-0000-0000C4A00000}"/>
    <cellStyle name="Hyperlink 41" xfId="11376" hidden="1" xr:uid="{00000000-0005-0000-0000-0000C5A00000}"/>
    <cellStyle name="Hyperlink 41" xfId="14532" hidden="1" xr:uid="{00000000-0005-0000-0000-0000C6A00000}"/>
    <cellStyle name="Hyperlink 41" xfId="14581" hidden="1" xr:uid="{00000000-0005-0000-0000-0000C7A00000}"/>
    <cellStyle name="Hyperlink 41" xfId="14631" hidden="1" xr:uid="{00000000-0005-0000-0000-0000C8A00000}"/>
    <cellStyle name="Hyperlink 41" xfId="14667" hidden="1" xr:uid="{00000000-0005-0000-0000-0000C9A00000}"/>
    <cellStyle name="Hyperlink 41" xfId="14790" hidden="1" xr:uid="{00000000-0005-0000-0000-0000CAA00000}"/>
    <cellStyle name="Hyperlink 41" xfId="14963" hidden="1" xr:uid="{00000000-0005-0000-0000-0000CBA00000}"/>
    <cellStyle name="Hyperlink 41" xfId="15012" hidden="1" xr:uid="{00000000-0005-0000-0000-0000CCA00000}"/>
    <cellStyle name="Hyperlink 41" xfId="15062" hidden="1" xr:uid="{00000000-0005-0000-0000-0000CDA00000}"/>
    <cellStyle name="Hyperlink 41" xfId="15098" hidden="1" xr:uid="{00000000-0005-0000-0000-0000CEA00000}"/>
    <cellStyle name="Hyperlink 41" xfId="14815" hidden="1" xr:uid="{00000000-0005-0000-0000-0000CFA00000}"/>
    <cellStyle name="Hyperlink 41" xfId="15195" hidden="1" xr:uid="{00000000-0005-0000-0000-0000D0A00000}"/>
    <cellStyle name="Hyperlink 41" xfId="15244" hidden="1" xr:uid="{00000000-0005-0000-0000-0000D1A00000}"/>
    <cellStyle name="Hyperlink 41" xfId="15294" hidden="1" xr:uid="{00000000-0005-0000-0000-0000D2A00000}"/>
    <cellStyle name="Hyperlink 41" xfId="15330" hidden="1" xr:uid="{00000000-0005-0000-0000-0000D3A00000}"/>
    <cellStyle name="Hyperlink 41" xfId="14743" hidden="1" xr:uid="{00000000-0005-0000-0000-0000D4A00000}"/>
    <cellStyle name="Hyperlink 41" xfId="15399" hidden="1" xr:uid="{00000000-0005-0000-0000-0000D5A00000}"/>
    <cellStyle name="Hyperlink 41" xfId="15448" hidden="1" xr:uid="{00000000-0005-0000-0000-0000D6A00000}"/>
    <cellStyle name="Hyperlink 41" xfId="15498" hidden="1" xr:uid="{00000000-0005-0000-0000-0000D7A00000}"/>
    <cellStyle name="Hyperlink 41" xfId="15534" hidden="1" xr:uid="{00000000-0005-0000-0000-0000D8A00000}"/>
    <cellStyle name="Hyperlink 41" xfId="14900" hidden="1" xr:uid="{00000000-0005-0000-0000-0000D9A00000}"/>
    <cellStyle name="Hyperlink 41" xfId="15603" hidden="1" xr:uid="{00000000-0005-0000-0000-0000DAA00000}"/>
    <cellStyle name="Hyperlink 41" xfId="15652" hidden="1" xr:uid="{00000000-0005-0000-0000-0000DBA00000}"/>
    <cellStyle name="Hyperlink 41" xfId="15702" hidden="1" xr:uid="{00000000-0005-0000-0000-0000DCA00000}"/>
    <cellStyle name="Hyperlink 41" xfId="15738" hidden="1" xr:uid="{00000000-0005-0000-0000-0000DDA00000}"/>
    <cellStyle name="Hyperlink 41" xfId="15135" hidden="1" xr:uid="{00000000-0005-0000-0000-0000DEA00000}"/>
    <cellStyle name="Hyperlink 41" xfId="15807" hidden="1" xr:uid="{00000000-0005-0000-0000-0000DFA00000}"/>
    <cellStyle name="Hyperlink 41" xfId="15856" hidden="1" xr:uid="{00000000-0005-0000-0000-0000E0A00000}"/>
    <cellStyle name="Hyperlink 41" xfId="15906" hidden="1" xr:uid="{00000000-0005-0000-0000-0000E1A00000}"/>
    <cellStyle name="Hyperlink 41" xfId="15942" hidden="1" xr:uid="{00000000-0005-0000-0000-0000E2A00000}"/>
    <cellStyle name="Hyperlink 41" xfId="5569" hidden="1" xr:uid="{00000000-0005-0000-0000-0000E3A00000}"/>
    <cellStyle name="Hyperlink 41" xfId="16036" hidden="1" xr:uid="{00000000-0005-0000-0000-0000E4A00000}"/>
    <cellStyle name="Hyperlink 41" xfId="16085" hidden="1" xr:uid="{00000000-0005-0000-0000-0000E5A00000}"/>
    <cellStyle name="Hyperlink 41" xfId="16135" hidden="1" xr:uid="{00000000-0005-0000-0000-0000E6A00000}"/>
    <cellStyle name="Hyperlink 41" xfId="16171" hidden="1" xr:uid="{00000000-0005-0000-0000-0000E7A00000}"/>
    <cellStyle name="Hyperlink 41" xfId="16222" hidden="1" xr:uid="{00000000-0005-0000-0000-0000E8A00000}"/>
    <cellStyle name="Hyperlink 41" xfId="16291" hidden="1" xr:uid="{00000000-0005-0000-0000-0000E9A00000}"/>
    <cellStyle name="Hyperlink 41" xfId="16340" hidden="1" xr:uid="{00000000-0005-0000-0000-0000EAA00000}"/>
    <cellStyle name="Hyperlink 41" xfId="16390" hidden="1" xr:uid="{00000000-0005-0000-0000-0000EBA00000}"/>
    <cellStyle name="Hyperlink 41" xfId="16426" hidden="1" xr:uid="{00000000-0005-0000-0000-0000ECA00000}"/>
    <cellStyle name="Hyperlink 41" xfId="16531" hidden="1" xr:uid="{00000000-0005-0000-0000-0000EDA00000}"/>
    <cellStyle name="Hyperlink 41" xfId="16654" hidden="1" xr:uid="{00000000-0005-0000-0000-0000EEA00000}"/>
    <cellStyle name="Hyperlink 41" xfId="16703" hidden="1" xr:uid="{00000000-0005-0000-0000-0000EFA00000}"/>
    <cellStyle name="Hyperlink 41" xfId="16753" hidden="1" xr:uid="{00000000-0005-0000-0000-0000F0A00000}"/>
    <cellStyle name="Hyperlink 41" xfId="16789" hidden="1" xr:uid="{00000000-0005-0000-0000-0000F1A00000}"/>
    <cellStyle name="Hyperlink 41" xfId="16912" hidden="1" xr:uid="{00000000-0005-0000-0000-0000F2A00000}"/>
    <cellStyle name="Hyperlink 41" xfId="17085" hidden="1" xr:uid="{00000000-0005-0000-0000-0000F3A00000}"/>
    <cellStyle name="Hyperlink 41" xfId="17134" hidden="1" xr:uid="{00000000-0005-0000-0000-0000F4A00000}"/>
    <cellStyle name="Hyperlink 41" xfId="17184" hidden="1" xr:uid="{00000000-0005-0000-0000-0000F5A00000}"/>
    <cellStyle name="Hyperlink 41" xfId="17220" hidden="1" xr:uid="{00000000-0005-0000-0000-0000F6A00000}"/>
    <cellStyle name="Hyperlink 41" xfId="16937" hidden="1" xr:uid="{00000000-0005-0000-0000-0000F7A00000}"/>
    <cellStyle name="Hyperlink 41" xfId="17317" hidden="1" xr:uid="{00000000-0005-0000-0000-0000F8A00000}"/>
    <cellStyle name="Hyperlink 41" xfId="17366" hidden="1" xr:uid="{00000000-0005-0000-0000-0000F9A00000}"/>
    <cellStyle name="Hyperlink 41" xfId="17416" hidden="1" xr:uid="{00000000-0005-0000-0000-0000FAA00000}"/>
    <cellStyle name="Hyperlink 41" xfId="17452" hidden="1" xr:uid="{00000000-0005-0000-0000-0000FBA00000}"/>
    <cellStyle name="Hyperlink 41" xfId="16865" hidden="1" xr:uid="{00000000-0005-0000-0000-0000FCA00000}"/>
    <cellStyle name="Hyperlink 41" xfId="17521" hidden="1" xr:uid="{00000000-0005-0000-0000-0000FDA00000}"/>
    <cellStyle name="Hyperlink 41" xfId="17570" hidden="1" xr:uid="{00000000-0005-0000-0000-0000FEA00000}"/>
    <cellStyle name="Hyperlink 41" xfId="17620" hidden="1" xr:uid="{00000000-0005-0000-0000-0000FFA00000}"/>
    <cellStyle name="Hyperlink 41" xfId="17656" hidden="1" xr:uid="{00000000-0005-0000-0000-000000A10000}"/>
    <cellStyle name="Hyperlink 41" xfId="17022" hidden="1" xr:uid="{00000000-0005-0000-0000-000001A10000}"/>
    <cellStyle name="Hyperlink 41" xfId="17725" hidden="1" xr:uid="{00000000-0005-0000-0000-000002A10000}"/>
    <cellStyle name="Hyperlink 41" xfId="17774" hidden="1" xr:uid="{00000000-0005-0000-0000-000003A10000}"/>
    <cellStyle name="Hyperlink 41" xfId="17824" hidden="1" xr:uid="{00000000-0005-0000-0000-000004A10000}"/>
    <cellStyle name="Hyperlink 41" xfId="17860" hidden="1" xr:uid="{00000000-0005-0000-0000-000005A10000}"/>
    <cellStyle name="Hyperlink 41" xfId="17257" hidden="1" xr:uid="{00000000-0005-0000-0000-000006A10000}"/>
    <cellStyle name="Hyperlink 41" xfId="17929" hidden="1" xr:uid="{00000000-0005-0000-0000-000007A10000}"/>
    <cellStyle name="Hyperlink 41" xfId="17978" hidden="1" xr:uid="{00000000-0005-0000-0000-000008A10000}"/>
    <cellStyle name="Hyperlink 41" xfId="18028" hidden="1" xr:uid="{00000000-0005-0000-0000-000009A10000}"/>
    <cellStyle name="Hyperlink 41" xfId="18064" hidden="1" xr:uid="{00000000-0005-0000-0000-00000AA10000}"/>
    <cellStyle name="Hyperlink 41" xfId="16557" hidden="1" xr:uid="{00000000-0005-0000-0000-00000BA10000}"/>
    <cellStyle name="Hyperlink 41" xfId="18133" hidden="1" xr:uid="{00000000-0005-0000-0000-00000CA10000}"/>
    <cellStyle name="Hyperlink 41" xfId="18182" hidden="1" xr:uid="{00000000-0005-0000-0000-00000DA10000}"/>
    <cellStyle name="Hyperlink 41" xfId="18232" hidden="1" xr:uid="{00000000-0005-0000-0000-00000EA10000}"/>
    <cellStyle name="Hyperlink 41" xfId="18268" hidden="1" xr:uid="{00000000-0005-0000-0000-00000FA10000}"/>
    <cellStyle name="Hyperlink 41" xfId="18391" hidden="1" xr:uid="{00000000-0005-0000-0000-000010A10000}"/>
    <cellStyle name="Hyperlink 41" xfId="18564" hidden="1" xr:uid="{00000000-0005-0000-0000-000011A10000}"/>
    <cellStyle name="Hyperlink 41" xfId="18613" hidden="1" xr:uid="{00000000-0005-0000-0000-000012A10000}"/>
    <cellStyle name="Hyperlink 41" xfId="18663" hidden="1" xr:uid="{00000000-0005-0000-0000-000013A10000}"/>
    <cellStyle name="Hyperlink 41" xfId="18699" hidden="1" xr:uid="{00000000-0005-0000-0000-000014A10000}"/>
    <cellStyle name="Hyperlink 41" xfId="18416" hidden="1" xr:uid="{00000000-0005-0000-0000-000015A10000}"/>
    <cellStyle name="Hyperlink 41" xfId="18796" hidden="1" xr:uid="{00000000-0005-0000-0000-000016A10000}"/>
    <cellStyle name="Hyperlink 41" xfId="18845" hidden="1" xr:uid="{00000000-0005-0000-0000-000017A10000}"/>
    <cellStyle name="Hyperlink 41" xfId="18895" hidden="1" xr:uid="{00000000-0005-0000-0000-000018A10000}"/>
    <cellStyle name="Hyperlink 41" xfId="18931" hidden="1" xr:uid="{00000000-0005-0000-0000-000019A10000}"/>
    <cellStyle name="Hyperlink 41" xfId="18344" hidden="1" xr:uid="{00000000-0005-0000-0000-00001AA10000}"/>
    <cellStyle name="Hyperlink 41" xfId="19000" hidden="1" xr:uid="{00000000-0005-0000-0000-00001BA10000}"/>
    <cellStyle name="Hyperlink 41" xfId="19049" hidden="1" xr:uid="{00000000-0005-0000-0000-00001CA10000}"/>
    <cellStyle name="Hyperlink 41" xfId="19099" hidden="1" xr:uid="{00000000-0005-0000-0000-00001DA10000}"/>
    <cellStyle name="Hyperlink 41" xfId="19135" hidden="1" xr:uid="{00000000-0005-0000-0000-00001EA10000}"/>
    <cellStyle name="Hyperlink 41" xfId="18501" hidden="1" xr:uid="{00000000-0005-0000-0000-00001FA10000}"/>
    <cellStyle name="Hyperlink 41" xfId="19204" hidden="1" xr:uid="{00000000-0005-0000-0000-000020A10000}"/>
    <cellStyle name="Hyperlink 41" xfId="19253" hidden="1" xr:uid="{00000000-0005-0000-0000-000021A10000}"/>
    <cellStyle name="Hyperlink 41" xfId="19303" hidden="1" xr:uid="{00000000-0005-0000-0000-000022A10000}"/>
    <cellStyle name="Hyperlink 41" xfId="19339" hidden="1" xr:uid="{00000000-0005-0000-0000-000023A10000}"/>
    <cellStyle name="Hyperlink 41" xfId="18736" hidden="1" xr:uid="{00000000-0005-0000-0000-000024A10000}"/>
    <cellStyle name="Hyperlink 41" xfId="19408" hidden="1" xr:uid="{00000000-0005-0000-0000-000025A10000}"/>
    <cellStyle name="Hyperlink 41" xfId="19457" hidden="1" xr:uid="{00000000-0005-0000-0000-000026A10000}"/>
    <cellStyle name="Hyperlink 41" xfId="19507" hidden="1" xr:uid="{00000000-0005-0000-0000-000027A10000}"/>
    <cellStyle name="Hyperlink 41" xfId="19543" hidden="1" xr:uid="{00000000-0005-0000-0000-000028A10000}"/>
    <cellStyle name="Hyperlink 41" xfId="16458" hidden="1" xr:uid="{00000000-0005-0000-0000-000029A10000}"/>
    <cellStyle name="Hyperlink 41" xfId="19612" hidden="1" xr:uid="{00000000-0005-0000-0000-00002AA10000}"/>
    <cellStyle name="Hyperlink 41" xfId="19661" hidden="1" xr:uid="{00000000-0005-0000-0000-00002BA10000}"/>
    <cellStyle name="Hyperlink 41" xfId="19711" hidden="1" xr:uid="{00000000-0005-0000-0000-00002CA10000}"/>
    <cellStyle name="Hyperlink 41" xfId="19747" hidden="1" xr:uid="{00000000-0005-0000-0000-00002DA10000}"/>
    <cellStyle name="Hyperlink 41" xfId="19870" hidden="1" xr:uid="{00000000-0005-0000-0000-00002EA10000}"/>
    <cellStyle name="Hyperlink 41" xfId="20043" hidden="1" xr:uid="{00000000-0005-0000-0000-00002FA10000}"/>
    <cellStyle name="Hyperlink 41" xfId="20092" hidden="1" xr:uid="{00000000-0005-0000-0000-000030A10000}"/>
    <cellStyle name="Hyperlink 41" xfId="20142" hidden="1" xr:uid="{00000000-0005-0000-0000-000031A10000}"/>
    <cellStyle name="Hyperlink 41" xfId="20178" hidden="1" xr:uid="{00000000-0005-0000-0000-000032A10000}"/>
    <cellStyle name="Hyperlink 41" xfId="19895" hidden="1" xr:uid="{00000000-0005-0000-0000-000033A10000}"/>
    <cellStyle name="Hyperlink 41" xfId="20275" hidden="1" xr:uid="{00000000-0005-0000-0000-000034A10000}"/>
    <cellStyle name="Hyperlink 41" xfId="20324" hidden="1" xr:uid="{00000000-0005-0000-0000-000035A10000}"/>
    <cellStyle name="Hyperlink 41" xfId="20374" hidden="1" xr:uid="{00000000-0005-0000-0000-000036A10000}"/>
    <cellStyle name="Hyperlink 41" xfId="20410" hidden="1" xr:uid="{00000000-0005-0000-0000-000037A10000}"/>
    <cellStyle name="Hyperlink 41" xfId="19823" hidden="1" xr:uid="{00000000-0005-0000-0000-000038A10000}"/>
    <cellStyle name="Hyperlink 41" xfId="20479" hidden="1" xr:uid="{00000000-0005-0000-0000-000039A10000}"/>
    <cellStyle name="Hyperlink 41" xfId="20528" hidden="1" xr:uid="{00000000-0005-0000-0000-00003AA10000}"/>
    <cellStyle name="Hyperlink 41" xfId="20578" hidden="1" xr:uid="{00000000-0005-0000-0000-00003BA10000}"/>
    <cellStyle name="Hyperlink 41" xfId="20614" hidden="1" xr:uid="{00000000-0005-0000-0000-00003CA10000}"/>
    <cellStyle name="Hyperlink 41" xfId="19980" hidden="1" xr:uid="{00000000-0005-0000-0000-00003DA10000}"/>
    <cellStyle name="Hyperlink 41" xfId="20683" hidden="1" xr:uid="{00000000-0005-0000-0000-00003EA10000}"/>
    <cellStyle name="Hyperlink 41" xfId="20732" hidden="1" xr:uid="{00000000-0005-0000-0000-00003FA10000}"/>
    <cellStyle name="Hyperlink 41" xfId="20782" hidden="1" xr:uid="{00000000-0005-0000-0000-000040A10000}"/>
    <cellStyle name="Hyperlink 41" xfId="20818" hidden="1" xr:uid="{00000000-0005-0000-0000-000041A10000}"/>
    <cellStyle name="Hyperlink 41" xfId="20215" hidden="1" xr:uid="{00000000-0005-0000-0000-000042A10000}"/>
    <cellStyle name="Hyperlink 41" xfId="20887" hidden="1" xr:uid="{00000000-0005-0000-0000-000043A10000}"/>
    <cellStyle name="Hyperlink 41" xfId="20936" hidden="1" xr:uid="{00000000-0005-0000-0000-000044A10000}"/>
    <cellStyle name="Hyperlink 41" xfId="20986" hidden="1" xr:uid="{00000000-0005-0000-0000-000045A10000}"/>
    <cellStyle name="Hyperlink 41" xfId="21022" hidden="1" xr:uid="{00000000-0005-0000-0000-000046A10000}"/>
    <cellStyle name="Hyperlink 41" xfId="5792" hidden="1" xr:uid="{00000000-0005-0000-0000-000047A10000}"/>
    <cellStyle name="Hyperlink 41" xfId="21120" hidden="1" xr:uid="{00000000-0005-0000-0000-000048A10000}"/>
    <cellStyle name="Hyperlink 41" xfId="21169" hidden="1" xr:uid="{00000000-0005-0000-0000-000049A10000}"/>
    <cellStyle name="Hyperlink 41" xfId="21219" hidden="1" xr:uid="{00000000-0005-0000-0000-00004AA10000}"/>
    <cellStyle name="Hyperlink 41" xfId="21255" hidden="1" xr:uid="{00000000-0005-0000-0000-00004BA10000}"/>
    <cellStyle name="Hyperlink 41" xfId="21306" hidden="1" xr:uid="{00000000-0005-0000-0000-00004CA10000}"/>
    <cellStyle name="Hyperlink 41" xfId="21375" hidden="1" xr:uid="{00000000-0005-0000-0000-00004DA10000}"/>
    <cellStyle name="Hyperlink 41" xfId="21424" hidden="1" xr:uid="{00000000-0005-0000-0000-00004EA10000}"/>
    <cellStyle name="Hyperlink 41" xfId="21474" hidden="1" xr:uid="{00000000-0005-0000-0000-00004FA10000}"/>
    <cellStyle name="Hyperlink 41" xfId="21510" hidden="1" xr:uid="{00000000-0005-0000-0000-000050A10000}"/>
    <cellStyle name="Hyperlink 41" xfId="21616" hidden="1" xr:uid="{00000000-0005-0000-0000-000051A10000}"/>
    <cellStyle name="Hyperlink 41" xfId="21739" hidden="1" xr:uid="{00000000-0005-0000-0000-000052A10000}"/>
    <cellStyle name="Hyperlink 41" xfId="21788" hidden="1" xr:uid="{00000000-0005-0000-0000-000053A10000}"/>
    <cellStyle name="Hyperlink 41" xfId="21838" hidden="1" xr:uid="{00000000-0005-0000-0000-000054A10000}"/>
    <cellStyle name="Hyperlink 41" xfId="21874" hidden="1" xr:uid="{00000000-0005-0000-0000-000055A10000}"/>
    <cellStyle name="Hyperlink 41" xfId="21997" hidden="1" xr:uid="{00000000-0005-0000-0000-000056A10000}"/>
    <cellStyle name="Hyperlink 41" xfId="22170" hidden="1" xr:uid="{00000000-0005-0000-0000-000057A10000}"/>
    <cellStyle name="Hyperlink 41" xfId="22219" hidden="1" xr:uid="{00000000-0005-0000-0000-000058A10000}"/>
    <cellStyle name="Hyperlink 41" xfId="22269" hidden="1" xr:uid="{00000000-0005-0000-0000-000059A10000}"/>
    <cellStyle name="Hyperlink 41" xfId="22305" hidden="1" xr:uid="{00000000-0005-0000-0000-00005AA10000}"/>
    <cellStyle name="Hyperlink 41" xfId="22022" hidden="1" xr:uid="{00000000-0005-0000-0000-00005BA10000}"/>
    <cellStyle name="Hyperlink 41" xfId="22402" hidden="1" xr:uid="{00000000-0005-0000-0000-00005CA10000}"/>
    <cellStyle name="Hyperlink 41" xfId="22451" hidden="1" xr:uid="{00000000-0005-0000-0000-00005DA10000}"/>
    <cellStyle name="Hyperlink 41" xfId="22501" hidden="1" xr:uid="{00000000-0005-0000-0000-00005EA10000}"/>
    <cellStyle name="Hyperlink 41" xfId="22537" hidden="1" xr:uid="{00000000-0005-0000-0000-00005FA10000}"/>
    <cellStyle name="Hyperlink 41" xfId="21950" hidden="1" xr:uid="{00000000-0005-0000-0000-000060A10000}"/>
    <cellStyle name="Hyperlink 41" xfId="22606" hidden="1" xr:uid="{00000000-0005-0000-0000-000061A10000}"/>
    <cellStyle name="Hyperlink 41" xfId="22655" hidden="1" xr:uid="{00000000-0005-0000-0000-000062A10000}"/>
    <cellStyle name="Hyperlink 41" xfId="22705" hidden="1" xr:uid="{00000000-0005-0000-0000-000063A10000}"/>
    <cellStyle name="Hyperlink 41" xfId="22741" hidden="1" xr:uid="{00000000-0005-0000-0000-000064A10000}"/>
    <cellStyle name="Hyperlink 41" xfId="22107" hidden="1" xr:uid="{00000000-0005-0000-0000-000065A10000}"/>
    <cellStyle name="Hyperlink 41" xfId="22810" hidden="1" xr:uid="{00000000-0005-0000-0000-000066A10000}"/>
    <cellStyle name="Hyperlink 41" xfId="22859" hidden="1" xr:uid="{00000000-0005-0000-0000-000067A10000}"/>
    <cellStyle name="Hyperlink 41" xfId="22909" hidden="1" xr:uid="{00000000-0005-0000-0000-000068A10000}"/>
    <cellStyle name="Hyperlink 41" xfId="22945" hidden="1" xr:uid="{00000000-0005-0000-0000-000069A10000}"/>
    <cellStyle name="Hyperlink 41" xfId="22342" hidden="1" xr:uid="{00000000-0005-0000-0000-00006AA10000}"/>
    <cellStyle name="Hyperlink 41" xfId="23014" hidden="1" xr:uid="{00000000-0005-0000-0000-00006BA10000}"/>
    <cellStyle name="Hyperlink 41" xfId="23063" hidden="1" xr:uid="{00000000-0005-0000-0000-00006CA10000}"/>
    <cellStyle name="Hyperlink 41" xfId="23113" hidden="1" xr:uid="{00000000-0005-0000-0000-00006DA10000}"/>
    <cellStyle name="Hyperlink 41" xfId="23149" hidden="1" xr:uid="{00000000-0005-0000-0000-00006EA10000}"/>
    <cellStyle name="Hyperlink 41" xfId="21642" hidden="1" xr:uid="{00000000-0005-0000-0000-00006FA10000}"/>
    <cellStyle name="Hyperlink 41" xfId="23218" hidden="1" xr:uid="{00000000-0005-0000-0000-000070A10000}"/>
    <cellStyle name="Hyperlink 41" xfId="23267" hidden="1" xr:uid="{00000000-0005-0000-0000-000071A10000}"/>
    <cellStyle name="Hyperlink 41" xfId="23317" hidden="1" xr:uid="{00000000-0005-0000-0000-000072A10000}"/>
    <cellStyle name="Hyperlink 41" xfId="23353" hidden="1" xr:uid="{00000000-0005-0000-0000-000073A10000}"/>
    <cellStyle name="Hyperlink 41" xfId="23476" hidden="1" xr:uid="{00000000-0005-0000-0000-000074A10000}"/>
    <cellStyle name="Hyperlink 41" xfId="23649" hidden="1" xr:uid="{00000000-0005-0000-0000-000075A10000}"/>
    <cellStyle name="Hyperlink 41" xfId="23698" hidden="1" xr:uid="{00000000-0005-0000-0000-000076A10000}"/>
    <cellStyle name="Hyperlink 41" xfId="23748" hidden="1" xr:uid="{00000000-0005-0000-0000-000077A10000}"/>
    <cellStyle name="Hyperlink 41" xfId="23784" hidden="1" xr:uid="{00000000-0005-0000-0000-000078A10000}"/>
    <cellStyle name="Hyperlink 41" xfId="23501" hidden="1" xr:uid="{00000000-0005-0000-0000-000079A10000}"/>
    <cellStyle name="Hyperlink 41" xfId="23881" hidden="1" xr:uid="{00000000-0005-0000-0000-00007AA10000}"/>
    <cellStyle name="Hyperlink 41" xfId="23930" hidden="1" xr:uid="{00000000-0005-0000-0000-00007BA10000}"/>
    <cellStyle name="Hyperlink 41" xfId="23980" hidden="1" xr:uid="{00000000-0005-0000-0000-00007CA10000}"/>
    <cellStyle name="Hyperlink 41" xfId="24016" hidden="1" xr:uid="{00000000-0005-0000-0000-00007DA10000}"/>
    <cellStyle name="Hyperlink 41" xfId="23429" hidden="1" xr:uid="{00000000-0005-0000-0000-00007EA10000}"/>
    <cellStyle name="Hyperlink 41" xfId="24085" hidden="1" xr:uid="{00000000-0005-0000-0000-00007FA10000}"/>
    <cellStyle name="Hyperlink 41" xfId="24134" hidden="1" xr:uid="{00000000-0005-0000-0000-000080A10000}"/>
    <cellStyle name="Hyperlink 41" xfId="24184" hidden="1" xr:uid="{00000000-0005-0000-0000-000081A10000}"/>
    <cellStyle name="Hyperlink 41" xfId="24220" hidden="1" xr:uid="{00000000-0005-0000-0000-000082A10000}"/>
    <cellStyle name="Hyperlink 41" xfId="23586" hidden="1" xr:uid="{00000000-0005-0000-0000-000083A10000}"/>
    <cellStyle name="Hyperlink 41" xfId="24289" hidden="1" xr:uid="{00000000-0005-0000-0000-000084A10000}"/>
    <cellStyle name="Hyperlink 41" xfId="24338" hidden="1" xr:uid="{00000000-0005-0000-0000-000085A10000}"/>
    <cellStyle name="Hyperlink 41" xfId="24388" hidden="1" xr:uid="{00000000-0005-0000-0000-000086A10000}"/>
    <cellStyle name="Hyperlink 41" xfId="24424" hidden="1" xr:uid="{00000000-0005-0000-0000-000087A10000}"/>
    <cellStyle name="Hyperlink 41" xfId="23821" hidden="1" xr:uid="{00000000-0005-0000-0000-000088A10000}"/>
    <cellStyle name="Hyperlink 41" xfId="24493" hidden="1" xr:uid="{00000000-0005-0000-0000-000089A10000}"/>
    <cellStyle name="Hyperlink 41" xfId="24542" hidden="1" xr:uid="{00000000-0005-0000-0000-00008AA10000}"/>
    <cellStyle name="Hyperlink 41" xfId="24592" hidden="1" xr:uid="{00000000-0005-0000-0000-00008BA10000}"/>
    <cellStyle name="Hyperlink 41" xfId="24628" hidden="1" xr:uid="{00000000-0005-0000-0000-00008CA10000}"/>
    <cellStyle name="Hyperlink 41" xfId="21543" hidden="1" xr:uid="{00000000-0005-0000-0000-00008DA10000}"/>
    <cellStyle name="Hyperlink 41" xfId="24697" hidden="1" xr:uid="{00000000-0005-0000-0000-00008EA10000}"/>
    <cellStyle name="Hyperlink 41" xfId="24746" hidden="1" xr:uid="{00000000-0005-0000-0000-00008FA10000}"/>
    <cellStyle name="Hyperlink 41" xfId="24796" hidden="1" xr:uid="{00000000-0005-0000-0000-000090A10000}"/>
    <cellStyle name="Hyperlink 41" xfId="24832" hidden="1" xr:uid="{00000000-0005-0000-0000-000091A10000}"/>
    <cellStyle name="Hyperlink 41" xfId="24955" hidden="1" xr:uid="{00000000-0005-0000-0000-000092A10000}"/>
    <cellStyle name="Hyperlink 41" xfId="25128" hidden="1" xr:uid="{00000000-0005-0000-0000-000093A10000}"/>
    <cellStyle name="Hyperlink 41" xfId="25177" hidden="1" xr:uid="{00000000-0005-0000-0000-000094A10000}"/>
    <cellStyle name="Hyperlink 41" xfId="25227" hidden="1" xr:uid="{00000000-0005-0000-0000-000095A10000}"/>
    <cellStyle name="Hyperlink 41" xfId="25263" hidden="1" xr:uid="{00000000-0005-0000-0000-000096A10000}"/>
    <cellStyle name="Hyperlink 41" xfId="24980" hidden="1" xr:uid="{00000000-0005-0000-0000-000097A10000}"/>
    <cellStyle name="Hyperlink 41" xfId="25360" hidden="1" xr:uid="{00000000-0005-0000-0000-000098A10000}"/>
    <cellStyle name="Hyperlink 41" xfId="25409" hidden="1" xr:uid="{00000000-0005-0000-0000-000099A10000}"/>
    <cellStyle name="Hyperlink 41" xfId="25459" hidden="1" xr:uid="{00000000-0005-0000-0000-00009AA10000}"/>
    <cellStyle name="Hyperlink 41" xfId="25495" hidden="1" xr:uid="{00000000-0005-0000-0000-00009BA10000}"/>
    <cellStyle name="Hyperlink 41" xfId="24908" hidden="1" xr:uid="{00000000-0005-0000-0000-00009CA10000}"/>
    <cellStyle name="Hyperlink 41" xfId="25564" hidden="1" xr:uid="{00000000-0005-0000-0000-00009DA10000}"/>
    <cellStyle name="Hyperlink 41" xfId="25613" hidden="1" xr:uid="{00000000-0005-0000-0000-00009EA10000}"/>
    <cellStyle name="Hyperlink 41" xfId="25663" hidden="1" xr:uid="{00000000-0005-0000-0000-00009FA10000}"/>
    <cellStyle name="Hyperlink 41" xfId="25699" hidden="1" xr:uid="{00000000-0005-0000-0000-0000A0A10000}"/>
    <cellStyle name="Hyperlink 41" xfId="25065" hidden="1" xr:uid="{00000000-0005-0000-0000-0000A1A10000}"/>
    <cellStyle name="Hyperlink 41" xfId="25768" hidden="1" xr:uid="{00000000-0005-0000-0000-0000A2A10000}"/>
    <cellStyle name="Hyperlink 41" xfId="25817" hidden="1" xr:uid="{00000000-0005-0000-0000-0000A3A10000}"/>
    <cellStyle name="Hyperlink 41" xfId="25867" hidden="1" xr:uid="{00000000-0005-0000-0000-0000A4A10000}"/>
    <cellStyle name="Hyperlink 41" xfId="25903" hidden="1" xr:uid="{00000000-0005-0000-0000-0000A5A10000}"/>
    <cellStyle name="Hyperlink 41" xfId="25300" hidden="1" xr:uid="{00000000-0005-0000-0000-0000A6A10000}"/>
    <cellStyle name="Hyperlink 41" xfId="25972" hidden="1" xr:uid="{00000000-0005-0000-0000-0000A7A10000}"/>
    <cellStyle name="Hyperlink 41" xfId="26021" hidden="1" xr:uid="{00000000-0005-0000-0000-0000A8A10000}"/>
    <cellStyle name="Hyperlink 41" xfId="26071" hidden="1" xr:uid="{00000000-0005-0000-0000-0000A9A10000}"/>
    <cellStyle name="Hyperlink 41" xfId="26107" hidden="1" xr:uid="{00000000-0005-0000-0000-0000AAA10000}"/>
    <cellStyle name="Hyperlink 41" xfId="10883" hidden="1" xr:uid="{00000000-0005-0000-0000-0000ABA10000}"/>
    <cellStyle name="Hyperlink 41" xfId="26201" hidden="1" xr:uid="{00000000-0005-0000-0000-0000ACA10000}"/>
    <cellStyle name="Hyperlink 41" xfId="26250" hidden="1" xr:uid="{00000000-0005-0000-0000-0000ADA10000}"/>
    <cellStyle name="Hyperlink 41" xfId="26300" hidden="1" xr:uid="{00000000-0005-0000-0000-0000AEA10000}"/>
    <cellStyle name="Hyperlink 41" xfId="26336" hidden="1" xr:uid="{00000000-0005-0000-0000-0000AFA10000}"/>
    <cellStyle name="Hyperlink 41" xfId="26387" hidden="1" xr:uid="{00000000-0005-0000-0000-0000B0A10000}"/>
    <cellStyle name="Hyperlink 41" xfId="26456" hidden="1" xr:uid="{00000000-0005-0000-0000-0000B1A10000}"/>
    <cellStyle name="Hyperlink 41" xfId="26505" hidden="1" xr:uid="{00000000-0005-0000-0000-0000B2A10000}"/>
    <cellStyle name="Hyperlink 41" xfId="26555" hidden="1" xr:uid="{00000000-0005-0000-0000-0000B3A10000}"/>
    <cellStyle name="Hyperlink 41" xfId="26591" hidden="1" xr:uid="{00000000-0005-0000-0000-0000B4A10000}"/>
    <cellStyle name="Hyperlink 41" xfId="26694" hidden="1" xr:uid="{00000000-0005-0000-0000-0000B5A10000}"/>
    <cellStyle name="Hyperlink 41" xfId="26817" hidden="1" xr:uid="{00000000-0005-0000-0000-0000B6A10000}"/>
    <cellStyle name="Hyperlink 41" xfId="26866" hidden="1" xr:uid="{00000000-0005-0000-0000-0000B7A10000}"/>
    <cellStyle name="Hyperlink 41" xfId="26916" hidden="1" xr:uid="{00000000-0005-0000-0000-0000B8A10000}"/>
    <cellStyle name="Hyperlink 41" xfId="26952" hidden="1" xr:uid="{00000000-0005-0000-0000-0000B9A10000}"/>
    <cellStyle name="Hyperlink 41" xfId="27075" hidden="1" xr:uid="{00000000-0005-0000-0000-0000BAA10000}"/>
    <cellStyle name="Hyperlink 41" xfId="27248" hidden="1" xr:uid="{00000000-0005-0000-0000-0000BBA10000}"/>
    <cellStyle name="Hyperlink 41" xfId="27297" hidden="1" xr:uid="{00000000-0005-0000-0000-0000BCA10000}"/>
    <cellStyle name="Hyperlink 41" xfId="27347" hidden="1" xr:uid="{00000000-0005-0000-0000-0000BDA10000}"/>
    <cellStyle name="Hyperlink 41" xfId="27383" hidden="1" xr:uid="{00000000-0005-0000-0000-0000BEA10000}"/>
    <cellStyle name="Hyperlink 41" xfId="27100" hidden="1" xr:uid="{00000000-0005-0000-0000-0000BFA10000}"/>
    <cellStyle name="Hyperlink 41" xfId="27480" hidden="1" xr:uid="{00000000-0005-0000-0000-0000C0A10000}"/>
    <cellStyle name="Hyperlink 41" xfId="27529" hidden="1" xr:uid="{00000000-0005-0000-0000-0000C1A10000}"/>
    <cellStyle name="Hyperlink 41" xfId="27579" hidden="1" xr:uid="{00000000-0005-0000-0000-0000C2A10000}"/>
    <cellStyle name="Hyperlink 41" xfId="27615" hidden="1" xr:uid="{00000000-0005-0000-0000-0000C3A10000}"/>
    <cellStyle name="Hyperlink 41" xfId="27028" hidden="1" xr:uid="{00000000-0005-0000-0000-0000C4A10000}"/>
    <cellStyle name="Hyperlink 41" xfId="27684" hidden="1" xr:uid="{00000000-0005-0000-0000-0000C5A10000}"/>
    <cellStyle name="Hyperlink 41" xfId="27733" hidden="1" xr:uid="{00000000-0005-0000-0000-0000C6A10000}"/>
    <cellStyle name="Hyperlink 41" xfId="27783" hidden="1" xr:uid="{00000000-0005-0000-0000-0000C7A10000}"/>
    <cellStyle name="Hyperlink 41" xfId="27819" hidden="1" xr:uid="{00000000-0005-0000-0000-0000C8A10000}"/>
    <cellStyle name="Hyperlink 41" xfId="27185" hidden="1" xr:uid="{00000000-0005-0000-0000-0000C9A10000}"/>
    <cellStyle name="Hyperlink 41" xfId="27888" hidden="1" xr:uid="{00000000-0005-0000-0000-0000CAA10000}"/>
    <cellStyle name="Hyperlink 41" xfId="27937" hidden="1" xr:uid="{00000000-0005-0000-0000-0000CBA10000}"/>
    <cellStyle name="Hyperlink 41" xfId="27987" hidden="1" xr:uid="{00000000-0005-0000-0000-0000CCA10000}"/>
    <cellStyle name="Hyperlink 41" xfId="28023" hidden="1" xr:uid="{00000000-0005-0000-0000-0000CDA10000}"/>
    <cellStyle name="Hyperlink 41" xfId="27420" hidden="1" xr:uid="{00000000-0005-0000-0000-0000CEA10000}"/>
    <cellStyle name="Hyperlink 41" xfId="28092" hidden="1" xr:uid="{00000000-0005-0000-0000-0000CFA10000}"/>
    <cellStyle name="Hyperlink 41" xfId="28141" hidden="1" xr:uid="{00000000-0005-0000-0000-0000D0A10000}"/>
    <cellStyle name="Hyperlink 41" xfId="28191" hidden="1" xr:uid="{00000000-0005-0000-0000-0000D1A10000}"/>
    <cellStyle name="Hyperlink 41" xfId="28227" hidden="1" xr:uid="{00000000-0005-0000-0000-0000D2A10000}"/>
    <cellStyle name="Hyperlink 41" xfId="26720" hidden="1" xr:uid="{00000000-0005-0000-0000-0000D3A10000}"/>
    <cellStyle name="Hyperlink 41" xfId="28296" hidden="1" xr:uid="{00000000-0005-0000-0000-0000D4A10000}"/>
    <cellStyle name="Hyperlink 41" xfId="28345" hidden="1" xr:uid="{00000000-0005-0000-0000-0000D5A10000}"/>
    <cellStyle name="Hyperlink 41" xfId="28395" hidden="1" xr:uid="{00000000-0005-0000-0000-0000D6A10000}"/>
    <cellStyle name="Hyperlink 41" xfId="28431" hidden="1" xr:uid="{00000000-0005-0000-0000-0000D7A10000}"/>
    <cellStyle name="Hyperlink 41" xfId="28554" hidden="1" xr:uid="{00000000-0005-0000-0000-0000D8A10000}"/>
    <cellStyle name="Hyperlink 41" xfId="28727" hidden="1" xr:uid="{00000000-0005-0000-0000-0000D9A10000}"/>
    <cellStyle name="Hyperlink 41" xfId="28776" hidden="1" xr:uid="{00000000-0005-0000-0000-0000DAA10000}"/>
    <cellStyle name="Hyperlink 41" xfId="28826" hidden="1" xr:uid="{00000000-0005-0000-0000-0000DBA10000}"/>
    <cellStyle name="Hyperlink 41" xfId="28862" hidden="1" xr:uid="{00000000-0005-0000-0000-0000DCA10000}"/>
    <cellStyle name="Hyperlink 41" xfId="28579" hidden="1" xr:uid="{00000000-0005-0000-0000-0000DDA10000}"/>
    <cellStyle name="Hyperlink 41" xfId="28959" hidden="1" xr:uid="{00000000-0005-0000-0000-0000DEA10000}"/>
    <cellStyle name="Hyperlink 41" xfId="29008" hidden="1" xr:uid="{00000000-0005-0000-0000-0000DFA10000}"/>
    <cellStyle name="Hyperlink 41" xfId="29058" hidden="1" xr:uid="{00000000-0005-0000-0000-0000E0A10000}"/>
    <cellStyle name="Hyperlink 41" xfId="29094" hidden="1" xr:uid="{00000000-0005-0000-0000-0000E1A10000}"/>
    <cellStyle name="Hyperlink 41" xfId="28507" hidden="1" xr:uid="{00000000-0005-0000-0000-0000E2A10000}"/>
    <cellStyle name="Hyperlink 41" xfId="29163" hidden="1" xr:uid="{00000000-0005-0000-0000-0000E3A10000}"/>
    <cellStyle name="Hyperlink 41" xfId="29212" hidden="1" xr:uid="{00000000-0005-0000-0000-0000E4A10000}"/>
    <cellStyle name="Hyperlink 41" xfId="29262" hidden="1" xr:uid="{00000000-0005-0000-0000-0000E5A10000}"/>
    <cellStyle name="Hyperlink 41" xfId="29298" hidden="1" xr:uid="{00000000-0005-0000-0000-0000E6A10000}"/>
    <cellStyle name="Hyperlink 41" xfId="28664" hidden="1" xr:uid="{00000000-0005-0000-0000-0000E7A10000}"/>
    <cellStyle name="Hyperlink 41" xfId="29367" hidden="1" xr:uid="{00000000-0005-0000-0000-0000E8A10000}"/>
    <cellStyle name="Hyperlink 41" xfId="29416" hidden="1" xr:uid="{00000000-0005-0000-0000-0000E9A10000}"/>
    <cellStyle name="Hyperlink 41" xfId="29466" hidden="1" xr:uid="{00000000-0005-0000-0000-0000EAA10000}"/>
    <cellStyle name="Hyperlink 41" xfId="29502" hidden="1" xr:uid="{00000000-0005-0000-0000-0000EBA10000}"/>
    <cellStyle name="Hyperlink 41" xfId="28899" hidden="1" xr:uid="{00000000-0005-0000-0000-0000ECA10000}"/>
    <cellStyle name="Hyperlink 41" xfId="29571" hidden="1" xr:uid="{00000000-0005-0000-0000-0000EDA10000}"/>
    <cellStyle name="Hyperlink 41" xfId="29620" hidden="1" xr:uid="{00000000-0005-0000-0000-0000EEA10000}"/>
    <cellStyle name="Hyperlink 41" xfId="29670" hidden="1" xr:uid="{00000000-0005-0000-0000-0000EFA10000}"/>
    <cellStyle name="Hyperlink 41" xfId="29706" hidden="1" xr:uid="{00000000-0005-0000-0000-0000F0A10000}"/>
    <cellStyle name="Hyperlink 41" xfId="26621" hidden="1" xr:uid="{00000000-0005-0000-0000-0000F1A10000}"/>
    <cellStyle name="Hyperlink 41" xfId="29775" hidden="1" xr:uid="{00000000-0005-0000-0000-0000F2A10000}"/>
    <cellStyle name="Hyperlink 41" xfId="29824" hidden="1" xr:uid="{00000000-0005-0000-0000-0000F3A10000}"/>
    <cellStyle name="Hyperlink 41" xfId="29874" hidden="1" xr:uid="{00000000-0005-0000-0000-0000F4A10000}"/>
    <cellStyle name="Hyperlink 41" xfId="29910" hidden="1" xr:uid="{00000000-0005-0000-0000-0000F5A10000}"/>
    <cellStyle name="Hyperlink 41" xfId="30033" hidden="1" xr:uid="{00000000-0005-0000-0000-0000F6A10000}"/>
    <cellStyle name="Hyperlink 41" xfId="30206" hidden="1" xr:uid="{00000000-0005-0000-0000-0000F7A10000}"/>
    <cellStyle name="Hyperlink 41" xfId="30255" hidden="1" xr:uid="{00000000-0005-0000-0000-0000F8A10000}"/>
    <cellStyle name="Hyperlink 41" xfId="30305" hidden="1" xr:uid="{00000000-0005-0000-0000-0000F9A10000}"/>
    <cellStyle name="Hyperlink 41" xfId="30341" hidden="1" xr:uid="{00000000-0005-0000-0000-0000FAA10000}"/>
    <cellStyle name="Hyperlink 41" xfId="30058" hidden="1" xr:uid="{00000000-0005-0000-0000-0000FBA10000}"/>
    <cellStyle name="Hyperlink 41" xfId="30438" hidden="1" xr:uid="{00000000-0005-0000-0000-0000FCA10000}"/>
    <cellStyle name="Hyperlink 41" xfId="30487" hidden="1" xr:uid="{00000000-0005-0000-0000-0000FDA10000}"/>
    <cellStyle name="Hyperlink 41" xfId="30537" hidden="1" xr:uid="{00000000-0005-0000-0000-0000FEA10000}"/>
    <cellStyle name="Hyperlink 41" xfId="30573" hidden="1" xr:uid="{00000000-0005-0000-0000-0000FFA10000}"/>
    <cellStyle name="Hyperlink 41" xfId="29986" hidden="1" xr:uid="{00000000-0005-0000-0000-000000A20000}"/>
    <cellStyle name="Hyperlink 41" xfId="30642" hidden="1" xr:uid="{00000000-0005-0000-0000-000001A20000}"/>
    <cellStyle name="Hyperlink 41" xfId="30691" hidden="1" xr:uid="{00000000-0005-0000-0000-000002A20000}"/>
    <cellStyle name="Hyperlink 41" xfId="30741" hidden="1" xr:uid="{00000000-0005-0000-0000-000003A20000}"/>
    <cellStyle name="Hyperlink 41" xfId="30777" hidden="1" xr:uid="{00000000-0005-0000-0000-000004A20000}"/>
    <cellStyle name="Hyperlink 41" xfId="30143" hidden="1" xr:uid="{00000000-0005-0000-0000-000005A20000}"/>
    <cellStyle name="Hyperlink 41" xfId="30846" hidden="1" xr:uid="{00000000-0005-0000-0000-000006A20000}"/>
    <cellStyle name="Hyperlink 41" xfId="30895" hidden="1" xr:uid="{00000000-0005-0000-0000-000007A20000}"/>
    <cellStyle name="Hyperlink 41" xfId="30945" hidden="1" xr:uid="{00000000-0005-0000-0000-000008A20000}"/>
    <cellStyle name="Hyperlink 41" xfId="30981" hidden="1" xr:uid="{00000000-0005-0000-0000-000009A20000}"/>
    <cellStyle name="Hyperlink 41" xfId="30378" hidden="1" xr:uid="{00000000-0005-0000-0000-00000AA20000}"/>
    <cellStyle name="Hyperlink 41" xfId="31050" hidden="1" xr:uid="{00000000-0005-0000-0000-00000BA20000}"/>
    <cellStyle name="Hyperlink 41" xfId="31099" hidden="1" xr:uid="{00000000-0005-0000-0000-00000CA20000}"/>
    <cellStyle name="Hyperlink 41" xfId="31149" hidden="1" xr:uid="{00000000-0005-0000-0000-00000DA20000}"/>
    <cellStyle name="Hyperlink 41" xfId="31185" hidden="1" xr:uid="{00000000-0005-0000-0000-00000EA20000}"/>
    <cellStyle name="Hyperlink 41" xfId="15971" hidden="1" xr:uid="{00000000-0005-0000-0000-00000FA20000}"/>
    <cellStyle name="Hyperlink 41" xfId="31273" hidden="1" xr:uid="{00000000-0005-0000-0000-000010A20000}"/>
    <cellStyle name="Hyperlink 41" xfId="31322" hidden="1" xr:uid="{00000000-0005-0000-0000-000011A20000}"/>
    <cellStyle name="Hyperlink 41" xfId="31372" hidden="1" xr:uid="{00000000-0005-0000-0000-000012A20000}"/>
    <cellStyle name="Hyperlink 41" xfId="31408" hidden="1" xr:uid="{00000000-0005-0000-0000-000013A20000}"/>
    <cellStyle name="Hyperlink 41" xfId="31459" hidden="1" xr:uid="{00000000-0005-0000-0000-000014A20000}"/>
    <cellStyle name="Hyperlink 41" xfId="31528" hidden="1" xr:uid="{00000000-0005-0000-0000-000015A20000}"/>
    <cellStyle name="Hyperlink 41" xfId="31577" hidden="1" xr:uid="{00000000-0005-0000-0000-000016A20000}"/>
    <cellStyle name="Hyperlink 41" xfId="31627" hidden="1" xr:uid="{00000000-0005-0000-0000-000017A20000}"/>
    <cellStyle name="Hyperlink 41" xfId="31663" hidden="1" xr:uid="{00000000-0005-0000-0000-000018A20000}"/>
    <cellStyle name="Hyperlink 41" xfId="31763" hidden="1" xr:uid="{00000000-0005-0000-0000-000019A20000}"/>
    <cellStyle name="Hyperlink 41" xfId="31885" hidden="1" xr:uid="{00000000-0005-0000-0000-00001AA20000}"/>
    <cellStyle name="Hyperlink 41" xfId="31934" hidden="1" xr:uid="{00000000-0005-0000-0000-00001BA20000}"/>
    <cellStyle name="Hyperlink 41" xfId="31984" hidden="1" xr:uid="{00000000-0005-0000-0000-00001CA20000}"/>
    <cellStyle name="Hyperlink 41" xfId="32020" hidden="1" xr:uid="{00000000-0005-0000-0000-00001DA20000}"/>
    <cellStyle name="Hyperlink 41" xfId="32143" hidden="1" xr:uid="{00000000-0005-0000-0000-00001EA20000}"/>
    <cellStyle name="Hyperlink 41" xfId="32316" hidden="1" xr:uid="{00000000-0005-0000-0000-00001FA20000}"/>
    <cellStyle name="Hyperlink 41" xfId="32365" hidden="1" xr:uid="{00000000-0005-0000-0000-000020A20000}"/>
    <cellStyle name="Hyperlink 41" xfId="32415" hidden="1" xr:uid="{00000000-0005-0000-0000-000021A20000}"/>
    <cellStyle name="Hyperlink 41" xfId="32451" hidden="1" xr:uid="{00000000-0005-0000-0000-000022A20000}"/>
    <cellStyle name="Hyperlink 41" xfId="32168" hidden="1" xr:uid="{00000000-0005-0000-0000-000023A20000}"/>
    <cellStyle name="Hyperlink 41" xfId="32548" hidden="1" xr:uid="{00000000-0005-0000-0000-000024A20000}"/>
    <cellStyle name="Hyperlink 41" xfId="32597" hidden="1" xr:uid="{00000000-0005-0000-0000-000025A20000}"/>
    <cellStyle name="Hyperlink 41" xfId="32647" hidden="1" xr:uid="{00000000-0005-0000-0000-000026A20000}"/>
    <cellStyle name="Hyperlink 41" xfId="32683" hidden="1" xr:uid="{00000000-0005-0000-0000-000027A20000}"/>
    <cellStyle name="Hyperlink 41" xfId="32096" hidden="1" xr:uid="{00000000-0005-0000-0000-000028A20000}"/>
    <cellStyle name="Hyperlink 41" xfId="32752" hidden="1" xr:uid="{00000000-0005-0000-0000-000029A20000}"/>
    <cellStyle name="Hyperlink 41" xfId="32801" hidden="1" xr:uid="{00000000-0005-0000-0000-00002AA20000}"/>
    <cellStyle name="Hyperlink 41" xfId="32851" hidden="1" xr:uid="{00000000-0005-0000-0000-00002BA20000}"/>
    <cellStyle name="Hyperlink 41" xfId="32887" hidden="1" xr:uid="{00000000-0005-0000-0000-00002CA20000}"/>
    <cellStyle name="Hyperlink 41" xfId="32253" hidden="1" xr:uid="{00000000-0005-0000-0000-00002DA20000}"/>
    <cellStyle name="Hyperlink 41" xfId="32956" hidden="1" xr:uid="{00000000-0005-0000-0000-00002EA20000}"/>
    <cellStyle name="Hyperlink 41" xfId="33005" hidden="1" xr:uid="{00000000-0005-0000-0000-00002FA20000}"/>
    <cellStyle name="Hyperlink 41" xfId="33055" hidden="1" xr:uid="{00000000-0005-0000-0000-000030A20000}"/>
    <cellStyle name="Hyperlink 41" xfId="33091" hidden="1" xr:uid="{00000000-0005-0000-0000-000031A20000}"/>
    <cellStyle name="Hyperlink 41" xfId="32488" hidden="1" xr:uid="{00000000-0005-0000-0000-000032A20000}"/>
    <cellStyle name="Hyperlink 41" xfId="33160" hidden="1" xr:uid="{00000000-0005-0000-0000-000033A20000}"/>
    <cellStyle name="Hyperlink 41" xfId="33209" hidden="1" xr:uid="{00000000-0005-0000-0000-000034A20000}"/>
    <cellStyle name="Hyperlink 41" xfId="33259" hidden="1" xr:uid="{00000000-0005-0000-0000-000035A20000}"/>
    <cellStyle name="Hyperlink 41" xfId="33295" hidden="1" xr:uid="{00000000-0005-0000-0000-000036A20000}"/>
    <cellStyle name="Hyperlink 41" xfId="31788" hidden="1" xr:uid="{00000000-0005-0000-0000-000037A20000}"/>
    <cellStyle name="Hyperlink 41" xfId="33364" hidden="1" xr:uid="{00000000-0005-0000-0000-000038A20000}"/>
    <cellStyle name="Hyperlink 41" xfId="33413" hidden="1" xr:uid="{00000000-0005-0000-0000-000039A20000}"/>
    <cellStyle name="Hyperlink 41" xfId="33463" hidden="1" xr:uid="{00000000-0005-0000-0000-00003AA20000}"/>
    <cellStyle name="Hyperlink 41" xfId="33499" hidden="1" xr:uid="{00000000-0005-0000-0000-00003BA20000}"/>
    <cellStyle name="Hyperlink 41" xfId="33622" hidden="1" xr:uid="{00000000-0005-0000-0000-00003CA20000}"/>
    <cellStyle name="Hyperlink 41" xfId="33795" hidden="1" xr:uid="{00000000-0005-0000-0000-00003DA20000}"/>
    <cellStyle name="Hyperlink 41" xfId="33844" hidden="1" xr:uid="{00000000-0005-0000-0000-00003EA20000}"/>
    <cellStyle name="Hyperlink 41" xfId="33894" hidden="1" xr:uid="{00000000-0005-0000-0000-00003FA20000}"/>
    <cellStyle name="Hyperlink 41" xfId="33930" hidden="1" xr:uid="{00000000-0005-0000-0000-000040A20000}"/>
    <cellStyle name="Hyperlink 41" xfId="33647" hidden="1" xr:uid="{00000000-0005-0000-0000-000041A20000}"/>
    <cellStyle name="Hyperlink 41" xfId="34027" hidden="1" xr:uid="{00000000-0005-0000-0000-000042A20000}"/>
    <cellStyle name="Hyperlink 41" xfId="34076" hidden="1" xr:uid="{00000000-0005-0000-0000-000043A20000}"/>
    <cellStyle name="Hyperlink 41" xfId="34126" hidden="1" xr:uid="{00000000-0005-0000-0000-000044A20000}"/>
    <cellStyle name="Hyperlink 41" xfId="34162" hidden="1" xr:uid="{00000000-0005-0000-0000-000045A20000}"/>
    <cellStyle name="Hyperlink 41" xfId="33575" hidden="1" xr:uid="{00000000-0005-0000-0000-000046A20000}"/>
    <cellStyle name="Hyperlink 41" xfId="34231" hidden="1" xr:uid="{00000000-0005-0000-0000-000047A20000}"/>
    <cellStyle name="Hyperlink 41" xfId="34280" hidden="1" xr:uid="{00000000-0005-0000-0000-000048A20000}"/>
    <cellStyle name="Hyperlink 41" xfId="34330" hidden="1" xr:uid="{00000000-0005-0000-0000-000049A20000}"/>
    <cellStyle name="Hyperlink 41" xfId="34366" hidden="1" xr:uid="{00000000-0005-0000-0000-00004AA20000}"/>
    <cellStyle name="Hyperlink 41" xfId="33732" hidden="1" xr:uid="{00000000-0005-0000-0000-00004BA20000}"/>
    <cellStyle name="Hyperlink 41" xfId="34435" hidden="1" xr:uid="{00000000-0005-0000-0000-00004CA20000}"/>
    <cellStyle name="Hyperlink 41" xfId="34484" hidden="1" xr:uid="{00000000-0005-0000-0000-00004DA20000}"/>
    <cellStyle name="Hyperlink 41" xfId="34534" hidden="1" xr:uid="{00000000-0005-0000-0000-00004EA20000}"/>
    <cellStyle name="Hyperlink 41" xfId="34570" hidden="1" xr:uid="{00000000-0005-0000-0000-00004FA20000}"/>
    <cellStyle name="Hyperlink 41" xfId="33967" hidden="1" xr:uid="{00000000-0005-0000-0000-000050A20000}"/>
    <cellStyle name="Hyperlink 41" xfId="34639" hidden="1" xr:uid="{00000000-0005-0000-0000-000051A20000}"/>
    <cellStyle name="Hyperlink 41" xfId="34688" hidden="1" xr:uid="{00000000-0005-0000-0000-000052A20000}"/>
    <cellStyle name="Hyperlink 41" xfId="34738" hidden="1" xr:uid="{00000000-0005-0000-0000-000053A20000}"/>
    <cellStyle name="Hyperlink 41" xfId="34774" hidden="1" xr:uid="{00000000-0005-0000-0000-000054A20000}"/>
    <cellStyle name="Hyperlink 41" xfId="31692" hidden="1" xr:uid="{00000000-0005-0000-0000-000055A20000}"/>
    <cellStyle name="Hyperlink 41" xfId="34843" hidden="1" xr:uid="{00000000-0005-0000-0000-000056A20000}"/>
    <cellStyle name="Hyperlink 41" xfId="34892" hidden="1" xr:uid="{00000000-0005-0000-0000-000057A20000}"/>
    <cellStyle name="Hyperlink 41" xfId="34942" hidden="1" xr:uid="{00000000-0005-0000-0000-000058A20000}"/>
    <cellStyle name="Hyperlink 41" xfId="34978" hidden="1" xr:uid="{00000000-0005-0000-0000-000059A20000}"/>
    <cellStyle name="Hyperlink 41" xfId="35101" hidden="1" xr:uid="{00000000-0005-0000-0000-00005AA20000}"/>
    <cellStyle name="Hyperlink 41" xfId="35274" hidden="1" xr:uid="{00000000-0005-0000-0000-00005BA20000}"/>
    <cellStyle name="Hyperlink 41" xfId="35323" hidden="1" xr:uid="{00000000-0005-0000-0000-00005CA20000}"/>
    <cellStyle name="Hyperlink 41" xfId="35373" hidden="1" xr:uid="{00000000-0005-0000-0000-00005DA20000}"/>
    <cellStyle name="Hyperlink 41" xfId="35409" hidden="1" xr:uid="{00000000-0005-0000-0000-00005EA20000}"/>
    <cellStyle name="Hyperlink 41" xfId="35126" hidden="1" xr:uid="{00000000-0005-0000-0000-00005FA20000}"/>
    <cellStyle name="Hyperlink 41" xfId="35506" hidden="1" xr:uid="{00000000-0005-0000-0000-000060A20000}"/>
    <cellStyle name="Hyperlink 41" xfId="35555" hidden="1" xr:uid="{00000000-0005-0000-0000-000061A20000}"/>
    <cellStyle name="Hyperlink 41" xfId="35605" hidden="1" xr:uid="{00000000-0005-0000-0000-000062A20000}"/>
    <cellStyle name="Hyperlink 41" xfId="35641" hidden="1" xr:uid="{00000000-0005-0000-0000-000063A20000}"/>
    <cellStyle name="Hyperlink 41" xfId="35054" hidden="1" xr:uid="{00000000-0005-0000-0000-000064A20000}"/>
    <cellStyle name="Hyperlink 41" xfId="35710" hidden="1" xr:uid="{00000000-0005-0000-0000-000065A20000}"/>
    <cellStyle name="Hyperlink 41" xfId="35759" hidden="1" xr:uid="{00000000-0005-0000-0000-000066A20000}"/>
    <cellStyle name="Hyperlink 41" xfId="35809" hidden="1" xr:uid="{00000000-0005-0000-0000-000067A20000}"/>
    <cellStyle name="Hyperlink 41" xfId="35845" hidden="1" xr:uid="{00000000-0005-0000-0000-000068A20000}"/>
    <cellStyle name="Hyperlink 41" xfId="35211" hidden="1" xr:uid="{00000000-0005-0000-0000-000069A20000}"/>
    <cellStyle name="Hyperlink 41" xfId="35914" hidden="1" xr:uid="{00000000-0005-0000-0000-00006AA20000}"/>
    <cellStyle name="Hyperlink 41" xfId="35963" hidden="1" xr:uid="{00000000-0005-0000-0000-00006BA20000}"/>
    <cellStyle name="Hyperlink 41" xfId="36013" hidden="1" xr:uid="{00000000-0005-0000-0000-00006CA20000}"/>
    <cellStyle name="Hyperlink 41" xfId="36049" hidden="1" xr:uid="{00000000-0005-0000-0000-00006DA20000}"/>
    <cellStyle name="Hyperlink 41" xfId="35446" hidden="1" xr:uid="{00000000-0005-0000-0000-00006EA20000}"/>
    <cellStyle name="Hyperlink 41" xfId="36118" hidden="1" xr:uid="{00000000-0005-0000-0000-00006FA20000}"/>
    <cellStyle name="Hyperlink 41" xfId="36167" hidden="1" xr:uid="{00000000-0005-0000-0000-000070A20000}"/>
    <cellStyle name="Hyperlink 41" xfId="36217" hidden="1" xr:uid="{00000000-0005-0000-0000-000071A20000}"/>
    <cellStyle name="Hyperlink 41" xfId="36253" hidden="1" xr:uid="{00000000-0005-0000-0000-000072A20000}"/>
    <cellStyle name="Hyperlink 41" xfId="21052" hidden="1" xr:uid="{00000000-0005-0000-0000-000073A20000}"/>
    <cellStyle name="Hyperlink 41" xfId="36342" hidden="1" xr:uid="{00000000-0005-0000-0000-000074A20000}"/>
    <cellStyle name="Hyperlink 41" xfId="36391" hidden="1" xr:uid="{00000000-0005-0000-0000-000075A20000}"/>
    <cellStyle name="Hyperlink 41" xfId="36441" hidden="1" xr:uid="{00000000-0005-0000-0000-000076A20000}"/>
    <cellStyle name="Hyperlink 41" xfId="36477" hidden="1" xr:uid="{00000000-0005-0000-0000-000077A20000}"/>
    <cellStyle name="Hyperlink 41" xfId="36528" hidden="1" xr:uid="{00000000-0005-0000-0000-000078A20000}"/>
    <cellStyle name="Hyperlink 41" xfId="36597" hidden="1" xr:uid="{00000000-0005-0000-0000-000079A20000}"/>
    <cellStyle name="Hyperlink 41" xfId="36646" hidden="1" xr:uid="{00000000-0005-0000-0000-00007AA20000}"/>
    <cellStyle name="Hyperlink 41" xfId="36696" hidden="1" xr:uid="{00000000-0005-0000-0000-00007BA20000}"/>
    <cellStyle name="Hyperlink 41" xfId="36732" hidden="1" xr:uid="{00000000-0005-0000-0000-00007CA20000}"/>
    <cellStyle name="Hyperlink 41" xfId="36832" hidden="1" xr:uid="{00000000-0005-0000-0000-00007DA20000}"/>
    <cellStyle name="Hyperlink 41" xfId="36954" hidden="1" xr:uid="{00000000-0005-0000-0000-00007EA20000}"/>
    <cellStyle name="Hyperlink 41" xfId="37003" hidden="1" xr:uid="{00000000-0005-0000-0000-00007FA20000}"/>
    <cellStyle name="Hyperlink 41" xfId="37053" hidden="1" xr:uid="{00000000-0005-0000-0000-000080A20000}"/>
    <cellStyle name="Hyperlink 41" xfId="37089" hidden="1" xr:uid="{00000000-0005-0000-0000-000081A20000}"/>
    <cellStyle name="Hyperlink 41" xfId="37212" hidden="1" xr:uid="{00000000-0005-0000-0000-000082A20000}"/>
    <cellStyle name="Hyperlink 41" xfId="37385" hidden="1" xr:uid="{00000000-0005-0000-0000-000083A20000}"/>
    <cellStyle name="Hyperlink 41" xfId="37434" hidden="1" xr:uid="{00000000-0005-0000-0000-000084A20000}"/>
    <cellStyle name="Hyperlink 41" xfId="37484" hidden="1" xr:uid="{00000000-0005-0000-0000-000085A20000}"/>
    <cellStyle name="Hyperlink 41" xfId="37520" hidden="1" xr:uid="{00000000-0005-0000-0000-000086A20000}"/>
    <cellStyle name="Hyperlink 41" xfId="37237" hidden="1" xr:uid="{00000000-0005-0000-0000-000087A20000}"/>
    <cellStyle name="Hyperlink 41" xfId="37617" hidden="1" xr:uid="{00000000-0005-0000-0000-000088A20000}"/>
    <cellStyle name="Hyperlink 41" xfId="37666" hidden="1" xr:uid="{00000000-0005-0000-0000-000089A20000}"/>
    <cellStyle name="Hyperlink 41" xfId="37716" hidden="1" xr:uid="{00000000-0005-0000-0000-00008AA20000}"/>
    <cellStyle name="Hyperlink 41" xfId="37752" hidden="1" xr:uid="{00000000-0005-0000-0000-00008BA20000}"/>
    <cellStyle name="Hyperlink 41" xfId="37165" hidden="1" xr:uid="{00000000-0005-0000-0000-00008CA20000}"/>
    <cellStyle name="Hyperlink 41" xfId="37821" hidden="1" xr:uid="{00000000-0005-0000-0000-00008DA20000}"/>
    <cellStyle name="Hyperlink 41" xfId="37870" hidden="1" xr:uid="{00000000-0005-0000-0000-00008EA20000}"/>
    <cellStyle name="Hyperlink 41" xfId="37920" hidden="1" xr:uid="{00000000-0005-0000-0000-00008FA20000}"/>
    <cellStyle name="Hyperlink 41" xfId="37956" hidden="1" xr:uid="{00000000-0005-0000-0000-000090A20000}"/>
    <cellStyle name="Hyperlink 41" xfId="37322" hidden="1" xr:uid="{00000000-0005-0000-0000-000091A20000}"/>
    <cellStyle name="Hyperlink 41" xfId="38025" hidden="1" xr:uid="{00000000-0005-0000-0000-000092A20000}"/>
    <cellStyle name="Hyperlink 41" xfId="38074" hidden="1" xr:uid="{00000000-0005-0000-0000-000093A20000}"/>
    <cellStyle name="Hyperlink 41" xfId="38124" hidden="1" xr:uid="{00000000-0005-0000-0000-000094A20000}"/>
    <cellStyle name="Hyperlink 41" xfId="38160" hidden="1" xr:uid="{00000000-0005-0000-0000-000095A20000}"/>
    <cellStyle name="Hyperlink 41" xfId="37557" hidden="1" xr:uid="{00000000-0005-0000-0000-000096A20000}"/>
    <cellStyle name="Hyperlink 41" xfId="38229" hidden="1" xr:uid="{00000000-0005-0000-0000-000097A20000}"/>
    <cellStyle name="Hyperlink 41" xfId="38278" hidden="1" xr:uid="{00000000-0005-0000-0000-000098A20000}"/>
    <cellStyle name="Hyperlink 41" xfId="38328" hidden="1" xr:uid="{00000000-0005-0000-0000-000099A20000}"/>
    <cellStyle name="Hyperlink 41" xfId="38364" hidden="1" xr:uid="{00000000-0005-0000-0000-00009AA20000}"/>
    <cellStyle name="Hyperlink 41" xfId="36857" hidden="1" xr:uid="{00000000-0005-0000-0000-00009BA20000}"/>
    <cellStyle name="Hyperlink 41" xfId="38433" hidden="1" xr:uid="{00000000-0005-0000-0000-00009CA20000}"/>
    <cellStyle name="Hyperlink 41" xfId="38482" hidden="1" xr:uid="{00000000-0005-0000-0000-00009DA20000}"/>
    <cellStyle name="Hyperlink 41" xfId="38532" hidden="1" xr:uid="{00000000-0005-0000-0000-00009EA20000}"/>
    <cellStyle name="Hyperlink 41" xfId="38568" hidden="1" xr:uid="{00000000-0005-0000-0000-00009FA20000}"/>
    <cellStyle name="Hyperlink 41" xfId="38691" hidden="1" xr:uid="{00000000-0005-0000-0000-0000A0A20000}"/>
    <cellStyle name="Hyperlink 41" xfId="38864" hidden="1" xr:uid="{00000000-0005-0000-0000-0000A1A20000}"/>
    <cellStyle name="Hyperlink 41" xfId="38913" hidden="1" xr:uid="{00000000-0005-0000-0000-0000A2A20000}"/>
    <cellStyle name="Hyperlink 41" xfId="38963" hidden="1" xr:uid="{00000000-0005-0000-0000-0000A3A20000}"/>
    <cellStyle name="Hyperlink 41" xfId="38999" hidden="1" xr:uid="{00000000-0005-0000-0000-0000A4A20000}"/>
    <cellStyle name="Hyperlink 41" xfId="38716" hidden="1" xr:uid="{00000000-0005-0000-0000-0000A5A20000}"/>
    <cellStyle name="Hyperlink 41" xfId="39096" hidden="1" xr:uid="{00000000-0005-0000-0000-0000A6A20000}"/>
    <cellStyle name="Hyperlink 41" xfId="39145" hidden="1" xr:uid="{00000000-0005-0000-0000-0000A7A20000}"/>
    <cellStyle name="Hyperlink 41" xfId="39195" hidden="1" xr:uid="{00000000-0005-0000-0000-0000A8A20000}"/>
    <cellStyle name="Hyperlink 41" xfId="39231" hidden="1" xr:uid="{00000000-0005-0000-0000-0000A9A20000}"/>
    <cellStyle name="Hyperlink 41" xfId="38644" hidden="1" xr:uid="{00000000-0005-0000-0000-0000AAA20000}"/>
    <cellStyle name="Hyperlink 41" xfId="39300" hidden="1" xr:uid="{00000000-0005-0000-0000-0000ABA20000}"/>
    <cellStyle name="Hyperlink 41" xfId="39349" hidden="1" xr:uid="{00000000-0005-0000-0000-0000ACA20000}"/>
    <cellStyle name="Hyperlink 41" xfId="39399" hidden="1" xr:uid="{00000000-0005-0000-0000-0000ADA20000}"/>
    <cellStyle name="Hyperlink 41" xfId="39435" hidden="1" xr:uid="{00000000-0005-0000-0000-0000AEA20000}"/>
    <cellStyle name="Hyperlink 41" xfId="38801" hidden="1" xr:uid="{00000000-0005-0000-0000-0000AFA20000}"/>
    <cellStyle name="Hyperlink 41" xfId="39504" hidden="1" xr:uid="{00000000-0005-0000-0000-0000B0A20000}"/>
    <cellStyle name="Hyperlink 41" xfId="39553" hidden="1" xr:uid="{00000000-0005-0000-0000-0000B1A20000}"/>
    <cellStyle name="Hyperlink 41" xfId="39603" hidden="1" xr:uid="{00000000-0005-0000-0000-0000B2A20000}"/>
    <cellStyle name="Hyperlink 41" xfId="39639" hidden="1" xr:uid="{00000000-0005-0000-0000-0000B3A20000}"/>
    <cellStyle name="Hyperlink 41" xfId="39036" hidden="1" xr:uid="{00000000-0005-0000-0000-0000B4A20000}"/>
    <cellStyle name="Hyperlink 41" xfId="39708" hidden="1" xr:uid="{00000000-0005-0000-0000-0000B5A20000}"/>
    <cellStyle name="Hyperlink 41" xfId="39757" hidden="1" xr:uid="{00000000-0005-0000-0000-0000B6A20000}"/>
    <cellStyle name="Hyperlink 41" xfId="39807" hidden="1" xr:uid="{00000000-0005-0000-0000-0000B7A20000}"/>
    <cellStyle name="Hyperlink 41" xfId="39843" hidden="1" xr:uid="{00000000-0005-0000-0000-0000B8A20000}"/>
    <cellStyle name="Hyperlink 41" xfId="36761" hidden="1" xr:uid="{00000000-0005-0000-0000-0000B9A20000}"/>
    <cellStyle name="Hyperlink 41" xfId="39912" hidden="1" xr:uid="{00000000-0005-0000-0000-0000BAA20000}"/>
    <cellStyle name="Hyperlink 41" xfId="39961" hidden="1" xr:uid="{00000000-0005-0000-0000-0000BBA20000}"/>
    <cellStyle name="Hyperlink 41" xfId="40011" hidden="1" xr:uid="{00000000-0005-0000-0000-0000BCA20000}"/>
    <cellStyle name="Hyperlink 41" xfId="40047" hidden="1" xr:uid="{00000000-0005-0000-0000-0000BDA20000}"/>
    <cellStyle name="Hyperlink 41" xfId="40170" hidden="1" xr:uid="{00000000-0005-0000-0000-0000BEA20000}"/>
    <cellStyle name="Hyperlink 41" xfId="40343" hidden="1" xr:uid="{00000000-0005-0000-0000-0000BFA20000}"/>
    <cellStyle name="Hyperlink 41" xfId="40392" hidden="1" xr:uid="{00000000-0005-0000-0000-0000C0A20000}"/>
    <cellStyle name="Hyperlink 41" xfId="40442" hidden="1" xr:uid="{00000000-0005-0000-0000-0000C1A20000}"/>
    <cellStyle name="Hyperlink 41" xfId="40478" hidden="1" xr:uid="{00000000-0005-0000-0000-0000C2A20000}"/>
    <cellStyle name="Hyperlink 41" xfId="40195" hidden="1" xr:uid="{00000000-0005-0000-0000-0000C3A20000}"/>
    <cellStyle name="Hyperlink 41" xfId="40575" hidden="1" xr:uid="{00000000-0005-0000-0000-0000C4A20000}"/>
    <cellStyle name="Hyperlink 41" xfId="40624" hidden="1" xr:uid="{00000000-0005-0000-0000-0000C5A20000}"/>
    <cellStyle name="Hyperlink 41" xfId="40674" hidden="1" xr:uid="{00000000-0005-0000-0000-0000C6A20000}"/>
    <cellStyle name="Hyperlink 41" xfId="40710" hidden="1" xr:uid="{00000000-0005-0000-0000-0000C7A20000}"/>
    <cellStyle name="Hyperlink 41" xfId="40123" hidden="1" xr:uid="{00000000-0005-0000-0000-0000C8A20000}"/>
    <cellStyle name="Hyperlink 41" xfId="40779" hidden="1" xr:uid="{00000000-0005-0000-0000-0000C9A20000}"/>
    <cellStyle name="Hyperlink 41" xfId="40828" hidden="1" xr:uid="{00000000-0005-0000-0000-0000CAA20000}"/>
    <cellStyle name="Hyperlink 41" xfId="40878" hidden="1" xr:uid="{00000000-0005-0000-0000-0000CBA20000}"/>
    <cellStyle name="Hyperlink 41" xfId="40914" hidden="1" xr:uid="{00000000-0005-0000-0000-0000CCA20000}"/>
    <cellStyle name="Hyperlink 41" xfId="40280" hidden="1" xr:uid="{00000000-0005-0000-0000-0000CDA20000}"/>
    <cellStyle name="Hyperlink 41" xfId="40983" hidden="1" xr:uid="{00000000-0005-0000-0000-0000CEA20000}"/>
    <cellStyle name="Hyperlink 41" xfId="41032" hidden="1" xr:uid="{00000000-0005-0000-0000-0000CFA20000}"/>
    <cellStyle name="Hyperlink 41" xfId="41082" hidden="1" xr:uid="{00000000-0005-0000-0000-0000D0A20000}"/>
    <cellStyle name="Hyperlink 41" xfId="41118" hidden="1" xr:uid="{00000000-0005-0000-0000-0000D1A20000}"/>
    <cellStyle name="Hyperlink 41" xfId="40515" hidden="1" xr:uid="{00000000-0005-0000-0000-0000D2A20000}"/>
    <cellStyle name="Hyperlink 41" xfId="41187" hidden="1" xr:uid="{00000000-0005-0000-0000-0000D3A20000}"/>
    <cellStyle name="Hyperlink 41" xfId="41236" hidden="1" xr:uid="{00000000-0005-0000-0000-0000D4A20000}"/>
    <cellStyle name="Hyperlink 41" xfId="41286" hidden="1" xr:uid="{00000000-0005-0000-0000-0000D5A20000}"/>
    <cellStyle name="Hyperlink 41" xfId="41322" hidden="1" xr:uid="{00000000-0005-0000-0000-0000D6A20000}"/>
    <cellStyle name="Hyperlink 41" xfId="26135" hidden="1" xr:uid="{00000000-0005-0000-0000-0000D7A20000}"/>
    <cellStyle name="Hyperlink 41" xfId="41391" hidden="1" xr:uid="{00000000-0005-0000-0000-0000D8A20000}"/>
    <cellStyle name="Hyperlink 41" xfId="41440" hidden="1" xr:uid="{00000000-0005-0000-0000-0000D9A20000}"/>
    <cellStyle name="Hyperlink 41" xfId="41490" hidden="1" xr:uid="{00000000-0005-0000-0000-0000DAA20000}"/>
    <cellStyle name="Hyperlink 41" xfId="41526" hidden="1" xr:uid="{00000000-0005-0000-0000-0000DBA20000}"/>
    <cellStyle name="Hyperlink 41" xfId="41577" hidden="1" xr:uid="{00000000-0005-0000-0000-0000DCA20000}"/>
    <cellStyle name="Hyperlink 41" xfId="41646" hidden="1" xr:uid="{00000000-0005-0000-0000-0000DDA20000}"/>
    <cellStyle name="Hyperlink 41" xfId="41695" hidden="1" xr:uid="{00000000-0005-0000-0000-0000DEA20000}"/>
    <cellStyle name="Hyperlink 41" xfId="41745" hidden="1" xr:uid="{00000000-0005-0000-0000-0000DFA20000}"/>
    <cellStyle name="Hyperlink 41" xfId="41781" hidden="1" xr:uid="{00000000-0005-0000-0000-0000E0A20000}"/>
    <cellStyle name="Hyperlink 41" xfId="41881" hidden="1" xr:uid="{00000000-0005-0000-0000-0000E1A20000}"/>
    <cellStyle name="Hyperlink 41" xfId="42003" hidden="1" xr:uid="{00000000-0005-0000-0000-0000E2A20000}"/>
    <cellStyle name="Hyperlink 41" xfId="42052" hidden="1" xr:uid="{00000000-0005-0000-0000-0000E3A20000}"/>
    <cellStyle name="Hyperlink 41" xfId="42102" hidden="1" xr:uid="{00000000-0005-0000-0000-0000E4A20000}"/>
    <cellStyle name="Hyperlink 41" xfId="42138" hidden="1" xr:uid="{00000000-0005-0000-0000-0000E5A20000}"/>
    <cellStyle name="Hyperlink 41" xfId="42261" hidden="1" xr:uid="{00000000-0005-0000-0000-0000E6A20000}"/>
    <cellStyle name="Hyperlink 41" xfId="42434" hidden="1" xr:uid="{00000000-0005-0000-0000-0000E7A20000}"/>
    <cellStyle name="Hyperlink 41" xfId="42483" hidden="1" xr:uid="{00000000-0005-0000-0000-0000E8A20000}"/>
    <cellStyle name="Hyperlink 41" xfId="42533" hidden="1" xr:uid="{00000000-0005-0000-0000-0000E9A20000}"/>
    <cellStyle name="Hyperlink 41" xfId="42569" hidden="1" xr:uid="{00000000-0005-0000-0000-0000EAA20000}"/>
    <cellStyle name="Hyperlink 41" xfId="42286" hidden="1" xr:uid="{00000000-0005-0000-0000-0000EBA20000}"/>
    <cellStyle name="Hyperlink 41" xfId="42666" hidden="1" xr:uid="{00000000-0005-0000-0000-0000ECA20000}"/>
    <cellStyle name="Hyperlink 41" xfId="42715" hidden="1" xr:uid="{00000000-0005-0000-0000-0000EDA20000}"/>
    <cellStyle name="Hyperlink 41" xfId="42765" hidden="1" xr:uid="{00000000-0005-0000-0000-0000EEA20000}"/>
    <cellStyle name="Hyperlink 41" xfId="42801" hidden="1" xr:uid="{00000000-0005-0000-0000-0000EFA20000}"/>
    <cellStyle name="Hyperlink 41" xfId="42214" hidden="1" xr:uid="{00000000-0005-0000-0000-0000F0A20000}"/>
    <cellStyle name="Hyperlink 41" xfId="42870" hidden="1" xr:uid="{00000000-0005-0000-0000-0000F1A20000}"/>
    <cellStyle name="Hyperlink 41" xfId="42919" hidden="1" xr:uid="{00000000-0005-0000-0000-0000F2A20000}"/>
    <cellStyle name="Hyperlink 41" xfId="42969" hidden="1" xr:uid="{00000000-0005-0000-0000-0000F3A20000}"/>
    <cellStyle name="Hyperlink 41" xfId="43005" hidden="1" xr:uid="{00000000-0005-0000-0000-0000F4A20000}"/>
    <cellStyle name="Hyperlink 41" xfId="42371" hidden="1" xr:uid="{00000000-0005-0000-0000-0000F5A20000}"/>
    <cellStyle name="Hyperlink 41" xfId="43074" hidden="1" xr:uid="{00000000-0005-0000-0000-0000F6A20000}"/>
    <cellStyle name="Hyperlink 41" xfId="43123" hidden="1" xr:uid="{00000000-0005-0000-0000-0000F7A20000}"/>
    <cellStyle name="Hyperlink 41" xfId="43173" hidden="1" xr:uid="{00000000-0005-0000-0000-0000F8A20000}"/>
    <cellStyle name="Hyperlink 41" xfId="43209" hidden="1" xr:uid="{00000000-0005-0000-0000-0000F9A20000}"/>
    <cellStyle name="Hyperlink 41" xfId="42606" hidden="1" xr:uid="{00000000-0005-0000-0000-0000FAA20000}"/>
    <cellStyle name="Hyperlink 41" xfId="43278" hidden="1" xr:uid="{00000000-0005-0000-0000-0000FBA20000}"/>
    <cellStyle name="Hyperlink 41" xfId="43327" hidden="1" xr:uid="{00000000-0005-0000-0000-0000FCA20000}"/>
    <cellStyle name="Hyperlink 41" xfId="43377" hidden="1" xr:uid="{00000000-0005-0000-0000-0000FDA20000}"/>
    <cellStyle name="Hyperlink 41" xfId="43413" hidden="1" xr:uid="{00000000-0005-0000-0000-0000FEA20000}"/>
    <cellStyle name="Hyperlink 41" xfId="41906" hidden="1" xr:uid="{00000000-0005-0000-0000-0000FFA20000}"/>
    <cellStyle name="Hyperlink 41" xfId="43482" hidden="1" xr:uid="{00000000-0005-0000-0000-000000A30000}"/>
    <cellStyle name="Hyperlink 41" xfId="43531" hidden="1" xr:uid="{00000000-0005-0000-0000-000001A30000}"/>
    <cellStyle name="Hyperlink 41" xfId="43581" hidden="1" xr:uid="{00000000-0005-0000-0000-000002A30000}"/>
    <cellStyle name="Hyperlink 41" xfId="43617" hidden="1" xr:uid="{00000000-0005-0000-0000-000003A30000}"/>
    <cellStyle name="Hyperlink 41" xfId="43740" hidden="1" xr:uid="{00000000-0005-0000-0000-000004A30000}"/>
    <cellStyle name="Hyperlink 41" xfId="43913" hidden="1" xr:uid="{00000000-0005-0000-0000-000005A30000}"/>
    <cellStyle name="Hyperlink 41" xfId="43962" hidden="1" xr:uid="{00000000-0005-0000-0000-000006A30000}"/>
    <cellStyle name="Hyperlink 41" xfId="44012" hidden="1" xr:uid="{00000000-0005-0000-0000-000007A30000}"/>
    <cellStyle name="Hyperlink 41" xfId="44048" hidden="1" xr:uid="{00000000-0005-0000-0000-000008A30000}"/>
    <cellStyle name="Hyperlink 41" xfId="43765" hidden="1" xr:uid="{00000000-0005-0000-0000-000009A30000}"/>
    <cellStyle name="Hyperlink 41" xfId="44145" hidden="1" xr:uid="{00000000-0005-0000-0000-00000AA30000}"/>
    <cellStyle name="Hyperlink 41" xfId="44194" hidden="1" xr:uid="{00000000-0005-0000-0000-00000BA30000}"/>
    <cellStyle name="Hyperlink 41" xfId="44244" hidden="1" xr:uid="{00000000-0005-0000-0000-00000CA30000}"/>
    <cellStyle name="Hyperlink 41" xfId="44280" hidden="1" xr:uid="{00000000-0005-0000-0000-00000DA30000}"/>
    <cellStyle name="Hyperlink 41" xfId="43693" hidden="1" xr:uid="{00000000-0005-0000-0000-00000EA30000}"/>
    <cellStyle name="Hyperlink 41" xfId="44349" hidden="1" xr:uid="{00000000-0005-0000-0000-00000FA30000}"/>
    <cellStyle name="Hyperlink 41" xfId="44398" hidden="1" xr:uid="{00000000-0005-0000-0000-000010A30000}"/>
    <cellStyle name="Hyperlink 41" xfId="44448" hidden="1" xr:uid="{00000000-0005-0000-0000-000011A30000}"/>
    <cellStyle name="Hyperlink 41" xfId="44484" hidden="1" xr:uid="{00000000-0005-0000-0000-000012A30000}"/>
    <cellStyle name="Hyperlink 41" xfId="43850" hidden="1" xr:uid="{00000000-0005-0000-0000-000013A30000}"/>
    <cellStyle name="Hyperlink 41" xfId="44553" hidden="1" xr:uid="{00000000-0005-0000-0000-000014A30000}"/>
    <cellStyle name="Hyperlink 41" xfId="44602" hidden="1" xr:uid="{00000000-0005-0000-0000-000015A30000}"/>
    <cellStyle name="Hyperlink 41" xfId="44652" hidden="1" xr:uid="{00000000-0005-0000-0000-000016A30000}"/>
    <cellStyle name="Hyperlink 41" xfId="44688" hidden="1" xr:uid="{00000000-0005-0000-0000-000017A30000}"/>
    <cellStyle name="Hyperlink 41" xfId="44085" hidden="1" xr:uid="{00000000-0005-0000-0000-000018A30000}"/>
    <cellStyle name="Hyperlink 41" xfId="44757" hidden="1" xr:uid="{00000000-0005-0000-0000-000019A30000}"/>
    <cellStyle name="Hyperlink 41" xfId="44806" hidden="1" xr:uid="{00000000-0005-0000-0000-00001AA30000}"/>
    <cellStyle name="Hyperlink 41" xfId="44856" hidden="1" xr:uid="{00000000-0005-0000-0000-00001BA30000}"/>
    <cellStyle name="Hyperlink 41" xfId="44892" hidden="1" xr:uid="{00000000-0005-0000-0000-00001CA30000}"/>
    <cellStyle name="Hyperlink 41" xfId="41810" hidden="1" xr:uid="{00000000-0005-0000-0000-00001DA30000}"/>
    <cellStyle name="Hyperlink 41" xfId="44961" hidden="1" xr:uid="{00000000-0005-0000-0000-00001EA30000}"/>
    <cellStyle name="Hyperlink 41" xfId="45010" hidden="1" xr:uid="{00000000-0005-0000-0000-00001FA30000}"/>
    <cellStyle name="Hyperlink 41" xfId="45060" hidden="1" xr:uid="{00000000-0005-0000-0000-000020A30000}"/>
    <cellStyle name="Hyperlink 41" xfId="45096" hidden="1" xr:uid="{00000000-0005-0000-0000-000021A30000}"/>
    <cellStyle name="Hyperlink 41" xfId="45219" hidden="1" xr:uid="{00000000-0005-0000-0000-000022A30000}"/>
    <cellStyle name="Hyperlink 41" xfId="45392" hidden="1" xr:uid="{00000000-0005-0000-0000-000023A30000}"/>
    <cellStyle name="Hyperlink 41" xfId="45441" hidden="1" xr:uid="{00000000-0005-0000-0000-000024A30000}"/>
    <cellStyle name="Hyperlink 41" xfId="45491" hidden="1" xr:uid="{00000000-0005-0000-0000-000025A30000}"/>
    <cellStyle name="Hyperlink 41" xfId="45527" hidden="1" xr:uid="{00000000-0005-0000-0000-000026A30000}"/>
    <cellStyle name="Hyperlink 41" xfId="45244" hidden="1" xr:uid="{00000000-0005-0000-0000-000027A30000}"/>
    <cellStyle name="Hyperlink 41" xfId="45624" hidden="1" xr:uid="{00000000-0005-0000-0000-000028A30000}"/>
    <cellStyle name="Hyperlink 41" xfId="45673" hidden="1" xr:uid="{00000000-0005-0000-0000-000029A30000}"/>
    <cellStyle name="Hyperlink 41" xfId="45723" hidden="1" xr:uid="{00000000-0005-0000-0000-00002AA30000}"/>
    <cellStyle name="Hyperlink 41" xfId="45759" hidden="1" xr:uid="{00000000-0005-0000-0000-00002BA30000}"/>
    <cellStyle name="Hyperlink 41" xfId="45172" hidden="1" xr:uid="{00000000-0005-0000-0000-00002CA30000}"/>
    <cellStyle name="Hyperlink 41" xfId="45828" hidden="1" xr:uid="{00000000-0005-0000-0000-00002DA30000}"/>
    <cellStyle name="Hyperlink 41" xfId="45877" hidden="1" xr:uid="{00000000-0005-0000-0000-00002EA30000}"/>
    <cellStyle name="Hyperlink 41" xfId="45927" hidden="1" xr:uid="{00000000-0005-0000-0000-00002FA30000}"/>
    <cellStyle name="Hyperlink 41" xfId="45963" hidden="1" xr:uid="{00000000-0005-0000-0000-000030A30000}"/>
    <cellStyle name="Hyperlink 41" xfId="45329" hidden="1" xr:uid="{00000000-0005-0000-0000-000031A30000}"/>
    <cellStyle name="Hyperlink 41" xfId="46032" hidden="1" xr:uid="{00000000-0005-0000-0000-000032A30000}"/>
    <cellStyle name="Hyperlink 41" xfId="46081" hidden="1" xr:uid="{00000000-0005-0000-0000-000033A30000}"/>
    <cellStyle name="Hyperlink 41" xfId="46131" hidden="1" xr:uid="{00000000-0005-0000-0000-000034A30000}"/>
    <cellStyle name="Hyperlink 41" xfId="46167" hidden="1" xr:uid="{00000000-0005-0000-0000-000035A30000}"/>
    <cellStyle name="Hyperlink 41" xfId="45564" hidden="1" xr:uid="{00000000-0005-0000-0000-000036A30000}"/>
    <cellStyle name="Hyperlink 41" xfId="46236" hidden="1" xr:uid="{00000000-0005-0000-0000-000037A30000}"/>
    <cellStyle name="Hyperlink 41" xfId="46285" hidden="1" xr:uid="{00000000-0005-0000-0000-000038A30000}"/>
    <cellStyle name="Hyperlink 41" xfId="46335" hidden="1" xr:uid="{00000000-0005-0000-0000-000039A30000}"/>
    <cellStyle name="Hyperlink 41" xfId="46371" hidden="1" xr:uid="{00000000-0005-0000-0000-00003AA30000}"/>
    <cellStyle name="Hyperlink 41" xfId="31209" hidden="1" xr:uid="{00000000-0005-0000-0000-00003BA30000}"/>
    <cellStyle name="Hyperlink 41" xfId="46440" hidden="1" xr:uid="{00000000-0005-0000-0000-00003CA30000}"/>
    <cellStyle name="Hyperlink 41" xfId="46489" hidden="1" xr:uid="{00000000-0005-0000-0000-00003DA30000}"/>
    <cellStyle name="Hyperlink 41" xfId="46539" hidden="1" xr:uid="{00000000-0005-0000-0000-00003EA30000}"/>
    <cellStyle name="Hyperlink 41" xfId="46575" hidden="1" xr:uid="{00000000-0005-0000-0000-00003FA30000}"/>
    <cellStyle name="Hyperlink 41" xfId="46626" hidden="1" xr:uid="{00000000-0005-0000-0000-000040A30000}"/>
    <cellStyle name="Hyperlink 41" xfId="46695" hidden="1" xr:uid="{00000000-0005-0000-0000-000041A30000}"/>
    <cellStyle name="Hyperlink 41" xfId="46744" hidden="1" xr:uid="{00000000-0005-0000-0000-000042A30000}"/>
    <cellStyle name="Hyperlink 41" xfId="46794" hidden="1" xr:uid="{00000000-0005-0000-0000-000043A30000}"/>
    <cellStyle name="Hyperlink 41" xfId="46830" hidden="1" xr:uid="{00000000-0005-0000-0000-000044A30000}"/>
    <cellStyle name="Hyperlink 41" xfId="46930" hidden="1" xr:uid="{00000000-0005-0000-0000-000045A30000}"/>
    <cellStyle name="Hyperlink 41" xfId="47052" hidden="1" xr:uid="{00000000-0005-0000-0000-000046A30000}"/>
    <cellStyle name="Hyperlink 41" xfId="47101" hidden="1" xr:uid="{00000000-0005-0000-0000-000047A30000}"/>
    <cellStyle name="Hyperlink 41" xfId="47151" hidden="1" xr:uid="{00000000-0005-0000-0000-000048A30000}"/>
    <cellStyle name="Hyperlink 41" xfId="47187" hidden="1" xr:uid="{00000000-0005-0000-0000-000049A30000}"/>
    <cellStyle name="Hyperlink 41" xfId="47310" hidden="1" xr:uid="{00000000-0005-0000-0000-00004AA30000}"/>
    <cellStyle name="Hyperlink 41" xfId="47483" hidden="1" xr:uid="{00000000-0005-0000-0000-00004BA30000}"/>
    <cellStyle name="Hyperlink 41" xfId="47532" hidden="1" xr:uid="{00000000-0005-0000-0000-00004CA30000}"/>
    <cellStyle name="Hyperlink 41" xfId="47582" hidden="1" xr:uid="{00000000-0005-0000-0000-00004DA30000}"/>
    <cellStyle name="Hyperlink 41" xfId="47618" hidden="1" xr:uid="{00000000-0005-0000-0000-00004EA30000}"/>
    <cellStyle name="Hyperlink 41" xfId="47335" hidden="1" xr:uid="{00000000-0005-0000-0000-00004FA30000}"/>
    <cellStyle name="Hyperlink 41" xfId="47715" hidden="1" xr:uid="{00000000-0005-0000-0000-000050A30000}"/>
    <cellStyle name="Hyperlink 41" xfId="47764" hidden="1" xr:uid="{00000000-0005-0000-0000-000051A30000}"/>
    <cellStyle name="Hyperlink 41" xfId="47814" hidden="1" xr:uid="{00000000-0005-0000-0000-000052A30000}"/>
    <cellStyle name="Hyperlink 41" xfId="47850" hidden="1" xr:uid="{00000000-0005-0000-0000-000053A30000}"/>
    <cellStyle name="Hyperlink 41" xfId="47263" hidden="1" xr:uid="{00000000-0005-0000-0000-000054A30000}"/>
    <cellStyle name="Hyperlink 41" xfId="47919" hidden="1" xr:uid="{00000000-0005-0000-0000-000055A30000}"/>
    <cellStyle name="Hyperlink 41" xfId="47968" hidden="1" xr:uid="{00000000-0005-0000-0000-000056A30000}"/>
    <cellStyle name="Hyperlink 41" xfId="48018" hidden="1" xr:uid="{00000000-0005-0000-0000-000057A30000}"/>
    <cellStyle name="Hyperlink 41" xfId="48054" hidden="1" xr:uid="{00000000-0005-0000-0000-000058A30000}"/>
    <cellStyle name="Hyperlink 41" xfId="47420" hidden="1" xr:uid="{00000000-0005-0000-0000-000059A30000}"/>
    <cellStyle name="Hyperlink 41" xfId="48123" hidden="1" xr:uid="{00000000-0005-0000-0000-00005AA30000}"/>
    <cellStyle name="Hyperlink 41" xfId="48172" hidden="1" xr:uid="{00000000-0005-0000-0000-00005BA30000}"/>
    <cellStyle name="Hyperlink 41" xfId="48222" hidden="1" xr:uid="{00000000-0005-0000-0000-00005CA30000}"/>
    <cellStyle name="Hyperlink 41" xfId="48258" hidden="1" xr:uid="{00000000-0005-0000-0000-00005DA30000}"/>
    <cellStyle name="Hyperlink 41" xfId="47655" hidden="1" xr:uid="{00000000-0005-0000-0000-00005EA30000}"/>
    <cellStyle name="Hyperlink 41" xfId="48327" hidden="1" xr:uid="{00000000-0005-0000-0000-00005FA30000}"/>
    <cellStyle name="Hyperlink 41" xfId="48376" hidden="1" xr:uid="{00000000-0005-0000-0000-000060A30000}"/>
    <cellStyle name="Hyperlink 41" xfId="48426" hidden="1" xr:uid="{00000000-0005-0000-0000-000061A30000}"/>
    <cellStyle name="Hyperlink 41" xfId="48462" hidden="1" xr:uid="{00000000-0005-0000-0000-000062A30000}"/>
    <cellStyle name="Hyperlink 41" xfId="46955" hidden="1" xr:uid="{00000000-0005-0000-0000-000063A30000}"/>
    <cellStyle name="Hyperlink 41" xfId="48531" hidden="1" xr:uid="{00000000-0005-0000-0000-000064A30000}"/>
    <cellStyle name="Hyperlink 41" xfId="48580" hidden="1" xr:uid="{00000000-0005-0000-0000-000065A30000}"/>
    <cellStyle name="Hyperlink 41" xfId="48630" hidden="1" xr:uid="{00000000-0005-0000-0000-000066A30000}"/>
    <cellStyle name="Hyperlink 41" xfId="48666" hidden="1" xr:uid="{00000000-0005-0000-0000-000067A30000}"/>
    <cellStyle name="Hyperlink 41" xfId="48789" hidden="1" xr:uid="{00000000-0005-0000-0000-000068A30000}"/>
    <cellStyle name="Hyperlink 41" xfId="48962" hidden="1" xr:uid="{00000000-0005-0000-0000-000069A30000}"/>
    <cellStyle name="Hyperlink 41" xfId="49011" hidden="1" xr:uid="{00000000-0005-0000-0000-00006AA30000}"/>
    <cellStyle name="Hyperlink 41" xfId="49061" hidden="1" xr:uid="{00000000-0005-0000-0000-00006BA30000}"/>
    <cellStyle name="Hyperlink 41" xfId="49097" hidden="1" xr:uid="{00000000-0005-0000-0000-00006CA30000}"/>
    <cellStyle name="Hyperlink 41" xfId="48814" hidden="1" xr:uid="{00000000-0005-0000-0000-00006DA30000}"/>
    <cellStyle name="Hyperlink 41" xfId="49194" hidden="1" xr:uid="{00000000-0005-0000-0000-00006EA30000}"/>
    <cellStyle name="Hyperlink 41" xfId="49243" hidden="1" xr:uid="{00000000-0005-0000-0000-00006FA30000}"/>
    <cellStyle name="Hyperlink 41" xfId="49293" hidden="1" xr:uid="{00000000-0005-0000-0000-000070A30000}"/>
    <cellStyle name="Hyperlink 41" xfId="49329" hidden="1" xr:uid="{00000000-0005-0000-0000-000071A30000}"/>
    <cellStyle name="Hyperlink 41" xfId="48742" hidden="1" xr:uid="{00000000-0005-0000-0000-000072A30000}"/>
    <cellStyle name="Hyperlink 41" xfId="49398" hidden="1" xr:uid="{00000000-0005-0000-0000-000073A30000}"/>
    <cellStyle name="Hyperlink 41" xfId="49447" hidden="1" xr:uid="{00000000-0005-0000-0000-000074A30000}"/>
    <cellStyle name="Hyperlink 41" xfId="49497" hidden="1" xr:uid="{00000000-0005-0000-0000-000075A30000}"/>
    <cellStyle name="Hyperlink 41" xfId="49533" hidden="1" xr:uid="{00000000-0005-0000-0000-000076A30000}"/>
    <cellStyle name="Hyperlink 41" xfId="48899" hidden="1" xr:uid="{00000000-0005-0000-0000-000077A30000}"/>
    <cellStyle name="Hyperlink 41" xfId="49602" hidden="1" xr:uid="{00000000-0005-0000-0000-000078A30000}"/>
    <cellStyle name="Hyperlink 41" xfId="49651" hidden="1" xr:uid="{00000000-0005-0000-0000-000079A30000}"/>
    <cellStyle name="Hyperlink 41" xfId="49701" hidden="1" xr:uid="{00000000-0005-0000-0000-00007AA30000}"/>
    <cellStyle name="Hyperlink 41" xfId="49737" hidden="1" xr:uid="{00000000-0005-0000-0000-00007BA30000}"/>
    <cellStyle name="Hyperlink 41" xfId="49134" hidden="1" xr:uid="{00000000-0005-0000-0000-00007CA30000}"/>
    <cellStyle name="Hyperlink 41" xfId="49806" hidden="1" xr:uid="{00000000-0005-0000-0000-00007DA30000}"/>
    <cellStyle name="Hyperlink 41" xfId="49855" hidden="1" xr:uid="{00000000-0005-0000-0000-00007EA30000}"/>
    <cellStyle name="Hyperlink 41" xfId="49905" hidden="1" xr:uid="{00000000-0005-0000-0000-00007FA30000}"/>
    <cellStyle name="Hyperlink 41" xfId="49941" hidden="1" xr:uid="{00000000-0005-0000-0000-000080A30000}"/>
    <cellStyle name="Hyperlink 41" xfId="46859" hidden="1" xr:uid="{00000000-0005-0000-0000-000081A30000}"/>
    <cellStyle name="Hyperlink 41" xfId="50010" hidden="1" xr:uid="{00000000-0005-0000-0000-000082A30000}"/>
    <cellStyle name="Hyperlink 41" xfId="50059" hidden="1" xr:uid="{00000000-0005-0000-0000-000083A30000}"/>
    <cellStyle name="Hyperlink 41" xfId="50109" hidden="1" xr:uid="{00000000-0005-0000-0000-000084A30000}"/>
    <cellStyle name="Hyperlink 41" xfId="50145" hidden="1" xr:uid="{00000000-0005-0000-0000-000085A30000}"/>
    <cellStyle name="Hyperlink 41" xfId="50268" hidden="1" xr:uid="{00000000-0005-0000-0000-000086A30000}"/>
    <cellStyle name="Hyperlink 41" xfId="50441" hidden="1" xr:uid="{00000000-0005-0000-0000-000087A30000}"/>
    <cellStyle name="Hyperlink 41" xfId="50490" hidden="1" xr:uid="{00000000-0005-0000-0000-000088A30000}"/>
    <cellStyle name="Hyperlink 41" xfId="50540" hidden="1" xr:uid="{00000000-0005-0000-0000-000089A30000}"/>
    <cellStyle name="Hyperlink 41" xfId="50576" hidden="1" xr:uid="{00000000-0005-0000-0000-00008AA30000}"/>
    <cellStyle name="Hyperlink 41" xfId="50293" hidden="1" xr:uid="{00000000-0005-0000-0000-00008BA30000}"/>
    <cellStyle name="Hyperlink 41" xfId="50673" hidden="1" xr:uid="{00000000-0005-0000-0000-00008CA30000}"/>
    <cellStyle name="Hyperlink 41" xfId="50722" hidden="1" xr:uid="{00000000-0005-0000-0000-00008DA30000}"/>
    <cellStyle name="Hyperlink 41" xfId="50772" hidden="1" xr:uid="{00000000-0005-0000-0000-00008EA30000}"/>
    <cellStyle name="Hyperlink 41" xfId="50808" hidden="1" xr:uid="{00000000-0005-0000-0000-00008FA30000}"/>
    <cellStyle name="Hyperlink 41" xfId="50221" hidden="1" xr:uid="{00000000-0005-0000-0000-000090A30000}"/>
    <cellStyle name="Hyperlink 41" xfId="50877" hidden="1" xr:uid="{00000000-0005-0000-0000-000091A30000}"/>
    <cellStyle name="Hyperlink 41" xfId="50926" hidden="1" xr:uid="{00000000-0005-0000-0000-000092A30000}"/>
    <cellStyle name="Hyperlink 41" xfId="50976" hidden="1" xr:uid="{00000000-0005-0000-0000-000093A30000}"/>
    <cellStyle name="Hyperlink 41" xfId="51012" hidden="1" xr:uid="{00000000-0005-0000-0000-000094A30000}"/>
    <cellStyle name="Hyperlink 41" xfId="50378" hidden="1" xr:uid="{00000000-0005-0000-0000-000095A30000}"/>
    <cellStyle name="Hyperlink 41" xfId="51081" hidden="1" xr:uid="{00000000-0005-0000-0000-000096A30000}"/>
    <cellStyle name="Hyperlink 41" xfId="51130" hidden="1" xr:uid="{00000000-0005-0000-0000-000097A30000}"/>
    <cellStyle name="Hyperlink 41" xfId="51180" hidden="1" xr:uid="{00000000-0005-0000-0000-000098A30000}"/>
    <cellStyle name="Hyperlink 41" xfId="51216" hidden="1" xr:uid="{00000000-0005-0000-0000-000099A30000}"/>
    <cellStyle name="Hyperlink 41" xfId="50613" hidden="1" xr:uid="{00000000-0005-0000-0000-00009AA30000}"/>
    <cellStyle name="Hyperlink 41" xfId="51285" hidden="1" xr:uid="{00000000-0005-0000-0000-00009BA30000}"/>
    <cellStyle name="Hyperlink 41" xfId="51334" hidden="1" xr:uid="{00000000-0005-0000-0000-00009CA30000}"/>
    <cellStyle name="Hyperlink 41" xfId="51384" hidden="1" xr:uid="{00000000-0005-0000-0000-00009DA30000}"/>
    <cellStyle name="Hyperlink 41" xfId="51420" hidden="1" xr:uid="{00000000-0005-0000-0000-00009EA30000}"/>
    <cellStyle name="Hyperlink 41" xfId="36281" hidden="1" xr:uid="{00000000-0005-0000-0000-00009FA30000}"/>
    <cellStyle name="Hyperlink 41" xfId="51489" hidden="1" xr:uid="{00000000-0005-0000-0000-0000A0A30000}"/>
    <cellStyle name="Hyperlink 41" xfId="51538" hidden="1" xr:uid="{00000000-0005-0000-0000-0000A1A30000}"/>
    <cellStyle name="Hyperlink 41" xfId="51588" hidden="1" xr:uid="{00000000-0005-0000-0000-0000A2A30000}"/>
    <cellStyle name="Hyperlink 41" xfId="51624" hidden="1" xr:uid="{00000000-0005-0000-0000-0000A3A30000}"/>
    <cellStyle name="Hyperlink 41" xfId="51675" hidden="1" xr:uid="{00000000-0005-0000-0000-0000A4A30000}"/>
    <cellStyle name="Hyperlink 41" xfId="51744" hidden="1" xr:uid="{00000000-0005-0000-0000-0000A5A30000}"/>
    <cellStyle name="Hyperlink 41" xfId="51793" hidden="1" xr:uid="{00000000-0005-0000-0000-0000A6A30000}"/>
    <cellStyle name="Hyperlink 41" xfId="51843" hidden="1" xr:uid="{00000000-0005-0000-0000-0000A7A30000}"/>
    <cellStyle name="Hyperlink 41" xfId="51879" hidden="1" xr:uid="{00000000-0005-0000-0000-0000A8A30000}"/>
    <cellStyle name="Hyperlink 41" xfId="51979" hidden="1" xr:uid="{00000000-0005-0000-0000-0000A9A30000}"/>
    <cellStyle name="Hyperlink 41" xfId="52101" hidden="1" xr:uid="{00000000-0005-0000-0000-0000AAA30000}"/>
    <cellStyle name="Hyperlink 41" xfId="52150" hidden="1" xr:uid="{00000000-0005-0000-0000-0000ABA30000}"/>
    <cellStyle name="Hyperlink 41" xfId="52200" hidden="1" xr:uid="{00000000-0005-0000-0000-0000ACA30000}"/>
    <cellStyle name="Hyperlink 41" xfId="52236" hidden="1" xr:uid="{00000000-0005-0000-0000-0000ADA30000}"/>
    <cellStyle name="Hyperlink 41" xfId="52359" hidden="1" xr:uid="{00000000-0005-0000-0000-0000AEA30000}"/>
    <cellStyle name="Hyperlink 41" xfId="52532" hidden="1" xr:uid="{00000000-0005-0000-0000-0000AFA30000}"/>
    <cellStyle name="Hyperlink 41" xfId="52581" hidden="1" xr:uid="{00000000-0005-0000-0000-0000B0A30000}"/>
    <cellStyle name="Hyperlink 41" xfId="52631" hidden="1" xr:uid="{00000000-0005-0000-0000-0000B1A30000}"/>
    <cellStyle name="Hyperlink 41" xfId="52667" hidden="1" xr:uid="{00000000-0005-0000-0000-0000B2A30000}"/>
    <cellStyle name="Hyperlink 41" xfId="52384" hidden="1" xr:uid="{00000000-0005-0000-0000-0000B3A30000}"/>
    <cellStyle name="Hyperlink 41" xfId="52764" hidden="1" xr:uid="{00000000-0005-0000-0000-0000B4A30000}"/>
    <cellStyle name="Hyperlink 41" xfId="52813" hidden="1" xr:uid="{00000000-0005-0000-0000-0000B5A30000}"/>
    <cellStyle name="Hyperlink 41" xfId="52863" hidden="1" xr:uid="{00000000-0005-0000-0000-0000B6A30000}"/>
    <cellStyle name="Hyperlink 41" xfId="52899" hidden="1" xr:uid="{00000000-0005-0000-0000-0000B7A30000}"/>
    <cellStyle name="Hyperlink 41" xfId="52312" hidden="1" xr:uid="{00000000-0005-0000-0000-0000B8A30000}"/>
    <cellStyle name="Hyperlink 41" xfId="52968" hidden="1" xr:uid="{00000000-0005-0000-0000-0000B9A30000}"/>
    <cellStyle name="Hyperlink 41" xfId="53017" hidden="1" xr:uid="{00000000-0005-0000-0000-0000BAA30000}"/>
    <cellStyle name="Hyperlink 41" xfId="53067" hidden="1" xr:uid="{00000000-0005-0000-0000-0000BBA30000}"/>
    <cellStyle name="Hyperlink 41" xfId="53103" hidden="1" xr:uid="{00000000-0005-0000-0000-0000BCA30000}"/>
    <cellStyle name="Hyperlink 41" xfId="52469" hidden="1" xr:uid="{00000000-0005-0000-0000-0000BDA30000}"/>
    <cellStyle name="Hyperlink 41" xfId="53172" hidden="1" xr:uid="{00000000-0005-0000-0000-0000BEA30000}"/>
    <cellStyle name="Hyperlink 41" xfId="53221" hidden="1" xr:uid="{00000000-0005-0000-0000-0000BFA30000}"/>
    <cellStyle name="Hyperlink 41" xfId="53271" hidden="1" xr:uid="{00000000-0005-0000-0000-0000C0A30000}"/>
    <cellStyle name="Hyperlink 41" xfId="53307" hidden="1" xr:uid="{00000000-0005-0000-0000-0000C1A30000}"/>
    <cellStyle name="Hyperlink 41" xfId="52704" hidden="1" xr:uid="{00000000-0005-0000-0000-0000C2A30000}"/>
    <cellStyle name="Hyperlink 41" xfId="53376" hidden="1" xr:uid="{00000000-0005-0000-0000-0000C3A30000}"/>
    <cellStyle name="Hyperlink 41" xfId="53425" hidden="1" xr:uid="{00000000-0005-0000-0000-0000C4A30000}"/>
    <cellStyle name="Hyperlink 41" xfId="53475" hidden="1" xr:uid="{00000000-0005-0000-0000-0000C5A30000}"/>
    <cellStyle name="Hyperlink 41" xfId="53511" hidden="1" xr:uid="{00000000-0005-0000-0000-0000C6A30000}"/>
    <cellStyle name="Hyperlink 41" xfId="52004" hidden="1" xr:uid="{00000000-0005-0000-0000-0000C7A30000}"/>
    <cellStyle name="Hyperlink 41" xfId="53580" hidden="1" xr:uid="{00000000-0005-0000-0000-0000C8A30000}"/>
    <cellStyle name="Hyperlink 41" xfId="53629" hidden="1" xr:uid="{00000000-0005-0000-0000-0000C9A30000}"/>
    <cellStyle name="Hyperlink 41" xfId="53679" hidden="1" xr:uid="{00000000-0005-0000-0000-0000CAA30000}"/>
    <cellStyle name="Hyperlink 41" xfId="53715" hidden="1" xr:uid="{00000000-0005-0000-0000-0000CBA30000}"/>
    <cellStyle name="Hyperlink 41" xfId="53838" hidden="1" xr:uid="{00000000-0005-0000-0000-0000CCA30000}"/>
    <cellStyle name="Hyperlink 41" xfId="54011" hidden="1" xr:uid="{00000000-0005-0000-0000-0000CDA30000}"/>
    <cellStyle name="Hyperlink 41" xfId="54060" hidden="1" xr:uid="{00000000-0005-0000-0000-0000CEA30000}"/>
    <cellStyle name="Hyperlink 41" xfId="54110" hidden="1" xr:uid="{00000000-0005-0000-0000-0000CFA30000}"/>
    <cellStyle name="Hyperlink 41" xfId="54146" hidden="1" xr:uid="{00000000-0005-0000-0000-0000D0A30000}"/>
    <cellStyle name="Hyperlink 41" xfId="53863" hidden="1" xr:uid="{00000000-0005-0000-0000-0000D1A30000}"/>
    <cellStyle name="Hyperlink 41" xfId="54243" hidden="1" xr:uid="{00000000-0005-0000-0000-0000D2A30000}"/>
    <cellStyle name="Hyperlink 41" xfId="54292" hidden="1" xr:uid="{00000000-0005-0000-0000-0000D3A30000}"/>
    <cellStyle name="Hyperlink 41" xfId="54342" hidden="1" xr:uid="{00000000-0005-0000-0000-0000D4A30000}"/>
    <cellStyle name="Hyperlink 41" xfId="54378" hidden="1" xr:uid="{00000000-0005-0000-0000-0000D5A30000}"/>
    <cellStyle name="Hyperlink 41" xfId="53791" hidden="1" xr:uid="{00000000-0005-0000-0000-0000D6A30000}"/>
    <cellStyle name="Hyperlink 41" xfId="54447" hidden="1" xr:uid="{00000000-0005-0000-0000-0000D7A30000}"/>
    <cellStyle name="Hyperlink 41" xfId="54496" hidden="1" xr:uid="{00000000-0005-0000-0000-0000D8A30000}"/>
    <cellStyle name="Hyperlink 41" xfId="54546" hidden="1" xr:uid="{00000000-0005-0000-0000-0000D9A30000}"/>
    <cellStyle name="Hyperlink 41" xfId="54582" hidden="1" xr:uid="{00000000-0005-0000-0000-0000DAA30000}"/>
    <cellStyle name="Hyperlink 41" xfId="53948" hidden="1" xr:uid="{00000000-0005-0000-0000-0000DBA30000}"/>
    <cellStyle name="Hyperlink 41" xfId="54651" hidden="1" xr:uid="{00000000-0005-0000-0000-0000DCA30000}"/>
    <cellStyle name="Hyperlink 41" xfId="54700" hidden="1" xr:uid="{00000000-0005-0000-0000-0000DDA30000}"/>
    <cellStyle name="Hyperlink 41" xfId="54750" hidden="1" xr:uid="{00000000-0005-0000-0000-0000DEA30000}"/>
    <cellStyle name="Hyperlink 41" xfId="54786" hidden="1" xr:uid="{00000000-0005-0000-0000-0000DFA30000}"/>
    <cellStyle name="Hyperlink 41" xfId="54183" hidden="1" xr:uid="{00000000-0005-0000-0000-0000E0A30000}"/>
    <cellStyle name="Hyperlink 41" xfId="54855" hidden="1" xr:uid="{00000000-0005-0000-0000-0000E1A30000}"/>
    <cellStyle name="Hyperlink 41" xfId="54904" hidden="1" xr:uid="{00000000-0005-0000-0000-0000E2A30000}"/>
    <cellStyle name="Hyperlink 41" xfId="54954" hidden="1" xr:uid="{00000000-0005-0000-0000-0000E3A30000}"/>
    <cellStyle name="Hyperlink 41" xfId="54990" hidden="1" xr:uid="{00000000-0005-0000-0000-0000E4A30000}"/>
    <cellStyle name="Hyperlink 41" xfId="51908" hidden="1" xr:uid="{00000000-0005-0000-0000-0000E5A30000}"/>
    <cellStyle name="Hyperlink 41" xfId="55059" hidden="1" xr:uid="{00000000-0005-0000-0000-0000E6A30000}"/>
    <cellStyle name="Hyperlink 41" xfId="55108" hidden="1" xr:uid="{00000000-0005-0000-0000-0000E7A30000}"/>
    <cellStyle name="Hyperlink 41" xfId="55158" hidden="1" xr:uid="{00000000-0005-0000-0000-0000E8A30000}"/>
    <cellStyle name="Hyperlink 41" xfId="55194" hidden="1" xr:uid="{00000000-0005-0000-0000-0000E9A30000}"/>
    <cellStyle name="Hyperlink 41" xfId="55317" hidden="1" xr:uid="{00000000-0005-0000-0000-0000EAA30000}"/>
    <cellStyle name="Hyperlink 41" xfId="55490" hidden="1" xr:uid="{00000000-0005-0000-0000-0000EBA30000}"/>
    <cellStyle name="Hyperlink 41" xfId="55539" hidden="1" xr:uid="{00000000-0005-0000-0000-0000ECA30000}"/>
    <cellStyle name="Hyperlink 41" xfId="55589" hidden="1" xr:uid="{00000000-0005-0000-0000-0000EDA30000}"/>
    <cellStyle name="Hyperlink 41" xfId="55625" hidden="1" xr:uid="{00000000-0005-0000-0000-0000EEA30000}"/>
    <cellStyle name="Hyperlink 41" xfId="55342" hidden="1" xr:uid="{00000000-0005-0000-0000-0000EFA30000}"/>
    <cellStyle name="Hyperlink 41" xfId="55722" hidden="1" xr:uid="{00000000-0005-0000-0000-0000F0A30000}"/>
    <cellStyle name="Hyperlink 41" xfId="55771" hidden="1" xr:uid="{00000000-0005-0000-0000-0000F1A30000}"/>
    <cellStyle name="Hyperlink 41" xfId="55821" hidden="1" xr:uid="{00000000-0005-0000-0000-0000F2A30000}"/>
    <cellStyle name="Hyperlink 41" xfId="55857" hidden="1" xr:uid="{00000000-0005-0000-0000-0000F3A30000}"/>
    <cellStyle name="Hyperlink 41" xfId="55270" hidden="1" xr:uid="{00000000-0005-0000-0000-0000F4A30000}"/>
    <cellStyle name="Hyperlink 41" xfId="55926" hidden="1" xr:uid="{00000000-0005-0000-0000-0000F5A30000}"/>
    <cellStyle name="Hyperlink 41" xfId="55975" hidden="1" xr:uid="{00000000-0005-0000-0000-0000F6A30000}"/>
    <cellStyle name="Hyperlink 41" xfId="56025" hidden="1" xr:uid="{00000000-0005-0000-0000-0000F7A30000}"/>
    <cellStyle name="Hyperlink 41" xfId="56061" hidden="1" xr:uid="{00000000-0005-0000-0000-0000F8A30000}"/>
    <cellStyle name="Hyperlink 41" xfId="55427" hidden="1" xr:uid="{00000000-0005-0000-0000-0000F9A30000}"/>
    <cellStyle name="Hyperlink 41" xfId="56130" hidden="1" xr:uid="{00000000-0005-0000-0000-0000FAA30000}"/>
    <cellStyle name="Hyperlink 41" xfId="56179" hidden="1" xr:uid="{00000000-0005-0000-0000-0000FBA30000}"/>
    <cellStyle name="Hyperlink 41" xfId="56229" hidden="1" xr:uid="{00000000-0005-0000-0000-0000FCA30000}"/>
    <cellStyle name="Hyperlink 41" xfId="56265" hidden="1" xr:uid="{00000000-0005-0000-0000-0000FDA30000}"/>
    <cellStyle name="Hyperlink 41" xfId="55662" hidden="1" xr:uid="{00000000-0005-0000-0000-0000FEA30000}"/>
    <cellStyle name="Hyperlink 41" xfId="56334" hidden="1" xr:uid="{00000000-0005-0000-0000-0000FFA30000}"/>
    <cellStyle name="Hyperlink 41" xfId="56383" hidden="1" xr:uid="{00000000-0005-0000-0000-000000A40000}"/>
    <cellStyle name="Hyperlink 41" xfId="56433" hidden="1" xr:uid="{00000000-0005-0000-0000-000001A40000}"/>
    <cellStyle name="Hyperlink 41" xfId="56469" hidden="1" xr:uid="{00000000-0005-0000-0000-000002A40000}"/>
    <cellStyle name="Hyperlink 41" xfId="56531" hidden="1" xr:uid="{00000000-0005-0000-0000-000003A40000}"/>
    <cellStyle name="Hyperlink 41" xfId="56602" hidden="1" xr:uid="{00000000-0005-0000-0000-000004A40000}"/>
    <cellStyle name="Hyperlink 41" xfId="56651" hidden="1" xr:uid="{00000000-0005-0000-0000-000005A40000}"/>
    <cellStyle name="Hyperlink 41" xfId="56701" hidden="1" xr:uid="{00000000-0005-0000-0000-000006A40000}"/>
    <cellStyle name="Hyperlink 41" xfId="56737" hidden="1" xr:uid="{00000000-0005-0000-0000-000007A40000}"/>
    <cellStyle name="Hyperlink 41" xfId="56788" hidden="1" xr:uid="{00000000-0005-0000-0000-000008A40000}"/>
    <cellStyle name="Hyperlink 41" xfId="56857" hidden="1" xr:uid="{00000000-0005-0000-0000-000009A40000}"/>
    <cellStyle name="Hyperlink 41" xfId="56906" hidden="1" xr:uid="{00000000-0005-0000-0000-00000AA40000}"/>
    <cellStyle name="Hyperlink 41" xfId="56956" hidden="1" xr:uid="{00000000-0005-0000-0000-00000BA40000}"/>
    <cellStyle name="Hyperlink 41" xfId="56992" hidden="1" xr:uid="{00000000-0005-0000-0000-00000CA40000}"/>
    <cellStyle name="Hyperlink 41" xfId="57100" hidden="1" xr:uid="{00000000-0005-0000-0000-00000DA40000}"/>
    <cellStyle name="Hyperlink 41" xfId="57224" hidden="1" xr:uid="{00000000-0005-0000-0000-00000EA40000}"/>
    <cellStyle name="Hyperlink 41" xfId="57273" hidden="1" xr:uid="{00000000-0005-0000-0000-00000FA40000}"/>
    <cellStyle name="Hyperlink 41" xfId="57323" hidden="1" xr:uid="{00000000-0005-0000-0000-000010A40000}"/>
    <cellStyle name="Hyperlink 41" xfId="57359" hidden="1" xr:uid="{00000000-0005-0000-0000-000011A40000}"/>
    <cellStyle name="Hyperlink 41" xfId="57482" hidden="1" xr:uid="{00000000-0005-0000-0000-000012A40000}"/>
    <cellStyle name="Hyperlink 41" xfId="57655" hidden="1" xr:uid="{00000000-0005-0000-0000-000013A40000}"/>
    <cellStyle name="Hyperlink 41" xfId="57704" hidden="1" xr:uid="{00000000-0005-0000-0000-000014A40000}"/>
    <cellStyle name="Hyperlink 41" xfId="57754" hidden="1" xr:uid="{00000000-0005-0000-0000-000015A40000}"/>
    <cellStyle name="Hyperlink 41" xfId="57790" hidden="1" xr:uid="{00000000-0005-0000-0000-000016A40000}"/>
    <cellStyle name="Hyperlink 41" xfId="57507" hidden="1" xr:uid="{00000000-0005-0000-0000-000017A40000}"/>
    <cellStyle name="Hyperlink 41" xfId="57887" hidden="1" xr:uid="{00000000-0005-0000-0000-000018A40000}"/>
    <cellStyle name="Hyperlink 41" xfId="57936" hidden="1" xr:uid="{00000000-0005-0000-0000-000019A40000}"/>
    <cellStyle name="Hyperlink 41" xfId="57986" hidden="1" xr:uid="{00000000-0005-0000-0000-00001AA40000}"/>
    <cellStyle name="Hyperlink 41" xfId="58022" hidden="1" xr:uid="{00000000-0005-0000-0000-00001BA40000}"/>
    <cellStyle name="Hyperlink 41" xfId="57435" hidden="1" xr:uid="{00000000-0005-0000-0000-00001CA40000}"/>
    <cellStyle name="Hyperlink 41" xfId="58091" hidden="1" xr:uid="{00000000-0005-0000-0000-00001DA40000}"/>
    <cellStyle name="Hyperlink 41" xfId="58140" hidden="1" xr:uid="{00000000-0005-0000-0000-00001EA40000}"/>
    <cellStyle name="Hyperlink 41" xfId="58190" hidden="1" xr:uid="{00000000-0005-0000-0000-00001FA40000}"/>
    <cellStyle name="Hyperlink 41" xfId="58226" hidden="1" xr:uid="{00000000-0005-0000-0000-000020A40000}"/>
    <cellStyle name="Hyperlink 41" xfId="57592" hidden="1" xr:uid="{00000000-0005-0000-0000-000021A40000}"/>
    <cellStyle name="Hyperlink 41" xfId="58295" hidden="1" xr:uid="{00000000-0005-0000-0000-000022A40000}"/>
    <cellStyle name="Hyperlink 41" xfId="58344" hidden="1" xr:uid="{00000000-0005-0000-0000-000023A40000}"/>
    <cellStyle name="Hyperlink 41" xfId="58394" hidden="1" xr:uid="{00000000-0005-0000-0000-000024A40000}"/>
    <cellStyle name="Hyperlink 41" xfId="58430" hidden="1" xr:uid="{00000000-0005-0000-0000-000025A40000}"/>
    <cellStyle name="Hyperlink 41" xfId="57827" hidden="1" xr:uid="{00000000-0005-0000-0000-000026A40000}"/>
    <cellStyle name="Hyperlink 41" xfId="58499" hidden="1" xr:uid="{00000000-0005-0000-0000-000027A40000}"/>
    <cellStyle name="Hyperlink 41" xfId="58548" hidden="1" xr:uid="{00000000-0005-0000-0000-000028A40000}"/>
    <cellStyle name="Hyperlink 41" xfId="58598" hidden="1" xr:uid="{00000000-0005-0000-0000-000029A40000}"/>
    <cellStyle name="Hyperlink 41" xfId="58634" hidden="1" xr:uid="{00000000-0005-0000-0000-00002AA40000}"/>
    <cellStyle name="Hyperlink 41" xfId="57126" hidden="1" xr:uid="{00000000-0005-0000-0000-00002BA40000}"/>
    <cellStyle name="Hyperlink 41" xfId="58703" hidden="1" xr:uid="{00000000-0005-0000-0000-00002CA40000}"/>
    <cellStyle name="Hyperlink 41" xfId="58752" hidden="1" xr:uid="{00000000-0005-0000-0000-00002DA40000}"/>
    <cellStyle name="Hyperlink 41" xfId="58802" hidden="1" xr:uid="{00000000-0005-0000-0000-00002EA40000}"/>
    <cellStyle name="Hyperlink 41" xfId="58838" hidden="1" xr:uid="{00000000-0005-0000-0000-00002FA40000}"/>
    <cellStyle name="Hyperlink 41" xfId="58961" hidden="1" xr:uid="{00000000-0005-0000-0000-000030A40000}"/>
    <cellStyle name="Hyperlink 41" xfId="59134" hidden="1" xr:uid="{00000000-0005-0000-0000-000031A40000}"/>
    <cellStyle name="Hyperlink 41" xfId="59183" hidden="1" xr:uid="{00000000-0005-0000-0000-000032A40000}"/>
    <cellStyle name="Hyperlink 41" xfId="59233" hidden="1" xr:uid="{00000000-0005-0000-0000-000033A40000}"/>
    <cellStyle name="Hyperlink 41" xfId="59269" hidden="1" xr:uid="{00000000-0005-0000-0000-000034A40000}"/>
    <cellStyle name="Hyperlink 41" xfId="58986" hidden="1" xr:uid="{00000000-0005-0000-0000-000035A40000}"/>
    <cellStyle name="Hyperlink 41" xfId="59366" hidden="1" xr:uid="{00000000-0005-0000-0000-000036A40000}"/>
    <cellStyle name="Hyperlink 41" xfId="59415" hidden="1" xr:uid="{00000000-0005-0000-0000-000037A40000}"/>
    <cellStyle name="Hyperlink 41" xfId="59465" hidden="1" xr:uid="{00000000-0005-0000-0000-000038A40000}"/>
    <cellStyle name="Hyperlink 41" xfId="59501" hidden="1" xr:uid="{00000000-0005-0000-0000-000039A40000}"/>
    <cellStyle name="Hyperlink 41" xfId="58914" hidden="1" xr:uid="{00000000-0005-0000-0000-00003AA40000}"/>
    <cellStyle name="Hyperlink 41" xfId="59570" hidden="1" xr:uid="{00000000-0005-0000-0000-00003BA40000}"/>
    <cellStyle name="Hyperlink 41" xfId="59619" hidden="1" xr:uid="{00000000-0005-0000-0000-00003CA40000}"/>
    <cellStyle name="Hyperlink 41" xfId="59669" hidden="1" xr:uid="{00000000-0005-0000-0000-00003DA40000}"/>
    <cellStyle name="Hyperlink 41" xfId="59705" hidden="1" xr:uid="{00000000-0005-0000-0000-00003EA40000}"/>
    <cellStyle name="Hyperlink 41" xfId="59071" hidden="1" xr:uid="{00000000-0005-0000-0000-00003FA40000}"/>
    <cellStyle name="Hyperlink 41" xfId="59774" hidden="1" xr:uid="{00000000-0005-0000-0000-000040A40000}"/>
    <cellStyle name="Hyperlink 41" xfId="59823" hidden="1" xr:uid="{00000000-0005-0000-0000-000041A40000}"/>
    <cellStyle name="Hyperlink 41" xfId="59873" hidden="1" xr:uid="{00000000-0005-0000-0000-000042A40000}"/>
    <cellStyle name="Hyperlink 41" xfId="59909" hidden="1" xr:uid="{00000000-0005-0000-0000-000043A40000}"/>
    <cellStyle name="Hyperlink 41" xfId="59306" hidden="1" xr:uid="{00000000-0005-0000-0000-000044A40000}"/>
    <cellStyle name="Hyperlink 41" xfId="59978" hidden="1" xr:uid="{00000000-0005-0000-0000-000045A40000}"/>
    <cellStyle name="Hyperlink 41" xfId="60027" hidden="1" xr:uid="{00000000-0005-0000-0000-000046A40000}"/>
    <cellStyle name="Hyperlink 41" xfId="60077" hidden="1" xr:uid="{00000000-0005-0000-0000-000047A40000}"/>
    <cellStyle name="Hyperlink 41" xfId="60113" hidden="1" xr:uid="{00000000-0005-0000-0000-000048A40000}"/>
    <cellStyle name="Hyperlink 41" xfId="57025" hidden="1" xr:uid="{00000000-0005-0000-0000-000049A40000}"/>
    <cellStyle name="Hyperlink 41" xfId="60182" hidden="1" xr:uid="{00000000-0005-0000-0000-00004AA40000}"/>
    <cellStyle name="Hyperlink 41" xfId="60231" hidden="1" xr:uid="{00000000-0005-0000-0000-00004BA40000}"/>
    <cellStyle name="Hyperlink 41" xfId="60281" hidden="1" xr:uid="{00000000-0005-0000-0000-00004CA40000}"/>
    <cellStyle name="Hyperlink 41" xfId="60317" hidden="1" xr:uid="{00000000-0005-0000-0000-00004DA40000}"/>
    <cellStyle name="Hyperlink 41" xfId="60440" hidden="1" xr:uid="{00000000-0005-0000-0000-00004EA40000}"/>
    <cellStyle name="Hyperlink 41" xfId="60613" hidden="1" xr:uid="{00000000-0005-0000-0000-00004FA40000}"/>
    <cellStyle name="Hyperlink 41" xfId="60662" hidden="1" xr:uid="{00000000-0005-0000-0000-000050A40000}"/>
    <cellStyle name="Hyperlink 41" xfId="60712" hidden="1" xr:uid="{00000000-0005-0000-0000-000051A40000}"/>
    <cellStyle name="Hyperlink 41" xfId="60748" hidden="1" xr:uid="{00000000-0005-0000-0000-000052A40000}"/>
    <cellStyle name="Hyperlink 41" xfId="60465" hidden="1" xr:uid="{00000000-0005-0000-0000-000053A40000}"/>
    <cellStyle name="Hyperlink 41" xfId="60845" hidden="1" xr:uid="{00000000-0005-0000-0000-000054A40000}"/>
    <cellStyle name="Hyperlink 41" xfId="60894" hidden="1" xr:uid="{00000000-0005-0000-0000-000055A40000}"/>
    <cellStyle name="Hyperlink 41" xfId="60944" hidden="1" xr:uid="{00000000-0005-0000-0000-000056A40000}"/>
    <cellStyle name="Hyperlink 41" xfId="60980" hidden="1" xr:uid="{00000000-0005-0000-0000-000057A40000}"/>
    <cellStyle name="Hyperlink 41" xfId="60393" hidden="1" xr:uid="{00000000-0005-0000-0000-000058A40000}"/>
    <cellStyle name="Hyperlink 41" xfId="61049" hidden="1" xr:uid="{00000000-0005-0000-0000-000059A40000}"/>
    <cellStyle name="Hyperlink 41" xfId="61098" hidden="1" xr:uid="{00000000-0005-0000-0000-00005AA40000}"/>
    <cellStyle name="Hyperlink 41" xfId="61148" hidden="1" xr:uid="{00000000-0005-0000-0000-00005BA40000}"/>
    <cellStyle name="Hyperlink 41" xfId="61184" hidden="1" xr:uid="{00000000-0005-0000-0000-00005CA40000}"/>
    <cellStyle name="Hyperlink 41" xfId="60550" hidden="1" xr:uid="{00000000-0005-0000-0000-00005DA40000}"/>
    <cellStyle name="Hyperlink 41" xfId="61253" hidden="1" xr:uid="{00000000-0005-0000-0000-00005EA40000}"/>
    <cellStyle name="Hyperlink 41" xfId="61302" hidden="1" xr:uid="{00000000-0005-0000-0000-00005FA40000}"/>
    <cellStyle name="Hyperlink 41" xfId="61352" hidden="1" xr:uid="{00000000-0005-0000-0000-000060A40000}"/>
    <cellStyle name="Hyperlink 41" xfId="61388" hidden="1" xr:uid="{00000000-0005-0000-0000-000061A40000}"/>
    <cellStyle name="Hyperlink 41" xfId="60785" hidden="1" xr:uid="{00000000-0005-0000-0000-000062A40000}"/>
    <cellStyle name="Hyperlink 41" xfId="61457" hidden="1" xr:uid="{00000000-0005-0000-0000-000063A40000}"/>
    <cellStyle name="Hyperlink 41" xfId="61506" hidden="1" xr:uid="{00000000-0005-0000-0000-000064A40000}"/>
    <cellStyle name="Hyperlink 41" xfId="61556" hidden="1" xr:uid="{00000000-0005-0000-0000-000065A40000}"/>
    <cellStyle name="Hyperlink 41" xfId="61592" xr:uid="{00000000-0005-0000-0000-000066A40000}"/>
    <cellStyle name="Hyperlink 42" xfId="146" hidden="1" xr:uid="{00000000-0005-0000-0000-000067A40000}"/>
    <cellStyle name="Hyperlink 42" xfId="240" hidden="1" xr:uid="{00000000-0005-0000-0000-000068A40000}"/>
    <cellStyle name="Hyperlink 42" xfId="470" hidden="1" xr:uid="{00000000-0005-0000-0000-000069A40000}"/>
    <cellStyle name="Hyperlink 42" xfId="521" hidden="1" xr:uid="{00000000-0005-0000-0000-00006AA40000}"/>
    <cellStyle name="Hyperlink 42" xfId="571" hidden="1" xr:uid="{00000000-0005-0000-0000-00006BA40000}"/>
    <cellStyle name="Hyperlink 42" xfId="607" hidden="1" xr:uid="{00000000-0005-0000-0000-00006CA40000}"/>
    <cellStyle name="Hyperlink 42" xfId="658" hidden="1" xr:uid="{00000000-0005-0000-0000-00006DA40000}"/>
    <cellStyle name="Hyperlink 42" xfId="727" hidden="1" xr:uid="{00000000-0005-0000-0000-00006EA40000}"/>
    <cellStyle name="Hyperlink 42" xfId="776" hidden="1" xr:uid="{00000000-0005-0000-0000-00006FA40000}"/>
    <cellStyle name="Hyperlink 42" xfId="826" hidden="1" xr:uid="{00000000-0005-0000-0000-000070A40000}"/>
    <cellStyle name="Hyperlink 42" xfId="862" hidden="1" xr:uid="{00000000-0005-0000-0000-000071A40000}"/>
    <cellStyle name="Hyperlink 42" xfId="972" hidden="1" xr:uid="{00000000-0005-0000-0000-000072A40000}"/>
    <cellStyle name="Hyperlink 42" xfId="1097" hidden="1" xr:uid="{00000000-0005-0000-0000-000073A40000}"/>
    <cellStyle name="Hyperlink 42" xfId="1146" hidden="1" xr:uid="{00000000-0005-0000-0000-000074A40000}"/>
    <cellStyle name="Hyperlink 42" xfId="1196" hidden="1" xr:uid="{00000000-0005-0000-0000-000075A40000}"/>
    <cellStyle name="Hyperlink 42" xfId="1232" hidden="1" xr:uid="{00000000-0005-0000-0000-000076A40000}"/>
    <cellStyle name="Hyperlink 42" xfId="1355" hidden="1" xr:uid="{00000000-0005-0000-0000-000077A40000}"/>
    <cellStyle name="Hyperlink 42" xfId="1528" hidden="1" xr:uid="{00000000-0005-0000-0000-000078A40000}"/>
    <cellStyle name="Hyperlink 42" xfId="1577" hidden="1" xr:uid="{00000000-0005-0000-0000-000079A40000}"/>
    <cellStyle name="Hyperlink 42" xfId="1627" hidden="1" xr:uid="{00000000-0005-0000-0000-00007AA40000}"/>
    <cellStyle name="Hyperlink 42" xfId="1663" hidden="1" xr:uid="{00000000-0005-0000-0000-00007BA40000}"/>
    <cellStyle name="Hyperlink 42" xfId="1378" hidden="1" xr:uid="{00000000-0005-0000-0000-00007CA40000}"/>
    <cellStyle name="Hyperlink 42" xfId="1760" hidden="1" xr:uid="{00000000-0005-0000-0000-00007DA40000}"/>
    <cellStyle name="Hyperlink 42" xfId="1809" hidden="1" xr:uid="{00000000-0005-0000-0000-00007EA40000}"/>
    <cellStyle name="Hyperlink 42" xfId="1859" hidden="1" xr:uid="{00000000-0005-0000-0000-00007FA40000}"/>
    <cellStyle name="Hyperlink 42" xfId="1895" hidden="1" xr:uid="{00000000-0005-0000-0000-000080A40000}"/>
    <cellStyle name="Hyperlink 42" xfId="1278" hidden="1" xr:uid="{00000000-0005-0000-0000-000081A40000}"/>
    <cellStyle name="Hyperlink 42" xfId="1964" hidden="1" xr:uid="{00000000-0005-0000-0000-000082A40000}"/>
    <cellStyle name="Hyperlink 42" xfId="2013" hidden="1" xr:uid="{00000000-0005-0000-0000-000083A40000}"/>
    <cellStyle name="Hyperlink 42" xfId="2063" hidden="1" xr:uid="{00000000-0005-0000-0000-000084A40000}"/>
    <cellStyle name="Hyperlink 42" xfId="2099" hidden="1" xr:uid="{00000000-0005-0000-0000-000085A40000}"/>
    <cellStyle name="Hyperlink 42" xfId="1465" hidden="1" xr:uid="{00000000-0005-0000-0000-000086A40000}"/>
    <cellStyle name="Hyperlink 42" xfId="2168" hidden="1" xr:uid="{00000000-0005-0000-0000-000087A40000}"/>
    <cellStyle name="Hyperlink 42" xfId="2217" hidden="1" xr:uid="{00000000-0005-0000-0000-000088A40000}"/>
    <cellStyle name="Hyperlink 42" xfId="2267" hidden="1" xr:uid="{00000000-0005-0000-0000-000089A40000}"/>
    <cellStyle name="Hyperlink 42" xfId="2303" hidden="1" xr:uid="{00000000-0005-0000-0000-00008AA40000}"/>
    <cellStyle name="Hyperlink 42" xfId="1251" hidden="1" xr:uid="{00000000-0005-0000-0000-00008BA40000}"/>
    <cellStyle name="Hyperlink 42" xfId="2372" hidden="1" xr:uid="{00000000-0005-0000-0000-00008CA40000}"/>
    <cellStyle name="Hyperlink 42" xfId="2421" hidden="1" xr:uid="{00000000-0005-0000-0000-00008DA40000}"/>
    <cellStyle name="Hyperlink 42" xfId="2471" hidden="1" xr:uid="{00000000-0005-0000-0000-00008EA40000}"/>
    <cellStyle name="Hyperlink 42" xfId="2507" hidden="1" xr:uid="{00000000-0005-0000-0000-00008FA40000}"/>
    <cellStyle name="Hyperlink 42" xfId="996" hidden="1" xr:uid="{00000000-0005-0000-0000-000090A40000}"/>
    <cellStyle name="Hyperlink 42" xfId="2576" hidden="1" xr:uid="{00000000-0005-0000-0000-000091A40000}"/>
    <cellStyle name="Hyperlink 42" xfId="2625" hidden="1" xr:uid="{00000000-0005-0000-0000-000092A40000}"/>
    <cellStyle name="Hyperlink 42" xfId="2675" hidden="1" xr:uid="{00000000-0005-0000-0000-000093A40000}"/>
    <cellStyle name="Hyperlink 42" xfId="2711" hidden="1" xr:uid="{00000000-0005-0000-0000-000094A40000}"/>
    <cellStyle name="Hyperlink 42" xfId="2834" hidden="1" xr:uid="{00000000-0005-0000-0000-000095A40000}"/>
    <cellStyle name="Hyperlink 42" xfId="3007" hidden="1" xr:uid="{00000000-0005-0000-0000-000096A40000}"/>
    <cellStyle name="Hyperlink 42" xfId="3056" hidden="1" xr:uid="{00000000-0005-0000-0000-000097A40000}"/>
    <cellStyle name="Hyperlink 42" xfId="3106" hidden="1" xr:uid="{00000000-0005-0000-0000-000098A40000}"/>
    <cellStyle name="Hyperlink 42" xfId="3142" hidden="1" xr:uid="{00000000-0005-0000-0000-000099A40000}"/>
    <cellStyle name="Hyperlink 42" xfId="2857" hidden="1" xr:uid="{00000000-0005-0000-0000-00009AA40000}"/>
    <cellStyle name="Hyperlink 42" xfId="3239" hidden="1" xr:uid="{00000000-0005-0000-0000-00009BA40000}"/>
    <cellStyle name="Hyperlink 42" xfId="3288" hidden="1" xr:uid="{00000000-0005-0000-0000-00009CA40000}"/>
    <cellStyle name="Hyperlink 42" xfId="3338" hidden="1" xr:uid="{00000000-0005-0000-0000-00009DA40000}"/>
    <cellStyle name="Hyperlink 42" xfId="3374" hidden="1" xr:uid="{00000000-0005-0000-0000-00009EA40000}"/>
    <cellStyle name="Hyperlink 42" xfId="2757" hidden="1" xr:uid="{00000000-0005-0000-0000-00009FA40000}"/>
    <cellStyle name="Hyperlink 42" xfId="3443" hidden="1" xr:uid="{00000000-0005-0000-0000-0000A0A40000}"/>
    <cellStyle name="Hyperlink 42" xfId="3492" hidden="1" xr:uid="{00000000-0005-0000-0000-0000A1A40000}"/>
    <cellStyle name="Hyperlink 42" xfId="3542" hidden="1" xr:uid="{00000000-0005-0000-0000-0000A2A40000}"/>
    <cellStyle name="Hyperlink 42" xfId="3578" hidden="1" xr:uid="{00000000-0005-0000-0000-0000A3A40000}"/>
    <cellStyle name="Hyperlink 42" xfId="2944" hidden="1" xr:uid="{00000000-0005-0000-0000-0000A4A40000}"/>
    <cellStyle name="Hyperlink 42" xfId="3647" hidden="1" xr:uid="{00000000-0005-0000-0000-0000A5A40000}"/>
    <cellStyle name="Hyperlink 42" xfId="3696" hidden="1" xr:uid="{00000000-0005-0000-0000-0000A6A40000}"/>
    <cellStyle name="Hyperlink 42" xfId="3746" hidden="1" xr:uid="{00000000-0005-0000-0000-0000A7A40000}"/>
    <cellStyle name="Hyperlink 42" xfId="3782" hidden="1" xr:uid="{00000000-0005-0000-0000-0000A8A40000}"/>
    <cellStyle name="Hyperlink 42" xfId="2730" hidden="1" xr:uid="{00000000-0005-0000-0000-0000A9A40000}"/>
    <cellStyle name="Hyperlink 42" xfId="3851" hidden="1" xr:uid="{00000000-0005-0000-0000-0000AAA40000}"/>
    <cellStyle name="Hyperlink 42" xfId="3900" hidden="1" xr:uid="{00000000-0005-0000-0000-0000ABA40000}"/>
    <cellStyle name="Hyperlink 42" xfId="3950" hidden="1" xr:uid="{00000000-0005-0000-0000-0000ACA40000}"/>
    <cellStyle name="Hyperlink 42" xfId="3986" hidden="1" xr:uid="{00000000-0005-0000-0000-0000ADA40000}"/>
    <cellStyle name="Hyperlink 42" xfId="923" hidden="1" xr:uid="{00000000-0005-0000-0000-0000AEA40000}"/>
    <cellStyle name="Hyperlink 42" xfId="4055" hidden="1" xr:uid="{00000000-0005-0000-0000-0000AFA40000}"/>
    <cellStyle name="Hyperlink 42" xfId="4104" hidden="1" xr:uid="{00000000-0005-0000-0000-0000B0A40000}"/>
    <cellStyle name="Hyperlink 42" xfId="4154" hidden="1" xr:uid="{00000000-0005-0000-0000-0000B1A40000}"/>
    <cellStyle name="Hyperlink 42" xfId="4190" hidden="1" xr:uid="{00000000-0005-0000-0000-0000B2A40000}"/>
    <cellStyle name="Hyperlink 42" xfId="4313" hidden="1" xr:uid="{00000000-0005-0000-0000-0000B3A40000}"/>
    <cellStyle name="Hyperlink 42" xfId="4486" hidden="1" xr:uid="{00000000-0005-0000-0000-0000B4A40000}"/>
    <cellStyle name="Hyperlink 42" xfId="4535" hidden="1" xr:uid="{00000000-0005-0000-0000-0000B5A40000}"/>
    <cellStyle name="Hyperlink 42" xfId="4585" hidden="1" xr:uid="{00000000-0005-0000-0000-0000B6A40000}"/>
    <cellStyle name="Hyperlink 42" xfId="4621" hidden="1" xr:uid="{00000000-0005-0000-0000-0000B7A40000}"/>
    <cellStyle name="Hyperlink 42" xfId="4336" hidden="1" xr:uid="{00000000-0005-0000-0000-0000B8A40000}"/>
    <cellStyle name="Hyperlink 42" xfId="4718" hidden="1" xr:uid="{00000000-0005-0000-0000-0000B9A40000}"/>
    <cellStyle name="Hyperlink 42" xfId="4767" hidden="1" xr:uid="{00000000-0005-0000-0000-0000BAA40000}"/>
    <cellStyle name="Hyperlink 42" xfId="4817" hidden="1" xr:uid="{00000000-0005-0000-0000-0000BBA40000}"/>
    <cellStyle name="Hyperlink 42" xfId="4853" hidden="1" xr:uid="{00000000-0005-0000-0000-0000BCA40000}"/>
    <cellStyle name="Hyperlink 42" xfId="4236" hidden="1" xr:uid="{00000000-0005-0000-0000-0000BDA40000}"/>
    <cellStyle name="Hyperlink 42" xfId="4922" hidden="1" xr:uid="{00000000-0005-0000-0000-0000BEA40000}"/>
    <cellStyle name="Hyperlink 42" xfId="4971" hidden="1" xr:uid="{00000000-0005-0000-0000-0000BFA40000}"/>
    <cellStyle name="Hyperlink 42" xfId="5021" hidden="1" xr:uid="{00000000-0005-0000-0000-0000C0A40000}"/>
    <cellStyle name="Hyperlink 42" xfId="5057" hidden="1" xr:uid="{00000000-0005-0000-0000-0000C1A40000}"/>
    <cellStyle name="Hyperlink 42" xfId="4423" hidden="1" xr:uid="{00000000-0005-0000-0000-0000C2A40000}"/>
    <cellStyle name="Hyperlink 42" xfId="5126" hidden="1" xr:uid="{00000000-0005-0000-0000-0000C3A40000}"/>
    <cellStyle name="Hyperlink 42" xfId="5175" hidden="1" xr:uid="{00000000-0005-0000-0000-0000C4A40000}"/>
    <cellStyle name="Hyperlink 42" xfId="5225" hidden="1" xr:uid="{00000000-0005-0000-0000-0000C5A40000}"/>
    <cellStyle name="Hyperlink 42" xfId="5261" hidden="1" xr:uid="{00000000-0005-0000-0000-0000C6A40000}"/>
    <cellStyle name="Hyperlink 42" xfId="4209" hidden="1" xr:uid="{00000000-0005-0000-0000-0000C7A40000}"/>
    <cellStyle name="Hyperlink 42" xfId="5330" hidden="1" xr:uid="{00000000-0005-0000-0000-0000C8A40000}"/>
    <cellStyle name="Hyperlink 42" xfId="5379" hidden="1" xr:uid="{00000000-0005-0000-0000-0000C9A40000}"/>
    <cellStyle name="Hyperlink 42" xfId="5429" hidden="1" xr:uid="{00000000-0005-0000-0000-0000CAA40000}"/>
    <cellStyle name="Hyperlink 42" xfId="5465" hidden="1" xr:uid="{00000000-0005-0000-0000-0000CBA40000}"/>
    <cellStyle name="Hyperlink 42" xfId="5666" hidden="1" xr:uid="{00000000-0005-0000-0000-0000CCA40000}"/>
    <cellStyle name="Hyperlink 42" xfId="5866" hidden="1" xr:uid="{00000000-0005-0000-0000-0000CDA40000}"/>
    <cellStyle name="Hyperlink 42" xfId="5915" hidden="1" xr:uid="{00000000-0005-0000-0000-0000CEA40000}"/>
    <cellStyle name="Hyperlink 42" xfId="5965" hidden="1" xr:uid="{00000000-0005-0000-0000-0000CFA40000}"/>
    <cellStyle name="Hyperlink 42" xfId="6001" hidden="1" xr:uid="{00000000-0005-0000-0000-0000D0A40000}"/>
    <cellStyle name="Hyperlink 42" xfId="6052" hidden="1" xr:uid="{00000000-0005-0000-0000-0000D1A40000}"/>
    <cellStyle name="Hyperlink 42" xfId="6121" hidden="1" xr:uid="{00000000-0005-0000-0000-0000D2A40000}"/>
    <cellStyle name="Hyperlink 42" xfId="6170" hidden="1" xr:uid="{00000000-0005-0000-0000-0000D3A40000}"/>
    <cellStyle name="Hyperlink 42" xfId="6220" hidden="1" xr:uid="{00000000-0005-0000-0000-0000D4A40000}"/>
    <cellStyle name="Hyperlink 42" xfId="6256" hidden="1" xr:uid="{00000000-0005-0000-0000-0000D5A40000}"/>
    <cellStyle name="Hyperlink 42" xfId="6363" hidden="1" xr:uid="{00000000-0005-0000-0000-0000D6A40000}"/>
    <cellStyle name="Hyperlink 42" xfId="6487" hidden="1" xr:uid="{00000000-0005-0000-0000-0000D7A40000}"/>
    <cellStyle name="Hyperlink 42" xfId="6536" hidden="1" xr:uid="{00000000-0005-0000-0000-0000D8A40000}"/>
    <cellStyle name="Hyperlink 42" xfId="6586" hidden="1" xr:uid="{00000000-0005-0000-0000-0000D9A40000}"/>
    <cellStyle name="Hyperlink 42" xfId="6622" hidden="1" xr:uid="{00000000-0005-0000-0000-0000DAA40000}"/>
    <cellStyle name="Hyperlink 42" xfId="6745" hidden="1" xr:uid="{00000000-0005-0000-0000-0000DBA40000}"/>
    <cellStyle name="Hyperlink 42" xfId="6918" hidden="1" xr:uid="{00000000-0005-0000-0000-0000DCA40000}"/>
    <cellStyle name="Hyperlink 42" xfId="6967" hidden="1" xr:uid="{00000000-0005-0000-0000-0000DDA40000}"/>
    <cellStyle name="Hyperlink 42" xfId="7017" hidden="1" xr:uid="{00000000-0005-0000-0000-0000DEA40000}"/>
    <cellStyle name="Hyperlink 42" xfId="7053" hidden="1" xr:uid="{00000000-0005-0000-0000-0000DFA40000}"/>
    <cellStyle name="Hyperlink 42" xfId="6768" hidden="1" xr:uid="{00000000-0005-0000-0000-0000E0A40000}"/>
    <cellStyle name="Hyperlink 42" xfId="7150" hidden="1" xr:uid="{00000000-0005-0000-0000-0000E1A40000}"/>
    <cellStyle name="Hyperlink 42" xfId="7199" hidden="1" xr:uid="{00000000-0005-0000-0000-0000E2A40000}"/>
    <cellStyle name="Hyperlink 42" xfId="7249" hidden="1" xr:uid="{00000000-0005-0000-0000-0000E3A40000}"/>
    <cellStyle name="Hyperlink 42" xfId="7285" hidden="1" xr:uid="{00000000-0005-0000-0000-0000E4A40000}"/>
    <cellStyle name="Hyperlink 42" xfId="6668" hidden="1" xr:uid="{00000000-0005-0000-0000-0000E5A40000}"/>
    <cellStyle name="Hyperlink 42" xfId="7354" hidden="1" xr:uid="{00000000-0005-0000-0000-0000E6A40000}"/>
    <cellStyle name="Hyperlink 42" xfId="7403" hidden="1" xr:uid="{00000000-0005-0000-0000-0000E7A40000}"/>
    <cellStyle name="Hyperlink 42" xfId="7453" hidden="1" xr:uid="{00000000-0005-0000-0000-0000E8A40000}"/>
    <cellStyle name="Hyperlink 42" xfId="7489" hidden="1" xr:uid="{00000000-0005-0000-0000-0000E9A40000}"/>
    <cellStyle name="Hyperlink 42" xfId="6855" hidden="1" xr:uid="{00000000-0005-0000-0000-0000EAA40000}"/>
    <cellStyle name="Hyperlink 42" xfId="7558" hidden="1" xr:uid="{00000000-0005-0000-0000-0000EBA40000}"/>
    <cellStyle name="Hyperlink 42" xfId="7607" hidden="1" xr:uid="{00000000-0005-0000-0000-0000ECA40000}"/>
    <cellStyle name="Hyperlink 42" xfId="7657" hidden="1" xr:uid="{00000000-0005-0000-0000-0000EDA40000}"/>
    <cellStyle name="Hyperlink 42" xfId="7693" hidden="1" xr:uid="{00000000-0005-0000-0000-0000EEA40000}"/>
    <cellStyle name="Hyperlink 42" xfId="6641" hidden="1" xr:uid="{00000000-0005-0000-0000-0000EFA40000}"/>
    <cellStyle name="Hyperlink 42" xfId="7762" hidden="1" xr:uid="{00000000-0005-0000-0000-0000F0A40000}"/>
    <cellStyle name="Hyperlink 42" xfId="7811" hidden="1" xr:uid="{00000000-0005-0000-0000-0000F1A40000}"/>
    <cellStyle name="Hyperlink 42" xfId="7861" hidden="1" xr:uid="{00000000-0005-0000-0000-0000F2A40000}"/>
    <cellStyle name="Hyperlink 42" xfId="7897" hidden="1" xr:uid="{00000000-0005-0000-0000-0000F3A40000}"/>
    <cellStyle name="Hyperlink 42" xfId="6387" hidden="1" xr:uid="{00000000-0005-0000-0000-0000F4A40000}"/>
    <cellStyle name="Hyperlink 42" xfId="7966" hidden="1" xr:uid="{00000000-0005-0000-0000-0000F5A40000}"/>
    <cellStyle name="Hyperlink 42" xfId="8015" hidden="1" xr:uid="{00000000-0005-0000-0000-0000F6A40000}"/>
    <cellStyle name="Hyperlink 42" xfId="8065" hidden="1" xr:uid="{00000000-0005-0000-0000-0000F7A40000}"/>
    <cellStyle name="Hyperlink 42" xfId="8101" hidden="1" xr:uid="{00000000-0005-0000-0000-0000F8A40000}"/>
    <cellStyle name="Hyperlink 42" xfId="8224" hidden="1" xr:uid="{00000000-0005-0000-0000-0000F9A40000}"/>
    <cellStyle name="Hyperlink 42" xfId="8397" hidden="1" xr:uid="{00000000-0005-0000-0000-0000FAA40000}"/>
    <cellStyle name="Hyperlink 42" xfId="8446" hidden="1" xr:uid="{00000000-0005-0000-0000-0000FBA40000}"/>
    <cellStyle name="Hyperlink 42" xfId="8496" hidden="1" xr:uid="{00000000-0005-0000-0000-0000FCA40000}"/>
    <cellStyle name="Hyperlink 42" xfId="8532" hidden="1" xr:uid="{00000000-0005-0000-0000-0000FDA40000}"/>
    <cellStyle name="Hyperlink 42" xfId="8247" hidden="1" xr:uid="{00000000-0005-0000-0000-0000FEA40000}"/>
    <cellStyle name="Hyperlink 42" xfId="8629" hidden="1" xr:uid="{00000000-0005-0000-0000-0000FFA40000}"/>
    <cellStyle name="Hyperlink 42" xfId="8678" hidden="1" xr:uid="{00000000-0005-0000-0000-000000A50000}"/>
    <cellStyle name="Hyperlink 42" xfId="8728" hidden="1" xr:uid="{00000000-0005-0000-0000-000001A50000}"/>
    <cellStyle name="Hyperlink 42" xfId="8764" hidden="1" xr:uid="{00000000-0005-0000-0000-000002A50000}"/>
    <cellStyle name="Hyperlink 42" xfId="8147" hidden="1" xr:uid="{00000000-0005-0000-0000-000003A50000}"/>
    <cellStyle name="Hyperlink 42" xfId="8833" hidden="1" xr:uid="{00000000-0005-0000-0000-000004A50000}"/>
    <cellStyle name="Hyperlink 42" xfId="8882" hidden="1" xr:uid="{00000000-0005-0000-0000-000005A50000}"/>
    <cellStyle name="Hyperlink 42" xfId="8932" hidden="1" xr:uid="{00000000-0005-0000-0000-000006A50000}"/>
    <cellStyle name="Hyperlink 42" xfId="8968" hidden="1" xr:uid="{00000000-0005-0000-0000-000007A50000}"/>
    <cellStyle name="Hyperlink 42" xfId="8334" hidden="1" xr:uid="{00000000-0005-0000-0000-000008A50000}"/>
    <cellStyle name="Hyperlink 42" xfId="9037" hidden="1" xr:uid="{00000000-0005-0000-0000-000009A50000}"/>
    <cellStyle name="Hyperlink 42" xfId="9086" hidden="1" xr:uid="{00000000-0005-0000-0000-00000AA50000}"/>
    <cellStyle name="Hyperlink 42" xfId="9136" hidden="1" xr:uid="{00000000-0005-0000-0000-00000BA50000}"/>
    <cellStyle name="Hyperlink 42" xfId="9172" hidden="1" xr:uid="{00000000-0005-0000-0000-00000CA50000}"/>
    <cellStyle name="Hyperlink 42" xfId="8120" hidden="1" xr:uid="{00000000-0005-0000-0000-00000DA50000}"/>
    <cellStyle name="Hyperlink 42" xfId="9241" hidden="1" xr:uid="{00000000-0005-0000-0000-00000EA50000}"/>
    <cellStyle name="Hyperlink 42" xfId="9290" hidden="1" xr:uid="{00000000-0005-0000-0000-00000FA50000}"/>
    <cellStyle name="Hyperlink 42" xfId="9340" hidden="1" xr:uid="{00000000-0005-0000-0000-000010A50000}"/>
    <cellStyle name="Hyperlink 42" xfId="9376" hidden="1" xr:uid="{00000000-0005-0000-0000-000011A50000}"/>
    <cellStyle name="Hyperlink 42" xfId="6315" hidden="1" xr:uid="{00000000-0005-0000-0000-000012A50000}"/>
    <cellStyle name="Hyperlink 42" xfId="9445" hidden="1" xr:uid="{00000000-0005-0000-0000-000013A50000}"/>
    <cellStyle name="Hyperlink 42" xfId="9494" hidden="1" xr:uid="{00000000-0005-0000-0000-000014A50000}"/>
    <cellStyle name="Hyperlink 42" xfId="9544" hidden="1" xr:uid="{00000000-0005-0000-0000-000015A50000}"/>
    <cellStyle name="Hyperlink 42" xfId="9580" hidden="1" xr:uid="{00000000-0005-0000-0000-000016A50000}"/>
    <cellStyle name="Hyperlink 42" xfId="9703" hidden="1" xr:uid="{00000000-0005-0000-0000-000017A50000}"/>
    <cellStyle name="Hyperlink 42" xfId="9876" hidden="1" xr:uid="{00000000-0005-0000-0000-000018A50000}"/>
    <cellStyle name="Hyperlink 42" xfId="9925" hidden="1" xr:uid="{00000000-0005-0000-0000-000019A50000}"/>
    <cellStyle name="Hyperlink 42" xfId="9975" hidden="1" xr:uid="{00000000-0005-0000-0000-00001AA50000}"/>
    <cellStyle name="Hyperlink 42" xfId="10011" hidden="1" xr:uid="{00000000-0005-0000-0000-00001BA50000}"/>
    <cellStyle name="Hyperlink 42" xfId="9726" hidden="1" xr:uid="{00000000-0005-0000-0000-00001CA50000}"/>
    <cellStyle name="Hyperlink 42" xfId="10108" hidden="1" xr:uid="{00000000-0005-0000-0000-00001DA50000}"/>
    <cellStyle name="Hyperlink 42" xfId="10157" hidden="1" xr:uid="{00000000-0005-0000-0000-00001EA50000}"/>
    <cellStyle name="Hyperlink 42" xfId="10207" hidden="1" xr:uid="{00000000-0005-0000-0000-00001FA50000}"/>
    <cellStyle name="Hyperlink 42" xfId="10243" hidden="1" xr:uid="{00000000-0005-0000-0000-000020A50000}"/>
    <cellStyle name="Hyperlink 42" xfId="9626" hidden="1" xr:uid="{00000000-0005-0000-0000-000021A50000}"/>
    <cellStyle name="Hyperlink 42" xfId="10312" hidden="1" xr:uid="{00000000-0005-0000-0000-000022A50000}"/>
    <cellStyle name="Hyperlink 42" xfId="10361" hidden="1" xr:uid="{00000000-0005-0000-0000-000023A50000}"/>
    <cellStyle name="Hyperlink 42" xfId="10411" hidden="1" xr:uid="{00000000-0005-0000-0000-000024A50000}"/>
    <cellStyle name="Hyperlink 42" xfId="10447" hidden="1" xr:uid="{00000000-0005-0000-0000-000025A50000}"/>
    <cellStyle name="Hyperlink 42" xfId="9813" hidden="1" xr:uid="{00000000-0005-0000-0000-000026A50000}"/>
    <cellStyle name="Hyperlink 42" xfId="10516" hidden="1" xr:uid="{00000000-0005-0000-0000-000027A50000}"/>
    <cellStyle name="Hyperlink 42" xfId="10565" hidden="1" xr:uid="{00000000-0005-0000-0000-000028A50000}"/>
    <cellStyle name="Hyperlink 42" xfId="10615" hidden="1" xr:uid="{00000000-0005-0000-0000-000029A50000}"/>
    <cellStyle name="Hyperlink 42" xfId="10651" hidden="1" xr:uid="{00000000-0005-0000-0000-00002AA50000}"/>
    <cellStyle name="Hyperlink 42" xfId="9599" hidden="1" xr:uid="{00000000-0005-0000-0000-00002BA50000}"/>
    <cellStyle name="Hyperlink 42" xfId="10720" hidden="1" xr:uid="{00000000-0005-0000-0000-00002CA50000}"/>
    <cellStyle name="Hyperlink 42" xfId="10769" hidden="1" xr:uid="{00000000-0005-0000-0000-00002DA50000}"/>
    <cellStyle name="Hyperlink 42" xfId="10819" hidden="1" xr:uid="{00000000-0005-0000-0000-00002EA50000}"/>
    <cellStyle name="Hyperlink 42" xfId="10855" hidden="1" xr:uid="{00000000-0005-0000-0000-00002FA50000}"/>
    <cellStyle name="Hyperlink 42" xfId="5696" hidden="1" xr:uid="{00000000-0005-0000-0000-000030A50000}"/>
    <cellStyle name="Hyperlink 42" xfId="10953" hidden="1" xr:uid="{00000000-0005-0000-0000-000031A50000}"/>
    <cellStyle name="Hyperlink 42" xfId="11002" hidden="1" xr:uid="{00000000-0005-0000-0000-000032A50000}"/>
    <cellStyle name="Hyperlink 42" xfId="11052" hidden="1" xr:uid="{00000000-0005-0000-0000-000033A50000}"/>
    <cellStyle name="Hyperlink 42" xfId="11088" hidden="1" xr:uid="{00000000-0005-0000-0000-000034A50000}"/>
    <cellStyle name="Hyperlink 42" xfId="11139" hidden="1" xr:uid="{00000000-0005-0000-0000-000035A50000}"/>
    <cellStyle name="Hyperlink 42" xfId="11208" hidden="1" xr:uid="{00000000-0005-0000-0000-000036A50000}"/>
    <cellStyle name="Hyperlink 42" xfId="11257" hidden="1" xr:uid="{00000000-0005-0000-0000-000037A50000}"/>
    <cellStyle name="Hyperlink 42" xfId="11307" hidden="1" xr:uid="{00000000-0005-0000-0000-000038A50000}"/>
    <cellStyle name="Hyperlink 42" xfId="11343" hidden="1" xr:uid="{00000000-0005-0000-0000-000039A50000}"/>
    <cellStyle name="Hyperlink 42" xfId="11451" hidden="1" xr:uid="{00000000-0005-0000-0000-00003AA50000}"/>
    <cellStyle name="Hyperlink 42" xfId="11575" hidden="1" xr:uid="{00000000-0005-0000-0000-00003BA50000}"/>
    <cellStyle name="Hyperlink 42" xfId="11624" hidden="1" xr:uid="{00000000-0005-0000-0000-00003CA50000}"/>
    <cellStyle name="Hyperlink 42" xfId="11674" hidden="1" xr:uid="{00000000-0005-0000-0000-00003DA50000}"/>
    <cellStyle name="Hyperlink 42" xfId="11710" hidden="1" xr:uid="{00000000-0005-0000-0000-00003EA50000}"/>
    <cellStyle name="Hyperlink 42" xfId="11833" hidden="1" xr:uid="{00000000-0005-0000-0000-00003FA50000}"/>
    <cellStyle name="Hyperlink 42" xfId="12006" hidden="1" xr:uid="{00000000-0005-0000-0000-000040A50000}"/>
    <cellStyle name="Hyperlink 42" xfId="12055" hidden="1" xr:uid="{00000000-0005-0000-0000-000041A50000}"/>
    <cellStyle name="Hyperlink 42" xfId="12105" hidden="1" xr:uid="{00000000-0005-0000-0000-000042A50000}"/>
    <cellStyle name="Hyperlink 42" xfId="12141" hidden="1" xr:uid="{00000000-0005-0000-0000-000043A50000}"/>
    <cellStyle name="Hyperlink 42" xfId="11856" hidden="1" xr:uid="{00000000-0005-0000-0000-000044A50000}"/>
    <cellStyle name="Hyperlink 42" xfId="12238" hidden="1" xr:uid="{00000000-0005-0000-0000-000045A50000}"/>
    <cellStyle name="Hyperlink 42" xfId="12287" hidden="1" xr:uid="{00000000-0005-0000-0000-000046A50000}"/>
    <cellStyle name="Hyperlink 42" xfId="12337" hidden="1" xr:uid="{00000000-0005-0000-0000-000047A50000}"/>
    <cellStyle name="Hyperlink 42" xfId="12373" hidden="1" xr:uid="{00000000-0005-0000-0000-000048A50000}"/>
    <cellStyle name="Hyperlink 42" xfId="11756" hidden="1" xr:uid="{00000000-0005-0000-0000-000049A50000}"/>
    <cellStyle name="Hyperlink 42" xfId="12442" hidden="1" xr:uid="{00000000-0005-0000-0000-00004AA50000}"/>
    <cellStyle name="Hyperlink 42" xfId="12491" hidden="1" xr:uid="{00000000-0005-0000-0000-00004BA50000}"/>
    <cellStyle name="Hyperlink 42" xfId="12541" hidden="1" xr:uid="{00000000-0005-0000-0000-00004CA50000}"/>
    <cellStyle name="Hyperlink 42" xfId="12577" hidden="1" xr:uid="{00000000-0005-0000-0000-00004DA50000}"/>
    <cellStyle name="Hyperlink 42" xfId="11943" hidden="1" xr:uid="{00000000-0005-0000-0000-00004EA50000}"/>
    <cellStyle name="Hyperlink 42" xfId="12646" hidden="1" xr:uid="{00000000-0005-0000-0000-00004FA50000}"/>
    <cellStyle name="Hyperlink 42" xfId="12695" hidden="1" xr:uid="{00000000-0005-0000-0000-000050A50000}"/>
    <cellStyle name="Hyperlink 42" xfId="12745" hidden="1" xr:uid="{00000000-0005-0000-0000-000051A50000}"/>
    <cellStyle name="Hyperlink 42" xfId="12781" hidden="1" xr:uid="{00000000-0005-0000-0000-000052A50000}"/>
    <cellStyle name="Hyperlink 42" xfId="11729" hidden="1" xr:uid="{00000000-0005-0000-0000-000053A50000}"/>
    <cellStyle name="Hyperlink 42" xfId="12850" hidden="1" xr:uid="{00000000-0005-0000-0000-000054A50000}"/>
    <cellStyle name="Hyperlink 42" xfId="12899" hidden="1" xr:uid="{00000000-0005-0000-0000-000055A50000}"/>
    <cellStyle name="Hyperlink 42" xfId="12949" hidden="1" xr:uid="{00000000-0005-0000-0000-000056A50000}"/>
    <cellStyle name="Hyperlink 42" xfId="12985" hidden="1" xr:uid="{00000000-0005-0000-0000-000057A50000}"/>
    <cellStyle name="Hyperlink 42" xfId="11475" hidden="1" xr:uid="{00000000-0005-0000-0000-000058A50000}"/>
    <cellStyle name="Hyperlink 42" xfId="13054" hidden="1" xr:uid="{00000000-0005-0000-0000-000059A50000}"/>
    <cellStyle name="Hyperlink 42" xfId="13103" hidden="1" xr:uid="{00000000-0005-0000-0000-00005AA50000}"/>
    <cellStyle name="Hyperlink 42" xfId="13153" hidden="1" xr:uid="{00000000-0005-0000-0000-00005BA50000}"/>
    <cellStyle name="Hyperlink 42" xfId="13189" hidden="1" xr:uid="{00000000-0005-0000-0000-00005CA50000}"/>
    <cellStyle name="Hyperlink 42" xfId="13312" hidden="1" xr:uid="{00000000-0005-0000-0000-00005DA50000}"/>
    <cellStyle name="Hyperlink 42" xfId="13485" hidden="1" xr:uid="{00000000-0005-0000-0000-00005EA50000}"/>
    <cellStyle name="Hyperlink 42" xfId="13534" hidden="1" xr:uid="{00000000-0005-0000-0000-00005FA50000}"/>
    <cellStyle name="Hyperlink 42" xfId="13584" hidden="1" xr:uid="{00000000-0005-0000-0000-000060A50000}"/>
    <cellStyle name="Hyperlink 42" xfId="13620" hidden="1" xr:uid="{00000000-0005-0000-0000-000061A50000}"/>
    <cellStyle name="Hyperlink 42" xfId="13335" hidden="1" xr:uid="{00000000-0005-0000-0000-000062A50000}"/>
    <cellStyle name="Hyperlink 42" xfId="13717" hidden="1" xr:uid="{00000000-0005-0000-0000-000063A50000}"/>
    <cellStyle name="Hyperlink 42" xfId="13766" hidden="1" xr:uid="{00000000-0005-0000-0000-000064A50000}"/>
    <cellStyle name="Hyperlink 42" xfId="13816" hidden="1" xr:uid="{00000000-0005-0000-0000-000065A50000}"/>
    <cellStyle name="Hyperlink 42" xfId="13852" hidden="1" xr:uid="{00000000-0005-0000-0000-000066A50000}"/>
    <cellStyle name="Hyperlink 42" xfId="13235" hidden="1" xr:uid="{00000000-0005-0000-0000-000067A50000}"/>
    <cellStyle name="Hyperlink 42" xfId="13921" hidden="1" xr:uid="{00000000-0005-0000-0000-000068A50000}"/>
    <cellStyle name="Hyperlink 42" xfId="13970" hidden="1" xr:uid="{00000000-0005-0000-0000-000069A50000}"/>
    <cellStyle name="Hyperlink 42" xfId="14020" hidden="1" xr:uid="{00000000-0005-0000-0000-00006AA50000}"/>
    <cellStyle name="Hyperlink 42" xfId="14056" hidden="1" xr:uid="{00000000-0005-0000-0000-00006BA50000}"/>
    <cellStyle name="Hyperlink 42" xfId="13422" hidden="1" xr:uid="{00000000-0005-0000-0000-00006CA50000}"/>
    <cellStyle name="Hyperlink 42" xfId="14125" hidden="1" xr:uid="{00000000-0005-0000-0000-00006DA50000}"/>
    <cellStyle name="Hyperlink 42" xfId="14174" hidden="1" xr:uid="{00000000-0005-0000-0000-00006EA50000}"/>
    <cellStyle name="Hyperlink 42" xfId="14224" hidden="1" xr:uid="{00000000-0005-0000-0000-00006FA50000}"/>
    <cellStyle name="Hyperlink 42" xfId="14260" hidden="1" xr:uid="{00000000-0005-0000-0000-000070A50000}"/>
    <cellStyle name="Hyperlink 42" xfId="13208" hidden="1" xr:uid="{00000000-0005-0000-0000-000071A50000}"/>
    <cellStyle name="Hyperlink 42" xfId="14329" hidden="1" xr:uid="{00000000-0005-0000-0000-000072A50000}"/>
    <cellStyle name="Hyperlink 42" xfId="14378" hidden="1" xr:uid="{00000000-0005-0000-0000-000073A50000}"/>
    <cellStyle name="Hyperlink 42" xfId="14428" hidden="1" xr:uid="{00000000-0005-0000-0000-000074A50000}"/>
    <cellStyle name="Hyperlink 42" xfId="14464" hidden="1" xr:uid="{00000000-0005-0000-0000-000075A50000}"/>
    <cellStyle name="Hyperlink 42" xfId="11403" hidden="1" xr:uid="{00000000-0005-0000-0000-000076A50000}"/>
    <cellStyle name="Hyperlink 42" xfId="14533" hidden="1" xr:uid="{00000000-0005-0000-0000-000077A50000}"/>
    <cellStyle name="Hyperlink 42" xfId="14582" hidden="1" xr:uid="{00000000-0005-0000-0000-000078A50000}"/>
    <cellStyle name="Hyperlink 42" xfId="14632" hidden="1" xr:uid="{00000000-0005-0000-0000-000079A50000}"/>
    <cellStyle name="Hyperlink 42" xfId="14668" hidden="1" xr:uid="{00000000-0005-0000-0000-00007AA50000}"/>
    <cellStyle name="Hyperlink 42" xfId="14791" hidden="1" xr:uid="{00000000-0005-0000-0000-00007BA50000}"/>
    <cellStyle name="Hyperlink 42" xfId="14964" hidden="1" xr:uid="{00000000-0005-0000-0000-00007CA50000}"/>
    <cellStyle name="Hyperlink 42" xfId="15013" hidden="1" xr:uid="{00000000-0005-0000-0000-00007DA50000}"/>
    <cellStyle name="Hyperlink 42" xfId="15063" hidden="1" xr:uid="{00000000-0005-0000-0000-00007EA50000}"/>
    <cellStyle name="Hyperlink 42" xfId="15099" hidden="1" xr:uid="{00000000-0005-0000-0000-00007FA50000}"/>
    <cellStyle name="Hyperlink 42" xfId="14814" hidden="1" xr:uid="{00000000-0005-0000-0000-000080A50000}"/>
    <cellStyle name="Hyperlink 42" xfId="15196" hidden="1" xr:uid="{00000000-0005-0000-0000-000081A50000}"/>
    <cellStyle name="Hyperlink 42" xfId="15245" hidden="1" xr:uid="{00000000-0005-0000-0000-000082A50000}"/>
    <cellStyle name="Hyperlink 42" xfId="15295" hidden="1" xr:uid="{00000000-0005-0000-0000-000083A50000}"/>
    <cellStyle name="Hyperlink 42" xfId="15331" hidden="1" xr:uid="{00000000-0005-0000-0000-000084A50000}"/>
    <cellStyle name="Hyperlink 42" xfId="14714" hidden="1" xr:uid="{00000000-0005-0000-0000-000085A50000}"/>
    <cellStyle name="Hyperlink 42" xfId="15400" hidden="1" xr:uid="{00000000-0005-0000-0000-000086A50000}"/>
    <cellStyle name="Hyperlink 42" xfId="15449" hidden="1" xr:uid="{00000000-0005-0000-0000-000087A50000}"/>
    <cellStyle name="Hyperlink 42" xfId="15499" hidden="1" xr:uid="{00000000-0005-0000-0000-000088A50000}"/>
    <cellStyle name="Hyperlink 42" xfId="15535" hidden="1" xr:uid="{00000000-0005-0000-0000-000089A50000}"/>
    <cellStyle name="Hyperlink 42" xfId="14901" hidden="1" xr:uid="{00000000-0005-0000-0000-00008AA50000}"/>
    <cellStyle name="Hyperlink 42" xfId="15604" hidden="1" xr:uid="{00000000-0005-0000-0000-00008BA50000}"/>
    <cellStyle name="Hyperlink 42" xfId="15653" hidden="1" xr:uid="{00000000-0005-0000-0000-00008CA50000}"/>
    <cellStyle name="Hyperlink 42" xfId="15703" hidden="1" xr:uid="{00000000-0005-0000-0000-00008DA50000}"/>
    <cellStyle name="Hyperlink 42" xfId="15739" hidden="1" xr:uid="{00000000-0005-0000-0000-00008EA50000}"/>
    <cellStyle name="Hyperlink 42" xfId="14687" hidden="1" xr:uid="{00000000-0005-0000-0000-00008FA50000}"/>
    <cellStyle name="Hyperlink 42" xfId="15808" hidden="1" xr:uid="{00000000-0005-0000-0000-000090A50000}"/>
    <cellStyle name="Hyperlink 42" xfId="15857" hidden="1" xr:uid="{00000000-0005-0000-0000-000091A50000}"/>
    <cellStyle name="Hyperlink 42" xfId="15907" hidden="1" xr:uid="{00000000-0005-0000-0000-000092A50000}"/>
    <cellStyle name="Hyperlink 42" xfId="15943" hidden="1" xr:uid="{00000000-0005-0000-0000-000093A50000}"/>
    <cellStyle name="Hyperlink 42" xfId="5568" hidden="1" xr:uid="{00000000-0005-0000-0000-000094A50000}"/>
    <cellStyle name="Hyperlink 42" xfId="16037" hidden="1" xr:uid="{00000000-0005-0000-0000-000095A50000}"/>
    <cellStyle name="Hyperlink 42" xfId="16086" hidden="1" xr:uid="{00000000-0005-0000-0000-000096A50000}"/>
    <cellStyle name="Hyperlink 42" xfId="16136" hidden="1" xr:uid="{00000000-0005-0000-0000-000097A50000}"/>
    <cellStyle name="Hyperlink 42" xfId="16172" hidden="1" xr:uid="{00000000-0005-0000-0000-000098A50000}"/>
    <cellStyle name="Hyperlink 42" xfId="16223" hidden="1" xr:uid="{00000000-0005-0000-0000-000099A50000}"/>
    <cellStyle name="Hyperlink 42" xfId="16292" hidden="1" xr:uid="{00000000-0005-0000-0000-00009AA50000}"/>
    <cellStyle name="Hyperlink 42" xfId="16341" hidden="1" xr:uid="{00000000-0005-0000-0000-00009BA50000}"/>
    <cellStyle name="Hyperlink 42" xfId="16391" hidden="1" xr:uid="{00000000-0005-0000-0000-00009CA50000}"/>
    <cellStyle name="Hyperlink 42" xfId="16427" hidden="1" xr:uid="{00000000-0005-0000-0000-00009DA50000}"/>
    <cellStyle name="Hyperlink 42" xfId="16532" hidden="1" xr:uid="{00000000-0005-0000-0000-00009EA50000}"/>
    <cellStyle name="Hyperlink 42" xfId="16655" hidden="1" xr:uid="{00000000-0005-0000-0000-00009FA50000}"/>
    <cellStyle name="Hyperlink 42" xfId="16704" hidden="1" xr:uid="{00000000-0005-0000-0000-0000A0A50000}"/>
    <cellStyle name="Hyperlink 42" xfId="16754" hidden="1" xr:uid="{00000000-0005-0000-0000-0000A1A50000}"/>
    <cellStyle name="Hyperlink 42" xfId="16790" hidden="1" xr:uid="{00000000-0005-0000-0000-0000A2A50000}"/>
    <cellStyle name="Hyperlink 42" xfId="16913" hidden="1" xr:uid="{00000000-0005-0000-0000-0000A3A50000}"/>
    <cellStyle name="Hyperlink 42" xfId="17086" hidden="1" xr:uid="{00000000-0005-0000-0000-0000A4A50000}"/>
    <cellStyle name="Hyperlink 42" xfId="17135" hidden="1" xr:uid="{00000000-0005-0000-0000-0000A5A50000}"/>
    <cellStyle name="Hyperlink 42" xfId="17185" hidden="1" xr:uid="{00000000-0005-0000-0000-0000A6A50000}"/>
    <cellStyle name="Hyperlink 42" xfId="17221" hidden="1" xr:uid="{00000000-0005-0000-0000-0000A7A50000}"/>
    <cellStyle name="Hyperlink 42" xfId="16936" hidden="1" xr:uid="{00000000-0005-0000-0000-0000A8A50000}"/>
    <cellStyle name="Hyperlink 42" xfId="17318" hidden="1" xr:uid="{00000000-0005-0000-0000-0000A9A50000}"/>
    <cellStyle name="Hyperlink 42" xfId="17367" hidden="1" xr:uid="{00000000-0005-0000-0000-0000AAA50000}"/>
    <cellStyle name="Hyperlink 42" xfId="17417" hidden="1" xr:uid="{00000000-0005-0000-0000-0000ABA50000}"/>
    <cellStyle name="Hyperlink 42" xfId="17453" hidden="1" xr:uid="{00000000-0005-0000-0000-0000ACA50000}"/>
    <cellStyle name="Hyperlink 42" xfId="16836" hidden="1" xr:uid="{00000000-0005-0000-0000-0000ADA50000}"/>
    <cellStyle name="Hyperlink 42" xfId="17522" hidden="1" xr:uid="{00000000-0005-0000-0000-0000AEA50000}"/>
    <cellStyle name="Hyperlink 42" xfId="17571" hidden="1" xr:uid="{00000000-0005-0000-0000-0000AFA50000}"/>
    <cellStyle name="Hyperlink 42" xfId="17621" hidden="1" xr:uid="{00000000-0005-0000-0000-0000B0A50000}"/>
    <cellStyle name="Hyperlink 42" xfId="17657" hidden="1" xr:uid="{00000000-0005-0000-0000-0000B1A50000}"/>
    <cellStyle name="Hyperlink 42" xfId="17023" hidden="1" xr:uid="{00000000-0005-0000-0000-0000B2A50000}"/>
    <cellStyle name="Hyperlink 42" xfId="17726" hidden="1" xr:uid="{00000000-0005-0000-0000-0000B3A50000}"/>
    <cellStyle name="Hyperlink 42" xfId="17775" hidden="1" xr:uid="{00000000-0005-0000-0000-0000B4A50000}"/>
    <cellStyle name="Hyperlink 42" xfId="17825" hidden="1" xr:uid="{00000000-0005-0000-0000-0000B5A50000}"/>
    <cellStyle name="Hyperlink 42" xfId="17861" hidden="1" xr:uid="{00000000-0005-0000-0000-0000B6A50000}"/>
    <cellStyle name="Hyperlink 42" xfId="16809" hidden="1" xr:uid="{00000000-0005-0000-0000-0000B7A50000}"/>
    <cellStyle name="Hyperlink 42" xfId="17930" hidden="1" xr:uid="{00000000-0005-0000-0000-0000B8A50000}"/>
    <cellStyle name="Hyperlink 42" xfId="17979" hidden="1" xr:uid="{00000000-0005-0000-0000-0000B9A50000}"/>
    <cellStyle name="Hyperlink 42" xfId="18029" hidden="1" xr:uid="{00000000-0005-0000-0000-0000BAA50000}"/>
    <cellStyle name="Hyperlink 42" xfId="18065" hidden="1" xr:uid="{00000000-0005-0000-0000-0000BBA50000}"/>
    <cellStyle name="Hyperlink 42" xfId="16556" hidden="1" xr:uid="{00000000-0005-0000-0000-0000BCA50000}"/>
    <cellStyle name="Hyperlink 42" xfId="18134" hidden="1" xr:uid="{00000000-0005-0000-0000-0000BDA50000}"/>
    <cellStyle name="Hyperlink 42" xfId="18183" hidden="1" xr:uid="{00000000-0005-0000-0000-0000BEA50000}"/>
    <cellStyle name="Hyperlink 42" xfId="18233" hidden="1" xr:uid="{00000000-0005-0000-0000-0000BFA50000}"/>
    <cellStyle name="Hyperlink 42" xfId="18269" hidden="1" xr:uid="{00000000-0005-0000-0000-0000C0A50000}"/>
    <cellStyle name="Hyperlink 42" xfId="18392" hidden="1" xr:uid="{00000000-0005-0000-0000-0000C1A50000}"/>
    <cellStyle name="Hyperlink 42" xfId="18565" hidden="1" xr:uid="{00000000-0005-0000-0000-0000C2A50000}"/>
    <cellStyle name="Hyperlink 42" xfId="18614" hidden="1" xr:uid="{00000000-0005-0000-0000-0000C3A50000}"/>
    <cellStyle name="Hyperlink 42" xfId="18664" hidden="1" xr:uid="{00000000-0005-0000-0000-0000C4A50000}"/>
    <cellStyle name="Hyperlink 42" xfId="18700" hidden="1" xr:uid="{00000000-0005-0000-0000-0000C5A50000}"/>
    <cellStyle name="Hyperlink 42" xfId="18415" hidden="1" xr:uid="{00000000-0005-0000-0000-0000C6A50000}"/>
    <cellStyle name="Hyperlink 42" xfId="18797" hidden="1" xr:uid="{00000000-0005-0000-0000-0000C7A50000}"/>
    <cellStyle name="Hyperlink 42" xfId="18846" hidden="1" xr:uid="{00000000-0005-0000-0000-0000C8A50000}"/>
    <cellStyle name="Hyperlink 42" xfId="18896" hidden="1" xr:uid="{00000000-0005-0000-0000-0000C9A50000}"/>
    <cellStyle name="Hyperlink 42" xfId="18932" hidden="1" xr:uid="{00000000-0005-0000-0000-0000CAA50000}"/>
    <cellStyle name="Hyperlink 42" xfId="18315" hidden="1" xr:uid="{00000000-0005-0000-0000-0000CBA50000}"/>
    <cellStyle name="Hyperlink 42" xfId="19001" hidden="1" xr:uid="{00000000-0005-0000-0000-0000CCA50000}"/>
    <cellStyle name="Hyperlink 42" xfId="19050" hidden="1" xr:uid="{00000000-0005-0000-0000-0000CDA50000}"/>
    <cellStyle name="Hyperlink 42" xfId="19100" hidden="1" xr:uid="{00000000-0005-0000-0000-0000CEA50000}"/>
    <cellStyle name="Hyperlink 42" xfId="19136" hidden="1" xr:uid="{00000000-0005-0000-0000-0000CFA50000}"/>
    <cellStyle name="Hyperlink 42" xfId="18502" hidden="1" xr:uid="{00000000-0005-0000-0000-0000D0A50000}"/>
    <cellStyle name="Hyperlink 42" xfId="19205" hidden="1" xr:uid="{00000000-0005-0000-0000-0000D1A50000}"/>
    <cellStyle name="Hyperlink 42" xfId="19254" hidden="1" xr:uid="{00000000-0005-0000-0000-0000D2A50000}"/>
    <cellStyle name="Hyperlink 42" xfId="19304" hidden="1" xr:uid="{00000000-0005-0000-0000-0000D3A50000}"/>
    <cellStyle name="Hyperlink 42" xfId="19340" hidden="1" xr:uid="{00000000-0005-0000-0000-0000D4A50000}"/>
    <cellStyle name="Hyperlink 42" xfId="18288" hidden="1" xr:uid="{00000000-0005-0000-0000-0000D5A50000}"/>
    <cellStyle name="Hyperlink 42" xfId="19409" hidden="1" xr:uid="{00000000-0005-0000-0000-0000D6A50000}"/>
    <cellStyle name="Hyperlink 42" xfId="19458" hidden="1" xr:uid="{00000000-0005-0000-0000-0000D7A50000}"/>
    <cellStyle name="Hyperlink 42" xfId="19508" hidden="1" xr:uid="{00000000-0005-0000-0000-0000D8A50000}"/>
    <cellStyle name="Hyperlink 42" xfId="19544" hidden="1" xr:uid="{00000000-0005-0000-0000-0000D9A50000}"/>
    <cellStyle name="Hyperlink 42" xfId="16485" hidden="1" xr:uid="{00000000-0005-0000-0000-0000DAA50000}"/>
    <cellStyle name="Hyperlink 42" xfId="19613" hidden="1" xr:uid="{00000000-0005-0000-0000-0000DBA50000}"/>
    <cellStyle name="Hyperlink 42" xfId="19662" hidden="1" xr:uid="{00000000-0005-0000-0000-0000DCA50000}"/>
    <cellStyle name="Hyperlink 42" xfId="19712" hidden="1" xr:uid="{00000000-0005-0000-0000-0000DDA50000}"/>
    <cellStyle name="Hyperlink 42" xfId="19748" hidden="1" xr:uid="{00000000-0005-0000-0000-0000DEA50000}"/>
    <cellStyle name="Hyperlink 42" xfId="19871" hidden="1" xr:uid="{00000000-0005-0000-0000-0000DFA50000}"/>
    <cellStyle name="Hyperlink 42" xfId="20044" hidden="1" xr:uid="{00000000-0005-0000-0000-0000E0A50000}"/>
    <cellStyle name="Hyperlink 42" xfId="20093" hidden="1" xr:uid="{00000000-0005-0000-0000-0000E1A50000}"/>
    <cellStyle name="Hyperlink 42" xfId="20143" hidden="1" xr:uid="{00000000-0005-0000-0000-0000E2A50000}"/>
    <cellStyle name="Hyperlink 42" xfId="20179" hidden="1" xr:uid="{00000000-0005-0000-0000-0000E3A50000}"/>
    <cellStyle name="Hyperlink 42" xfId="19894" hidden="1" xr:uid="{00000000-0005-0000-0000-0000E4A50000}"/>
    <cellStyle name="Hyperlink 42" xfId="20276" hidden="1" xr:uid="{00000000-0005-0000-0000-0000E5A50000}"/>
    <cellStyle name="Hyperlink 42" xfId="20325" hidden="1" xr:uid="{00000000-0005-0000-0000-0000E6A50000}"/>
    <cellStyle name="Hyperlink 42" xfId="20375" hidden="1" xr:uid="{00000000-0005-0000-0000-0000E7A50000}"/>
    <cellStyle name="Hyperlink 42" xfId="20411" hidden="1" xr:uid="{00000000-0005-0000-0000-0000E8A50000}"/>
    <cellStyle name="Hyperlink 42" xfId="19794" hidden="1" xr:uid="{00000000-0005-0000-0000-0000E9A50000}"/>
    <cellStyle name="Hyperlink 42" xfId="20480" hidden="1" xr:uid="{00000000-0005-0000-0000-0000EAA50000}"/>
    <cellStyle name="Hyperlink 42" xfId="20529" hidden="1" xr:uid="{00000000-0005-0000-0000-0000EBA50000}"/>
    <cellStyle name="Hyperlink 42" xfId="20579" hidden="1" xr:uid="{00000000-0005-0000-0000-0000ECA50000}"/>
    <cellStyle name="Hyperlink 42" xfId="20615" hidden="1" xr:uid="{00000000-0005-0000-0000-0000EDA50000}"/>
    <cellStyle name="Hyperlink 42" xfId="19981" hidden="1" xr:uid="{00000000-0005-0000-0000-0000EEA50000}"/>
    <cellStyle name="Hyperlink 42" xfId="20684" hidden="1" xr:uid="{00000000-0005-0000-0000-0000EFA50000}"/>
    <cellStyle name="Hyperlink 42" xfId="20733" hidden="1" xr:uid="{00000000-0005-0000-0000-0000F0A50000}"/>
    <cellStyle name="Hyperlink 42" xfId="20783" hidden="1" xr:uid="{00000000-0005-0000-0000-0000F1A50000}"/>
    <cellStyle name="Hyperlink 42" xfId="20819" hidden="1" xr:uid="{00000000-0005-0000-0000-0000F2A50000}"/>
    <cellStyle name="Hyperlink 42" xfId="19767" hidden="1" xr:uid="{00000000-0005-0000-0000-0000F3A50000}"/>
    <cellStyle name="Hyperlink 42" xfId="20888" hidden="1" xr:uid="{00000000-0005-0000-0000-0000F4A50000}"/>
    <cellStyle name="Hyperlink 42" xfId="20937" hidden="1" xr:uid="{00000000-0005-0000-0000-0000F5A50000}"/>
    <cellStyle name="Hyperlink 42" xfId="20987" hidden="1" xr:uid="{00000000-0005-0000-0000-0000F6A50000}"/>
    <cellStyle name="Hyperlink 42" xfId="21023" hidden="1" xr:uid="{00000000-0005-0000-0000-0000F7A50000}"/>
    <cellStyle name="Hyperlink 42" xfId="5793" hidden="1" xr:uid="{00000000-0005-0000-0000-0000F8A50000}"/>
    <cellStyle name="Hyperlink 42" xfId="21121" hidden="1" xr:uid="{00000000-0005-0000-0000-0000F9A50000}"/>
    <cellStyle name="Hyperlink 42" xfId="21170" hidden="1" xr:uid="{00000000-0005-0000-0000-0000FAA50000}"/>
    <cellStyle name="Hyperlink 42" xfId="21220" hidden="1" xr:uid="{00000000-0005-0000-0000-0000FBA50000}"/>
    <cellStyle name="Hyperlink 42" xfId="21256" hidden="1" xr:uid="{00000000-0005-0000-0000-0000FCA50000}"/>
    <cellStyle name="Hyperlink 42" xfId="21307" hidden="1" xr:uid="{00000000-0005-0000-0000-0000FDA50000}"/>
    <cellStyle name="Hyperlink 42" xfId="21376" hidden="1" xr:uid="{00000000-0005-0000-0000-0000FEA50000}"/>
    <cellStyle name="Hyperlink 42" xfId="21425" hidden="1" xr:uid="{00000000-0005-0000-0000-0000FFA50000}"/>
    <cellStyle name="Hyperlink 42" xfId="21475" hidden="1" xr:uid="{00000000-0005-0000-0000-000000A60000}"/>
    <cellStyle name="Hyperlink 42" xfId="21511" hidden="1" xr:uid="{00000000-0005-0000-0000-000001A60000}"/>
    <cellStyle name="Hyperlink 42" xfId="21617" hidden="1" xr:uid="{00000000-0005-0000-0000-000002A60000}"/>
    <cellStyle name="Hyperlink 42" xfId="21740" hidden="1" xr:uid="{00000000-0005-0000-0000-000003A60000}"/>
    <cellStyle name="Hyperlink 42" xfId="21789" hidden="1" xr:uid="{00000000-0005-0000-0000-000004A60000}"/>
    <cellStyle name="Hyperlink 42" xfId="21839" hidden="1" xr:uid="{00000000-0005-0000-0000-000005A60000}"/>
    <cellStyle name="Hyperlink 42" xfId="21875" hidden="1" xr:uid="{00000000-0005-0000-0000-000006A60000}"/>
    <cellStyle name="Hyperlink 42" xfId="21998" hidden="1" xr:uid="{00000000-0005-0000-0000-000007A60000}"/>
    <cellStyle name="Hyperlink 42" xfId="22171" hidden="1" xr:uid="{00000000-0005-0000-0000-000008A60000}"/>
    <cellStyle name="Hyperlink 42" xfId="22220" hidden="1" xr:uid="{00000000-0005-0000-0000-000009A60000}"/>
    <cellStyle name="Hyperlink 42" xfId="22270" hidden="1" xr:uid="{00000000-0005-0000-0000-00000AA60000}"/>
    <cellStyle name="Hyperlink 42" xfId="22306" hidden="1" xr:uid="{00000000-0005-0000-0000-00000BA60000}"/>
    <cellStyle name="Hyperlink 42" xfId="22021" hidden="1" xr:uid="{00000000-0005-0000-0000-00000CA60000}"/>
    <cellStyle name="Hyperlink 42" xfId="22403" hidden="1" xr:uid="{00000000-0005-0000-0000-00000DA60000}"/>
    <cellStyle name="Hyperlink 42" xfId="22452" hidden="1" xr:uid="{00000000-0005-0000-0000-00000EA60000}"/>
    <cellStyle name="Hyperlink 42" xfId="22502" hidden="1" xr:uid="{00000000-0005-0000-0000-00000FA60000}"/>
    <cellStyle name="Hyperlink 42" xfId="22538" hidden="1" xr:uid="{00000000-0005-0000-0000-000010A60000}"/>
    <cellStyle name="Hyperlink 42" xfId="21921" hidden="1" xr:uid="{00000000-0005-0000-0000-000011A60000}"/>
    <cellStyle name="Hyperlink 42" xfId="22607" hidden="1" xr:uid="{00000000-0005-0000-0000-000012A60000}"/>
    <cellStyle name="Hyperlink 42" xfId="22656" hidden="1" xr:uid="{00000000-0005-0000-0000-000013A60000}"/>
    <cellStyle name="Hyperlink 42" xfId="22706" hidden="1" xr:uid="{00000000-0005-0000-0000-000014A60000}"/>
    <cellStyle name="Hyperlink 42" xfId="22742" hidden="1" xr:uid="{00000000-0005-0000-0000-000015A60000}"/>
    <cellStyle name="Hyperlink 42" xfId="22108" hidden="1" xr:uid="{00000000-0005-0000-0000-000016A60000}"/>
    <cellStyle name="Hyperlink 42" xfId="22811" hidden="1" xr:uid="{00000000-0005-0000-0000-000017A60000}"/>
    <cellStyle name="Hyperlink 42" xfId="22860" hidden="1" xr:uid="{00000000-0005-0000-0000-000018A60000}"/>
    <cellStyle name="Hyperlink 42" xfId="22910" hidden="1" xr:uid="{00000000-0005-0000-0000-000019A60000}"/>
    <cellStyle name="Hyperlink 42" xfId="22946" hidden="1" xr:uid="{00000000-0005-0000-0000-00001AA60000}"/>
    <cellStyle name="Hyperlink 42" xfId="21894" hidden="1" xr:uid="{00000000-0005-0000-0000-00001BA60000}"/>
    <cellStyle name="Hyperlink 42" xfId="23015" hidden="1" xr:uid="{00000000-0005-0000-0000-00001CA60000}"/>
    <cellStyle name="Hyperlink 42" xfId="23064" hidden="1" xr:uid="{00000000-0005-0000-0000-00001DA60000}"/>
    <cellStyle name="Hyperlink 42" xfId="23114" hidden="1" xr:uid="{00000000-0005-0000-0000-00001EA60000}"/>
    <cellStyle name="Hyperlink 42" xfId="23150" hidden="1" xr:uid="{00000000-0005-0000-0000-00001FA60000}"/>
    <cellStyle name="Hyperlink 42" xfId="21641" hidden="1" xr:uid="{00000000-0005-0000-0000-000020A60000}"/>
    <cellStyle name="Hyperlink 42" xfId="23219" hidden="1" xr:uid="{00000000-0005-0000-0000-000021A60000}"/>
    <cellStyle name="Hyperlink 42" xfId="23268" hidden="1" xr:uid="{00000000-0005-0000-0000-000022A60000}"/>
    <cellStyle name="Hyperlink 42" xfId="23318" hidden="1" xr:uid="{00000000-0005-0000-0000-000023A60000}"/>
    <cellStyle name="Hyperlink 42" xfId="23354" hidden="1" xr:uid="{00000000-0005-0000-0000-000024A60000}"/>
    <cellStyle name="Hyperlink 42" xfId="23477" hidden="1" xr:uid="{00000000-0005-0000-0000-000025A60000}"/>
    <cellStyle name="Hyperlink 42" xfId="23650" hidden="1" xr:uid="{00000000-0005-0000-0000-000026A60000}"/>
    <cellStyle name="Hyperlink 42" xfId="23699" hidden="1" xr:uid="{00000000-0005-0000-0000-000027A60000}"/>
    <cellStyle name="Hyperlink 42" xfId="23749" hidden="1" xr:uid="{00000000-0005-0000-0000-000028A60000}"/>
    <cellStyle name="Hyperlink 42" xfId="23785" hidden="1" xr:uid="{00000000-0005-0000-0000-000029A60000}"/>
    <cellStyle name="Hyperlink 42" xfId="23500" hidden="1" xr:uid="{00000000-0005-0000-0000-00002AA60000}"/>
    <cellStyle name="Hyperlink 42" xfId="23882" hidden="1" xr:uid="{00000000-0005-0000-0000-00002BA60000}"/>
    <cellStyle name="Hyperlink 42" xfId="23931" hidden="1" xr:uid="{00000000-0005-0000-0000-00002CA60000}"/>
    <cellStyle name="Hyperlink 42" xfId="23981" hidden="1" xr:uid="{00000000-0005-0000-0000-00002DA60000}"/>
    <cellStyle name="Hyperlink 42" xfId="24017" hidden="1" xr:uid="{00000000-0005-0000-0000-00002EA60000}"/>
    <cellStyle name="Hyperlink 42" xfId="23400" hidden="1" xr:uid="{00000000-0005-0000-0000-00002FA60000}"/>
    <cellStyle name="Hyperlink 42" xfId="24086" hidden="1" xr:uid="{00000000-0005-0000-0000-000030A60000}"/>
    <cellStyle name="Hyperlink 42" xfId="24135" hidden="1" xr:uid="{00000000-0005-0000-0000-000031A60000}"/>
    <cellStyle name="Hyperlink 42" xfId="24185" hidden="1" xr:uid="{00000000-0005-0000-0000-000032A60000}"/>
    <cellStyle name="Hyperlink 42" xfId="24221" hidden="1" xr:uid="{00000000-0005-0000-0000-000033A60000}"/>
    <cellStyle name="Hyperlink 42" xfId="23587" hidden="1" xr:uid="{00000000-0005-0000-0000-000034A60000}"/>
    <cellStyle name="Hyperlink 42" xfId="24290" hidden="1" xr:uid="{00000000-0005-0000-0000-000035A60000}"/>
    <cellStyle name="Hyperlink 42" xfId="24339" hidden="1" xr:uid="{00000000-0005-0000-0000-000036A60000}"/>
    <cellStyle name="Hyperlink 42" xfId="24389" hidden="1" xr:uid="{00000000-0005-0000-0000-000037A60000}"/>
    <cellStyle name="Hyperlink 42" xfId="24425" hidden="1" xr:uid="{00000000-0005-0000-0000-000038A60000}"/>
    <cellStyle name="Hyperlink 42" xfId="23373" hidden="1" xr:uid="{00000000-0005-0000-0000-000039A60000}"/>
    <cellStyle name="Hyperlink 42" xfId="24494" hidden="1" xr:uid="{00000000-0005-0000-0000-00003AA60000}"/>
    <cellStyle name="Hyperlink 42" xfId="24543" hidden="1" xr:uid="{00000000-0005-0000-0000-00003BA60000}"/>
    <cellStyle name="Hyperlink 42" xfId="24593" hidden="1" xr:uid="{00000000-0005-0000-0000-00003CA60000}"/>
    <cellStyle name="Hyperlink 42" xfId="24629" hidden="1" xr:uid="{00000000-0005-0000-0000-00003DA60000}"/>
    <cellStyle name="Hyperlink 42" xfId="21570" hidden="1" xr:uid="{00000000-0005-0000-0000-00003EA60000}"/>
    <cellStyle name="Hyperlink 42" xfId="24698" hidden="1" xr:uid="{00000000-0005-0000-0000-00003FA60000}"/>
    <cellStyle name="Hyperlink 42" xfId="24747" hidden="1" xr:uid="{00000000-0005-0000-0000-000040A60000}"/>
    <cellStyle name="Hyperlink 42" xfId="24797" hidden="1" xr:uid="{00000000-0005-0000-0000-000041A60000}"/>
    <cellStyle name="Hyperlink 42" xfId="24833" hidden="1" xr:uid="{00000000-0005-0000-0000-000042A60000}"/>
    <cellStyle name="Hyperlink 42" xfId="24956" hidden="1" xr:uid="{00000000-0005-0000-0000-000043A60000}"/>
    <cellStyle name="Hyperlink 42" xfId="25129" hidden="1" xr:uid="{00000000-0005-0000-0000-000044A60000}"/>
    <cellStyle name="Hyperlink 42" xfId="25178" hidden="1" xr:uid="{00000000-0005-0000-0000-000045A60000}"/>
    <cellStyle name="Hyperlink 42" xfId="25228" hidden="1" xr:uid="{00000000-0005-0000-0000-000046A60000}"/>
    <cellStyle name="Hyperlink 42" xfId="25264" hidden="1" xr:uid="{00000000-0005-0000-0000-000047A60000}"/>
    <cellStyle name="Hyperlink 42" xfId="24979" hidden="1" xr:uid="{00000000-0005-0000-0000-000048A60000}"/>
    <cellStyle name="Hyperlink 42" xfId="25361" hidden="1" xr:uid="{00000000-0005-0000-0000-000049A60000}"/>
    <cellStyle name="Hyperlink 42" xfId="25410" hidden="1" xr:uid="{00000000-0005-0000-0000-00004AA60000}"/>
    <cellStyle name="Hyperlink 42" xfId="25460" hidden="1" xr:uid="{00000000-0005-0000-0000-00004BA60000}"/>
    <cellStyle name="Hyperlink 42" xfId="25496" hidden="1" xr:uid="{00000000-0005-0000-0000-00004CA60000}"/>
    <cellStyle name="Hyperlink 42" xfId="24879" hidden="1" xr:uid="{00000000-0005-0000-0000-00004DA60000}"/>
    <cellStyle name="Hyperlink 42" xfId="25565" hidden="1" xr:uid="{00000000-0005-0000-0000-00004EA60000}"/>
    <cellStyle name="Hyperlink 42" xfId="25614" hidden="1" xr:uid="{00000000-0005-0000-0000-00004FA60000}"/>
    <cellStyle name="Hyperlink 42" xfId="25664" hidden="1" xr:uid="{00000000-0005-0000-0000-000050A60000}"/>
    <cellStyle name="Hyperlink 42" xfId="25700" hidden="1" xr:uid="{00000000-0005-0000-0000-000051A60000}"/>
    <cellStyle name="Hyperlink 42" xfId="25066" hidden="1" xr:uid="{00000000-0005-0000-0000-000052A60000}"/>
    <cellStyle name="Hyperlink 42" xfId="25769" hidden="1" xr:uid="{00000000-0005-0000-0000-000053A60000}"/>
    <cellStyle name="Hyperlink 42" xfId="25818" hidden="1" xr:uid="{00000000-0005-0000-0000-000054A60000}"/>
    <cellStyle name="Hyperlink 42" xfId="25868" hidden="1" xr:uid="{00000000-0005-0000-0000-000055A60000}"/>
    <cellStyle name="Hyperlink 42" xfId="25904" hidden="1" xr:uid="{00000000-0005-0000-0000-000056A60000}"/>
    <cellStyle name="Hyperlink 42" xfId="24852" hidden="1" xr:uid="{00000000-0005-0000-0000-000057A60000}"/>
    <cellStyle name="Hyperlink 42" xfId="25973" hidden="1" xr:uid="{00000000-0005-0000-0000-000058A60000}"/>
    <cellStyle name="Hyperlink 42" xfId="26022" hidden="1" xr:uid="{00000000-0005-0000-0000-000059A60000}"/>
    <cellStyle name="Hyperlink 42" xfId="26072" hidden="1" xr:uid="{00000000-0005-0000-0000-00005AA60000}"/>
    <cellStyle name="Hyperlink 42" xfId="26108" hidden="1" xr:uid="{00000000-0005-0000-0000-00005BA60000}"/>
    <cellStyle name="Hyperlink 42" xfId="10884" hidden="1" xr:uid="{00000000-0005-0000-0000-00005CA60000}"/>
    <cellStyle name="Hyperlink 42" xfId="26202" hidden="1" xr:uid="{00000000-0005-0000-0000-00005DA60000}"/>
    <cellStyle name="Hyperlink 42" xfId="26251" hidden="1" xr:uid="{00000000-0005-0000-0000-00005EA60000}"/>
    <cellStyle name="Hyperlink 42" xfId="26301" hidden="1" xr:uid="{00000000-0005-0000-0000-00005FA60000}"/>
    <cellStyle name="Hyperlink 42" xfId="26337" hidden="1" xr:uid="{00000000-0005-0000-0000-000060A60000}"/>
    <cellStyle name="Hyperlink 42" xfId="26388" hidden="1" xr:uid="{00000000-0005-0000-0000-000061A60000}"/>
    <cellStyle name="Hyperlink 42" xfId="26457" hidden="1" xr:uid="{00000000-0005-0000-0000-000062A60000}"/>
    <cellStyle name="Hyperlink 42" xfId="26506" hidden="1" xr:uid="{00000000-0005-0000-0000-000063A60000}"/>
    <cellStyle name="Hyperlink 42" xfId="26556" hidden="1" xr:uid="{00000000-0005-0000-0000-000064A60000}"/>
    <cellStyle name="Hyperlink 42" xfId="26592" hidden="1" xr:uid="{00000000-0005-0000-0000-000065A60000}"/>
    <cellStyle name="Hyperlink 42" xfId="26695" hidden="1" xr:uid="{00000000-0005-0000-0000-000066A60000}"/>
    <cellStyle name="Hyperlink 42" xfId="26818" hidden="1" xr:uid="{00000000-0005-0000-0000-000067A60000}"/>
    <cellStyle name="Hyperlink 42" xfId="26867" hidden="1" xr:uid="{00000000-0005-0000-0000-000068A60000}"/>
    <cellStyle name="Hyperlink 42" xfId="26917" hidden="1" xr:uid="{00000000-0005-0000-0000-000069A60000}"/>
    <cellStyle name="Hyperlink 42" xfId="26953" hidden="1" xr:uid="{00000000-0005-0000-0000-00006AA60000}"/>
    <cellStyle name="Hyperlink 42" xfId="27076" hidden="1" xr:uid="{00000000-0005-0000-0000-00006BA60000}"/>
    <cellStyle name="Hyperlink 42" xfId="27249" hidden="1" xr:uid="{00000000-0005-0000-0000-00006CA60000}"/>
    <cellStyle name="Hyperlink 42" xfId="27298" hidden="1" xr:uid="{00000000-0005-0000-0000-00006DA60000}"/>
    <cellStyle name="Hyperlink 42" xfId="27348" hidden="1" xr:uid="{00000000-0005-0000-0000-00006EA60000}"/>
    <cellStyle name="Hyperlink 42" xfId="27384" hidden="1" xr:uid="{00000000-0005-0000-0000-00006FA60000}"/>
    <cellStyle name="Hyperlink 42" xfId="27099" hidden="1" xr:uid="{00000000-0005-0000-0000-000070A60000}"/>
    <cellStyle name="Hyperlink 42" xfId="27481" hidden="1" xr:uid="{00000000-0005-0000-0000-000071A60000}"/>
    <cellStyle name="Hyperlink 42" xfId="27530" hidden="1" xr:uid="{00000000-0005-0000-0000-000072A60000}"/>
    <cellStyle name="Hyperlink 42" xfId="27580" hidden="1" xr:uid="{00000000-0005-0000-0000-000073A60000}"/>
    <cellStyle name="Hyperlink 42" xfId="27616" hidden="1" xr:uid="{00000000-0005-0000-0000-000074A60000}"/>
    <cellStyle name="Hyperlink 42" xfId="26999" hidden="1" xr:uid="{00000000-0005-0000-0000-000075A60000}"/>
    <cellStyle name="Hyperlink 42" xfId="27685" hidden="1" xr:uid="{00000000-0005-0000-0000-000076A60000}"/>
    <cellStyle name="Hyperlink 42" xfId="27734" hidden="1" xr:uid="{00000000-0005-0000-0000-000077A60000}"/>
    <cellStyle name="Hyperlink 42" xfId="27784" hidden="1" xr:uid="{00000000-0005-0000-0000-000078A60000}"/>
    <cellStyle name="Hyperlink 42" xfId="27820" hidden="1" xr:uid="{00000000-0005-0000-0000-000079A60000}"/>
    <cellStyle name="Hyperlink 42" xfId="27186" hidden="1" xr:uid="{00000000-0005-0000-0000-00007AA60000}"/>
    <cellStyle name="Hyperlink 42" xfId="27889" hidden="1" xr:uid="{00000000-0005-0000-0000-00007BA60000}"/>
    <cellStyle name="Hyperlink 42" xfId="27938" hidden="1" xr:uid="{00000000-0005-0000-0000-00007CA60000}"/>
    <cellStyle name="Hyperlink 42" xfId="27988" hidden="1" xr:uid="{00000000-0005-0000-0000-00007DA60000}"/>
    <cellStyle name="Hyperlink 42" xfId="28024" hidden="1" xr:uid="{00000000-0005-0000-0000-00007EA60000}"/>
    <cellStyle name="Hyperlink 42" xfId="26972" hidden="1" xr:uid="{00000000-0005-0000-0000-00007FA60000}"/>
    <cellStyle name="Hyperlink 42" xfId="28093" hidden="1" xr:uid="{00000000-0005-0000-0000-000080A60000}"/>
    <cellStyle name="Hyperlink 42" xfId="28142" hidden="1" xr:uid="{00000000-0005-0000-0000-000081A60000}"/>
    <cellStyle name="Hyperlink 42" xfId="28192" hidden="1" xr:uid="{00000000-0005-0000-0000-000082A60000}"/>
    <cellStyle name="Hyperlink 42" xfId="28228" hidden="1" xr:uid="{00000000-0005-0000-0000-000083A60000}"/>
    <cellStyle name="Hyperlink 42" xfId="26719" hidden="1" xr:uid="{00000000-0005-0000-0000-000084A60000}"/>
    <cellStyle name="Hyperlink 42" xfId="28297" hidden="1" xr:uid="{00000000-0005-0000-0000-000085A60000}"/>
    <cellStyle name="Hyperlink 42" xfId="28346" hidden="1" xr:uid="{00000000-0005-0000-0000-000086A60000}"/>
    <cellStyle name="Hyperlink 42" xfId="28396" hidden="1" xr:uid="{00000000-0005-0000-0000-000087A60000}"/>
    <cellStyle name="Hyperlink 42" xfId="28432" hidden="1" xr:uid="{00000000-0005-0000-0000-000088A60000}"/>
    <cellStyle name="Hyperlink 42" xfId="28555" hidden="1" xr:uid="{00000000-0005-0000-0000-000089A60000}"/>
    <cellStyle name="Hyperlink 42" xfId="28728" hidden="1" xr:uid="{00000000-0005-0000-0000-00008AA60000}"/>
    <cellStyle name="Hyperlink 42" xfId="28777" hidden="1" xr:uid="{00000000-0005-0000-0000-00008BA60000}"/>
    <cellStyle name="Hyperlink 42" xfId="28827" hidden="1" xr:uid="{00000000-0005-0000-0000-00008CA60000}"/>
    <cellStyle name="Hyperlink 42" xfId="28863" hidden="1" xr:uid="{00000000-0005-0000-0000-00008DA60000}"/>
    <cellStyle name="Hyperlink 42" xfId="28578" hidden="1" xr:uid="{00000000-0005-0000-0000-00008EA60000}"/>
    <cellStyle name="Hyperlink 42" xfId="28960" hidden="1" xr:uid="{00000000-0005-0000-0000-00008FA60000}"/>
    <cellStyle name="Hyperlink 42" xfId="29009" hidden="1" xr:uid="{00000000-0005-0000-0000-000090A60000}"/>
    <cellStyle name="Hyperlink 42" xfId="29059" hidden="1" xr:uid="{00000000-0005-0000-0000-000091A60000}"/>
    <cellStyle name="Hyperlink 42" xfId="29095" hidden="1" xr:uid="{00000000-0005-0000-0000-000092A60000}"/>
    <cellStyle name="Hyperlink 42" xfId="28478" hidden="1" xr:uid="{00000000-0005-0000-0000-000093A60000}"/>
    <cellStyle name="Hyperlink 42" xfId="29164" hidden="1" xr:uid="{00000000-0005-0000-0000-000094A60000}"/>
    <cellStyle name="Hyperlink 42" xfId="29213" hidden="1" xr:uid="{00000000-0005-0000-0000-000095A60000}"/>
    <cellStyle name="Hyperlink 42" xfId="29263" hidden="1" xr:uid="{00000000-0005-0000-0000-000096A60000}"/>
    <cellStyle name="Hyperlink 42" xfId="29299" hidden="1" xr:uid="{00000000-0005-0000-0000-000097A60000}"/>
    <cellStyle name="Hyperlink 42" xfId="28665" hidden="1" xr:uid="{00000000-0005-0000-0000-000098A60000}"/>
    <cellStyle name="Hyperlink 42" xfId="29368" hidden="1" xr:uid="{00000000-0005-0000-0000-000099A60000}"/>
    <cellStyle name="Hyperlink 42" xfId="29417" hidden="1" xr:uid="{00000000-0005-0000-0000-00009AA60000}"/>
    <cellStyle name="Hyperlink 42" xfId="29467" hidden="1" xr:uid="{00000000-0005-0000-0000-00009BA60000}"/>
    <cellStyle name="Hyperlink 42" xfId="29503" hidden="1" xr:uid="{00000000-0005-0000-0000-00009CA60000}"/>
    <cellStyle name="Hyperlink 42" xfId="28451" hidden="1" xr:uid="{00000000-0005-0000-0000-00009DA60000}"/>
    <cellStyle name="Hyperlink 42" xfId="29572" hidden="1" xr:uid="{00000000-0005-0000-0000-00009EA60000}"/>
    <cellStyle name="Hyperlink 42" xfId="29621" hidden="1" xr:uid="{00000000-0005-0000-0000-00009FA60000}"/>
    <cellStyle name="Hyperlink 42" xfId="29671" hidden="1" xr:uid="{00000000-0005-0000-0000-0000A0A60000}"/>
    <cellStyle name="Hyperlink 42" xfId="29707" hidden="1" xr:uid="{00000000-0005-0000-0000-0000A1A60000}"/>
    <cellStyle name="Hyperlink 42" xfId="26648" hidden="1" xr:uid="{00000000-0005-0000-0000-0000A2A60000}"/>
    <cellStyle name="Hyperlink 42" xfId="29776" hidden="1" xr:uid="{00000000-0005-0000-0000-0000A3A60000}"/>
    <cellStyle name="Hyperlink 42" xfId="29825" hidden="1" xr:uid="{00000000-0005-0000-0000-0000A4A60000}"/>
    <cellStyle name="Hyperlink 42" xfId="29875" hidden="1" xr:uid="{00000000-0005-0000-0000-0000A5A60000}"/>
    <cellStyle name="Hyperlink 42" xfId="29911" hidden="1" xr:uid="{00000000-0005-0000-0000-0000A6A60000}"/>
    <cellStyle name="Hyperlink 42" xfId="30034" hidden="1" xr:uid="{00000000-0005-0000-0000-0000A7A60000}"/>
    <cellStyle name="Hyperlink 42" xfId="30207" hidden="1" xr:uid="{00000000-0005-0000-0000-0000A8A60000}"/>
    <cellStyle name="Hyperlink 42" xfId="30256" hidden="1" xr:uid="{00000000-0005-0000-0000-0000A9A60000}"/>
    <cellStyle name="Hyperlink 42" xfId="30306" hidden="1" xr:uid="{00000000-0005-0000-0000-0000AAA60000}"/>
    <cellStyle name="Hyperlink 42" xfId="30342" hidden="1" xr:uid="{00000000-0005-0000-0000-0000ABA60000}"/>
    <cellStyle name="Hyperlink 42" xfId="30057" hidden="1" xr:uid="{00000000-0005-0000-0000-0000ACA60000}"/>
    <cellStyle name="Hyperlink 42" xfId="30439" hidden="1" xr:uid="{00000000-0005-0000-0000-0000ADA60000}"/>
    <cellStyle name="Hyperlink 42" xfId="30488" hidden="1" xr:uid="{00000000-0005-0000-0000-0000AEA60000}"/>
    <cellStyle name="Hyperlink 42" xfId="30538" hidden="1" xr:uid="{00000000-0005-0000-0000-0000AFA60000}"/>
    <cellStyle name="Hyperlink 42" xfId="30574" hidden="1" xr:uid="{00000000-0005-0000-0000-0000B0A60000}"/>
    <cellStyle name="Hyperlink 42" xfId="29957" hidden="1" xr:uid="{00000000-0005-0000-0000-0000B1A60000}"/>
    <cellStyle name="Hyperlink 42" xfId="30643" hidden="1" xr:uid="{00000000-0005-0000-0000-0000B2A60000}"/>
    <cellStyle name="Hyperlink 42" xfId="30692" hidden="1" xr:uid="{00000000-0005-0000-0000-0000B3A60000}"/>
    <cellStyle name="Hyperlink 42" xfId="30742" hidden="1" xr:uid="{00000000-0005-0000-0000-0000B4A60000}"/>
    <cellStyle name="Hyperlink 42" xfId="30778" hidden="1" xr:uid="{00000000-0005-0000-0000-0000B5A60000}"/>
    <cellStyle name="Hyperlink 42" xfId="30144" hidden="1" xr:uid="{00000000-0005-0000-0000-0000B6A60000}"/>
    <cellStyle name="Hyperlink 42" xfId="30847" hidden="1" xr:uid="{00000000-0005-0000-0000-0000B7A60000}"/>
    <cellStyle name="Hyperlink 42" xfId="30896" hidden="1" xr:uid="{00000000-0005-0000-0000-0000B8A60000}"/>
    <cellStyle name="Hyperlink 42" xfId="30946" hidden="1" xr:uid="{00000000-0005-0000-0000-0000B9A60000}"/>
    <cellStyle name="Hyperlink 42" xfId="30982" hidden="1" xr:uid="{00000000-0005-0000-0000-0000BAA60000}"/>
    <cellStyle name="Hyperlink 42" xfId="29930" hidden="1" xr:uid="{00000000-0005-0000-0000-0000BBA60000}"/>
    <cellStyle name="Hyperlink 42" xfId="31051" hidden="1" xr:uid="{00000000-0005-0000-0000-0000BCA60000}"/>
    <cellStyle name="Hyperlink 42" xfId="31100" hidden="1" xr:uid="{00000000-0005-0000-0000-0000BDA60000}"/>
    <cellStyle name="Hyperlink 42" xfId="31150" hidden="1" xr:uid="{00000000-0005-0000-0000-0000BEA60000}"/>
    <cellStyle name="Hyperlink 42" xfId="31186" hidden="1" xr:uid="{00000000-0005-0000-0000-0000BFA60000}"/>
    <cellStyle name="Hyperlink 42" xfId="15972" hidden="1" xr:uid="{00000000-0005-0000-0000-0000C0A60000}"/>
    <cellStyle name="Hyperlink 42" xfId="31274" hidden="1" xr:uid="{00000000-0005-0000-0000-0000C1A60000}"/>
    <cellStyle name="Hyperlink 42" xfId="31323" hidden="1" xr:uid="{00000000-0005-0000-0000-0000C2A60000}"/>
    <cellStyle name="Hyperlink 42" xfId="31373" hidden="1" xr:uid="{00000000-0005-0000-0000-0000C3A60000}"/>
    <cellStyle name="Hyperlink 42" xfId="31409" hidden="1" xr:uid="{00000000-0005-0000-0000-0000C4A60000}"/>
    <cellStyle name="Hyperlink 42" xfId="31460" hidden="1" xr:uid="{00000000-0005-0000-0000-0000C5A60000}"/>
    <cellStyle name="Hyperlink 42" xfId="31529" hidden="1" xr:uid="{00000000-0005-0000-0000-0000C6A60000}"/>
    <cellStyle name="Hyperlink 42" xfId="31578" hidden="1" xr:uid="{00000000-0005-0000-0000-0000C7A60000}"/>
    <cellStyle name="Hyperlink 42" xfId="31628" hidden="1" xr:uid="{00000000-0005-0000-0000-0000C8A60000}"/>
    <cellStyle name="Hyperlink 42" xfId="31664" hidden="1" xr:uid="{00000000-0005-0000-0000-0000C9A60000}"/>
    <cellStyle name="Hyperlink 42" xfId="31764" hidden="1" xr:uid="{00000000-0005-0000-0000-0000CAA60000}"/>
    <cellStyle name="Hyperlink 42" xfId="31886" hidden="1" xr:uid="{00000000-0005-0000-0000-0000CBA60000}"/>
    <cellStyle name="Hyperlink 42" xfId="31935" hidden="1" xr:uid="{00000000-0005-0000-0000-0000CCA60000}"/>
    <cellStyle name="Hyperlink 42" xfId="31985" hidden="1" xr:uid="{00000000-0005-0000-0000-0000CDA60000}"/>
    <cellStyle name="Hyperlink 42" xfId="32021" hidden="1" xr:uid="{00000000-0005-0000-0000-0000CEA60000}"/>
    <cellStyle name="Hyperlink 42" xfId="32144" hidden="1" xr:uid="{00000000-0005-0000-0000-0000CFA60000}"/>
    <cellStyle name="Hyperlink 42" xfId="32317" hidden="1" xr:uid="{00000000-0005-0000-0000-0000D0A60000}"/>
    <cellStyle name="Hyperlink 42" xfId="32366" hidden="1" xr:uid="{00000000-0005-0000-0000-0000D1A60000}"/>
    <cellStyle name="Hyperlink 42" xfId="32416" hidden="1" xr:uid="{00000000-0005-0000-0000-0000D2A60000}"/>
    <cellStyle name="Hyperlink 42" xfId="32452" hidden="1" xr:uid="{00000000-0005-0000-0000-0000D3A60000}"/>
    <cellStyle name="Hyperlink 42" xfId="32167" hidden="1" xr:uid="{00000000-0005-0000-0000-0000D4A60000}"/>
    <cellStyle name="Hyperlink 42" xfId="32549" hidden="1" xr:uid="{00000000-0005-0000-0000-0000D5A60000}"/>
    <cellStyle name="Hyperlink 42" xfId="32598" hidden="1" xr:uid="{00000000-0005-0000-0000-0000D6A60000}"/>
    <cellStyle name="Hyperlink 42" xfId="32648" hidden="1" xr:uid="{00000000-0005-0000-0000-0000D7A60000}"/>
    <cellStyle name="Hyperlink 42" xfId="32684" hidden="1" xr:uid="{00000000-0005-0000-0000-0000D8A60000}"/>
    <cellStyle name="Hyperlink 42" xfId="32067" hidden="1" xr:uid="{00000000-0005-0000-0000-0000D9A60000}"/>
    <cellStyle name="Hyperlink 42" xfId="32753" hidden="1" xr:uid="{00000000-0005-0000-0000-0000DAA60000}"/>
    <cellStyle name="Hyperlink 42" xfId="32802" hidden="1" xr:uid="{00000000-0005-0000-0000-0000DBA60000}"/>
    <cellStyle name="Hyperlink 42" xfId="32852" hidden="1" xr:uid="{00000000-0005-0000-0000-0000DCA60000}"/>
    <cellStyle name="Hyperlink 42" xfId="32888" hidden="1" xr:uid="{00000000-0005-0000-0000-0000DDA60000}"/>
    <cellStyle name="Hyperlink 42" xfId="32254" hidden="1" xr:uid="{00000000-0005-0000-0000-0000DEA60000}"/>
    <cellStyle name="Hyperlink 42" xfId="32957" hidden="1" xr:uid="{00000000-0005-0000-0000-0000DFA60000}"/>
    <cellStyle name="Hyperlink 42" xfId="33006" hidden="1" xr:uid="{00000000-0005-0000-0000-0000E0A60000}"/>
    <cellStyle name="Hyperlink 42" xfId="33056" hidden="1" xr:uid="{00000000-0005-0000-0000-0000E1A60000}"/>
    <cellStyle name="Hyperlink 42" xfId="33092" hidden="1" xr:uid="{00000000-0005-0000-0000-0000E2A60000}"/>
    <cellStyle name="Hyperlink 42" xfId="32040" hidden="1" xr:uid="{00000000-0005-0000-0000-0000E3A60000}"/>
    <cellStyle name="Hyperlink 42" xfId="33161" hidden="1" xr:uid="{00000000-0005-0000-0000-0000E4A60000}"/>
    <cellStyle name="Hyperlink 42" xfId="33210" hidden="1" xr:uid="{00000000-0005-0000-0000-0000E5A60000}"/>
    <cellStyle name="Hyperlink 42" xfId="33260" hidden="1" xr:uid="{00000000-0005-0000-0000-0000E6A60000}"/>
    <cellStyle name="Hyperlink 42" xfId="33296" hidden="1" xr:uid="{00000000-0005-0000-0000-0000E7A60000}"/>
    <cellStyle name="Hyperlink 42" xfId="31787" hidden="1" xr:uid="{00000000-0005-0000-0000-0000E8A60000}"/>
    <cellStyle name="Hyperlink 42" xfId="33365" hidden="1" xr:uid="{00000000-0005-0000-0000-0000E9A60000}"/>
    <cellStyle name="Hyperlink 42" xfId="33414" hidden="1" xr:uid="{00000000-0005-0000-0000-0000EAA60000}"/>
    <cellStyle name="Hyperlink 42" xfId="33464" hidden="1" xr:uid="{00000000-0005-0000-0000-0000EBA60000}"/>
    <cellStyle name="Hyperlink 42" xfId="33500" hidden="1" xr:uid="{00000000-0005-0000-0000-0000ECA60000}"/>
    <cellStyle name="Hyperlink 42" xfId="33623" hidden="1" xr:uid="{00000000-0005-0000-0000-0000EDA60000}"/>
    <cellStyle name="Hyperlink 42" xfId="33796" hidden="1" xr:uid="{00000000-0005-0000-0000-0000EEA60000}"/>
    <cellStyle name="Hyperlink 42" xfId="33845" hidden="1" xr:uid="{00000000-0005-0000-0000-0000EFA60000}"/>
    <cellStyle name="Hyperlink 42" xfId="33895" hidden="1" xr:uid="{00000000-0005-0000-0000-0000F0A60000}"/>
    <cellStyle name="Hyperlink 42" xfId="33931" hidden="1" xr:uid="{00000000-0005-0000-0000-0000F1A60000}"/>
    <cellStyle name="Hyperlink 42" xfId="33646" hidden="1" xr:uid="{00000000-0005-0000-0000-0000F2A60000}"/>
    <cellStyle name="Hyperlink 42" xfId="34028" hidden="1" xr:uid="{00000000-0005-0000-0000-0000F3A60000}"/>
    <cellStyle name="Hyperlink 42" xfId="34077" hidden="1" xr:uid="{00000000-0005-0000-0000-0000F4A60000}"/>
    <cellStyle name="Hyperlink 42" xfId="34127" hidden="1" xr:uid="{00000000-0005-0000-0000-0000F5A60000}"/>
    <cellStyle name="Hyperlink 42" xfId="34163" hidden="1" xr:uid="{00000000-0005-0000-0000-0000F6A60000}"/>
    <cellStyle name="Hyperlink 42" xfId="33546" hidden="1" xr:uid="{00000000-0005-0000-0000-0000F7A60000}"/>
    <cellStyle name="Hyperlink 42" xfId="34232" hidden="1" xr:uid="{00000000-0005-0000-0000-0000F8A60000}"/>
    <cellStyle name="Hyperlink 42" xfId="34281" hidden="1" xr:uid="{00000000-0005-0000-0000-0000F9A60000}"/>
    <cellStyle name="Hyperlink 42" xfId="34331" hidden="1" xr:uid="{00000000-0005-0000-0000-0000FAA60000}"/>
    <cellStyle name="Hyperlink 42" xfId="34367" hidden="1" xr:uid="{00000000-0005-0000-0000-0000FBA60000}"/>
    <cellStyle name="Hyperlink 42" xfId="33733" hidden="1" xr:uid="{00000000-0005-0000-0000-0000FCA60000}"/>
    <cellStyle name="Hyperlink 42" xfId="34436" hidden="1" xr:uid="{00000000-0005-0000-0000-0000FDA60000}"/>
    <cellStyle name="Hyperlink 42" xfId="34485" hidden="1" xr:uid="{00000000-0005-0000-0000-0000FEA60000}"/>
    <cellStyle name="Hyperlink 42" xfId="34535" hidden="1" xr:uid="{00000000-0005-0000-0000-0000FFA60000}"/>
    <cellStyle name="Hyperlink 42" xfId="34571" hidden="1" xr:uid="{00000000-0005-0000-0000-000000A70000}"/>
    <cellStyle name="Hyperlink 42" xfId="33519" hidden="1" xr:uid="{00000000-0005-0000-0000-000001A70000}"/>
    <cellStyle name="Hyperlink 42" xfId="34640" hidden="1" xr:uid="{00000000-0005-0000-0000-000002A70000}"/>
    <cellStyle name="Hyperlink 42" xfId="34689" hidden="1" xr:uid="{00000000-0005-0000-0000-000003A70000}"/>
    <cellStyle name="Hyperlink 42" xfId="34739" hidden="1" xr:uid="{00000000-0005-0000-0000-000004A70000}"/>
    <cellStyle name="Hyperlink 42" xfId="34775" hidden="1" xr:uid="{00000000-0005-0000-0000-000005A70000}"/>
    <cellStyle name="Hyperlink 42" xfId="31719" hidden="1" xr:uid="{00000000-0005-0000-0000-000006A70000}"/>
    <cellStyle name="Hyperlink 42" xfId="34844" hidden="1" xr:uid="{00000000-0005-0000-0000-000007A70000}"/>
    <cellStyle name="Hyperlink 42" xfId="34893" hidden="1" xr:uid="{00000000-0005-0000-0000-000008A70000}"/>
    <cellStyle name="Hyperlink 42" xfId="34943" hidden="1" xr:uid="{00000000-0005-0000-0000-000009A70000}"/>
    <cellStyle name="Hyperlink 42" xfId="34979" hidden="1" xr:uid="{00000000-0005-0000-0000-00000AA70000}"/>
    <cellStyle name="Hyperlink 42" xfId="35102" hidden="1" xr:uid="{00000000-0005-0000-0000-00000BA70000}"/>
    <cellStyle name="Hyperlink 42" xfId="35275" hidden="1" xr:uid="{00000000-0005-0000-0000-00000CA70000}"/>
    <cellStyle name="Hyperlink 42" xfId="35324" hidden="1" xr:uid="{00000000-0005-0000-0000-00000DA70000}"/>
    <cellStyle name="Hyperlink 42" xfId="35374" hidden="1" xr:uid="{00000000-0005-0000-0000-00000EA70000}"/>
    <cellStyle name="Hyperlink 42" xfId="35410" hidden="1" xr:uid="{00000000-0005-0000-0000-00000FA70000}"/>
    <cellStyle name="Hyperlink 42" xfId="35125" hidden="1" xr:uid="{00000000-0005-0000-0000-000010A70000}"/>
    <cellStyle name="Hyperlink 42" xfId="35507" hidden="1" xr:uid="{00000000-0005-0000-0000-000011A70000}"/>
    <cellStyle name="Hyperlink 42" xfId="35556" hidden="1" xr:uid="{00000000-0005-0000-0000-000012A70000}"/>
    <cellStyle name="Hyperlink 42" xfId="35606" hidden="1" xr:uid="{00000000-0005-0000-0000-000013A70000}"/>
    <cellStyle name="Hyperlink 42" xfId="35642" hidden="1" xr:uid="{00000000-0005-0000-0000-000014A70000}"/>
    <cellStyle name="Hyperlink 42" xfId="35025" hidden="1" xr:uid="{00000000-0005-0000-0000-000015A70000}"/>
    <cellStyle name="Hyperlink 42" xfId="35711" hidden="1" xr:uid="{00000000-0005-0000-0000-000016A70000}"/>
    <cellStyle name="Hyperlink 42" xfId="35760" hidden="1" xr:uid="{00000000-0005-0000-0000-000017A70000}"/>
    <cellStyle name="Hyperlink 42" xfId="35810" hidden="1" xr:uid="{00000000-0005-0000-0000-000018A70000}"/>
    <cellStyle name="Hyperlink 42" xfId="35846" hidden="1" xr:uid="{00000000-0005-0000-0000-000019A70000}"/>
    <cellStyle name="Hyperlink 42" xfId="35212" hidden="1" xr:uid="{00000000-0005-0000-0000-00001AA70000}"/>
    <cellStyle name="Hyperlink 42" xfId="35915" hidden="1" xr:uid="{00000000-0005-0000-0000-00001BA70000}"/>
    <cellStyle name="Hyperlink 42" xfId="35964" hidden="1" xr:uid="{00000000-0005-0000-0000-00001CA70000}"/>
    <cellStyle name="Hyperlink 42" xfId="36014" hidden="1" xr:uid="{00000000-0005-0000-0000-00001DA70000}"/>
    <cellStyle name="Hyperlink 42" xfId="36050" hidden="1" xr:uid="{00000000-0005-0000-0000-00001EA70000}"/>
    <cellStyle name="Hyperlink 42" xfId="34998" hidden="1" xr:uid="{00000000-0005-0000-0000-00001FA70000}"/>
    <cellStyle name="Hyperlink 42" xfId="36119" hidden="1" xr:uid="{00000000-0005-0000-0000-000020A70000}"/>
    <cellStyle name="Hyperlink 42" xfId="36168" hidden="1" xr:uid="{00000000-0005-0000-0000-000021A70000}"/>
    <cellStyle name="Hyperlink 42" xfId="36218" hidden="1" xr:uid="{00000000-0005-0000-0000-000022A70000}"/>
    <cellStyle name="Hyperlink 42" xfId="36254" hidden="1" xr:uid="{00000000-0005-0000-0000-000023A70000}"/>
    <cellStyle name="Hyperlink 42" xfId="21053" hidden="1" xr:uid="{00000000-0005-0000-0000-000024A70000}"/>
    <cellStyle name="Hyperlink 42" xfId="36343" hidden="1" xr:uid="{00000000-0005-0000-0000-000025A70000}"/>
    <cellStyle name="Hyperlink 42" xfId="36392" hidden="1" xr:uid="{00000000-0005-0000-0000-000026A70000}"/>
    <cellStyle name="Hyperlink 42" xfId="36442" hidden="1" xr:uid="{00000000-0005-0000-0000-000027A70000}"/>
    <cellStyle name="Hyperlink 42" xfId="36478" hidden="1" xr:uid="{00000000-0005-0000-0000-000028A70000}"/>
    <cellStyle name="Hyperlink 42" xfId="36529" hidden="1" xr:uid="{00000000-0005-0000-0000-000029A70000}"/>
    <cellStyle name="Hyperlink 42" xfId="36598" hidden="1" xr:uid="{00000000-0005-0000-0000-00002AA70000}"/>
    <cellStyle name="Hyperlink 42" xfId="36647" hidden="1" xr:uid="{00000000-0005-0000-0000-00002BA70000}"/>
    <cellStyle name="Hyperlink 42" xfId="36697" hidden="1" xr:uid="{00000000-0005-0000-0000-00002CA70000}"/>
    <cellStyle name="Hyperlink 42" xfId="36733" hidden="1" xr:uid="{00000000-0005-0000-0000-00002DA70000}"/>
    <cellStyle name="Hyperlink 42" xfId="36833" hidden="1" xr:uid="{00000000-0005-0000-0000-00002EA70000}"/>
    <cellStyle name="Hyperlink 42" xfId="36955" hidden="1" xr:uid="{00000000-0005-0000-0000-00002FA70000}"/>
    <cellStyle name="Hyperlink 42" xfId="37004" hidden="1" xr:uid="{00000000-0005-0000-0000-000030A70000}"/>
    <cellStyle name="Hyperlink 42" xfId="37054" hidden="1" xr:uid="{00000000-0005-0000-0000-000031A70000}"/>
    <cellStyle name="Hyperlink 42" xfId="37090" hidden="1" xr:uid="{00000000-0005-0000-0000-000032A70000}"/>
    <cellStyle name="Hyperlink 42" xfId="37213" hidden="1" xr:uid="{00000000-0005-0000-0000-000033A70000}"/>
    <cellStyle name="Hyperlink 42" xfId="37386" hidden="1" xr:uid="{00000000-0005-0000-0000-000034A70000}"/>
    <cellStyle name="Hyperlink 42" xfId="37435" hidden="1" xr:uid="{00000000-0005-0000-0000-000035A70000}"/>
    <cellStyle name="Hyperlink 42" xfId="37485" hidden="1" xr:uid="{00000000-0005-0000-0000-000036A70000}"/>
    <cellStyle name="Hyperlink 42" xfId="37521" hidden="1" xr:uid="{00000000-0005-0000-0000-000037A70000}"/>
    <cellStyle name="Hyperlink 42" xfId="37236" hidden="1" xr:uid="{00000000-0005-0000-0000-000038A70000}"/>
    <cellStyle name="Hyperlink 42" xfId="37618" hidden="1" xr:uid="{00000000-0005-0000-0000-000039A70000}"/>
    <cellStyle name="Hyperlink 42" xfId="37667" hidden="1" xr:uid="{00000000-0005-0000-0000-00003AA70000}"/>
    <cellStyle name="Hyperlink 42" xfId="37717" hidden="1" xr:uid="{00000000-0005-0000-0000-00003BA70000}"/>
    <cellStyle name="Hyperlink 42" xfId="37753" hidden="1" xr:uid="{00000000-0005-0000-0000-00003CA70000}"/>
    <cellStyle name="Hyperlink 42" xfId="37136" hidden="1" xr:uid="{00000000-0005-0000-0000-00003DA70000}"/>
    <cellStyle name="Hyperlink 42" xfId="37822" hidden="1" xr:uid="{00000000-0005-0000-0000-00003EA70000}"/>
    <cellStyle name="Hyperlink 42" xfId="37871" hidden="1" xr:uid="{00000000-0005-0000-0000-00003FA70000}"/>
    <cellStyle name="Hyperlink 42" xfId="37921" hidden="1" xr:uid="{00000000-0005-0000-0000-000040A70000}"/>
    <cellStyle name="Hyperlink 42" xfId="37957" hidden="1" xr:uid="{00000000-0005-0000-0000-000041A70000}"/>
    <cellStyle name="Hyperlink 42" xfId="37323" hidden="1" xr:uid="{00000000-0005-0000-0000-000042A70000}"/>
    <cellStyle name="Hyperlink 42" xfId="38026" hidden="1" xr:uid="{00000000-0005-0000-0000-000043A70000}"/>
    <cellStyle name="Hyperlink 42" xfId="38075" hidden="1" xr:uid="{00000000-0005-0000-0000-000044A70000}"/>
    <cellStyle name="Hyperlink 42" xfId="38125" hidden="1" xr:uid="{00000000-0005-0000-0000-000045A70000}"/>
    <cellStyle name="Hyperlink 42" xfId="38161" hidden="1" xr:uid="{00000000-0005-0000-0000-000046A70000}"/>
    <cellStyle name="Hyperlink 42" xfId="37109" hidden="1" xr:uid="{00000000-0005-0000-0000-000047A70000}"/>
    <cellStyle name="Hyperlink 42" xfId="38230" hidden="1" xr:uid="{00000000-0005-0000-0000-000048A70000}"/>
    <cellStyle name="Hyperlink 42" xfId="38279" hidden="1" xr:uid="{00000000-0005-0000-0000-000049A70000}"/>
    <cellStyle name="Hyperlink 42" xfId="38329" hidden="1" xr:uid="{00000000-0005-0000-0000-00004AA70000}"/>
    <cellStyle name="Hyperlink 42" xfId="38365" hidden="1" xr:uid="{00000000-0005-0000-0000-00004BA70000}"/>
    <cellStyle name="Hyperlink 42" xfId="36856" hidden="1" xr:uid="{00000000-0005-0000-0000-00004CA70000}"/>
    <cellStyle name="Hyperlink 42" xfId="38434" hidden="1" xr:uid="{00000000-0005-0000-0000-00004DA70000}"/>
    <cellStyle name="Hyperlink 42" xfId="38483" hidden="1" xr:uid="{00000000-0005-0000-0000-00004EA70000}"/>
    <cellStyle name="Hyperlink 42" xfId="38533" hidden="1" xr:uid="{00000000-0005-0000-0000-00004FA70000}"/>
    <cellStyle name="Hyperlink 42" xfId="38569" hidden="1" xr:uid="{00000000-0005-0000-0000-000050A70000}"/>
    <cellStyle name="Hyperlink 42" xfId="38692" hidden="1" xr:uid="{00000000-0005-0000-0000-000051A70000}"/>
    <cellStyle name="Hyperlink 42" xfId="38865" hidden="1" xr:uid="{00000000-0005-0000-0000-000052A70000}"/>
    <cellStyle name="Hyperlink 42" xfId="38914" hidden="1" xr:uid="{00000000-0005-0000-0000-000053A70000}"/>
    <cellStyle name="Hyperlink 42" xfId="38964" hidden="1" xr:uid="{00000000-0005-0000-0000-000054A70000}"/>
    <cellStyle name="Hyperlink 42" xfId="39000" hidden="1" xr:uid="{00000000-0005-0000-0000-000055A70000}"/>
    <cellStyle name="Hyperlink 42" xfId="38715" hidden="1" xr:uid="{00000000-0005-0000-0000-000056A70000}"/>
    <cellStyle name="Hyperlink 42" xfId="39097" hidden="1" xr:uid="{00000000-0005-0000-0000-000057A70000}"/>
    <cellStyle name="Hyperlink 42" xfId="39146" hidden="1" xr:uid="{00000000-0005-0000-0000-000058A70000}"/>
    <cellStyle name="Hyperlink 42" xfId="39196" hidden="1" xr:uid="{00000000-0005-0000-0000-000059A70000}"/>
    <cellStyle name="Hyperlink 42" xfId="39232" hidden="1" xr:uid="{00000000-0005-0000-0000-00005AA70000}"/>
    <cellStyle name="Hyperlink 42" xfId="38615" hidden="1" xr:uid="{00000000-0005-0000-0000-00005BA70000}"/>
    <cellStyle name="Hyperlink 42" xfId="39301" hidden="1" xr:uid="{00000000-0005-0000-0000-00005CA70000}"/>
    <cellStyle name="Hyperlink 42" xfId="39350" hidden="1" xr:uid="{00000000-0005-0000-0000-00005DA70000}"/>
    <cellStyle name="Hyperlink 42" xfId="39400" hidden="1" xr:uid="{00000000-0005-0000-0000-00005EA70000}"/>
    <cellStyle name="Hyperlink 42" xfId="39436" hidden="1" xr:uid="{00000000-0005-0000-0000-00005FA70000}"/>
    <cellStyle name="Hyperlink 42" xfId="38802" hidden="1" xr:uid="{00000000-0005-0000-0000-000060A70000}"/>
    <cellStyle name="Hyperlink 42" xfId="39505" hidden="1" xr:uid="{00000000-0005-0000-0000-000061A70000}"/>
    <cellStyle name="Hyperlink 42" xfId="39554" hidden="1" xr:uid="{00000000-0005-0000-0000-000062A70000}"/>
    <cellStyle name="Hyperlink 42" xfId="39604" hidden="1" xr:uid="{00000000-0005-0000-0000-000063A70000}"/>
    <cellStyle name="Hyperlink 42" xfId="39640" hidden="1" xr:uid="{00000000-0005-0000-0000-000064A70000}"/>
    <cellStyle name="Hyperlink 42" xfId="38588" hidden="1" xr:uid="{00000000-0005-0000-0000-000065A70000}"/>
    <cellStyle name="Hyperlink 42" xfId="39709" hidden="1" xr:uid="{00000000-0005-0000-0000-000066A70000}"/>
    <cellStyle name="Hyperlink 42" xfId="39758" hidden="1" xr:uid="{00000000-0005-0000-0000-000067A70000}"/>
    <cellStyle name="Hyperlink 42" xfId="39808" hidden="1" xr:uid="{00000000-0005-0000-0000-000068A70000}"/>
    <cellStyle name="Hyperlink 42" xfId="39844" hidden="1" xr:uid="{00000000-0005-0000-0000-000069A70000}"/>
    <cellStyle name="Hyperlink 42" xfId="36788" hidden="1" xr:uid="{00000000-0005-0000-0000-00006AA70000}"/>
    <cellStyle name="Hyperlink 42" xfId="39913" hidden="1" xr:uid="{00000000-0005-0000-0000-00006BA70000}"/>
    <cellStyle name="Hyperlink 42" xfId="39962" hidden="1" xr:uid="{00000000-0005-0000-0000-00006CA70000}"/>
    <cellStyle name="Hyperlink 42" xfId="40012" hidden="1" xr:uid="{00000000-0005-0000-0000-00006DA70000}"/>
    <cellStyle name="Hyperlink 42" xfId="40048" hidden="1" xr:uid="{00000000-0005-0000-0000-00006EA70000}"/>
    <cellStyle name="Hyperlink 42" xfId="40171" hidden="1" xr:uid="{00000000-0005-0000-0000-00006FA70000}"/>
    <cellStyle name="Hyperlink 42" xfId="40344" hidden="1" xr:uid="{00000000-0005-0000-0000-000070A70000}"/>
    <cellStyle name="Hyperlink 42" xfId="40393" hidden="1" xr:uid="{00000000-0005-0000-0000-000071A70000}"/>
    <cellStyle name="Hyperlink 42" xfId="40443" hidden="1" xr:uid="{00000000-0005-0000-0000-000072A70000}"/>
    <cellStyle name="Hyperlink 42" xfId="40479" hidden="1" xr:uid="{00000000-0005-0000-0000-000073A70000}"/>
    <cellStyle name="Hyperlink 42" xfId="40194" hidden="1" xr:uid="{00000000-0005-0000-0000-000074A70000}"/>
    <cellStyle name="Hyperlink 42" xfId="40576" hidden="1" xr:uid="{00000000-0005-0000-0000-000075A70000}"/>
    <cellStyle name="Hyperlink 42" xfId="40625" hidden="1" xr:uid="{00000000-0005-0000-0000-000076A70000}"/>
    <cellStyle name="Hyperlink 42" xfId="40675" hidden="1" xr:uid="{00000000-0005-0000-0000-000077A70000}"/>
    <cellStyle name="Hyperlink 42" xfId="40711" hidden="1" xr:uid="{00000000-0005-0000-0000-000078A70000}"/>
    <cellStyle name="Hyperlink 42" xfId="40094" hidden="1" xr:uid="{00000000-0005-0000-0000-000079A70000}"/>
    <cellStyle name="Hyperlink 42" xfId="40780" hidden="1" xr:uid="{00000000-0005-0000-0000-00007AA70000}"/>
    <cellStyle name="Hyperlink 42" xfId="40829" hidden="1" xr:uid="{00000000-0005-0000-0000-00007BA70000}"/>
    <cellStyle name="Hyperlink 42" xfId="40879" hidden="1" xr:uid="{00000000-0005-0000-0000-00007CA70000}"/>
    <cellStyle name="Hyperlink 42" xfId="40915" hidden="1" xr:uid="{00000000-0005-0000-0000-00007DA70000}"/>
    <cellStyle name="Hyperlink 42" xfId="40281" hidden="1" xr:uid="{00000000-0005-0000-0000-00007EA70000}"/>
    <cellStyle name="Hyperlink 42" xfId="40984" hidden="1" xr:uid="{00000000-0005-0000-0000-00007FA70000}"/>
    <cellStyle name="Hyperlink 42" xfId="41033" hidden="1" xr:uid="{00000000-0005-0000-0000-000080A70000}"/>
    <cellStyle name="Hyperlink 42" xfId="41083" hidden="1" xr:uid="{00000000-0005-0000-0000-000081A70000}"/>
    <cellStyle name="Hyperlink 42" xfId="41119" hidden="1" xr:uid="{00000000-0005-0000-0000-000082A70000}"/>
    <cellStyle name="Hyperlink 42" xfId="40067" hidden="1" xr:uid="{00000000-0005-0000-0000-000083A70000}"/>
    <cellStyle name="Hyperlink 42" xfId="41188" hidden="1" xr:uid="{00000000-0005-0000-0000-000084A70000}"/>
    <cellStyle name="Hyperlink 42" xfId="41237" hidden="1" xr:uid="{00000000-0005-0000-0000-000085A70000}"/>
    <cellStyle name="Hyperlink 42" xfId="41287" hidden="1" xr:uid="{00000000-0005-0000-0000-000086A70000}"/>
    <cellStyle name="Hyperlink 42" xfId="41323" hidden="1" xr:uid="{00000000-0005-0000-0000-000087A70000}"/>
    <cellStyle name="Hyperlink 42" xfId="26136" hidden="1" xr:uid="{00000000-0005-0000-0000-000088A70000}"/>
    <cellStyle name="Hyperlink 42" xfId="41392" hidden="1" xr:uid="{00000000-0005-0000-0000-000089A70000}"/>
    <cellStyle name="Hyperlink 42" xfId="41441" hidden="1" xr:uid="{00000000-0005-0000-0000-00008AA70000}"/>
    <cellStyle name="Hyperlink 42" xfId="41491" hidden="1" xr:uid="{00000000-0005-0000-0000-00008BA70000}"/>
    <cellStyle name="Hyperlink 42" xfId="41527" hidden="1" xr:uid="{00000000-0005-0000-0000-00008CA70000}"/>
    <cellStyle name="Hyperlink 42" xfId="41578" hidden="1" xr:uid="{00000000-0005-0000-0000-00008DA70000}"/>
    <cellStyle name="Hyperlink 42" xfId="41647" hidden="1" xr:uid="{00000000-0005-0000-0000-00008EA70000}"/>
    <cellStyle name="Hyperlink 42" xfId="41696" hidden="1" xr:uid="{00000000-0005-0000-0000-00008FA70000}"/>
    <cellStyle name="Hyperlink 42" xfId="41746" hidden="1" xr:uid="{00000000-0005-0000-0000-000090A70000}"/>
    <cellStyle name="Hyperlink 42" xfId="41782" hidden="1" xr:uid="{00000000-0005-0000-0000-000091A70000}"/>
    <cellStyle name="Hyperlink 42" xfId="41882" hidden="1" xr:uid="{00000000-0005-0000-0000-000092A70000}"/>
    <cellStyle name="Hyperlink 42" xfId="42004" hidden="1" xr:uid="{00000000-0005-0000-0000-000093A70000}"/>
    <cellStyle name="Hyperlink 42" xfId="42053" hidden="1" xr:uid="{00000000-0005-0000-0000-000094A70000}"/>
    <cellStyle name="Hyperlink 42" xfId="42103" hidden="1" xr:uid="{00000000-0005-0000-0000-000095A70000}"/>
    <cellStyle name="Hyperlink 42" xfId="42139" hidden="1" xr:uid="{00000000-0005-0000-0000-000096A70000}"/>
    <cellStyle name="Hyperlink 42" xfId="42262" hidden="1" xr:uid="{00000000-0005-0000-0000-000097A70000}"/>
    <cellStyle name="Hyperlink 42" xfId="42435" hidden="1" xr:uid="{00000000-0005-0000-0000-000098A70000}"/>
    <cellStyle name="Hyperlink 42" xfId="42484" hidden="1" xr:uid="{00000000-0005-0000-0000-000099A70000}"/>
    <cellStyle name="Hyperlink 42" xfId="42534" hidden="1" xr:uid="{00000000-0005-0000-0000-00009AA70000}"/>
    <cellStyle name="Hyperlink 42" xfId="42570" hidden="1" xr:uid="{00000000-0005-0000-0000-00009BA70000}"/>
    <cellStyle name="Hyperlink 42" xfId="42285" hidden="1" xr:uid="{00000000-0005-0000-0000-00009CA70000}"/>
    <cellStyle name="Hyperlink 42" xfId="42667" hidden="1" xr:uid="{00000000-0005-0000-0000-00009DA70000}"/>
    <cellStyle name="Hyperlink 42" xfId="42716" hidden="1" xr:uid="{00000000-0005-0000-0000-00009EA70000}"/>
    <cellStyle name="Hyperlink 42" xfId="42766" hidden="1" xr:uid="{00000000-0005-0000-0000-00009FA70000}"/>
    <cellStyle name="Hyperlink 42" xfId="42802" hidden="1" xr:uid="{00000000-0005-0000-0000-0000A0A70000}"/>
    <cellStyle name="Hyperlink 42" xfId="42185" hidden="1" xr:uid="{00000000-0005-0000-0000-0000A1A70000}"/>
    <cellStyle name="Hyperlink 42" xfId="42871" hidden="1" xr:uid="{00000000-0005-0000-0000-0000A2A70000}"/>
    <cellStyle name="Hyperlink 42" xfId="42920" hidden="1" xr:uid="{00000000-0005-0000-0000-0000A3A70000}"/>
    <cellStyle name="Hyperlink 42" xfId="42970" hidden="1" xr:uid="{00000000-0005-0000-0000-0000A4A70000}"/>
    <cellStyle name="Hyperlink 42" xfId="43006" hidden="1" xr:uid="{00000000-0005-0000-0000-0000A5A70000}"/>
    <cellStyle name="Hyperlink 42" xfId="42372" hidden="1" xr:uid="{00000000-0005-0000-0000-0000A6A70000}"/>
    <cellStyle name="Hyperlink 42" xfId="43075" hidden="1" xr:uid="{00000000-0005-0000-0000-0000A7A70000}"/>
    <cellStyle name="Hyperlink 42" xfId="43124" hidden="1" xr:uid="{00000000-0005-0000-0000-0000A8A70000}"/>
    <cellStyle name="Hyperlink 42" xfId="43174" hidden="1" xr:uid="{00000000-0005-0000-0000-0000A9A70000}"/>
    <cellStyle name="Hyperlink 42" xfId="43210" hidden="1" xr:uid="{00000000-0005-0000-0000-0000AAA70000}"/>
    <cellStyle name="Hyperlink 42" xfId="42158" hidden="1" xr:uid="{00000000-0005-0000-0000-0000ABA70000}"/>
    <cellStyle name="Hyperlink 42" xfId="43279" hidden="1" xr:uid="{00000000-0005-0000-0000-0000ACA70000}"/>
    <cellStyle name="Hyperlink 42" xfId="43328" hidden="1" xr:uid="{00000000-0005-0000-0000-0000ADA70000}"/>
    <cellStyle name="Hyperlink 42" xfId="43378" hidden="1" xr:uid="{00000000-0005-0000-0000-0000AEA70000}"/>
    <cellStyle name="Hyperlink 42" xfId="43414" hidden="1" xr:uid="{00000000-0005-0000-0000-0000AFA70000}"/>
    <cellStyle name="Hyperlink 42" xfId="41905" hidden="1" xr:uid="{00000000-0005-0000-0000-0000B0A70000}"/>
    <cellStyle name="Hyperlink 42" xfId="43483" hidden="1" xr:uid="{00000000-0005-0000-0000-0000B1A70000}"/>
    <cellStyle name="Hyperlink 42" xfId="43532" hidden="1" xr:uid="{00000000-0005-0000-0000-0000B2A70000}"/>
    <cellStyle name="Hyperlink 42" xfId="43582" hidden="1" xr:uid="{00000000-0005-0000-0000-0000B3A70000}"/>
    <cellStyle name="Hyperlink 42" xfId="43618" hidden="1" xr:uid="{00000000-0005-0000-0000-0000B4A70000}"/>
    <cellStyle name="Hyperlink 42" xfId="43741" hidden="1" xr:uid="{00000000-0005-0000-0000-0000B5A70000}"/>
    <cellStyle name="Hyperlink 42" xfId="43914" hidden="1" xr:uid="{00000000-0005-0000-0000-0000B6A70000}"/>
    <cellStyle name="Hyperlink 42" xfId="43963" hidden="1" xr:uid="{00000000-0005-0000-0000-0000B7A70000}"/>
    <cellStyle name="Hyperlink 42" xfId="44013" hidden="1" xr:uid="{00000000-0005-0000-0000-0000B8A70000}"/>
    <cellStyle name="Hyperlink 42" xfId="44049" hidden="1" xr:uid="{00000000-0005-0000-0000-0000B9A70000}"/>
    <cellStyle name="Hyperlink 42" xfId="43764" hidden="1" xr:uid="{00000000-0005-0000-0000-0000BAA70000}"/>
    <cellStyle name="Hyperlink 42" xfId="44146" hidden="1" xr:uid="{00000000-0005-0000-0000-0000BBA70000}"/>
    <cellStyle name="Hyperlink 42" xfId="44195" hidden="1" xr:uid="{00000000-0005-0000-0000-0000BCA70000}"/>
    <cellStyle name="Hyperlink 42" xfId="44245" hidden="1" xr:uid="{00000000-0005-0000-0000-0000BDA70000}"/>
    <cellStyle name="Hyperlink 42" xfId="44281" hidden="1" xr:uid="{00000000-0005-0000-0000-0000BEA70000}"/>
    <cellStyle name="Hyperlink 42" xfId="43664" hidden="1" xr:uid="{00000000-0005-0000-0000-0000BFA70000}"/>
    <cellStyle name="Hyperlink 42" xfId="44350" hidden="1" xr:uid="{00000000-0005-0000-0000-0000C0A70000}"/>
    <cellStyle name="Hyperlink 42" xfId="44399" hidden="1" xr:uid="{00000000-0005-0000-0000-0000C1A70000}"/>
    <cellStyle name="Hyperlink 42" xfId="44449" hidden="1" xr:uid="{00000000-0005-0000-0000-0000C2A70000}"/>
    <cellStyle name="Hyperlink 42" xfId="44485" hidden="1" xr:uid="{00000000-0005-0000-0000-0000C3A70000}"/>
    <cellStyle name="Hyperlink 42" xfId="43851" hidden="1" xr:uid="{00000000-0005-0000-0000-0000C4A70000}"/>
    <cellStyle name="Hyperlink 42" xfId="44554" hidden="1" xr:uid="{00000000-0005-0000-0000-0000C5A70000}"/>
    <cellStyle name="Hyperlink 42" xfId="44603" hidden="1" xr:uid="{00000000-0005-0000-0000-0000C6A70000}"/>
    <cellStyle name="Hyperlink 42" xfId="44653" hidden="1" xr:uid="{00000000-0005-0000-0000-0000C7A70000}"/>
    <cellStyle name="Hyperlink 42" xfId="44689" hidden="1" xr:uid="{00000000-0005-0000-0000-0000C8A70000}"/>
    <cellStyle name="Hyperlink 42" xfId="43637" hidden="1" xr:uid="{00000000-0005-0000-0000-0000C9A70000}"/>
    <cellStyle name="Hyperlink 42" xfId="44758" hidden="1" xr:uid="{00000000-0005-0000-0000-0000CAA70000}"/>
    <cellStyle name="Hyperlink 42" xfId="44807" hidden="1" xr:uid="{00000000-0005-0000-0000-0000CBA70000}"/>
    <cellStyle name="Hyperlink 42" xfId="44857" hidden="1" xr:uid="{00000000-0005-0000-0000-0000CCA70000}"/>
    <cellStyle name="Hyperlink 42" xfId="44893" hidden="1" xr:uid="{00000000-0005-0000-0000-0000CDA70000}"/>
    <cellStyle name="Hyperlink 42" xfId="41837" hidden="1" xr:uid="{00000000-0005-0000-0000-0000CEA70000}"/>
    <cellStyle name="Hyperlink 42" xfId="44962" hidden="1" xr:uid="{00000000-0005-0000-0000-0000CFA70000}"/>
    <cellStyle name="Hyperlink 42" xfId="45011" hidden="1" xr:uid="{00000000-0005-0000-0000-0000D0A70000}"/>
    <cellStyle name="Hyperlink 42" xfId="45061" hidden="1" xr:uid="{00000000-0005-0000-0000-0000D1A70000}"/>
    <cellStyle name="Hyperlink 42" xfId="45097" hidden="1" xr:uid="{00000000-0005-0000-0000-0000D2A70000}"/>
    <cellStyle name="Hyperlink 42" xfId="45220" hidden="1" xr:uid="{00000000-0005-0000-0000-0000D3A70000}"/>
    <cellStyle name="Hyperlink 42" xfId="45393" hidden="1" xr:uid="{00000000-0005-0000-0000-0000D4A70000}"/>
    <cellStyle name="Hyperlink 42" xfId="45442" hidden="1" xr:uid="{00000000-0005-0000-0000-0000D5A70000}"/>
    <cellStyle name="Hyperlink 42" xfId="45492" hidden="1" xr:uid="{00000000-0005-0000-0000-0000D6A70000}"/>
    <cellStyle name="Hyperlink 42" xfId="45528" hidden="1" xr:uid="{00000000-0005-0000-0000-0000D7A70000}"/>
    <cellStyle name="Hyperlink 42" xfId="45243" hidden="1" xr:uid="{00000000-0005-0000-0000-0000D8A70000}"/>
    <cellStyle name="Hyperlink 42" xfId="45625" hidden="1" xr:uid="{00000000-0005-0000-0000-0000D9A70000}"/>
    <cellStyle name="Hyperlink 42" xfId="45674" hidden="1" xr:uid="{00000000-0005-0000-0000-0000DAA70000}"/>
    <cellStyle name="Hyperlink 42" xfId="45724" hidden="1" xr:uid="{00000000-0005-0000-0000-0000DBA70000}"/>
    <cellStyle name="Hyperlink 42" xfId="45760" hidden="1" xr:uid="{00000000-0005-0000-0000-0000DCA70000}"/>
    <cellStyle name="Hyperlink 42" xfId="45143" hidden="1" xr:uid="{00000000-0005-0000-0000-0000DDA70000}"/>
    <cellStyle name="Hyperlink 42" xfId="45829" hidden="1" xr:uid="{00000000-0005-0000-0000-0000DEA70000}"/>
    <cellStyle name="Hyperlink 42" xfId="45878" hidden="1" xr:uid="{00000000-0005-0000-0000-0000DFA70000}"/>
    <cellStyle name="Hyperlink 42" xfId="45928" hidden="1" xr:uid="{00000000-0005-0000-0000-0000E0A70000}"/>
    <cellStyle name="Hyperlink 42" xfId="45964" hidden="1" xr:uid="{00000000-0005-0000-0000-0000E1A70000}"/>
    <cellStyle name="Hyperlink 42" xfId="45330" hidden="1" xr:uid="{00000000-0005-0000-0000-0000E2A70000}"/>
    <cellStyle name="Hyperlink 42" xfId="46033" hidden="1" xr:uid="{00000000-0005-0000-0000-0000E3A70000}"/>
    <cellStyle name="Hyperlink 42" xfId="46082" hidden="1" xr:uid="{00000000-0005-0000-0000-0000E4A70000}"/>
    <cellStyle name="Hyperlink 42" xfId="46132" hidden="1" xr:uid="{00000000-0005-0000-0000-0000E5A70000}"/>
    <cellStyle name="Hyperlink 42" xfId="46168" hidden="1" xr:uid="{00000000-0005-0000-0000-0000E6A70000}"/>
    <cellStyle name="Hyperlink 42" xfId="45116" hidden="1" xr:uid="{00000000-0005-0000-0000-0000E7A70000}"/>
    <cellStyle name="Hyperlink 42" xfId="46237" hidden="1" xr:uid="{00000000-0005-0000-0000-0000E8A70000}"/>
    <cellStyle name="Hyperlink 42" xfId="46286" hidden="1" xr:uid="{00000000-0005-0000-0000-0000E9A70000}"/>
    <cellStyle name="Hyperlink 42" xfId="46336" hidden="1" xr:uid="{00000000-0005-0000-0000-0000EAA70000}"/>
    <cellStyle name="Hyperlink 42" xfId="46372" hidden="1" xr:uid="{00000000-0005-0000-0000-0000EBA70000}"/>
    <cellStyle name="Hyperlink 42" xfId="31210" hidden="1" xr:uid="{00000000-0005-0000-0000-0000ECA70000}"/>
    <cellStyle name="Hyperlink 42" xfId="46441" hidden="1" xr:uid="{00000000-0005-0000-0000-0000EDA70000}"/>
    <cellStyle name="Hyperlink 42" xfId="46490" hidden="1" xr:uid="{00000000-0005-0000-0000-0000EEA70000}"/>
    <cellStyle name="Hyperlink 42" xfId="46540" hidden="1" xr:uid="{00000000-0005-0000-0000-0000EFA70000}"/>
    <cellStyle name="Hyperlink 42" xfId="46576" hidden="1" xr:uid="{00000000-0005-0000-0000-0000F0A70000}"/>
    <cellStyle name="Hyperlink 42" xfId="46627" hidden="1" xr:uid="{00000000-0005-0000-0000-0000F1A70000}"/>
    <cellStyle name="Hyperlink 42" xfId="46696" hidden="1" xr:uid="{00000000-0005-0000-0000-0000F2A70000}"/>
    <cellStyle name="Hyperlink 42" xfId="46745" hidden="1" xr:uid="{00000000-0005-0000-0000-0000F3A70000}"/>
    <cellStyle name="Hyperlink 42" xfId="46795" hidden="1" xr:uid="{00000000-0005-0000-0000-0000F4A70000}"/>
    <cellStyle name="Hyperlink 42" xfId="46831" hidden="1" xr:uid="{00000000-0005-0000-0000-0000F5A70000}"/>
    <cellStyle name="Hyperlink 42" xfId="46931" hidden="1" xr:uid="{00000000-0005-0000-0000-0000F6A70000}"/>
    <cellStyle name="Hyperlink 42" xfId="47053" hidden="1" xr:uid="{00000000-0005-0000-0000-0000F7A70000}"/>
    <cellStyle name="Hyperlink 42" xfId="47102" hidden="1" xr:uid="{00000000-0005-0000-0000-0000F8A70000}"/>
    <cellStyle name="Hyperlink 42" xfId="47152" hidden="1" xr:uid="{00000000-0005-0000-0000-0000F9A70000}"/>
    <cellStyle name="Hyperlink 42" xfId="47188" hidden="1" xr:uid="{00000000-0005-0000-0000-0000FAA70000}"/>
    <cellStyle name="Hyperlink 42" xfId="47311" hidden="1" xr:uid="{00000000-0005-0000-0000-0000FBA70000}"/>
    <cellStyle name="Hyperlink 42" xfId="47484" hidden="1" xr:uid="{00000000-0005-0000-0000-0000FCA70000}"/>
    <cellStyle name="Hyperlink 42" xfId="47533" hidden="1" xr:uid="{00000000-0005-0000-0000-0000FDA70000}"/>
    <cellStyle name="Hyperlink 42" xfId="47583" hidden="1" xr:uid="{00000000-0005-0000-0000-0000FEA70000}"/>
    <cellStyle name="Hyperlink 42" xfId="47619" hidden="1" xr:uid="{00000000-0005-0000-0000-0000FFA70000}"/>
    <cellStyle name="Hyperlink 42" xfId="47334" hidden="1" xr:uid="{00000000-0005-0000-0000-000000A80000}"/>
    <cellStyle name="Hyperlink 42" xfId="47716" hidden="1" xr:uid="{00000000-0005-0000-0000-000001A80000}"/>
    <cellStyle name="Hyperlink 42" xfId="47765" hidden="1" xr:uid="{00000000-0005-0000-0000-000002A80000}"/>
    <cellStyle name="Hyperlink 42" xfId="47815" hidden="1" xr:uid="{00000000-0005-0000-0000-000003A80000}"/>
    <cellStyle name="Hyperlink 42" xfId="47851" hidden="1" xr:uid="{00000000-0005-0000-0000-000004A80000}"/>
    <cellStyle name="Hyperlink 42" xfId="47234" hidden="1" xr:uid="{00000000-0005-0000-0000-000005A80000}"/>
    <cellStyle name="Hyperlink 42" xfId="47920" hidden="1" xr:uid="{00000000-0005-0000-0000-000006A80000}"/>
    <cellStyle name="Hyperlink 42" xfId="47969" hidden="1" xr:uid="{00000000-0005-0000-0000-000007A80000}"/>
    <cellStyle name="Hyperlink 42" xfId="48019" hidden="1" xr:uid="{00000000-0005-0000-0000-000008A80000}"/>
    <cellStyle name="Hyperlink 42" xfId="48055" hidden="1" xr:uid="{00000000-0005-0000-0000-000009A80000}"/>
    <cellStyle name="Hyperlink 42" xfId="47421" hidden="1" xr:uid="{00000000-0005-0000-0000-00000AA80000}"/>
    <cellStyle name="Hyperlink 42" xfId="48124" hidden="1" xr:uid="{00000000-0005-0000-0000-00000BA80000}"/>
    <cellStyle name="Hyperlink 42" xfId="48173" hidden="1" xr:uid="{00000000-0005-0000-0000-00000CA80000}"/>
    <cellStyle name="Hyperlink 42" xfId="48223" hidden="1" xr:uid="{00000000-0005-0000-0000-00000DA80000}"/>
    <cellStyle name="Hyperlink 42" xfId="48259" hidden="1" xr:uid="{00000000-0005-0000-0000-00000EA80000}"/>
    <cellStyle name="Hyperlink 42" xfId="47207" hidden="1" xr:uid="{00000000-0005-0000-0000-00000FA80000}"/>
    <cellStyle name="Hyperlink 42" xfId="48328" hidden="1" xr:uid="{00000000-0005-0000-0000-000010A80000}"/>
    <cellStyle name="Hyperlink 42" xfId="48377" hidden="1" xr:uid="{00000000-0005-0000-0000-000011A80000}"/>
    <cellStyle name="Hyperlink 42" xfId="48427" hidden="1" xr:uid="{00000000-0005-0000-0000-000012A80000}"/>
    <cellStyle name="Hyperlink 42" xfId="48463" hidden="1" xr:uid="{00000000-0005-0000-0000-000013A80000}"/>
    <cellStyle name="Hyperlink 42" xfId="46954" hidden="1" xr:uid="{00000000-0005-0000-0000-000014A80000}"/>
    <cellStyle name="Hyperlink 42" xfId="48532" hidden="1" xr:uid="{00000000-0005-0000-0000-000015A80000}"/>
    <cellStyle name="Hyperlink 42" xfId="48581" hidden="1" xr:uid="{00000000-0005-0000-0000-000016A80000}"/>
    <cellStyle name="Hyperlink 42" xfId="48631" hidden="1" xr:uid="{00000000-0005-0000-0000-000017A80000}"/>
    <cellStyle name="Hyperlink 42" xfId="48667" hidden="1" xr:uid="{00000000-0005-0000-0000-000018A80000}"/>
    <cellStyle name="Hyperlink 42" xfId="48790" hidden="1" xr:uid="{00000000-0005-0000-0000-000019A80000}"/>
    <cellStyle name="Hyperlink 42" xfId="48963" hidden="1" xr:uid="{00000000-0005-0000-0000-00001AA80000}"/>
    <cellStyle name="Hyperlink 42" xfId="49012" hidden="1" xr:uid="{00000000-0005-0000-0000-00001BA80000}"/>
    <cellStyle name="Hyperlink 42" xfId="49062" hidden="1" xr:uid="{00000000-0005-0000-0000-00001CA80000}"/>
    <cellStyle name="Hyperlink 42" xfId="49098" hidden="1" xr:uid="{00000000-0005-0000-0000-00001DA80000}"/>
    <cellStyle name="Hyperlink 42" xfId="48813" hidden="1" xr:uid="{00000000-0005-0000-0000-00001EA80000}"/>
    <cellStyle name="Hyperlink 42" xfId="49195" hidden="1" xr:uid="{00000000-0005-0000-0000-00001FA80000}"/>
    <cellStyle name="Hyperlink 42" xfId="49244" hidden="1" xr:uid="{00000000-0005-0000-0000-000020A80000}"/>
    <cellStyle name="Hyperlink 42" xfId="49294" hidden="1" xr:uid="{00000000-0005-0000-0000-000021A80000}"/>
    <cellStyle name="Hyperlink 42" xfId="49330" hidden="1" xr:uid="{00000000-0005-0000-0000-000022A80000}"/>
    <cellStyle name="Hyperlink 42" xfId="48713" hidden="1" xr:uid="{00000000-0005-0000-0000-000023A80000}"/>
    <cellStyle name="Hyperlink 42" xfId="49399" hidden="1" xr:uid="{00000000-0005-0000-0000-000024A80000}"/>
    <cellStyle name="Hyperlink 42" xfId="49448" hidden="1" xr:uid="{00000000-0005-0000-0000-000025A80000}"/>
    <cellStyle name="Hyperlink 42" xfId="49498" hidden="1" xr:uid="{00000000-0005-0000-0000-000026A80000}"/>
    <cellStyle name="Hyperlink 42" xfId="49534" hidden="1" xr:uid="{00000000-0005-0000-0000-000027A80000}"/>
    <cellStyle name="Hyperlink 42" xfId="48900" hidden="1" xr:uid="{00000000-0005-0000-0000-000028A80000}"/>
    <cellStyle name="Hyperlink 42" xfId="49603" hidden="1" xr:uid="{00000000-0005-0000-0000-000029A80000}"/>
    <cellStyle name="Hyperlink 42" xfId="49652" hidden="1" xr:uid="{00000000-0005-0000-0000-00002AA80000}"/>
    <cellStyle name="Hyperlink 42" xfId="49702" hidden="1" xr:uid="{00000000-0005-0000-0000-00002BA80000}"/>
    <cellStyle name="Hyperlink 42" xfId="49738" hidden="1" xr:uid="{00000000-0005-0000-0000-00002CA80000}"/>
    <cellStyle name="Hyperlink 42" xfId="48686" hidden="1" xr:uid="{00000000-0005-0000-0000-00002DA80000}"/>
    <cellStyle name="Hyperlink 42" xfId="49807" hidden="1" xr:uid="{00000000-0005-0000-0000-00002EA80000}"/>
    <cellStyle name="Hyperlink 42" xfId="49856" hidden="1" xr:uid="{00000000-0005-0000-0000-00002FA80000}"/>
    <cellStyle name="Hyperlink 42" xfId="49906" hidden="1" xr:uid="{00000000-0005-0000-0000-000030A80000}"/>
    <cellStyle name="Hyperlink 42" xfId="49942" hidden="1" xr:uid="{00000000-0005-0000-0000-000031A80000}"/>
    <cellStyle name="Hyperlink 42" xfId="46886" hidden="1" xr:uid="{00000000-0005-0000-0000-000032A80000}"/>
    <cellStyle name="Hyperlink 42" xfId="50011" hidden="1" xr:uid="{00000000-0005-0000-0000-000033A80000}"/>
    <cellStyle name="Hyperlink 42" xfId="50060" hidden="1" xr:uid="{00000000-0005-0000-0000-000034A80000}"/>
    <cellStyle name="Hyperlink 42" xfId="50110" hidden="1" xr:uid="{00000000-0005-0000-0000-000035A80000}"/>
    <cellStyle name="Hyperlink 42" xfId="50146" hidden="1" xr:uid="{00000000-0005-0000-0000-000036A80000}"/>
    <cellStyle name="Hyperlink 42" xfId="50269" hidden="1" xr:uid="{00000000-0005-0000-0000-000037A80000}"/>
    <cellStyle name="Hyperlink 42" xfId="50442" hidden="1" xr:uid="{00000000-0005-0000-0000-000038A80000}"/>
    <cellStyle name="Hyperlink 42" xfId="50491" hidden="1" xr:uid="{00000000-0005-0000-0000-000039A80000}"/>
    <cellStyle name="Hyperlink 42" xfId="50541" hidden="1" xr:uid="{00000000-0005-0000-0000-00003AA80000}"/>
    <cellStyle name="Hyperlink 42" xfId="50577" hidden="1" xr:uid="{00000000-0005-0000-0000-00003BA80000}"/>
    <cellStyle name="Hyperlink 42" xfId="50292" hidden="1" xr:uid="{00000000-0005-0000-0000-00003CA80000}"/>
    <cellStyle name="Hyperlink 42" xfId="50674" hidden="1" xr:uid="{00000000-0005-0000-0000-00003DA80000}"/>
    <cellStyle name="Hyperlink 42" xfId="50723" hidden="1" xr:uid="{00000000-0005-0000-0000-00003EA80000}"/>
    <cellStyle name="Hyperlink 42" xfId="50773" hidden="1" xr:uid="{00000000-0005-0000-0000-00003FA80000}"/>
    <cellStyle name="Hyperlink 42" xfId="50809" hidden="1" xr:uid="{00000000-0005-0000-0000-000040A80000}"/>
    <cellStyle name="Hyperlink 42" xfId="50192" hidden="1" xr:uid="{00000000-0005-0000-0000-000041A80000}"/>
    <cellStyle name="Hyperlink 42" xfId="50878" hidden="1" xr:uid="{00000000-0005-0000-0000-000042A80000}"/>
    <cellStyle name="Hyperlink 42" xfId="50927" hidden="1" xr:uid="{00000000-0005-0000-0000-000043A80000}"/>
    <cellStyle name="Hyperlink 42" xfId="50977" hidden="1" xr:uid="{00000000-0005-0000-0000-000044A80000}"/>
    <cellStyle name="Hyperlink 42" xfId="51013" hidden="1" xr:uid="{00000000-0005-0000-0000-000045A80000}"/>
    <cellStyle name="Hyperlink 42" xfId="50379" hidden="1" xr:uid="{00000000-0005-0000-0000-000046A80000}"/>
    <cellStyle name="Hyperlink 42" xfId="51082" hidden="1" xr:uid="{00000000-0005-0000-0000-000047A80000}"/>
    <cellStyle name="Hyperlink 42" xfId="51131" hidden="1" xr:uid="{00000000-0005-0000-0000-000048A80000}"/>
    <cellStyle name="Hyperlink 42" xfId="51181" hidden="1" xr:uid="{00000000-0005-0000-0000-000049A80000}"/>
    <cellStyle name="Hyperlink 42" xfId="51217" hidden="1" xr:uid="{00000000-0005-0000-0000-00004AA80000}"/>
    <cellStyle name="Hyperlink 42" xfId="50165" hidden="1" xr:uid="{00000000-0005-0000-0000-00004BA80000}"/>
    <cellStyle name="Hyperlink 42" xfId="51286" hidden="1" xr:uid="{00000000-0005-0000-0000-00004CA80000}"/>
    <cellStyle name="Hyperlink 42" xfId="51335" hidden="1" xr:uid="{00000000-0005-0000-0000-00004DA80000}"/>
    <cellStyle name="Hyperlink 42" xfId="51385" hidden="1" xr:uid="{00000000-0005-0000-0000-00004EA80000}"/>
    <cellStyle name="Hyperlink 42" xfId="51421" hidden="1" xr:uid="{00000000-0005-0000-0000-00004FA80000}"/>
    <cellStyle name="Hyperlink 42" xfId="36282" hidden="1" xr:uid="{00000000-0005-0000-0000-000050A80000}"/>
    <cellStyle name="Hyperlink 42" xfId="51490" hidden="1" xr:uid="{00000000-0005-0000-0000-000051A80000}"/>
    <cellStyle name="Hyperlink 42" xfId="51539" hidden="1" xr:uid="{00000000-0005-0000-0000-000052A80000}"/>
    <cellStyle name="Hyperlink 42" xfId="51589" hidden="1" xr:uid="{00000000-0005-0000-0000-000053A80000}"/>
    <cellStyle name="Hyperlink 42" xfId="51625" hidden="1" xr:uid="{00000000-0005-0000-0000-000054A80000}"/>
    <cellStyle name="Hyperlink 42" xfId="51676" hidden="1" xr:uid="{00000000-0005-0000-0000-000055A80000}"/>
    <cellStyle name="Hyperlink 42" xfId="51745" hidden="1" xr:uid="{00000000-0005-0000-0000-000056A80000}"/>
    <cellStyle name="Hyperlink 42" xfId="51794" hidden="1" xr:uid="{00000000-0005-0000-0000-000057A80000}"/>
    <cellStyle name="Hyperlink 42" xfId="51844" hidden="1" xr:uid="{00000000-0005-0000-0000-000058A80000}"/>
    <cellStyle name="Hyperlink 42" xfId="51880" hidden="1" xr:uid="{00000000-0005-0000-0000-000059A80000}"/>
    <cellStyle name="Hyperlink 42" xfId="51980" hidden="1" xr:uid="{00000000-0005-0000-0000-00005AA80000}"/>
    <cellStyle name="Hyperlink 42" xfId="52102" hidden="1" xr:uid="{00000000-0005-0000-0000-00005BA80000}"/>
    <cellStyle name="Hyperlink 42" xfId="52151" hidden="1" xr:uid="{00000000-0005-0000-0000-00005CA80000}"/>
    <cellStyle name="Hyperlink 42" xfId="52201" hidden="1" xr:uid="{00000000-0005-0000-0000-00005DA80000}"/>
    <cellStyle name="Hyperlink 42" xfId="52237" hidden="1" xr:uid="{00000000-0005-0000-0000-00005EA80000}"/>
    <cellStyle name="Hyperlink 42" xfId="52360" hidden="1" xr:uid="{00000000-0005-0000-0000-00005FA80000}"/>
    <cellStyle name="Hyperlink 42" xfId="52533" hidden="1" xr:uid="{00000000-0005-0000-0000-000060A80000}"/>
    <cellStyle name="Hyperlink 42" xfId="52582" hidden="1" xr:uid="{00000000-0005-0000-0000-000061A80000}"/>
    <cellStyle name="Hyperlink 42" xfId="52632" hidden="1" xr:uid="{00000000-0005-0000-0000-000062A80000}"/>
    <cellStyle name="Hyperlink 42" xfId="52668" hidden="1" xr:uid="{00000000-0005-0000-0000-000063A80000}"/>
    <cellStyle name="Hyperlink 42" xfId="52383" hidden="1" xr:uid="{00000000-0005-0000-0000-000064A80000}"/>
    <cellStyle name="Hyperlink 42" xfId="52765" hidden="1" xr:uid="{00000000-0005-0000-0000-000065A80000}"/>
    <cellStyle name="Hyperlink 42" xfId="52814" hidden="1" xr:uid="{00000000-0005-0000-0000-000066A80000}"/>
    <cellStyle name="Hyperlink 42" xfId="52864" hidden="1" xr:uid="{00000000-0005-0000-0000-000067A80000}"/>
    <cellStyle name="Hyperlink 42" xfId="52900" hidden="1" xr:uid="{00000000-0005-0000-0000-000068A80000}"/>
    <cellStyle name="Hyperlink 42" xfId="52283" hidden="1" xr:uid="{00000000-0005-0000-0000-000069A80000}"/>
    <cellStyle name="Hyperlink 42" xfId="52969" hidden="1" xr:uid="{00000000-0005-0000-0000-00006AA80000}"/>
    <cellStyle name="Hyperlink 42" xfId="53018" hidden="1" xr:uid="{00000000-0005-0000-0000-00006BA80000}"/>
    <cellStyle name="Hyperlink 42" xfId="53068" hidden="1" xr:uid="{00000000-0005-0000-0000-00006CA80000}"/>
    <cellStyle name="Hyperlink 42" xfId="53104" hidden="1" xr:uid="{00000000-0005-0000-0000-00006DA80000}"/>
    <cellStyle name="Hyperlink 42" xfId="52470" hidden="1" xr:uid="{00000000-0005-0000-0000-00006EA80000}"/>
    <cellStyle name="Hyperlink 42" xfId="53173" hidden="1" xr:uid="{00000000-0005-0000-0000-00006FA80000}"/>
    <cellStyle name="Hyperlink 42" xfId="53222" hidden="1" xr:uid="{00000000-0005-0000-0000-000070A80000}"/>
    <cellStyle name="Hyperlink 42" xfId="53272" hidden="1" xr:uid="{00000000-0005-0000-0000-000071A80000}"/>
    <cellStyle name="Hyperlink 42" xfId="53308" hidden="1" xr:uid="{00000000-0005-0000-0000-000072A80000}"/>
    <cellStyle name="Hyperlink 42" xfId="52256" hidden="1" xr:uid="{00000000-0005-0000-0000-000073A80000}"/>
    <cellStyle name="Hyperlink 42" xfId="53377" hidden="1" xr:uid="{00000000-0005-0000-0000-000074A80000}"/>
    <cellStyle name="Hyperlink 42" xfId="53426" hidden="1" xr:uid="{00000000-0005-0000-0000-000075A80000}"/>
    <cellStyle name="Hyperlink 42" xfId="53476" hidden="1" xr:uid="{00000000-0005-0000-0000-000076A80000}"/>
    <cellStyle name="Hyperlink 42" xfId="53512" hidden="1" xr:uid="{00000000-0005-0000-0000-000077A80000}"/>
    <cellStyle name="Hyperlink 42" xfId="52003" hidden="1" xr:uid="{00000000-0005-0000-0000-000078A80000}"/>
    <cellStyle name="Hyperlink 42" xfId="53581" hidden="1" xr:uid="{00000000-0005-0000-0000-000079A80000}"/>
    <cellStyle name="Hyperlink 42" xfId="53630" hidden="1" xr:uid="{00000000-0005-0000-0000-00007AA80000}"/>
    <cellStyle name="Hyperlink 42" xfId="53680" hidden="1" xr:uid="{00000000-0005-0000-0000-00007BA80000}"/>
    <cellStyle name="Hyperlink 42" xfId="53716" hidden="1" xr:uid="{00000000-0005-0000-0000-00007CA80000}"/>
    <cellStyle name="Hyperlink 42" xfId="53839" hidden="1" xr:uid="{00000000-0005-0000-0000-00007DA80000}"/>
    <cellStyle name="Hyperlink 42" xfId="54012" hidden="1" xr:uid="{00000000-0005-0000-0000-00007EA80000}"/>
    <cellStyle name="Hyperlink 42" xfId="54061" hidden="1" xr:uid="{00000000-0005-0000-0000-00007FA80000}"/>
    <cellStyle name="Hyperlink 42" xfId="54111" hidden="1" xr:uid="{00000000-0005-0000-0000-000080A80000}"/>
    <cellStyle name="Hyperlink 42" xfId="54147" hidden="1" xr:uid="{00000000-0005-0000-0000-000081A80000}"/>
    <cellStyle name="Hyperlink 42" xfId="53862" hidden="1" xr:uid="{00000000-0005-0000-0000-000082A80000}"/>
    <cellStyle name="Hyperlink 42" xfId="54244" hidden="1" xr:uid="{00000000-0005-0000-0000-000083A80000}"/>
    <cellStyle name="Hyperlink 42" xfId="54293" hidden="1" xr:uid="{00000000-0005-0000-0000-000084A80000}"/>
    <cellStyle name="Hyperlink 42" xfId="54343" hidden="1" xr:uid="{00000000-0005-0000-0000-000085A80000}"/>
    <cellStyle name="Hyperlink 42" xfId="54379" hidden="1" xr:uid="{00000000-0005-0000-0000-000086A80000}"/>
    <cellStyle name="Hyperlink 42" xfId="53762" hidden="1" xr:uid="{00000000-0005-0000-0000-000087A80000}"/>
    <cellStyle name="Hyperlink 42" xfId="54448" hidden="1" xr:uid="{00000000-0005-0000-0000-000088A80000}"/>
    <cellStyle name="Hyperlink 42" xfId="54497" hidden="1" xr:uid="{00000000-0005-0000-0000-000089A80000}"/>
    <cellStyle name="Hyperlink 42" xfId="54547" hidden="1" xr:uid="{00000000-0005-0000-0000-00008AA80000}"/>
    <cellStyle name="Hyperlink 42" xfId="54583" hidden="1" xr:uid="{00000000-0005-0000-0000-00008BA80000}"/>
    <cellStyle name="Hyperlink 42" xfId="53949" hidden="1" xr:uid="{00000000-0005-0000-0000-00008CA80000}"/>
    <cellStyle name="Hyperlink 42" xfId="54652" hidden="1" xr:uid="{00000000-0005-0000-0000-00008DA80000}"/>
    <cellStyle name="Hyperlink 42" xfId="54701" hidden="1" xr:uid="{00000000-0005-0000-0000-00008EA80000}"/>
    <cellStyle name="Hyperlink 42" xfId="54751" hidden="1" xr:uid="{00000000-0005-0000-0000-00008FA80000}"/>
    <cellStyle name="Hyperlink 42" xfId="54787" hidden="1" xr:uid="{00000000-0005-0000-0000-000090A80000}"/>
    <cellStyle name="Hyperlink 42" xfId="53735" hidden="1" xr:uid="{00000000-0005-0000-0000-000091A80000}"/>
    <cellStyle name="Hyperlink 42" xfId="54856" hidden="1" xr:uid="{00000000-0005-0000-0000-000092A80000}"/>
    <cellStyle name="Hyperlink 42" xfId="54905" hidden="1" xr:uid="{00000000-0005-0000-0000-000093A80000}"/>
    <cellStyle name="Hyperlink 42" xfId="54955" hidden="1" xr:uid="{00000000-0005-0000-0000-000094A80000}"/>
    <cellStyle name="Hyperlink 42" xfId="54991" hidden="1" xr:uid="{00000000-0005-0000-0000-000095A80000}"/>
    <cellStyle name="Hyperlink 42" xfId="51935" hidden="1" xr:uid="{00000000-0005-0000-0000-000096A80000}"/>
    <cellStyle name="Hyperlink 42" xfId="55060" hidden="1" xr:uid="{00000000-0005-0000-0000-000097A80000}"/>
    <cellStyle name="Hyperlink 42" xfId="55109" hidden="1" xr:uid="{00000000-0005-0000-0000-000098A80000}"/>
    <cellStyle name="Hyperlink 42" xfId="55159" hidden="1" xr:uid="{00000000-0005-0000-0000-000099A80000}"/>
    <cellStyle name="Hyperlink 42" xfId="55195" hidden="1" xr:uid="{00000000-0005-0000-0000-00009AA80000}"/>
    <cellStyle name="Hyperlink 42" xfId="55318" hidden="1" xr:uid="{00000000-0005-0000-0000-00009BA80000}"/>
    <cellStyle name="Hyperlink 42" xfId="55491" hidden="1" xr:uid="{00000000-0005-0000-0000-00009CA80000}"/>
    <cellStyle name="Hyperlink 42" xfId="55540" hidden="1" xr:uid="{00000000-0005-0000-0000-00009DA80000}"/>
    <cellStyle name="Hyperlink 42" xfId="55590" hidden="1" xr:uid="{00000000-0005-0000-0000-00009EA80000}"/>
    <cellStyle name="Hyperlink 42" xfId="55626" hidden="1" xr:uid="{00000000-0005-0000-0000-00009FA80000}"/>
    <cellStyle name="Hyperlink 42" xfId="55341" hidden="1" xr:uid="{00000000-0005-0000-0000-0000A0A80000}"/>
    <cellStyle name="Hyperlink 42" xfId="55723" hidden="1" xr:uid="{00000000-0005-0000-0000-0000A1A80000}"/>
    <cellStyle name="Hyperlink 42" xfId="55772" hidden="1" xr:uid="{00000000-0005-0000-0000-0000A2A80000}"/>
    <cellStyle name="Hyperlink 42" xfId="55822" hidden="1" xr:uid="{00000000-0005-0000-0000-0000A3A80000}"/>
    <cellStyle name="Hyperlink 42" xfId="55858" hidden="1" xr:uid="{00000000-0005-0000-0000-0000A4A80000}"/>
    <cellStyle name="Hyperlink 42" xfId="55241" hidden="1" xr:uid="{00000000-0005-0000-0000-0000A5A80000}"/>
    <cellStyle name="Hyperlink 42" xfId="55927" hidden="1" xr:uid="{00000000-0005-0000-0000-0000A6A80000}"/>
    <cellStyle name="Hyperlink 42" xfId="55976" hidden="1" xr:uid="{00000000-0005-0000-0000-0000A7A80000}"/>
    <cellStyle name="Hyperlink 42" xfId="56026" hidden="1" xr:uid="{00000000-0005-0000-0000-0000A8A80000}"/>
    <cellStyle name="Hyperlink 42" xfId="56062" hidden="1" xr:uid="{00000000-0005-0000-0000-0000A9A80000}"/>
    <cellStyle name="Hyperlink 42" xfId="55428" hidden="1" xr:uid="{00000000-0005-0000-0000-0000AAA80000}"/>
    <cellStyle name="Hyperlink 42" xfId="56131" hidden="1" xr:uid="{00000000-0005-0000-0000-0000ABA80000}"/>
    <cellStyle name="Hyperlink 42" xfId="56180" hidden="1" xr:uid="{00000000-0005-0000-0000-0000ACA80000}"/>
    <cellStyle name="Hyperlink 42" xfId="56230" hidden="1" xr:uid="{00000000-0005-0000-0000-0000ADA80000}"/>
    <cellStyle name="Hyperlink 42" xfId="56266" hidden="1" xr:uid="{00000000-0005-0000-0000-0000AEA80000}"/>
    <cellStyle name="Hyperlink 42" xfId="55214" hidden="1" xr:uid="{00000000-0005-0000-0000-0000AFA80000}"/>
    <cellStyle name="Hyperlink 42" xfId="56335" hidden="1" xr:uid="{00000000-0005-0000-0000-0000B0A80000}"/>
    <cellStyle name="Hyperlink 42" xfId="56384" hidden="1" xr:uid="{00000000-0005-0000-0000-0000B1A80000}"/>
    <cellStyle name="Hyperlink 42" xfId="56434" hidden="1" xr:uid="{00000000-0005-0000-0000-0000B2A80000}"/>
    <cellStyle name="Hyperlink 42" xfId="56470" hidden="1" xr:uid="{00000000-0005-0000-0000-0000B3A80000}"/>
    <cellStyle name="Hyperlink 42" xfId="56532" hidden="1" xr:uid="{00000000-0005-0000-0000-0000B4A80000}"/>
    <cellStyle name="Hyperlink 42" xfId="56603" hidden="1" xr:uid="{00000000-0005-0000-0000-0000B5A80000}"/>
    <cellStyle name="Hyperlink 42" xfId="56652" hidden="1" xr:uid="{00000000-0005-0000-0000-0000B6A80000}"/>
    <cellStyle name="Hyperlink 42" xfId="56702" hidden="1" xr:uid="{00000000-0005-0000-0000-0000B7A80000}"/>
    <cellStyle name="Hyperlink 42" xfId="56738" hidden="1" xr:uid="{00000000-0005-0000-0000-0000B8A80000}"/>
    <cellStyle name="Hyperlink 42" xfId="56789" hidden="1" xr:uid="{00000000-0005-0000-0000-0000B9A80000}"/>
    <cellStyle name="Hyperlink 42" xfId="56858" hidden="1" xr:uid="{00000000-0005-0000-0000-0000BAA80000}"/>
    <cellStyle name="Hyperlink 42" xfId="56907" hidden="1" xr:uid="{00000000-0005-0000-0000-0000BBA80000}"/>
    <cellStyle name="Hyperlink 42" xfId="56957" hidden="1" xr:uid="{00000000-0005-0000-0000-0000BCA80000}"/>
    <cellStyle name="Hyperlink 42" xfId="56993" hidden="1" xr:uid="{00000000-0005-0000-0000-0000BDA80000}"/>
    <cellStyle name="Hyperlink 42" xfId="57101" hidden="1" xr:uid="{00000000-0005-0000-0000-0000BEA80000}"/>
    <cellStyle name="Hyperlink 42" xfId="57225" hidden="1" xr:uid="{00000000-0005-0000-0000-0000BFA80000}"/>
    <cellStyle name="Hyperlink 42" xfId="57274" hidden="1" xr:uid="{00000000-0005-0000-0000-0000C0A80000}"/>
    <cellStyle name="Hyperlink 42" xfId="57324" hidden="1" xr:uid="{00000000-0005-0000-0000-0000C1A80000}"/>
    <cellStyle name="Hyperlink 42" xfId="57360" hidden="1" xr:uid="{00000000-0005-0000-0000-0000C2A80000}"/>
    <cellStyle name="Hyperlink 42" xfId="57483" hidden="1" xr:uid="{00000000-0005-0000-0000-0000C3A80000}"/>
    <cellStyle name="Hyperlink 42" xfId="57656" hidden="1" xr:uid="{00000000-0005-0000-0000-0000C4A80000}"/>
    <cellStyle name="Hyperlink 42" xfId="57705" hidden="1" xr:uid="{00000000-0005-0000-0000-0000C5A80000}"/>
    <cellStyle name="Hyperlink 42" xfId="57755" hidden="1" xr:uid="{00000000-0005-0000-0000-0000C6A80000}"/>
    <cellStyle name="Hyperlink 42" xfId="57791" hidden="1" xr:uid="{00000000-0005-0000-0000-0000C7A80000}"/>
    <cellStyle name="Hyperlink 42" xfId="57506" hidden="1" xr:uid="{00000000-0005-0000-0000-0000C8A80000}"/>
    <cellStyle name="Hyperlink 42" xfId="57888" hidden="1" xr:uid="{00000000-0005-0000-0000-0000C9A80000}"/>
    <cellStyle name="Hyperlink 42" xfId="57937" hidden="1" xr:uid="{00000000-0005-0000-0000-0000CAA80000}"/>
    <cellStyle name="Hyperlink 42" xfId="57987" hidden="1" xr:uid="{00000000-0005-0000-0000-0000CBA80000}"/>
    <cellStyle name="Hyperlink 42" xfId="58023" hidden="1" xr:uid="{00000000-0005-0000-0000-0000CCA80000}"/>
    <cellStyle name="Hyperlink 42" xfId="57406" hidden="1" xr:uid="{00000000-0005-0000-0000-0000CDA80000}"/>
    <cellStyle name="Hyperlink 42" xfId="58092" hidden="1" xr:uid="{00000000-0005-0000-0000-0000CEA80000}"/>
    <cellStyle name="Hyperlink 42" xfId="58141" hidden="1" xr:uid="{00000000-0005-0000-0000-0000CFA80000}"/>
    <cellStyle name="Hyperlink 42" xfId="58191" hidden="1" xr:uid="{00000000-0005-0000-0000-0000D0A80000}"/>
    <cellStyle name="Hyperlink 42" xfId="58227" hidden="1" xr:uid="{00000000-0005-0000-0000-0000D1A80000}"/>
    <cellStyle name="Hyperlink 42" xfId="57593" hidden="1" xr:uid="{00000000-0005-0000-0000-0000D2A80000}"/>
    <cellStyle name="Hyperlink 42" xfId="58296" hidden="1" xr:uid="{00000000-0005-0000-0000-0000D3A80000}"/>
    <cellStyle name="Hyperlink 42" xfId="58345" hidden="1" xr:uid="{00000000-0005-0000-0000-0000D4A80000}"/>
    <cellStyle name="Hyperlink 42" xfId="58395" hidden="1" xr:uid="{00000000-0005-0000-0000-0000D5A80000}"/>
    <cellStyle name="Hyperlink 42" xfId="58431" hidden="1" xr:uid="{00000000-0005-0000-0000-0000D6A80000}"/>
    <cellStyle name="Hyperlink 42" xfId="57379" hidden="1" xr:uid="{00000000-0005-0000-0000-0000D7A80000}"/>
    <cellStyle name="Hyperlink 42" xfId="58500" hidden="1" xr:uid="{00000000-0005-0000-0000-0000D8A80000}"/>
    <cellStyle name="Hyperlink 42" xfId="58549" hidden="1" xr:uid="{00000000-0005-0000-0000-0000D9A80000}"/>
    <cellStyle name="Hyperlink 42" xfId="58599" hidden="1" xr:uid="{00000000-0005-0000-0000-0000DAA80000}"/>
    <cellStyle name="Hyperlink 42" xfId="58635" hidden="1" xr:uid="{00000000-0005-0000-0000-0000DBA80000}"/>
    <cellStyle name="Hyperlink 42" xfId="57125" hidden="1" xr:uid="{00000000-0005-0000-0000-0000DCA80000}"/>
    <cellStyle name="Hyperlink 42" xfId="58704" hidden="1" xr:uid="{00000000-0005-0000-0000-0000DDA80000}"/>
    <cellStyle name="Hyperlink 42" xfId="58753" hidden="1" xr:uid="{00000000-0005-0000-0000-0000DEA80000}"/>
    <cellStyle name="Hyperlink 42" xfId="58803" hidden="1" xr:uid="{00000000-0005-0000-0000-0000DFA80000}"/>
    <cellStyle name="Hyperlink 42" xfId="58839" hidden="1" xr:uid="{00000000-0005-0000-0000-0000E0A80000}"/>
    <cellStyle name="Hyperlink 42" xfId="58962" hidden="1" xr:uid="{00000000-0005-0000-0000-0000E1A80000}"/>
    <cellStyle name="Hyperlink 42" xfId="59135" hidden="1" xr:uid="{00000000-0005-0000-0000-0000E2A80000}"/>
    <cellStyle name="Hyperlink 42" xfId="59184" hidden="1" xr:uid="{00000000-0005-0000-0000-0000E3A80000}"/>
    <cellStyle name="Hyperlink 42" xfId="59234" hidden="1" xr:uid="{00000000-0005-0000-0000-0000E4A80000}"/>
    <cellStyle name="Hyperlink 42" xfId="59270" hidden="1" xr:uid="{00000000-0005-0000-0000-0000E5A80000}"/>
    <cellStyle name="Hyperlink 42" xfId="58985" hidden="1" xr:uid="{00000000-0005-0000-0000-0000E6A80000}"/>
    <cellStyle name="Hyperlink 42" xfId="59367" hidden="1" xr:uid="{00000000-0005-0000-0000-0000E7A80000}"/>
    <cellStyle name="Hyperlink 42" xfId="59416" hidden="1" xr:uid="{00000000-0005-0000-0000-0000E8A80000}"/>
    <cellStyle name="Hyperlink 42" xfId="59466" hidden="1" xr:uid="{00000000-0005-0000-0000-0000E9A80000}"/>
    <cellStyle name="Hyperlink 42" xfId="59502" hidden="1" xr:uid="{00000000-0005-0000-0000-0000EAA80000}"/>
    <cellStyle name="Hyperlink 42" xfId="58885" hidden="1" xr:uid="{00000000-0005-0000-0000-0000EBA80000}"/>
    <cellStyle name="Hyperlink 42" xfId="59571" hidden="1" xr:uid="{00000000-0005-0000-0000-0000ECA80000}"/>
    <cellStyle name="Hyperlink 42" xfId="59620" hidden="1" xr:uid="{00000000-0005-0000-0000-0000EDA80000}"/>
    <cellStyle name="Hyperlink 42" xfId="59670" hidden="1" xr:uid="{00000000-0005-0000-0000-0000EEA80000}"/>
    <cellStyle name="Hyperlink 42" xfId="59706" hidden="1" xr:uid="{00000000-0005-0000-0000-0000EFA80000}"/>
    <cellStyle name="Hyperlink 42" xfId="59072" hidden="1" xr:uid="{00000000-0005-0000-0000-0000F0A80000}"/>
    <cellStyle name="Hyperlink 42" xfId="59775" hidden="1" xr:uid="{00000000-0005-0000-0000-0000F1A80000}"/>
    <cellStyle name="Hyperlink 42" xfId="59824" hidden="1" xr:uid="{00000000-0005-0000-0000-0000F2A80000}"/>
    <cellStyle name="Hyperlink 42" xfId="59874" hidden="1" xr:uid="{00000000-0005-0000-0000-0000F3A80000}"/>
    <cellStyle name="Hyperlink 42" xfId="59910" hidden="1" xr:uid="{00000000-0005-0000-0000-0000F4A80000}"/>
    <cellStyle name="Hyperlink 42" xfId="58858" hidden="1" xr:uid="{00000000-0005-0000-0000-0000F5A80000}"/>
    <cellStyle name="Hyperlink 42" xfId="59979" hidden="1" xr:uid="{00000000-0005-0000-0000-0000F6A80000}"/>
    <cellStyle name="Hyperlink 42" xfId="60028" hidden="1" xr:uid="{00000000-0005-0000-0000-0000F7A80000}"/>
    <cellStyle name="Hyperlink 42" xfId="60078" hidden="1" xr:uid="{00000000-0005-0000-0000-0000F8A80000}"/>
    <cellStyle name="Hyperlink 42" xfId="60114" hidden="1" xr:uid="{00000000-0005-0000-0000-0000F9A80000}"/>
    <cellStyle name="Hyperlink 42" xfId="57052" hidden="1" xr:uid="{00000000-0005-0000-0000-0000FAA80000}"/>
    <cellStyle name="Hyperlink 42" xfId="60183" hidden="1" xr:uid="{00000000-0005-0000-0000-0000FBA80000}"/>
    <cellStyle name="Hyperlink 42" xfId="60232" hidden="1" xr:uid="{00000000-0005-0000-0000-0000FCA80000}"/>
    <cellStyle name="Hyperlink 42" xfId="60282" hidden="1" xr:uid="{00000000-0005-0000-0000-0000FDA80000}"/>
    <cellStyle name="Hyperlink 42" xfId="60318" hidden="1" xr:uid="{00000000-0005-0000-0000-0000FEA80000}"/>
    <cellStyle name="Hyperlink 42" xfId="60441" hidden="1" xr:uid="{00000000-0005-0000-0000-0000FFA80000}"/>
    <cellStyle name="Hyperlink 42" xfId="60614" hidden="1" xr:uid="{00000000-0005-0000-0000-000000A90000}"/>
    <cellStyle name="Hyperlink 42" xfId="60663" hidden="1" xr:uid="{00000000-0005-0000-0000-000001A90000}"/>
    <cellStyle name="Hyperlink 42" xfId="60713" hidden="1" xr:uid="{00000000-0005-0000-0000-000002A90000}"/>
    <cellStyle name="Hyperlink 42" xfId="60749" hidden="1" xr:uid="{00000000-0005-0000-0000-000003A90000}"/>
    <cellStyle name="Hyperlink 42" xfId="60464" hidden="1" xr:uid="{00000000-0005-0000-0000-000004A90000}"/>
    <cellStyle name="Hyperlink 42" xfId="60846" hidden="1" xr:uid="{00000000-0005-0000-0000-000005A90000}"/>
    <cellStyle name="Hyperlink 42" xfId="60895" hidden="1" xr:uid="{00000000-0005-0000-0000-000006A90000}"/>
    <cellStyle name="Hyperlink 42" xfId="60945" hidden="1" xr:uid="{00000000-0005-0000-0000-000007A90000}"/>
    <cellStyle name="Hyperlink 42" xfId="60981" hidden="1" xr:uid="{00000000-0005-0000-0000-000008A90000}"/>
    <cellStyle name="Hyperlink 42" xfId="60364" hidden="1" xr:uid="{00000000-0005-0000-0000-000009A90000}"/>
    <cellStyle name="Hyperlink 42" xfId="61050" hidden="1" xr:uid="{00000000-0005-0000-0000-00000AA90000}"/>
    <cellStyle name="Hyperlink 42" xfId="61099" hidden="1" xr:uid="{00000000-0005-0000-0000-00000BA90000}"/>
    <cellStyle name="Hyperlink 42" xfId="61149" hidden="1" xr:uid="{00000000-0005-0000-0000-00000CA90000}"/>
    <cellStyle name="Hyperlink 42" xfId="61185" hidden="1" xr:uid="{00000000-0005-0000-0000-00000DA90000}"/>
    <cellStyle name="Hyperlink 42" xfId="60551" hidden="1" xr:uid="{00000000-0005-0000-0000-00000EA90000}"/>
    <cellStyle name="Hyperlink 42" xfId="61254" hidden="1" xr:uid="{00000000-0005-0000-0000-00000FA90000}"/>
    <cellStyle name="Hyperlink 42" xfId="61303" hidden="1" xr:uid="{00000000-0005-0000-0000-000010A90000}"/>
    <cellStyle name="Hyperlink 42" xfId="61353" hidden="1" xr:uid="{00000000-0005-0000-0000-000011A90000}"/>
    <cellStyle name="Hyperlink 42" xfId="61389" hidden="1" xr:uid="{00000000-0005-0000-0000-000012A90000}"/>
    <cellStyle name="Hyperlink 42" xfId="60337" hidden="1" xr:uid="{00000000-0005-0000-0000-000013A90000}"/>
    <cellStyle name="Hyperlink 42" xfId="61458" hidden="1" xr:uid="{00000000-0005-0000-0000-000014A90000}"/>
    <cellStyle name="Hyperlink 42" xfId="61507" hidden="1" xr:uid="{00000000-0005-0000-0000-000015A90000}"/>
    <cellStyle name="Hyperlink 42" xfId="61557" hidden="1" xr:uid="{00000000-0005-0000-0000-000016A90000}"/>
    <cellStyle name="Hyperlink 42" xfId="61593" xr:uid="{00000000-0005-0000-0000-000017A90000}"/>
    <cellStyle name="Hyperlink 43" xfId="145" hidden="1" xr:uid="{00000000-0005-0000-0000-000018A90000}"/>
    <cellStyle name="Hyperlink 43" xfId="241" hidden="1" xr:uid="{00000000-0005-0000-0000-000019A90000}"/>
    <cellStyle name="Hyperlink 43" xfId="471" hidden="1" xr:uid="{00000000-0005-0000-0000-00001AA90000}"/>
    <cellStyle name="Hyperlink 43" xfId="522" hidden="1" xr:uid="{00000000-0005-0000-0000-00001BA90000}"/>
    <cellStyle name="Hyperlink 43" xfId="572" hidden="1" xr:uid="{00000000-0005-0000-0000-00001CA90000}"/>
    <cellStyle name="Hyperlink 43" xfId="608" hidden="1" xr:uid="{00000000-0005-0000-0000-00001DA90000}"/>
    <cellStyle name="Hyperlink 43" xfId="659" hidden="1" xr:uid="{00000000-0005-0000-0000-00001EA90000}"/>
    <cellStyle name="Hyperlink 43" xfId="728" hidden="1" xr:uid="{00000000-0005-0000-0000-00001FA90000}"/>
    <cellStyle name="Hyperlink 43" xfId="777" hidden="1" xr:uid="{00000000-0005-0000-0000-000020A90000}"/>
    <cellStyle name="Hyperlink 43" xfId="827" hidden="1" xr:uid="{00000000-0005-0000-0000-000021A90000}"/>
    <cellStyle name="Hyperlink 43" xfId="863" hidden="1" xr:uid="{00000000-0005-0000-0000-000022A90000}"/>
    <cellStyle name="Hyperlink 43" xfId="973" hidden="1" xr:uid="{00000000-0005-0000-0000-000023A90000}"/>
    <cellStyle name="Hyperlink 43" xfId="1098" hidden="1" xr:uid="{00000000-0005-0000-0000-000024A90000}"/>
    <cellStyle name="Hyperlink 43" xfId="1147" hidden="1" xr:uid="{00000000-0005-0000-0000-000025A90000}"/>
    <cellStyle name="Hyperlink 43" xfId="1197" hidden="1" xr:uid="{00000000-0005-0000-0000-000026A90000}"/>
    <cellStyle name="Hyperlink 43" xfId="1233" hidden="1" xr:uid="{00000000-0005-0000-0000-000027A90000}"/>
    <cellStyle name="Hyperlink 43" xfId="1356" hidden="1" xr:uid="{00000000-0005-0000-0000-000028A90000}"/>
    <cellStyle name="Hyperlink 43" xfId="1529" hidden="1" xr:uid="{00000000-0005-0000-0000-000029A90000}"/>
    <cellStyle name="Hyperlink 43" xfId="1578" hidden="1" xr:uid="{00000000-0005-0000-0000-00002AA90000}"/>
    <cellStyle name="Hyperlink 43" xfId="1628" hidden="1" xr:uid="{00000000-0005-0000-0000-00002BA90000}"/>
    <cellStyle name="Hyperlink 43" xfId="1664" hidden="1" xr:uid="{00000000-0005-0000-0000-00002CA90000}"/>
    <cellStyle name="Hyperlink 43" xfId="1377" hidden="1" xr:uid="{00000000-0005-0000-0000-00002DA90000}"/>
    <cellStyle name="Hyperlink 43" xfId="1761" hidden="1" xr:uid="{00000000-0005-0000-0000-00002EA90000}"/>
    <cellStyle name="Hyperlink 43" xfId="1810" hidden="1" xr:uid="{00000000-0005-0000-0000-00002FA90000}"/>
    <cellStyle name="Hyperlink 43" xfId="1860" hidden="1" xr:uid="{00000000-0005-0000-0000-000030A90000}"/>
    <cellStyle name="Hyperlink 43" xfId="1896" hidden="1" xr:uid="{00000000-0005-0000-0000-000031A90000}"/>
    <cellStyle name="Hyperlink 43" xfId="1277" hidden="1" xr:uid="{00000000-0005-0000-0000-000032A90000}"/>
    <cellStyle name="Hyperlink 43" xfId="1965" hidden="1" xr:uid="{00000000-0005-0000-0000-000033A90000}"/>
    <cellStyle name="Hyperlink 43" xfId="2014" hidden="1" xr:uid="{00000000-0005-0000-0000-000034A90000}"/>
    <cellStyle name="Hyperlink 43" xfId="2064" hidden="1" xr:uid="{00000000-0005-0000-0000-000035A90000}"/>
    <cellStyle name="Hyperlink 43" xfId="2100" hidden="1" xr:uid="{00000000-0005-0000-0000-000036A90000}"/>
    <cellStyle name="Hyperlink 43" xfId="1466" hidden="1" xr:uid="{00000000-0005-0000-0000-000037A90000}"/>
    <cellStyle name="Hyperlink 43" xfId="2169" hidden="1" xr:uid="{00000000-0005-0000-0000-000038A90000}"/>
    <cellStyle name="Hyperlink 43" xfId="2218" hidden="1" xr:uid="{00000000-0005-0000-0000-000039A90000}"/>
    <cellStyle name="Hyperlink 43" xfId="2268" hidden="1" xr:uid="{00000000-0005-0000-0000-00003AA90000}"/>
    <cellStyle name="Hyperlink 43" xfId="2304" hidden="1" xr:uid="{00000000-0005-0000-0000-00003BA90000}"/>
    <cellStyle name="Hyperlink 43" xfId="1700" hidden="1" xr:uid="{00000000-0005-0000-0000-00003CA90000}"/>
    <cellStyle name="Hyperlink 43" xfId="2373" hidden="1" xr:uid="{00000000-0005-0000-0000-00003DA90000}"/>
    <cellStyle name="Hyperlink 43" xfId="2422" hidden="1" xr:uid="{00000000-0005-0000-0000-00003EA90000}"/>
    <cellStyle name="Hyperlink 43" xfId="2472" hidden="1" xr:uid="{00000000-0005-0000-0000-00003FA90000}"/>
    <cellStyle name="Hyperlink 43" xfId="2508" hidden="1" xr:uid="{00000000-0005-0000-0000-000040A90000}"/>
    <cellStyle name="Hyperlink 43" xfId="995" hidden="1" xr:uid="{00000000-0005-0000-0000-000041A90000}"/>
    <cellStyle name="Hyperlink 43" xfId="2577" hidden="1" xr:uid="{00000000-0005-0000-0000-000042A90000}"/>
    <cellStyle name="Hyperlink 43" xfId="2626" hidden="1" xr:uid="{00000000-0005-0000-0000-000043A90000}"/>
    <cellStyle name="Hyperlink 43" xfId="2676" hidden="1" xr:uid="{00000000-0005-0000-0000-000044A90000}"/>
    <cellStyle name="Hyperlink 43" xfId="2712" hidden="1" xr:uid="{00000000-0005-0000-0000-000045A90000}"/>
    <cellStyle name="Hyperlink 43" xfId="2835" hidden="1" xr:uid="{00000000-0005-0000-0000-000046A90000}"/>
    <cellStyle name="Hyperlink 43" xfId="3008" hidden="1" xr:uid="{00000000-0005-0000-0000-000047A90000}"/>
    <cellStyle name="Hyperlink 43" xfId="3057" hidden="1" xr:uid="{00000000-0005-0000-0000-000048A90000}"/>
    <cellStyle name="Hyperlink 43" xfId="3107" hidden="1" xr:uid="{00000000-0005-0000-0000-000049A90000}"/>
    <cellStyle name="Hyperlink 43" xfId="3143" hidden="1" xr:uid="{00000000-0005-0000-0000-00004AA90000}"/>
    <cellStyle name="Hyperlink 43" xfId="2856" hidden="1" xr:uid="{00000000-0005-0000-0000-00004BA90000}"/>
    <cellStyle name="Hyperlink 43" xfId="3240" hidden="1" xr:uid="{00000000-0005-0000-0000-00004CA90000}"/>
    <cellStyle name="Hyperlink 43" xfId="3289" hidden="1" xr:uid="{00000000-0005-0000-0000-00004DA90000}"/>
    <cellStyle name="Hyperlink 43" xfId="3339" hidden="1" xr:uid="{00000000-0005-0000-0000-00004EA90000}"/>
    <cellStyle name="Hyperlink 43" xfId="3375" hidden="1" xr:uid="{00000000-0005-0000-0000-00004FA90000}"/>
    <cellStyle name="Hyperlink 43" xfId="2756" hidden="1" xr:uid="{00000000-0005-0000-0000-000050A90000}"/>
    <cellStyle name="Hyperlink 43" xfId="3444" hidden="1" xr:uid="{00000000-0005-0000-0000-000051A90000}"/>
    <cellStyle name="Hyperlink 43" xfId="3493" hidden="1" xr:uid="{00000000-0005-0000-0000-000052A90000}"/>
    <cellStyle name="Hyperlink 43" xfId="3543" hidden="1" xr:uid="{00000000-0005-0000-0000-000053A90000}"/>
    <cellStyle name="Hyperlink 43" xfId="3579" hidden="1" xr:uid="{00000000-0005-0000-0000-000054A90000}"/>
    <cellStyle name="Hyperlink 43" xfId="2945" hidden="1" xr:uid="{00000000-0005-0000-0000-000055A90000}"/>
    <cellStyle name="Hyperlink 43" xfId="3648" hidden="1" xr:uid="{00000000-0005-0000-0000-000056A90000}"/>
    <cellStyle name="Hyperlink 43" xfId="3697" hidden="1" xr:uid="{00000000-0005-0000-0000-000057A90000}"/>
    <cellStyle name="Hyperlink 43" xfId="3747" hidden="1" xr:uid="{00000000-0005-0000-0000-000058A90000}"/>
    <cellStyle name="Hyperlink 43" xfId="3783" hidden="1" xr:uid="{00000000-0005-0000-0000-000059A90000}"/>
    <cellStyle name="Hyperlink 43" xfId="3179" hidden="1" xr:uid="{00000000-0005-0000-0000-00005AA90000}"/>
    <cellStyle name="Hyperlink 43" xfId="3852" hidden="1" xr:uid="{00000000-0005-0000-0000-00005BA90000}"/>
    <cellStyle name="Hyperlink 43" xfId="3901" hidden="1" xr:uid="{00000000-0005-0000-0000-00005CA90000}"/>
    <cellStyle name="Hyperlink 43" xfId="3951" hidden="1" xr:uid="{00000000-0005-0000-0000-00005DA90000}"/>
    <cellStyle name="Hyperlink 43" xfId="3987" hidden="1" xr:uid="{00000000-0005-0000-0000-00005EA90000}"/>
    <cellStyle name="Hyperlink 43" xfId="895" hidden="1" xr:uid="{00000000-0005-0000-0000-00005FA90000}"/>
    <cellStyle name="Hyperlink 43" xfId="4056" hidden="1" xr:uid="{00000000-0005-0000-0000-000060A90000}"/>
    <cellStyle name="Hyperlink 43" xfId="4105" hidden="1" xr:uid="{00000000-0005-0000-0000-000061A90000}"/>
    <cellStyle name="Hyperlink 43" xfId="4155" hidden="1" xr:uid="{00000000-0005-0000-0000-000062A90000}"/>
    <cellStyle name="Hyperlink 43" xfId="4191" hidden="1" xr:uid="{00000000-0005-0000-0000-000063A90000}"/>
    <cellStyle name="Hyperlink 43" xfId="4314" hidden="1" xr:uid="{00000000-0005-0000-0000-000064A90000}"/>
    <cellStyle name="Hyperlink 43" xfId="4487" hidden="1" xr:uid="{00000000-0005-0000-0000-000065A90000}"/>
    <cellStyle name="Hyperlink 43" xfId="4536" hidden="1" xr:uid="{00000000-0005-0000-0000-000066A90000}"/>
    <cellStyle name="Hyperlink 43" xfId="4586" hidden="1" xr:uid="{00000000-0005-0000-0000-000067A90000}"/>
    <cellStyle name="Hyperlink 43" xfId="4622" hidden="1" xr:uid="{00000000-0005-0000-0000-000068A90000}"/>
    <cellStyle name="Hyperlink 43" xfId="4335" hidden="1" xr:uid="{00000000-0005-0000-0000-000069A90000}"/>
    <cellStyle name="Hyperlink 43" xfId="4719" hidden="1" xr:uid="{00000000-0005-0000-0000-00006AA90000}"/>
    <cellStyle name="Hyperlink 43" xfId="4768" hidden="1" xr:uid="{00000000-0005-0000-0000-00006BA90000}"/>
    <cellStyle name="Hyperlink 43" xfId="4818" hidden="1" xr:uid="{00000000-0005-0000-0000-00006CA90000}"/>
    <cellStyle name="Hyperlink 43" xfId="4854" hidden="1" xr:uid="{00000000-0005-0000-0000-00006DA90000}"/>
    <cellStyle name="Hyperlink 43" xfId="4235" hidden="1" xr:uid="{00000000-0005-0000-0000-00006EA90000}"/>
    <cellStyle name="Hyperlink 43" xfId="4923" hidden="1" xr:uid="{00000000-0005-0000-0000-00006FA90000}"/>
    <cellStyle name="Hyperlink 43" xfId="4972" hidden="1" xr:uid="{00000000-0005-0000-0000-000070A90000}"/>
    <cellStyle name="Hyperlink 43" xfId="5022" hidden="1" xr:uid="{00000000-0005-0000-0000-000071A90000}"/>
    <cellStyle name="Hyperlink 43" xfId="5058" hidden="1" xr:uid="{00000000-0005-0000-0000-000072A90000}"/>
    <cellStyle name="Hyperlink 43" xfId="4424" hidden="1" xr:uid="{00000000-0005-0000-0000-000073A90000}"/>
    <cellStyle name="Hyperlink 43" xfId="5127" hidden="1" xr:uid="{00000000-0005-0000-0000-000074A90000}"/>
    <cellStyle name="Hyperlink 43" xfId="5176" hidden="1" xr:uid="{00000000-0005-0000-0000-000075A90000}"/>
    <cellStyle name="Hyperlink 43" xfId="5226" hidden="1" xr:uid="{00000000-0005-0000-0000-000076A90000}"/>
    <cellStyle name="Hyperlink 43" xfId="5262" hidden="1" xr:uid="{00000000-0005-0000-0000-000077A90000}"/>
    <cellStyle name="Hyperlink 43" xfId="4658" hidden="1" xr:uid="{00000000-0005-0000-0000-000078A90000}"/>
    <cellStyle name="Hyperlink 43" xfId="5331" hidden="1" xr:uid="{00000000-0005-0000-0000-000079A90000}"/>
    <cellStyle name="Hyperlink 43" xfId="5380" hidden="1" xr:uid="{00000000-0005-0000-0000-00007AA90000}"/>
    <cellStyle name="Hyperlink 43" xfId="5430" hidden="1" xr:uid="{00000000-0005-0000-0000-00007BA90000}"/>
    <cellStyle name="Hyperlink 43" xfId="5466" hidden="1" xr:uid="{00000000-0005-0000-0000-00007CA90000}"/>
    <cellStyle name="Hyperlink 43" xfId="5667" hidden="1" xr:uid="{00000000-0005-0000-0000-00007DA90000}"/>
    <cellStyle name="Hyperlink 43" xfId="5867" hidden="1" xr:uid="{00000000-0005-0000-0000-00007EA90000}"/>
    <cellStyle name="Hyperlink 43" xfId="5916" hidden="1" xr:uid="{00000000-0005-0000-0000-00007FA90000}"/>
    <cellStyle name="Hyperlink 43" xfId="5966" hidden="1" xr:uid="{00000000-0005-0000-0000-000080A90000}"/>
    <cellStyle name="Hyperlink 43" xfId="6002" hidden="1" xr:uid="{00000000-0005-0000-0000-000081A90000}"/>
    <cellStyle name="Hyperlink 43" xfId="6053" hidden="1" xr:uid="{00000000-0005-0000-0000-000082A90000}"/>
    <cellStyle name="Hyperlink 43" xfId="6122" hidden="1" xr:uid="{00000000-0005-0000-0000-000083A90000}"/>
    <cellStyle name="Hyperlink 43" xfId="6171" hidden="1" xr:uid="{00000000-0005-0000-0000-000084A90000}"/>
    <cellStyle name="Hyperlink 43" xfId="6221" hidden="1" xr:uid="{00000000-0005-0000-0000-000085A90000}"/>
    <cellStyle name="Hyperlink 43" xfId="6257" hidden="1" xr:uid="{00000000-0005-0000-0000-000086A90000}"/>
    <cellStyle name="Hyperlink 43" xfId="6364" hidden="1" xr:uid="{00000000-0005-0000-0000-000087A90000}"/>
    <cellStyle name="Hyperlink 43" xfId="6488" hidden="1" xr:uid="{00000000-0005-0000-0000-000088A90000}"/>
    <cellStyle name="Hyperlink 43" xfId="6537" hidden="1" xr:uid="{00000000-0005-0000-0000-000089A90000}"/>
    <cellStyle name="Hyperlink 43" xfId="6587" hidden="1" xr:uid="{00000000-0005-0000-0000-00008AA90000}"/>
    <cellStyle name="Hyperlink 43" xfId="6623" hidden="1" xr:uid="{00000000-0005-0000-0000-00008BA90000}"/>
    <cellStyle name="Hyperlink 43" xfId="6746" hidden="1" xr:uid="{00000000-0005-0000-0000-00008CA90000}"/>
    <cellStyle name="Hyperlink 43" xfId="6919" hidden="1" xr:uid="{00000000-0005-0000-0000-00008DA90000}"/>
    <cellStyle name="Hyperlink 43" xfId="6968" hidden="1" xr:uid="{00000000-0005-0000-0000-00008EA90000}"/>
    <cellStyle name="Hyperlink 43" xfId="7018" hidden="1" xr:uid="{00000000-0005-0000-0000-00008FA90000}"/>
    <cellStyle name="Hyperlink 43" xfId="7054" hidden="1" xr:uid="{00000000-0005-0000-0000-000090A90000}"/>
    <cellStyle name="Hyperlink 43" xfId="6767" hidden="1" xr:uid="{00000000-0005-0000-0000-000091A90000}"/>
    <cellStyle name="Hyperlink 43" xfId="7151" hidden="1" xr:uid="{00000000-0005-0000-0000-000092A90000}"/>
    <cellStyle name="Hyperlink 43" xfId="7200" hidden="1" xr:uid="{00000000-0005-0000-0000-000093A90000}"/>
    <cellStyle name="Hyperlink 43" xfId="7250" hidden="1" xr:uid="{00000000-0005-0000-0000-000094A90000}"/>
    <cellStyle name="Hyperlink 43" xfId="7286" hidden="1" xr:uid="{00000000-0005-0000-0000-000095A90000}"/>
    <cellStyle name="Hyperlink 43" xfId="6667" hidden="1" xr:uid="{00000000-0005-0000-0000-000096A90000}"/>
    <cellStyle name="Hyperlink 43" xfId="7355" hidden="1" xr:uid="{00000000-0005-0000-0000-000097A90000}"/>
    <cellStyle name="Hyperlink 43" xfId="7404" hidden="1" xr:uid="{00000000-0005-0000-0000-000098A90000}"/>
    <cellStyle name="Hyperlink 43" xfId="7454" hidden="1" xr:uid="{00000000-0005-0000-0000-000099A90000}"/>
    <cellStyle name="Hyperlink 43" xfId="7490" hidden="1" xr:uid="{00000000-0005-0000-0000-00009AA90000}"/>
    <cellStyle name="Hyperlink 43" xfId="6856" hidden="1" xr:uid="{00000000-0005-0000-0000-00009BA90000}"/>
    <cellStyle name="Hyperlink 43" xfId="7559" hidden="1" xr:uid="{00000000-0005-0000-0000-00009CA90000}"/>
    <cellStyle name="Hyperlink 43" xfId="7608" hidden="1" xr:uid="{00000000-0005-0000-0000-00009DA90000}"/>
    <cellStyle name="Hyperlink 43" xfId="7658" hidden="1" xr:uid="{00000000-0005-0000-0000-00009EA90000}"/>
    <cellStyle name="Hyperlink 43" xfId="7694" hidden="1" xr:uid="{00000000-0005-0000-0000-00009FA90000}"/>
    <cellStyle name="Hyperlink 43" xfId="7090" hidden="1" xr:uid="{00000000-0005-0000-0000-0000A0A90000}"/>
    <cellStyle name="Hyperlink 43" xfId="7763" hidden="1" xr:uid="{00000000-0005-0000-0000-0000A1A90000}"/>
    <cellStyle name="Hyperlink 43" xfId="7812" hidden="1" xr:uid="{00000000-0005-0000-0000-0000A2A90000}"/>
    <cellStyle name="Hyperlink 43" xfId="7862" hidden="1" xr:uid="{00000000-0005-0000-0000-0000A3A90000}"/>
    <cellStyle name="Hyperlink 43" xfId="7898" hidden="1" xr:uid="{00000000-0005-0000-0000-0000A4A90000}"/>
    <cellStyle name="Hyperlink 43" xfId="6386" hidden="1" xr:uid="{00000000-0005-0000-0000-0000A5A90000}"/>
    <cellStyle name="Hyperlink 43" xfId="7967" hidden="1" xr:uid="{00000000-0005-0000-0000-0000A6A90000}"/>
    <cellStyle name="Hyperlink 43" xfId="8016" hidden="1" xr:uid="{00000000-0005-0000-0000-0000A7A90000}"/>
    <cellStyle name="Hyperlink 43" xfId="8066" hidden="1" xr:uid="{00000000-0005-0000-0000-0000A8A90000}"/>
    <cellStyle name="Hyperlink 43" xfId="8102" hidden="1" xr:uid="{00000000-0005-0000-0000-0000A9A90000}"/>
    <cellStyle name="Hyperlink 43" xfId="8225" hidden="1" xr:uid="{00000000-0005-0000-0000-0000AAA90000}"/>
    <cellStyle name="Hyperlink 43" xfId="8398" hidden="1" xr:uid="{00000000-0005-0000-0000-0000ABA90000}"/>
    <cellStyle name="Hyperlink 43" xfId="8447" hidden="1" xr:uid="{00000000-0005-0000-0000-0000ACA90000}"/>
    <cellStyle name="Hyperlink 43" xfId="8497" hidden="1" xr:uid="{00000000-0005-0000-0000-0000ADA90000}"/>
    <cellStyle name="Hyperlink 43" xfId="8533" hidden="1" xr:uid="{00000000-0005-0000-0000-0000AEA90000}"/>
    <cellStyle name="Hyperlink 43" xfId="8246" hidden="1" xr:uid="{00000000-0005-0000-0000-0000AFA90000}"/>
    <cellStyle name="Hyperlink 43" xfId="8630" hidden="1" xr:uid="{00000000-0005-0000-0000-0000B0A90000}"/>
    <cellStyle name="Hyperlink 43" xfId="8679" hidden="1" xr:uid="{00000000-0005-0000-0000-0000B1A90000}"/>
    <cellStyle name="Hyperlink 43" xfId="8729" hidden="1" xr:uid="{00000000-0005-0000-0000-0000B2A90000}"/>
    <cellStyle name="Hyperlink 43" xfId="8765" hidden="1" xr:uid="{00000000-0005-0000-0000-0000B3A90000}"/>
    <cellStyle name="Hyperlink 43" xfId="8146" hidden="1" xr:uid="{00000000-0005-0000-0000-0000B4A90000}"/>
    <cellStyle name="Hyperlink 43" xfId="8834" hidden="1" xr:uid="{00000000-0005-0000-0000-0000B5A90000}"/>
    <cellStyle name="Hyperlink 43" xfId="8883" hidden="1" xr:uid="{00000000-0005-0000-0000-0000B6A90000}"/>
    <cellStyle name="Hyperlink 43" xfId="8933" hidden="1" xr:uid="{00000000-0005-0000-0000-0000B7A90000}"/>
    <cellStyle name="Hyperlink 43" xfId="8969" hidden="1" xr:uid="{00000000-0005-0000-0000-0000B8A90000}"/>
    <cellStyle name="Hyperlink 43" xfId="8335" hidden="1" xr:uid="{00000000-0005-0000-0000-0000B9A90000}"/>
    <cellStyle name="Hyperlink 43" xfId="9038" hidden="1" xr:uid="{00000000-0005-0000-0000-0000BAA90000}"/>
    <cellStyle name="Hyperlink 43" xfId="9087" hidden="1" xr:uid="{00000000-0005-0000-0000-0000BBA90000}"/>
    <cellStyle name="Hyperlink 43" xfId="9137" hidden="1" xr:uid="{00000000-0005-0000-0000-0000BCA90000}"/>
    <cellStyle name="Hyperlink 43" xfId="9173" hidden="1" xr:uid="{00000000-0005-0000-0000-0000BDA90000}"/>
    <cellStyle name="Hyperlink 43" xfId="8569" hidden="1" xr:uid="{00000000-0005-0000-0000-0000BEA90000}"/>
    <cellStyle name="Hyperlink 43" xfId="9242" hidden="1" xr:uid="{00000000-0005-0000-0000-0000BFA90000}"/>
    <cellStyle name="Hyperlink 43" xfId="9291" hidden="1" xr:uid="{00000000-0005-0000-0000-0000C0A90000}"/>
    <cellStyle name="Hyperlink 43" xfId="9341" hidden="1" xr:uid="{00000000-0005-0000-0000-0000C1A90000}"/>
    <cellStyle name="Hyperlink 43" xfId="9377" hidden="1" xr:uid="{00000000-0005-0000-0000-0000C2A90000}"/>
    <cellStyle name="Hyperlink 43" xfId="6287" hidden="1" xr:uid="{00000000-0005-0000-0000-0000C3A90000}"/>
    <cellStyle name="Hyperlink 43" xfId="9446" hidden="1" xr:uid="{00000000-0005-0000-0000-0000C4A90000}"/>
    <cellStyle name="Hyperlink 43" xfId="9495" hidden="1" xr:uid="{00000000-0005-0000-0000-0000C5A90000}"/>
    <cellStyle name="Hyperlink 43" xfId="9545" hidden="1" xr:uid="{00000000-0005-0000-0000-0000C6A90000}"/>
    <cellStyle name="Hyperlink 43" xfId="9581" hidden="1" xr:uid="{00000000-0005-0000-0000-0000C7A90000}"/>
    <cellStyle name="Hyperlink 43" xfId="9704" hidden="1" xr:uid="{00000000-0005-0000-0000-0000C8A90000}"/>
    <cellStyle name="Hyperlink 43" xfId="9877" hidden="1" xr:uid="{00000000-0005-0000-0000-0000C9A90000}"/>
    <cellStyle name="Hyperlink 43" xfId="9926" hidden="1" xr:uid="{00000000-0005-0000-0000-0000CAA90000}"/>
    <cellStyle name="Hyperlink 43" xfId="9976" hidden="1" xr:uid="{00000000-0005-0000-0000-0000CBA90000}"/>
    <cellStyle name="Hyperlink 43" xfId="10012" hidden="1" xr:uid="{00000000-0005-0000-0000-0000CCA90000}"/>
    <cellStyle name="Hyperlink 43" xfId="9725" hidden="1" xr:uid="{00000000-0005-0000-0000-0000CDA90000}"/>
    <cellStyle name="Hyperlink 43" xfId="10109" hidden="1" xr:uid="{00000000-0005-0000-0000-0000CEA90000}"/>
    <cellStyle name="Hyperlink 43" xfId="10158" hidden="1" xr:uid="{00000000-0005-0000-0000-0000CFA90000}"/>
    <cellStyle name="Hyperlink 43" xfId="10208" hidden="1" xr:uid="{00000000-0005-0000-0000-0000D0A90000}"/>
    <cellStyle name="Hyperlink 43" xfId="10244" hidden="1" xr:uid="{00000000-0005-0000-0000-0000D1A90000}"/>
    <cellStyle name="Hyperlink 43" xfId="9625" hidden="1" xr:uid="{00000000-0005-0000-0000-0000D2A90000}"/>
    <cellStyle name="Hyperlink 43" xfId="10313" hidden="1" xr:uid="{00000000-0005-0000-0000-0000D3A90000}"/>
    <cellStyle name="Hyperlink 43" xfId="10362" hidden="1" xr:uid="{00000000-0005-0000-0000-0000D4A90000}"/>
    <cellStyle name="Hyperlink 43" xfId="10412" hidden="1" xr:uid="{00000000-0005-0000-0000-0000D5A90000}"/>
    <cellStyle name="Hyperlink 43" xfId="10448" hidden="1" xr:uid="{00000000-0005-0000-0000-0000D6A90000}"/>
    <cellStyle name="Hyperlink 43" xfId="9814" hidden="1" xr:uid="{00000000-0005-0000-0000-0000D7A90000}"/>
    <cellStyle name="Hyperlink 43" xfId="10517" hidden="1" xr:uid="{00000000-0005-0000-0000-0000D8A90000}"/>
    <cellStyle name="Hyperlink 43" xfId="10566" hidden="1" xr:uid="{00000000-0005-0000-0000-0000D9A90000}"/>
    <cellStyle name="Hyperlink 43" xfId="10616" hidden="1" xr:uid="{00000000-0005-0000-0000-0000DAA90000}"/>
    <cellStyle name="Hyperlink 43" xfId="10652" hidden="1" xr:uid="{00000000-0005-0000-0000-0000DBA90000}"/>
    <cellStyle name="Hyperlink 43" xfId="10048" hidden="1" xr:uid="{00000000-0005-0000-0000-0000DCA90000}"/>
    <cellStyle name="Hyperlink 43" xfId="10721" hidden="1" xr:uid="{00000000-0005-0000-0000-0000DDA90000}"/>
    <cellStyle name="Hyperlink 43" xfId="10770" hidden="1" xr:uid="{00000000-0005-0000-0000-0000DEA90000}"/>
    <cellStyle name="Hyperlink 43" xfId="10820" hidden="1" xr:uid="{00000000-0005-0000-0000-0000DFA90000}"/>
    <cellStyle name="Hyperlink 43" xfId="10856" hidden="1" xr:uid="{00000000-0005-0000-0000-0000E0A90000}"/>
    <cellStyle name="Hyperlink 43" xfId="5695" hidden="1" xr:uid="{00000000-0005-0000-0000-0000E1A90000}"/>
    <cellStyle name="Hyperlink 43" xfId="10954" hidden="1" xr:uid="{00000000-0005-0000-0000-0000E2A90000}"/>
    <cellStyle name="Hyperlink 43" xfId="11003" hidden="1" xr:uid="{00000000-0005-0000-0000-0000E3A90000}"/>
    <cellStyle name="Hyperlink 43" xfId="11053" hidden="1" xr:uid="{00000000-0005-0000-0000-0000E4A90000}"/>
    <cellStyle name="Hyperlink 43" xfId="11089" hidden="1" xr:uid="{00000000-0005-0000-0000-0000E5A90000}"/>
    <cellStyle name="Hyperlink 43" xfId="11140" hidden="1" xr:uid="{00000000-0005-0000-0000-0000E6A90000}"/>
    <cellStyle name="Hyperlink 43" xfId="11209" hidden="1" xr:uid="{00000000-0005-0000-0000-0000E7A90000}"/>
    <cellStyle name="Hyperlink 43" xfId="11258" hidden="1" xr:uid="{00000000-0005-0000-0000-0000E8A90000}"/>
    <cellStyle name="Hyperlink 43" xfId="11308" hidden="1" xr:uid="{00000000-0005-0000-0000-0000E9A90000}"/>
    <cellStyle name="Hyperlink 43" xfId="11344" hidden="1" xr:uid="{00000000-0005-0000-0000-0000EAA90000}"/>
    <cellStyle name="Hyperlink 43" xfId="11452" hidden="1" xr:uid="{00000000-0005-0000-0000-0000EBA90000}"/>
    <cellStyle name="Hyperlink 43" xfId="11576" hidden="1" xr:uid="{00000000-0005-0000-0000-0000ECA90000}"/>
    <cellStyle name="Hyperlink 43" xfId="11625" hidden="1" xr:uid="{00000000-0005-0000-0000-0000EDA90000}"/>
    <cellStyle name="Hyperlink 43" xfId="11675" hidden="1" xr:uid="{00000000-0005-0000-0000-0000EEA90000}"/>
    <cellStyle name="Hyperlink 43" xfId="11711" hidden="1" xr:uid="{00000000-0005-0000-0000-0000EFA90000}"/>
    <cellStyle name="Hyperlink 43" xfId="11834" hidden="1" xr:uid="{00000000-0005-0000-0000-0000F0A90000}"/>
    <cellStyle name="Hyperlink 43" xfId="12007" hidden="1" xr:uid="{00000000-0005-0000-0000-0000F1A90000}"/>
    <cellStyle name="Hyperlink 43" xfId="12056" hidden="1" xr:uid="{00000000-0005-0000-0000-0000F2A90000}"/>
    <cellStyle name="Hyperlink 43" xfId="12106" hidden="1" xr:uid="{00000000-0005-0000-0000-0000F3A90000}"/>
    <cellStyle name="Hyperlink 43" xfId="12142" hidden="1" xr:uid="{00000000-0005-0000-0000-0000F4A90000}"/>
    <cellStyle name="Hyperlink 43" xfId="11855" hidden="1" xr:uid="{00000000-0005-0000-0000-0000F5A90000}"/>
    <cellStyle name="Hyperlink 43" xfId="12239" hidden="1" xr:uid="{00000000-0005-0000-0000-0000F6A90000}"/>
    <cellStyle name="Hyperlink 43" xfId="12288" hidden="1" xr:uid="{00000000-0005-0000-0000-0000F7A90000}"/>
    <cellStyle name="Hyperlink 43" xfId="12338" hidden="1" xr:uid="{00000000-0005-0000-0000-0000F8A90000}"/>
    <cellStyle name="Hyperlink 43" xfId="12374" hidden="1" xr:uid="{00000000-0005-0000-0000-0000F9A90000}"/>
    <cellStyle name="Hyperlink 43" xfId="11755" hidden="1" xr:uid="{00000000-0005-0000-0000-0000FAA90000}"/>
    <cellStyle name="Hyperlink 43" xfId="12443" hidden="1" xr:uid="{00000000-0005-0000-0000-0000FBA90000}"/>
    <cellStyle name="Hyperlink 43" xfId="12492" hidden="1" xr:uid="{00000000-0005-0000-0000-0000FCA90000}"/>
    <cellStyle name="Hyperlink 43" xfId="12542" hidden="1" xr:uid="{00000000-0005-0000-0000-0000FDA90000}"/>
    <cellStyle name="Hyperlink 43" xfId="12578" hidden="1" xr:uid="{00000000-0005-0000-0000-0000FEA90000}"/>
    <cellStyle name="Hyperlink 43" xfId="11944" hidden="1" xr:uid="{00000000-0005-0000-0000-0000FFA90000}"/>
    <cellStyle name="Hyperlink 43" xfId="12647" hidden="1" xr:uid="{00000000-0005-0000-0000-000000AA0000}"/>
    <cellStyle name="Hyperlink 43" xfId="12696" hidden="1" xr:uid="{00000000-0005-0000-0000-000001AA0000}"/>
    <cellStyle name="Hyperlink 43" xfId="12746" hidden="1" xr:uid="{00000000-0005-0000-0000-000002AA0000}"/>
    <cellStyle name="Hyperlink 43" xfId="12782" hidden="1" xr:uid="{00000000-0005-0000-0000-000003AA0000}"/>
    <cellStyle name="Hyperlink 43" xfId="12178" hidden="1" xr:uid="{00000000-0005-0000-0000-000004AA0000}"/>
    <cellStyle name="Hyperlink 43" xfId="12851" hidden="1" xr:uid="{00000000-0005-0000-0000-000005AA0000}"/>
    <cellStyle name="Hyperlink 43" xfId="12900" hidden="1" xr:uid="{00000000-0005-0000-0000-000006AA0000}"/>
    <cellStyle name="Hyperlink 43" xfId="12950" hidden="1" xr:uid="{00000000-0005-0000-0000-000007AA0000}"/>
    <cellStyle name="Hyperlink 43" xfId="12986" hidden="1" xr:uid="{00000000-0005-0000-0000-000008AA0000}"/>
    <cellStyle name="Hyperlink 43" xfId="11474" hidden="1" xr:uid="{00000000-0005-0000-0000-000009AA0000}"/>
    <cellStyle name="Hyperlink 43" xfId="13055" hidden="1" xr:uid="{00000000-0005-0000-0000-00000AAA0000}"/>
    <cellStyle name="Hyperlink 43" xfId="13104" hidden="1" xr:uid="{00000000-0005-0000-0000-00000BAA0000}"/>
    <cellStyle name="Hyperlink 43" xfId="13154" hidden="1" xr:uid="{00000000-0005-0000-0000-00000CAA0000}"/>
    <cellStyle name="Hyperlink 43" xfId="13190" hidden="1" xr:uid="{00000000-0005-0000-0000-00000DAA0000}"/>
    <cellStyle name="Hyperlink 43" xfId="13313" hidden="1" xr:uid="{00000000-0005-0000-0000-00000EAA0000}"/>
    <cellStyle name="Hyperlink 43" xfId="13486" hidden="1" xr:uid="{00000000-0005-0000-0000-00000FAA0000}"/>
    <cellStyle name="Hyperlink 43" xfId="13535" hidden="1" xr:uid="{00000000-0005-0000-0000-000010AA0000}"/>
    <cellStyle name="Hyperlink 43" xfId="13585" hidden="1" xr:uid="{00000000-0005-0000-0000-000011AA0000}"/>
    <cellStyle name="Hyperlink 43" xfId="13621" hidden="1" xr:uid="{00000000-0005-0000-0000-000012AA0000}"/>
    <cellStyle name="Hyperlink 43" xfId="13334" hidden="1" xr:uid="{00000000-0005-0000-0000-000013AA0000}"/>
    <cellStyle name="Hyperlink 43" xfId="13718" hidden="1" xr:uid="{00000000-0005-0000-0000-000014AA0000}"/>
    <cellStyle name="Hyperlink 43" xfId="13767" hidden="1" xr:uid="{00000000-0005-0000-0000-000015AA0000}"/>
    <cellStyle name="Hyperlink 43" xfId="13817" hidden="1" xr:uid="{00000000-0005-0000-0000-000016AA0000}"/>
    <cellStyle name="Hyperlink 43" xfId="13853" hidden="1" xr:uid="{00000000-0005-0000-0000-000017AA0000}"/>
    <cellStyle name="Hyperlink 43" xfId="13234" hidden="1" xr:uid="{00000000-0005-0000-0000-000018AA0000}"/>
    <cellStyle name="Hyperlink 43" xfId="13922" hidden="1" xr:uid="{00000000-0005-0000-0000-000019AA0000}"/>
    <cellStyle name="Hyperlink 43" xfId="13971" hidden="1" xr:uid="{00000000-0005-0000-0000-00001AAA0000}"/>
    <cellStyle name="Hyperlink 43" xfId="14021" hidden="1" xr:uid="{00000000-0005-0000-0000-00001BAA0000}"/>
    <cellStyle name="Hyperlink 43" xfId="14057" hidden="1" xr:uid="{00000000-0005-0000-0000-00001CAA0000}"/>
    <cellStyle name="Hyperlink 43" xfId="13423" hidden="1" xr:uid="{00000000-0005-0000-0000-00001DAA0000}"/>
    <cellStyle name="Hyperlink 43" xfId="14126" hidden="1" xr:uid="{00000000-0005-0000-0000-00001EAA0000}"/>
    <cellStyle name="Hyperlink 43" xfId="14175" hidden="1" xr:uid="{00000000-0005-0000-0000-00001FAA0000}"/>
    <cellStyle name="Hyperlink 43" xfId="14225" hidden="1" xr:uid="{00000000-0005-0000-0000-000020AA0000}"/>
    <cellStyle name="Hyperlink 43" xfId="14261" hidden="1" xr:uid="{00000000-0005-0000-0000-000021AA0000}"/>
    <cellStyle name="Hyperlink 43" xfId="13657" hidden="1" xr:uid="{00000000-0005-0000-0000-000022AA0000}"/>
    <cellStyle name="Hyperlink 43" xfId="14330" hidden="1" xr:uid="{00000000-0005-0000-0000-000023AA0000}"/>
    <cellStyle name="Hyperlink 43" xfId="14379" hidden="1" xr:uid="{00000000-0005-0000-0000-000024AA0000}"/>
    <cellStyle name="Hyperlink 43" xfId="14429" hidden="1" xr:uid="{00000000-0005-0000-0000-000025AA0000}"/>
    <cellStyle name="Hyperlink 43" xfId="14465" hidden="1" xr:uid="{00000000-0005-0000-0000-000026AA0000}"/>
    <cellStyle name="Hyperlink 43" xfId="11375" hidden="1" xr:uid="{00000000-0005-0000-0000-000027AA0000}"/>
    <cellStyle name="Hyperlink 43" xfId="14534" hidden="1" xr:uid="{00000000-0005-0000-0000-000028AA0000}"/>
    <cellStyle name="Hyperlink 43" xfId="14583" hidden="1" xr:uid="{00000000-0005-0000-0000-000029AA0000}"/>
    <cellStyle name="Hyperlink 43" xfId="14633" hidden="1" xr:uid="{00000000-0005-0000-0000-00002AAA0000}"/>
    <cellStyle name="Hyperlink 43" xfId="14669" hidden="1" xr:uid="{00000000-0005-0000-0000-00002BAA0000}"/>
    <cellStyle name="Hyperlink 43" xfId="14792" hidden="1" xr:uid="{00000000-0005-0000-0000-00002CAA0000}"/>
    <cellStyle name="Hyperlink 43" xfId="14965" hidden="1" xr:uid="{00000000-0005-0000-0000-00002DAA0000}"/>
    <cellStyle name="Hyperlink 43" xfId="15014" hidden="1" xr:uid="{00000000-0005-0000-0000-00002EAA0000}"/>
    <cellStyle name="Hyperlink 43" xfId="15064" hidden="1" xr:uid="{00000000-0005-0000-0000-00002FAA0000}"/>
    <cellStyle name="Hyperlink 43" xfId="15100" hidden="1" xr:uid="{00000000-0005-0000-0000-000030AA0000}"/>
    <cellStyle name="Hyperlink 43" xfId="14813" hidden="1" xr:uid="{00000000-0005-0000-0000-000031AA0000}"/>
    <cellStyle name="Hyperlink 43" xfId="15197" hidden="1" xr:uid="{00000000-0005-0000-0000-000032AA0000}"/>
    <cellStyle name="Hyperlink 43" xfId="15246" hidden="1" xr:uid="{00000000-0005-0000-0000-000033AA0000}"/>
    <cellStyle name="Hyperlink 43" xfId="15296" hidden="1" xr:uid="{00000000-0005-0000-0000-000034AA0000}"/>
    <cellStyle name="Hyperlink 43" xfId="15332" hidden="1" xr:uid="{00000000-0005-0000-0000-000035AA0000}"/>
    <cellStyle name="Hyperlink 43" xfId="14713" hidden="1" xr:uid="{00000000-0005-0000-0000-000036AA0000}"/>
    <cellStyle name="Hyperlink 43" xfId="15401" hidden="1" xr:uid="{00000000-0005-0000-0000-000037AA0000}"/>
    <cellStyle name="Hyperlink 43" xfId="15450" hidden="1" xr:uid="{00000000-0005-0000-0000-000038AA0000}"/>
    <cellStyle name="Hyperlink 43" xfId="15500" hidden="1" xr:uid="{00000000-0005-0000-0000-000039AA0000}"/>
    <cellStyle name="Hyperlink 43" xfId="15536" hidden="1" xr:uid="{00000000-0005-0000-0000-00003AAA0000}"/>
    <cellStyle name="Hyperlink 43" xfId="14902" hidden="1" xr:uid="{00000000-0005-0000-0000-00003BAA0000}"/>
    <cellStyle name="Hyperlink 43" xfId="15605" hidden="1" xr:uid="{00000000-0005-0000-0000-00003CAA0000}"/>
    <cellStyle name="Hyperlink 43" xfId="15654" hidden="1" xr:uid="{00000000-0005-0000-0000-00003DAA0000}"/>
    <cellStyle name="Hyperlink 43" xfId="15704" hidden="1" xr:uid="{00000000-0005-0000-0000-00003EAA0000}"/>
    <cellStyle name="Hyperlink 43" xfId="15740" hidden="1" xr:uid="{00000000-0005-0000-0000-00003FAA0000}"/>
    <cellStyle name="Hyperlink 43" xfId="15136" hidden="1" xr:uid="{00000000-0005-0000-0000-000040AA0000}"/>
    <cellStyle name="Hyperlink 43" xfId="15809" hidden="1" xr:uid="{00000000-0005-0000-0000-000041AA0000}"/>
    <cellStyle name="Hyperlink 43" xfId="15858" hidden="1" xr:uid="{00000000-0005-0000-0000-000042AA0000}"/>
    <cellStyle name="Hyperlink 43" xfId="15908" hidden="1" xr:uid="{00000000-0005-0000-0000-000043AA0000}"/>
    <cellStyle name="Hyperlink 43" xfId="15944" hidden="1" xr:uid="{00000000-0005-0000-0000-000044AA0000}"/>
    <cellStyle name="Hyperlink 43" xfId="5567" hidden="1" xr:uid="{00000000-0005-0000-0000-000045AA0000}"/>
    <cellStyle name="Hyperlink 43" xfId="16038" hidden="1" xr:uid="{00000000-0005-0000-0000-000046AA0000}"/>
    <cellStyle name="Hyperlink 43" xfId="16087" hidden="1" xr:uid="{00000000-0005-0000-0000-000047AA0000}"/>
    <cellStyle name="Hyperlink 43" xfId="16137" hidden="1" xr:uid="{00000000-0005-0000-0000-000048AA0000}"/>
    <cellStyle name="Hyperlink 43" xfId="16173" hidden="1" xr:uid="{00000000-0005-0000-0000-000049AA0000}"/>
    <cellStyle name="Hyperlink 43" xfId="16224" hidden="1" xr:uid="{00000000-0005-0000-0000-00004AAA0000}"/>
    <cellStyle name="Hyperlink 43" xfId="16293" hidden="1" xr:uid="{00000000-0005-0000-0000-00004BAA0000}"/>
    <cellStyle name="Hyperlink 43" xfId="16342" hidden="1" xr:uid="{00000000-0005-0000-0000-00004CAA0000}"/>
    <cellStyle name="Hyperlink 43" xfId="16392" hidden="1" xr:uid="{00000000-0005-0000-0000-00004DAA0000}"/>
    <cellStyle name="Hyperlink 43" xfId="16428" hidden="1" xr:uid="{00000000-0005-0000-0000-00004EAA0000}"/>
    <cellStyle name="Hyperlink 43" xfId="16533" hidden="1" xr:uid="{00000000-0005-0000-0000-00004FAA0000}"/>
    <cellStyle name="Hyperlink 43" xfId="16656" hidden="1" xr:uid="{00000000-0005-0000-0000-000050AA0000}"/>
    <cellStyle name="Hyperlink 43" xfId="16705" hidden="1" xr:uid="{00000000-0005-0000-0000-000051AA0000}"/>
    <cellStyle name="Hyperlink 43" xfId="16755" hidden="1" xr:uid="{00000000-0005-0000-0000-000052AA0000}"/>
    <cellStyle name="Hyperlink 43" xfId="16791" hidden="1" xr:uid="{00000000-0005-0000-0000-000053AA0000}"/>
    <cellStyle name="Hyperlink 43" xfId="16914" hidden="1" xr:uid="{00000000-0005-0000-0000-000054AA0000}"/>
    <cellStyle name="Hyperlink 43" xfId="17087" hidden="1" xr:uid="{00000000-0005-0000-0000-000055AA0000}"/>
    <cellStyle name="Hyperlink 43" xfId="17136" hidden="1" xr:uid="{00000000-0005-0000-0000-000056AA0000}"/>
    <cellStyle name="Hyperlink 43" xfId="17186" hidden="1" xr:uid="{00000000-0005-0000-0000-000057AA0000}"/>
    <cellStyle name="Hyperlink 43" xfId="17222" hidden="1" xr:uid="{00000000-0005-0000-0000-000058AA0000}"/>
    <cellStyle name="Hyperlink 43" xfId="16935" hidden="1" xr:uid="{00000000-0005-0000-0000-000059AA0000}"/>
    <cellStyle name="Hyperlink 43" xfId="17319" hidden="1" xr:uid="{00000000-0005-0000-0000-00005AAA0000}"/>
    <cellStyle name="Hyperlink 43" xfId="17368" hidden="1" xr:uid="{00000000-0005-0000-0000-00005BAA0000}"/>
    <cellStyle name="Hyperlink 43" xfId="17418" hidden="1" xr:uid="{00000000-0005-0000-0000-00005CAA0000}"/>
    <cellStyle name="Hyperlink 43" xfId="17454" hidden="1" xr:uid="{00000000-0005-0000-0000-00005DAA0000}"/>
    <cellStyle name="Hyperlink 43" xfId="16835" hidden="1" xr:uid="{00000000-0005-0000-0000-00005EAA0000}"/>
    <cellStyle name="Hyperlink 43" xfId="17523" hidden="1" xr:uid="{00000000-0005-0000-0000-00005FAA0000}"/>
    <cellStyle name="Hyperlink 43" xfId="17572" hidden="1" xr:uid="{00000000-0005-0000-0000-000060AA0000}"/>
    <cellStyle name="Hyperlink 43" xfId="17622" hidden="1" xr:uid="{00000000-0005-0000-0000-000061AA0000}"/>
    <cellStyle name="Hyperlink 43" xfId="17658" hidden="1" xr:uid="{00000000-0005-0000-0000-000062AA0000}"/>
    <cellStyle name="Hyperlink 43" xfId="17024" hidden="1" xr:uid="{00000000-0005-0000-0000-000063AA0000}"/>
    <cellStyle name="Hyperlink 43" xfId="17727" hidden="1" xr:uid="{00000000-0005-0000-0000-000064AA0000}"/>
    <cellStyle name="Hyperlink 43" xfId="17776" hidden="1" xr:uid="{00000000-0005-0000-0000-000065AA0000}"/>
    <cellStyle name="Hyperlink 43" xfId="17826" hidden="1" xr:uid="{00000000-0005-0000-0000-000066AA0000}"/>
    <cellStyle name="Hyperlink 43" xfId="17862" hidden="1" xr:uid="{00000000-0005-0000-0000-000067AA0000}"/>
    <cellStyle name="Hyperlink 43" xfId="17258" hidden="1" xr:uid="{00000000-0005-0000-0000-000068AA0000}"/>
    <cellStyle name="Hyperlink 43" xfId="17931" hidden="1" xr:uid="{00000000-0005-0000-0000-000069AA0000}"/>
    <cellStyle name="Hyperlink 43" xfId="17980" hidden="1" xr:uid="{00000000-0005-0000-0000-00006AAA0000}"/>
    <cellStyle name="Hyperlink 43" xfId="18030" hidden="1" xr:uid="{00000000-0005-0000-0000-00006BAA0000}"/>
    <cellStyle name="Hyperlink 43" xfId="18066" hidden="1" xr:uid="{00000000-0005-0000-0000-00006CAA0000}"/>
    <cellStyle name="Hyperlink 43" xfId="16555" hidden="1" xr:uid="{00000000-0005-0000-0000-00006DAA0000}"/>
    <cellStyle name="Hyperlink 43" xfId="18135" hidden="1" xr:uid="{00000000-0005-0000-0000-00006EAA0000}"/>
    <cellStyle name="Hyperlink 43" xfId="18184" hidden="1" xr:uid="{00000000-0005-0000-0000-00006FAA0000}"/>
    <cellStyle name="Hyperlink 43" xfId="18234" hidden="1" xr:uid="{00000000-0005-0000-0000-000070AA0000}"/>
    <cellStyle name="Hyperlink 43" xfId="18270" hidden="1" xr:uid="{00000000-0005-0000-0000-000071AA0000}"/>
    <cellStyle name="Hyperlink 43" xfId="18393" hidden="1" xr:uid="{00000000-0005-0000-0000-000072AA0000}"/>
    <cellStyle name="Hyperlink 43" xfId="18566" hidden="1" xr:uid="{00000000-0005-0000-0000-000073AA0000}"/>
    <cellStyle name="Hyperlink 43" xfId="18615" hidden="1" xr:uid="{00000000-0005-0000-0000-000074AA0000}"/>
    <cellStyle name="Hyperlink 43" xfId="18665" hidden="1" xr:uid="{00000000-0005-0000-0000-000075AA0000}"/>
    <cellStyle name="Hyperlink 43" xfId="18701" hidden="1" xr:uid="{00000000-0005-0000-0000-000076AA0000}"/>
    <cellStyle name="Hyperlink 43" xfId="18414" hidden="1" xr:uid="{00000000-0005-0000-0000-000077AA0000}"/>
    <cellStyle name="Hyperlink 43" xfId="18798" hidden="1" xr:uid="{00000000-0005-0000-0000-000078AA0000}"/>
    <cellStyle name="Hyperlink 43" xfId="18847" hidden="1" xr:uid="{00000000-0005-0000-0000-000079AA0000}"/>
    <cellStyle name="Hyperlink 43" xfId="18897" hidden="1" xr:uid="{00000000-0005-0000-0000-00007AAA0000}"/>
    <cellStyle name="Hyperlink 43" xfId="18933" hidden="1" xr:uid="{00000000-0005-0000-0000-00007BAA0000}"/>
    <cellStyle name="Hyperlink 43" xfId="18314" hidden="1" xr:uid="{00000000-0005-0000-0000-00007CAA0000}"/>
    <cellStyle name="Hyperlink 43" xfId="19002" hidden="1" xr:uid="{00000000-0005-0000-0000-00007DAA0000}"/>
    <cellStyle name="Hyperlink 43" xfId="19051" hidden="1" xr:uid="{00000000-0005-0000-0000-00007EAA0000}"/>
    <cellStyle name="Hyperlink 43" xfId="19101" hidden="1" xr:uid="{00000000-0005-0000-0000-00007FAA0000}"/>
    <cellStyle name="Hyperlink 43" xfId="19137" hidden="1" xr:uid="{00000000-0005-0000-0000-000080AA0000}"/>
    <cellStyle name="Hyperlink 43" xfId="18503" hidden="1" xr:uid="{00000000-0005-0000-0000-000081AA0000}"/>
    <cellStyle name="Hyperlink 43" xfId="19206" hidden="1" xr:uid="{00000000-0005-0000-0000-000082AA0000}"/>
    <cellStyle name="Hyperlink 43" xfId="19255" hidden="1" xr:uid="{00000000-0005-0000-0000-000083AA0000}"/>
    <cellStyle name="Hyperlink 43" xfId="19305" hidden="1" xr:uid="{00000000-0005-0000-0000-000084AA0000}"/>
    <cellStyle name="Hyperlink 43" xfId="19341" hidden="1" xr:uid="{00000000-0005-0000-0000-000085AA0000}"/>
    <cellStyle name="Hyperlink 43" xfId="18737" hidden="1" xr:uid="{00000000-0005-0000-0000-000086AA0000}"/>
    <cellStyle name="Hyperlink 43" xfId="19410" hidden="1" xr:uid="{00000000-0005-0000-0000-000087AA0000}"/>
    <cellStyle name="Hyperlink 43" xfId="19459" hidden="1" xr:uid="{00000000-0005-0000-0000-000088AA0000}"/>
    <cellStyle name="Hyperlink 43" xfId="19509" hidden="1" xr:uid="{00000000-0005-0000-0000-000089AA0000}"/>
    <cellStyle name="Hyperlink 43" xfId="19545" hidden="1" xr:uid="{00000000-0005-0000-0000-00008AAA0000}"/>
    <cellStyle name="Hyperlink 43" xfId="16457" hidden="1" xr:uid="{00000000-0005-0000-0000-00008BAA0000}"/>
    <cellStyle name="Hyperlink 43" xfId="19614" hidden="1" xr:uid="{00000000-0005-0000-0000-00008CAA0000}"/>
    <cellStyle name="Hyperlink 43" xfId="19663" hidden="1" xr:uid="{00000000-0005-0000-0000-00008DAA0000}"/>
    <cellStyle name="Hyperlink 43" xfId="19713" hidden="1" xr:uid="{00000000-0005-0000-0000-00008EAA0000}"/>
    <cellStyle name="Hyperlink 43" xfId="19749" hidden="1" xr:uid="{00000000-0005-0000-0000-00008FAA0000}"/>
    <cellStyle name="Hyperlink 43" xfId="19872" hidden="1" xr:uid="{00000000-0005-0000-0000-000090AA0000}"/>
    <cellStyle name="Hyperlink 43" xfId="20045" hidden="1" xr:uid="{00000000-0005-0000-0000-000091AA0000}"/>
    <cellStyle name="Hyperlink 43" xfId="20094" hidden="1" xr:uid="{00000000-0005-0000-0000-000092AA0000}"/>
    <cellStyle name="Hyperlink 43" xfId="20144" hidden="1" xr:uid="{00000000-0005-0000-0000-000093AA0000}"/>
    <cellStyle name="Hyperlink 43" xfId="20180" hidden="1" xr:uid="{00000000-0005-0000-0000-000094AA0000}"/>
    <cellStyle name="Hyperlink 43" xfId="19893" hidden="1" xr:uid="{00000000-0005-0000-0000-000095AA0000}"/>
    <cellStyle name="Hyperlink 43" xfId="20277" hidden="1" xr:uid="{00000000-0005-0000-0000-000096AA0000}"/>
    <cellStyle name="Hyperlink 43" xfId="20326" hidden="1" xr:uid="{00000000-0005-0000-0000-000097AA0000}"/>
    <cellStyle name="Hyperlink 43" xfId="20376" hidden="1" xr:uid="{00000000-0005-0000-0000-000098AA0000}"/>
    <cellStyle name="Hyperlink 43" xfId="20412" hidden="1" xr:uid="{00000000-0005-0000-0000-000099AA0000}"/>
    <cellStyle name="Hyperlink 43" xfId="19793" hidden="1" xr:uid="{00000000-0005-0000-0000-00009AAA0000}"/>
    <cellStyle name="Hyperlink 43" xfId="20481" hidden="1" xr:uid="{00000000-0005-0000-0000-00009BAA0000}"/>
    <cellStyle name="Hyperlink 43" xfId="20530" hidden="1" xr:uid="{00000000-0005-0000-0000-00009CAA0000}"/>
    <cellStyle name="Hyperlink 43" xfId="20580" hidden="1" xr:uid="{00000000-0005-0000-0000-00009DAA0000}"/>
    <cellStyle name="Hyperlink 43" xfId="20616" hidden="1" xr:uid="{00000000-0005-0000-0000-00009EAA0000}"/>
    <cellStyle name="Hyperlink 43" xfId="19982" hidden="1" xr:uid="{00000000-0005-0000-0000-00009FAA0000}"/>
    <cellStyle name="Hyperlink 43" xfId="20685" hidden="1" xr:uid="{00000000-0005-0000-0000-0000A0AA0000}"/>
    <cellStyle name="Hyperlink 43" xfId="20734" hidden="1" xr:uid="{00000000-0005-0000-0000-0000A1AA0000}"/>
    <cellStyle name="Hyperlink 43" xfId="20784" hidden="1" xr:uid="{00000000-0005-0000-0000-0000A2AA0000}"/>
    <cellStyle name="Hyperlink 43" xfId="20820" hidden="1" xr:uid="{00000000-0005-0000-0000-0000A3AA0000}"/>
    <cellStyle name="Hyperlink 43" xfId="20216" hidden="1" xr:uid="{00000000-0005-0000-0000-0000A4AA0000}"/>
    <cellStyle name="Hyperlink 43" xfId="20889" hidden="1" xr:uid="{00000000-0005-0000-0000-0000A5AA0000}"/>
    <cellStyle name="Hyperlink 43" xfId="20938" hidden="1" xr:uid="{00000000-0005-0000-0000-0000A6AA0000}"/>
    <cellStyle name="Hyperlink 43" xfId="20988" hidden="1" xr:uid="{00000000-0005-0000-0000-0000A7AA0000}"/>
    <cellStyle name="Hyperlink 43" xfId="21024" hidden="1" xr:uid="{00000000-0005-0000-0000-0000A8AA0000}"/>
    <cellStyle name="Hyperlink 43" xfId="5794" hidden="1" xr:uid="{00000000-0005-0000-0000-0000A9AA0000}"/>
    <cellStyle name="Hyperlink 43" xfId="21122" hidden="1" xr:uid="{00000000-0005-0000-0000-0000AAAA0000}"/>
    <cellStyle name="Hyperlink 43" xfId="21171" hidden="1" xr:uid="{00000000-0005-0000-0000-0000ABAA0000}"/>
    <cellStyle name="Hyperlink 43" xfId="21221" hidden="1" xr:uid="{00000000-0005-0000-0000-0000ACAA0000}"/>
    <cellStyle name="Hyperlink 43" xfId="21257" hidden="1" xr:uid="{00000000-0005-0000-0000-0000ADAA0000}"/>
    <cellStyle name="Hyperlink 43" xfId="21308" hidden="1" xr:uid="{00000000-0005-0000-0000-0000AEAA0000}"/>
    <cellStyle name="Hyperlink 43" xfId="21377" hidden="1" xr:uid="{00000000-0005-0000-0000-0000AFAA0000}"/>
    <cellStyle name="Hyperlink 43" xfId="21426" hidden="1" xr:uid="{00000000-0005-0000-0000-0000B0AA0000}"/>
    <cellStyle name="Hyperlink 43" xfId="21476" hidden="1" xr:uid="{00000000-0005-0000-0000-0000B1AA0000}"/>
    <cellStyle name="Hyperlink 43" xfId="21512" hidden="1" xr:uid="{00000000-0005-0000-0000-0000B2AA0000}"/>
    <cellStyle name="Hyperlink 43" xfId="21618" hidden="1" xr:uid="{00000000-0005-0000-0000-0000B3AA0000}"/>
    <cellStyle name="Hyperlink 43" xfId="21741" hidden="1" xr:uid="{00000000-0005-0000-0000-0000B4AA0000}"/>
    <cellStyle name="Hyperlink 43" xfId="21790" hidden="1" xr:uid="{00000000-0005-0000-0000-0000B5AA0000}"/>
    <cellStyle name="Hyperlink 43" xfId="21840" hidden="1" xr:uid="{00000000-0005-0000-0000-0000B6AA0000}"/>
    <cellStyle name="Hyperlink 43" xfId="21876" hidden="1" xr:uid="{00000000-0005-0000-0000-0000B7AA0000}"/>
    <cellStyle name="Hyperlink 43" xfId="21999" hidden="1" xr:uid="{00000000-0005-0000-0000-0000B8AA0000}"/>
    <cellStyle name="Hyperlink 43" xfId="22172" hidden="1" xr:uid="{00000000-0005-0000-0000-0000B9AA0000}"/>
    <cellStyle name="Hyperlink 43" xfId="22221" hidden="1" xr:uid="{00000000-0005-0000-0000-0000BAAA0000}"/>
    <cellStyle name="Hyperlink 43" xfId="22271" hidden="1" xr:uid="{00000000-0005-0000-0000-0000BBAA0000}"/>
    <cellStyle name="Hyperlink 43" xfId="22307" hidden="1" xr:uid="{00000000-0005-0000-0000-0000BCAA0000}"/>
    <cellStyle name="Hyperlink 43" xfId="22020" hidden="1" xr:uid="{00000000-0005-0000-0000-0000BDAA0000}"/>
    <cellStyle name="Hyperlink 43" xfId="22404" hidden="1" xr:uid="{00000000-0005-0000-0000-0000BEAA0000}"/>
    <cellStyle name="Hyperlink 43" xfId="22453" hidden="1" xr:uid="{00000000-0005-0000-0000-0000BFAA0000}"/>
    <cellStyle name="Hyperlink 43" xfId="22503" hidden="1" xr:uid="{00000000-0005-0000-0000-0000C0AA0000}"/>
    <cellStyle name="Hyperlink 43" xfId="22539" hidden="1" xr:uid="{00000000-0005-0000-0000-0000C1AA0000}"/>
    <cellStyle name="Hyperlink 43" xfId="21920" hidden="1" xr:uid="{00000000-0005-0000-0000-0000C2AA0000}"/>
    <cellStyle name="Hyperlink 43" xfId="22608" hidden="1" xr:uid="{00000000-0005-0000-0000-0000C3AA0000}"/>
    <cellStyle name="Hyperlink 43" xfId="22657" hidden="1" xr:uid="{00000000-0005-0000-0000-0000C4AA0000}"/>
    <cellStyle name="Hyperlink 43" xfId="22707" hidden="1" xr:uid="{00000000-0005-0000-0000-0000C5AA0000}"/>
    <cellStyle name="Hyperlink 43" xfId="22743" hidden="1" xr:uid="{00000000-0005-0000-0000-0000C6AA0000}"/>
    <cellStyle name="Hyperlink 43" xfId="22109" hidden="1" xr:uid="{00000000-0005-0000-0000-0000C7AA0000}"/>
    <cellStyle name="Hyperlink 43" xfId="22812" hidden="1" xr:uid="{00000000-0005-0000-0000-0000C8AA0000}"/>
    <cellStyle name="Hyperlink 43" xfId="22861" hidden="1" xr:uid="{00000000-0005-0000-0000-0000C9AA0000}"/>
    <cellStyle name="Hyperlink 43" xfId="22911" hidden="1" xr:uid="{00000000-0005-0000-0000-0000CAAA0000}"/>
    <cellStyle name="Hyperlink 43" xfId="22947" hidden="1" xr:uid="{00000000-0005-0000-0000-0000CBAA0000}"/>
    <cellStyle name="Hyperlink 43" xfId="22343" hidden="1" xr:uid="{00000000-0005-0000-0000-0000CCAA0000}"/>
    <cellStyle name="Hyperlink 43" xfId="23016" hidden="1" xr:uid="{00000000-0005-0000-0000-0000CDAA0000}"/>
    <cellStyle name="Hyperlink 43" xfId="23065" hidden="1" xr:uid="{00000000-0005-0000-0000-0000CEAA0000}"/>
    <cellStyle name="Hyperlink 43" xfId="23115" hidden="1" xr:uid="{00000000-0005-0000-0000-0000CFAA0000}"/>
    <cellStyle name="Hyperlink 43" xfId="23151" hidden="1" xr:uid="{00000000-0005-0000-0000-0000D0AA0000}"/>
    <cellStyle name="Hyperlink 43" xfId="21640" hidden="1" xr:uid="{00000000-0005-0000-0000-0000D1AA0000}"/>
    <cellStyle name="Hyperlink 43" xfId="23220" hidden="1" xr:uid="{00000000-0005-0000-0000-0000D2AA0000}"/>
    <cellStyle name="Hyperlink 43" xfId="23269" hidden="1" xr:uid="{00000000-0005-0000-0000-0000D3AA0000}"/>
    <cellStyle name="Hyperlink 43" xfId="23319" hidden="1" xr:uid="{00000000-0005-0000-0000-0000D4AA0000}"/>
    <cellStyle name="Hyperlink 43" xfId="23355" hidden="1" xr:uid="{00000000-0005-0000-0000-0000D5AA0000}"/>
    <cellStyle name="Hyperlink 43" xfId="23478" hidden="1" xr:uid="{00000000-0005-0000-0000-0000D6AA0000}"/>
    <cellStyle name="Hyperlink 43" xfId="23651" hidden="1" xr:uid="{00000000-0005-0000-0000-0000D7AA0000}"/>
    <cellStyle name="Hyperlink 43" xfId="23700" hidden="1" xr:uid="{00000000-0005-0000-0000-0000D8AA0000}"/>
    <cellStyle name="Hyperlink 43" xfId="23750" hidden="1" xr:uid="{00000000-0005-0000-0000-0000D9AA0000}"/>
    <cellStyle name="Hyperlink 43" xfId="23786" hidden="1" xr:uid="{00000000-0005-0000-0000-0000DAAA0000}"/>
    <cellStyle name="Hyperlink 43" xfId="23499" hidden="1" xr:uid="{00000000-0005-0000-0000-0000DBAA0000}"/>
    <cellStyle name="Hyperlink 43" xfId="23883" hidden="1" xr:uid="{00000000-0005-0000-0000-0000DCAA0000}"/>
    <cellStyle name="Hyperlink 43" xfId="23932" hidden="1" xr:uid="{00000000-0005-0000-0000-0000DDAA0000}"/>
    <cellStyle name="Hyperlink 43" xfId="23982" hidden="1" xr:uid="{00000000-0005-0000-0000-0000DEAA0000}"/>
    <cellStyle name="Hyperlink 43" xfId="24018" hidden="1" xr:uid="{00000000-0005-0000-0000-0000DFAA0000}"/>
    <cellStyle name="Hyperlink 43" xfId="23399" hidden="1" xr:uid="{00000000-0005-0000-0000-0000E0AA0000}"/>
    <cellStyle name="Hyperlink 43" xfId="24087" hidden="1" xr:uid="{00000000-0005-0000-0000-0000E1AA0000}"/>
    <cellStyle name="Hyperlink 43" xfId="24136" hidden="1" xr:uid="{00000000-0005-0000-0000-0000E2AA0000}"/>
    <cellStyle name="Hyperlink 43" xfId="24186" hidden="1" xr:uid="{00000000-0005-0000-0000-0000E3AA0000}"/>
    <cellStyle name="Hyperlink 43" xfId="24222" hidden="1" xr:uid="{00000000-0005-0000-0000-0000E4AA0000}"/>
    <cellStyle name="Hyperlink 43" xfId="23588" hidden="1" xr:uid="{00000000-0005-0000-0000-0000E5AA0000}"/>
    <cellStyle name="Hyperlink 43" xfId="24291" hidden="1" xr:uid="{00000000-0005-0000-0000-0000E6AA0000}"/>
    <cellStyle name="Hyperlink 43" xfId="24340" hidden="1" xr:uid="{00000000-0005-0000-0000-0000E7AA0000}"/>
    <cellStyle name="Hyperlink 43" xfId="24390" hidden="1" xr:uid="{00000000-0005-0000-0000-0000E8AA0000}"/>
    <cellStyle name="Hyperlink 43" xfId="24426" hidden="1" xr:uid="{00000000-0005-0000-0000-0000E9AA0000}"/>
    <cellStyle name="Hyperlink 43" xfId="23822" hidden="1" xr:uid="{00000000-0005-0000-0000-0000EAAA0000}"/>
    <cellStyle name="Hyperlink 43" xfId="24495" hidden="1" xr:uid="{00000000-0005-0000-0000-0000EBAA0000}"/>
    <cellStyle name="Hyperlink 43" xfId="24544" hidden="1" xr:uid="{00000000-0005-0000-0000-0000ECAA0000}"/>
    <cellStyle name="Hyperlink 43" xfId="24594" hidden="1" xr:uid="{00000000-0005-0000-0000-0000EDAA0000}"/>
    <cellStyle name="Hyperlink 43" xfId="24630" hidden="1" xr:uid="{00000000-0005-0000-0000-0000EEAA0000}"/>
    <cellStyle name="Hyperlink 43" xfId="21542" hidden="1" xr:uid="{00000000-0005-0000-0000-0000EFAA0000}"/>
    <cellStyle name="Hyperlink 43" xfId="24699" hidden="1" xr:uid="{00000000-0005-0000-0000-0000F0AA0000}"/>
    <cellStyle name="Hyperlink 43" xfId="24748" hidden="1" xr:uid="{00000000-0005-0000-0000-0000F1AA0000}"/>
    <cellStyle name="Hyperlink 43" xfId="24798" hidden="1" xr:uid="{00000000-0005-0000-0000-0000F2AA0000}"/>
    <cellStyle name="Hyperlink 43" xfId="24834" hidden="1" xr:uid="{00000000-0005-0000-0000-0000F3AA0000}"/>
    <cellStyle name="Hyperlink 43" xfId="24957" hidden="1" xr:uid="{00000000-0005-0000-0000-0000F4AA0000}"/>
    <cellStyle name="Hyperlink 43" xfId="25130" hidden="1" xr:uid="{00000000-0005-0000-0000-0000F5AA0000}"/>
    <cellStyle name="Hyperlink 43" xfId="25179" hidden="1" xr:uid="{00000000-0005-0000-0000-0000F6AA0000}"/>
    <cellStyle name="Hyperlink 43" xfId="25229" hidden="1" xr:uid="{00000000-0005-0000-0000-0000F7AA0000}"/>
    <cellStyle name="Hyperlink 43" xfId="25265" hidden="1" xr:uid="{00000000-0005-0000-0000-0000F8AA0000}"/>
    <cellStyle name="Hyperlink 43" xfId="24978" hidden="1" xr:uid="{00000000-0005-0000-0000-0000F9AA0000}"/>
    <cellStyle name="Hyperlink 43" xfId="25362" hidden="1" xr:uid="{00000000-0005-0000-0000-0000FAAA0000}"/>
    <cellStyle name="Hyperlink 43" xfId="25411" hidden="1" xr:uid="{00000000-0005-0000-0000-0000FBAA0000}"/>
    <cellStyle name="Hyperlink 43" xfId="25461" hidden="1" xr:uid="{00000000-0005-0000-0000-0000FCAA0000}"/>
    <cellStyle name="Hyperlink 43" xfId="25497" hidden="1" xr:uid="{00000000-0005-0000-0000-0000FDAA0000}"/>
    <cellStyle name="Hyperlink 43" xfId="24878" hidden="1" xr:uid="{00000000-0005-0000-0000-0000FEAA0000}"/>
    <cellStyle name="Hyperlink 43" xfId="25566" hidden="1" xr:uid="{00000000-0005-0000-0000-0000FFAA0000}"/>
    <cellStyle name="Hyperlink 43" xfId="25615" hidden="1" xr:uid="{00000000-0005-0000-0000-000000AB0000}"/>
    <cellStyle name="Hyperlink 43" xfId="25665" hidden="1" xr:uid="{00000000-0005-0000-0000-000001AB0000}"/>
    <cellStyle name="Hyperlink 43" xfId="25701" hidden="1" xr:uid="{00000000-0005-0000-0000-000002AB0000}"/>
    <cellStyle name="Hyperlink 43" xfId="25067" hidden="1" xr:uid="{00000000-0005-0000-0000-000003AB0000}"/>
    <cellStyle name="Hyperlink 43" xfId="25770" hidden="1" xr:uid="{00000000-0005-0000-0000-000004AB0000}"/>
    <cellStyle name="Hyperlink 43" xfId="25819" hidden="1" xr:uid="{00000000-0005-0000-0000-000005AB0000}"/>
    <cellStyle name="Hyperlink 43" xfId="25869" hidden="1" xr:uid="{00000000-0005-0000-0000-000006AB0000}"/>
    <cellStyle name="Hyperlink 43" xfId="25905" hidden="1" xr:uid="{00000000-0005-0000-0000-000007AB0000}"/>
    <cellStyle name="Hyperlink 43" xfId="25301" hidden="1" xr:uid="{00000000-0005-0000-0000-000008AB0000}"/>
    <cellStyle name="Hyperlink 43" xfId="25974" hidden="1" xr:uid="{00000000-0005-0000-0000-000009AB0000}"/>
    <cellStyle name="Hyperlink 43" xfId="26023" hidden="1" xr:uid="{00000000-0005-0000-0000-00000AAB0000}"/>
    <cellStyle name="Hyperlink 43" xfId="26073" hidden="1" xr:uid="{00000000-0005-0000-0000-00000BAB0000}"/>
    <cellStyle name="Hyperlink 43" xfId="26109" hidden="1" xr:uid="{00000000-0005-0000-0000-00000CAB0000}"/>
    <cellStyle name="Hyperlink 43" xfId="10885" hidden="1" xr:uid="{00000000-0005-0000-0000-00000DAB0000}"/>
    <cellStyle name="Hyperlink 43" xfId="26203" hidden="1" xr:uid="{00000000-0005-0000-0000-00000EAB0000}"/>
    <cellStyle name="Hyperlink 43" xfId="26252" hidden="1" xr:uid="{00000000-0005-0000-0000-00000FAB0000}"/>
    <cellStyle name="Hyperlink 43" xfId="26302" hidden="1" xr:uid="{00000000-0005-0000-0000-000010AB0000}"/>
    <cellStyle name="Hyperlink 43" xfId="26338" hidden="1" xr:uid="{00000000-0005-0000-0000-000011AB0000}"/>
    <cellStyle name="Hyperlink 43" xfId="26389" hidden="1" xr:uid="{00000000-0005-0000-0000-000012AB0000}"/>
    <cellStyle name="Hyperlink 43" xfId="26458" hidden="1" xr:uid="{00000000-0005-0000-0000-000013AB0000}"/>
    <cellStyle name="Hyperlink 43" xfId="26507" hidden="1" xr:uid="{00000000-0005-0000-0000-000014AB0000}"/>
    <cellStyle name="Hyperlink 43" xfId="26557" hidden="1" xr:uid="{00000000-0005-0000-0000-000015AB0000}"/>
    <cellStyle name="Hyperlink 43" xfId="26593" hidden="1" xr:uid="{00000000-0005-0000-0000-000016AB0000}"/>
    <cellStyle name="Hyperlink 43" xfId="26696" hidden="1" xr:uid="{00000000-0005-0000-0000-000017AB0000}"/>
    <cellStyle name="Hyperlink 43" xfId="26819" hidden="1" xr:uid="{00000000-0005-0000-0000-000018AB0000}"/>
    <cellStyle name="Hyperlink 43" xfId="26868" hidden="1" xr:uid="{00000000-0005-0000-0000-000019AB0000}"/>
    <cellStyle name="Hyperlink 43" xfId="26918" hidden="1" xr:uid="{00000000-0005-0000-0000-00001AAB0000}"/>
    <cellStyle name="Hyperlink 43" xfId="26954" hidden="1" xr:uid="{00000000-0005-0000-0000-00001BAB0000}"/>
    <cellStyle name="Hyperlink 43" xfId="27077" hidden="1" xr:uid="{00000000-0005-0000-0000-00001CAB0000}"/>
    <cellStyle name="Hyperlink 43" xfId="27250" hidden="1" xr:uid="{00000000-0005-0000-0000-00001DAB0000}"/>
    <cellStyle name="Hyperlink 43" xfId="27299" hidden="1" xr:uid="{00000000-0005-0000-0000-00001EAB0000}"/>
    <cellStyle name="Hyperlink 43" xfId="27349" hidden="1" xr:uid="{00000000-0005-0000-0000-00001FAB0000}"/>
    <cellStyle name="Hyperlink 43" xfId="27385" hidden="1" xr:uid="{00000000-0005-0000-0000-000020AB0000}"/>
    <cellStyle name="Hyperlink 43" xfId="27098" hidden="1" xr:uid="{00000000-0005-0000-0000-000021AB0000}"/>
    <cellStyle name="Hyperlink 43" xfId="27482" hidden="1" xr:uid="{00000000-0005-0000-0000-000022AB0000}"/>
    <cellStyle name="Hyperlink 43" xfId="27531" hidden="1" xr:uid="{00000000-0005-0000-0000-000023AB0000}"/>
    <cellStyle name="Hyperlink 43" xfId="27581" hidden="1" xr:uid="{00000000-0005-0000-0000-000024AB0000}"/>
    <cellStyle name="Hyperlink 43" xfId="27617" hidden="1" xr:uid="{00000000-0005-0000-0000-000025AB0000}"/>
    <cellStyle name="Hyperlink 43" xfId="26998" hidden="1" xr:uid="{00000000-0005-0000-0000-000026AB0000}"/>
    <cellStyle name="Hyperlink 43" xfId="27686" hidden="1" xr:uid="{00000000-0005-0000-0000-000027AB0000}"/>
    <cellStyle name="Hyperlink 43" xfId="27735" hidden="1" xr:uid="{00000000-0005-0000-0000-000028AB0000}"/>
    <cellStyle name="Hyperlink 43" xfId="27785" hidden="1" xr:uid="{00000000-0005-0000-0000-000029AB0000}"/>
    <cellStyle name="Hyperlink 43" xfId="27821" hidden="1" xr:uid="{00000000-0005-0000-0000-00002AAB0000}"/>
    <cellStyle name="Hyperlink 43" xfId="27187" hidden="1" xr:uid="{00000000-0005-0000-0000-00002BAB0000}"/>
    <cellStyle name="Hyperlink 43" xfId="27890" hidden="1" xr:uid="{00000000-0005-0000-0000-00002CAB0000}"/>
    <cellStyle name="Hyperlink 43" xfId="27939" hidden="1" xr:uid="{00000000-0005-0000-0000-00002DAB0000}"/>
    <cellStyle name="Hyperlink 43" xfId="27989" hidden="1" xr:uid="{00000000-0005-0000-0000-00002EAB0000}"/>
    <cellStyle name="Hyperlink 43" xfId="28025" hidden="1" xr:uid="{00000000-0005-0000-0000-00002FAB0000}"/>
    <cellStyle name="Hyperlink 43" xfId="27421" hidden="1" xr:uid="{00000000-0005-0000-0000-000030AB0000}"/>
    <cellStyle name="Hyperlink 43" xfId="28094" hidden="1" xr:uid="{00000000-0005-0000-0000-000031AB0000}"/>
    <cellStyle name="Hyperlink 43" xfId="28143" hidden="1" xr:uid="{00000000-0005-0000-0000-000032AB0000}"/>
    <cellStyle name="Hyperlink 43" xfId="28193" hidden="1" xr:uid="{00000000-0005-0000-0000-000033AB0000}"/>
    <cellStyle name="Hyperlink 43" xfId="28229" hidden="1" xr:uid="{00000000-0005-0000-0000-000034AB0000}"/>
    <cellStyle name="Hyperlink 43" xfId="26718" hidden="1" xr:uid="{00000000-0005-0000-0000-000035AB0000}"/>
    <cellStyle name="Hyperlink 43" xfId="28298" hidden="1" xr:uid="{00000000-0005-0000-0000-000036AB0000}"/>
    <cellStyle name="Hyperlink 43" xfId="28347" hidden="1" xr:uid="{00000000-0005-0000-0000-000037AB0000}"/>
    <cellStyle name="Hyperlink 43" xfId="28397" hidden="1" xr:uid="{00000000-0005-0000-0000-000038AB0000}"/>
    <cellStyle name="Hyperlink 43" xfId="28433" hidden="1" xr:uid="{00000000-0005-0000-0000-000039AB0000}"/>
    <cellStyle name="Hyperlink 43" xfId="28556" hidden="1" xr:uid="{00000000-0005-0000-0000-00003AAB0000}"/>
    <cellStyle name="Hyperlink 43" xfId="28729" hidden="1" xr:uid="{00000000-0005-0000-0000-00003BAB0000}"/>
    <cellStyle name="Hyperlink 43" xfId="28778" hidden="1" xr:uid="{00000000-0005-0000-0000-00003CAB0000}"/>
    <cellStyle name="Hyperlink 43" xfId="28828" hidden="1" xr:uid="{00000000-0005-0000-0000-00003DAB0000}"/>
    <cellStyle name="Hyperlink 43" xfId="28864" hidden="1" xr:uid="{00000000-0005-0000-0000-00003EAB0000}"/>
    <cellStyle name="Hyperlink 43" xfId="28577" hidden="1" xr:uid="{00000000-0005-0000-0000-00003FAB0000}"/>
    <cellStyle name="Hyperlink 43" xfId="28961" hidden="1" xr:uid="{00000000-0005-0000-0000-000040AB0000}"/>
    <cellStyle name="Hyperlink 43" xfId="29010" hidden="1" xr:uid="{00000000-0005-0000-0000-000041AB0000}"/>
    <cellStyle name="Hyperlink 43" xfId="29060" hidden="1" xr:uid="{00000000-0005-0000-0000-000042AB0000}"/>
    <cellStyle name="Hyperlink 43" xfId="29096" hidden="1" xr:uid="{00000000-0005-0000-0000-000043AB0000}"/>
    <cellStyle name="Hyperlink 43" xfId="28477" hidden="1" xr:uid="{00000000-0005-0000-0000-000044AB0000}"/>
    <cellStyle name="Hyperlink 43" xfId="29165" hidden="1" xr:uid="{00000000-0005-0000-0000-000045AB0000}"/>
    <cellStyle name="Hyperlink 43" xfId="29214" hidden="1" xr:uid="{00000000-0005-0000-0000-000046AB0000}"/>
    <cellStyle name="Hyperlink 43" xfId="29264" hidden="1" xr:uid="{00000000-0005-0000-0000-000047AB0000}"/>
    <cellStyle name="Hyperlink 43" xfId="29300" hidden="1" xr:uid="{00000000-0005-0000-0000-000048AB0000}"/>
    <cellStyle name="Hyperlink 43" xfId="28666" hidden="1" xr:uid="{00000000-0005-0000-0000-000049AB0000}"/>
    <cellStyle name="Hyperlink 43" xfId="29369" hidden="1" xr:uid="{00000000-0005-0000-0000-00004AAB0000}"/>
    <cellStyle name="Hyperlink 43" xfId="29418" hidden="1" xr:uid="{00000000-0005-0000-0000-00004BAB0000}"/>
    <cellStyle name="Hyperlink 43" xfId="29468" hidden="1" xr:uid="{00000000-0005-0000-0000-00004CAB0000}"/>
    <cellStyle name="Hyperlink 43" xfId="29504" hidden="1" xr:uid="{00000000-0005-0000-0000-00004DAB0000}"/>
    <cellStyle name="Hyperlink 43" xfId="28900" hidden="1" xr:uid="{00000000-0005-0000-0000-00004EAB0000}"/>
    <cellStyle name="Hyperlink 43" xfId="29573" hidden="1" xr:uid="{00000000-0005-0000-0000-00004FAB0000}"/>
    <cellStyle name="Hyperlink 43" xfId="29622" hidden="1" xr:uid="{00000000-0005-0000-0000-000050AB0000}"/>
    <cellStyle name="Hyperlink 43" xfId="29672" hidden="1" xr:uid="{00000000-0005-0000-0000-000051AB0000}"/>
    <cellStyle name="Hyperlink 43" xfId="29708" hidden="1" xr:uid="{00000000-0005-0000-0000-000052AB0000}"/>
    <cellStyle name="Hyperlink 43" xfId="26620" hidden="1" xr:uid="{00000000-0005-0000-0000-000053AB0000}"/>
    <cellStyle name="Hyperlink 43" xfId="29777" hidden="1" xr:uid="{00000000-0005-0000-0000-000054AB0000}"/>
    <cellStyle name="Hyperlink 43" xfId="29826" hidden="1" xr:uid="{00000000-0005-0000-0000-000055AB0000}"/>
    <cellStyle name="Hyperlink 43" xfId="29876" hidden="1" xr:uid="{00000000-0005-0000-0000-000056AB0000}"/>
    <cellStyle name="Hyperlink 43" xfId="29912" hidden="1" xr:uid="{00000000-0005-0000-0000-000057AB0000}"/>
    <cellStyle name="Hyperlink 43" xfId="30035" hidden="1" xr:uid="{00000000-0005-0000-0000-000058AB0000}"/>
    <cellStyle name="Hyperlink 43" xfId="30208" hidden="1" xr:uid="{00000000-0005-0000-0000-000059AB0000}"/>
    <cellStyle name="Hyperlink 43" xfId="30257" hidden="1" xr:uid="{00000000-0005-0000-0000-00005AAB0000}"/>
    <cellStyle name="Hyperlink 43" xfId="30307" hidden="1" xr:uid="{00000000-0005-0000-0000-00005BAB0000}"/>
    <cellStyle name="Hyperlink 43" xfId="30343" hidden="1" xr:uid="{00000000-0005-0000-0000-00005CAB0000}"/>
    <cellStyle name="Hyperlink 43" xfId="30056" hidden="1" xr:uid="{00000000-0005-0000-0000-00005DAB0000}"/>
    <cellStyle name="Hyperlink 43" xfId="30440" hidden="1" xr:uid="{00000000-0005-0000-0000-00005EAB0000}"/>
    <cellStyle name="Hyperlink 43" xfId="30489" hidden="1" xr:uid="{00000000-0005-0000-0000-00005FAB0000}"/>
    <cellStyle name="Hyperlink 43" xfId="30539" hidden="1" xr:uid="{00000000-0005-0000-0000-000060AB0000}"/>
    <cellStyle name="Hyperlink 43" xfId="30575" hidden="1" xr:uid="{00000000-0005-0000-0000-000061AB0000}"/>
    <cellStyle name="Hyperlink 43" xfId="29956" hidden="1" xr:uid="{00000000-0005-0000-0000-000062AB0000}"/>
    <cellStyle name="Hyperlink 43" xfId="30644" hidden="1" xr:uid="{00000000-0005-0000-0000-000063AB0000}"/>
    <cellStyle name="Hyperlink 43" xfId="30693" hidden="1" xr:uid="{00000000-0005-0000-0000-000064AB0000}"/>
    <cellStyle name="Hyperlink 43" xfId="30743" hidden="1" xr:uid="{00000000-0005-0000-0000-000065AB0000}"/>
    <cellStyle name="Hyperlink 43" xfId="30779" hidden="1" xr:uid="{00000000-0005-0000-0000-000066AB0000}"/>
    <cellStyle name="Hyperlink 43" xfId="30145" hidden="1" xr:uid="{00000000-0005-0000-0000-000067AB0000}"/>
    <cellStyle name="Hyperlink 43" xfId="30848" hidden="1" xr:uid="{00000000-0005-0000-0000-000068AB0000}"/>
    <cellStyle name="Hyperlink 43" xfId="30897" hidden="1" xr:uid="{00000000-0005-0000-0000-000069AB0000}"/>
    <cellStyle name="Hyperlink 43" xfId="30947" hidden="1" xr:uid="{00000000-0005-0000-0000-00006AAB0000}"/>
    <cellStyle name="Hyperlink 43" xfId="30983" hidden="1" xr:uid="{00000000-0005-0000-0000-00006BAB0000}"/>
    <cellStyle name="Hyperlink 43" xfId="30379" hidden="1" xr:uid="{00000000-0005-0000-0000-00006CAB0000}"/>
    <cellStyle name="Hyperlink 43" xfId="31052" hidden="1" xr:uid="{00000000-0005-0000-0000-00006DAB0000}"/>
    <cellStyle name="Hyperlink 43" xfId="31101" hidden="1" xr:uid="{00000000-0005-0000-0000-00006EAB0000}"/>
    <cellStyle name="Hyperlink 43" xfId="31151" hidden="1" xr:uid="{00000000-0005-0000-0000-00006FAB0000}"/>
    <cellStyle name="Hyperlink 43" xfId="31187" hidden="1" xr:uid="{00000000-0005-0000-0000-000070AB0000}"/>
    <cellStyle name="Hyperlink 43" xfId="15973" hidden="1" xr:uid="{00000000-0005-0000-0000-000071AB0000}"/>
    <cellStyle name="Hyperlink 43" xfId="31275" hidden="1" xr:uid="{00000000-0005-0000-0000-000072AB0000}"/>
    <cellStyle name="Hyperlink 43" xfId="31324" hidden="1" xr:uid="{00000000-0005-0000-0000-000073AB0000}"/>
    <cellStyle name="Hyperlink 43" xfId="31374" hidden="1" xr:uid="{00000000-0005-0000-0000-000074AB0000}"/>
    <cellStyle name="Hyperlink 43" xfId="31410" hidden="1" xr:uid="{00000000-0005-0000-0000-000075AB0000}"/>
    <cellStyle name="Hyperlink 43" xfId="31461" hidden="1" xr:uid="{00000000-0005-0000-0000-000076AB0000}"/>
    <cellStyle name="Hyperlink 43" xfId="31530" hidden="1" xr:uid="{00000000-0005-0000-0000-000077AB0000}"/>
    <cellStyle name="Hyperlink 43" xfId="31579" hidden="1" xr:uid="{00000000-0005-0000-0000-000078AB0000}"/>
    <cellStyle name="Hyperlink 43" xfId="31629" hidden="1" xr:uid="{00000000-0005-0000-0000-000079AB0000}"/>
    <cellStyle name="Hyperlink 43" xfId="31665" hidden="1" xr:uid="{00000000-0005-0000-0000-00007AAB0000}"/>
    <cellStyle name="Hyperlink 43" xfId="31765" hidden="1" xr:uid="{00000000-0005-0000-0000-00007BAB0000}"/>
    <cellStyle name="Hyperlink 43" xfId="31887" hidden="1" xr:uid="{00000000-0005-0000-0000-00007CAB0000}"/>
    <cellStyle name="Hyperlink 43" xfId="31936" hidden="1" xr:uid="{00000000-0005-0000-0000-00007DAB0000}"/>
    <cellStyle name="Hyperlink 43" xfId="31986" hidden="1" xr:uid="{00000000-0005-0000-0000-00007EAB0000}"/>
    <cellStyle name="Hyperlink 43" xfId="32022" hidden="1" xr:uid="{00000000-0005-0000-0000-00007FAB0000}"/>
    <cellStyle name="Hyperlink 43" xfId="32145" hidden="1" xr:uid="{00000000-0005-0000-0000-000080AB0000}"/>
    <cellStyle name="Hyperlink 43" xfId="32318" hidden="1" xr:uid="{00000000-0005-0000-0000-000081AB0000}"/>
    <cellStyle name="Hyperlink 43" xfId="32367" hidden="1" xr:uid="{00000000-0005-0000-0000-000082AB0000}"/>
    <cellStyle name="Hyperlink 43" xfId="32417" hidden="1" xr:uid="{00000000-0005-0000-0000-000083AB0000}"/>
    <cellStyle name="Hyperlink 43" xfId="32453" hidden="1" xr:uid="{00000000-0005-0000-0000-000084AB0000}"/>
    <cellStyle name="Hyperlink 43" xfId="32166" hidden="1" xr:uid="{00000000-0005-0000-0000-000085AB0000}"/>
    <cellStyle name="Hyperlink 43" xfId="32550" hidden="1" xr:uid="{00000000-0005-0000-0000-000086AB0000}"/>
    <cellStyle name="Hyperlink 43" xfId="32599" hidden="1" xr:uid="{00000000-0005-0000-0000-000087AB0000}"/>
    <cellStyle name="Hyperlink 43" xfId="32649" hidden="1" xr:uid="{00000000-0005-0000-0000-000088AB0000}"/>
    <cellStyle name="Hyperlink 43" xfId="32685" hidden="1" xr:uid="{00000000-0005-0000-0000-000089AB0000}"/>
    <cellStyle name="Hyperlink 43" xfId="32066" hidden="1" xr:uid="{00000000-0005-0000-0000-00008AAB0000}"/>
    <cellStyle name="Hyperlink 43" xfId="32754" hidden="1" xr:uid="{00000000-0005-0000-0000-00008BAB0000}"/>
    <cellStyle name="Hyperlink 43" xfId="32803" hidden="1" xr:uid="{00000000-0005-0000-0000-00008CAB0000}"/>
    <cellStyle name="Hyperlink 43" xfId="32853" hidden="1" xr:uid="{00000000-0005-0000-0000-00008DAB0000}"/>
    <cellStyle name="Hyperlink 43" xfId="32889" hidden="1" xr:uid="{00000000-0005-0000-0000-00008EAB0000}"/>
    <cellStyle name="Hyperlink 43" xfId="32255" hidden="1" xr:uid="{00000000-0005-0000-0000-00008FAB0000}"/>
    <cellStyle name="Hyperlink 43" xfId="32958" hidden="1" xr:uid="{00000000-0005-0000-0000-000090AB0000}"/>
    <cellStyle name="Hyperlink 43" xfId="33007" hidden="1" xr:uid="{00000000-0005-0000-0000-000091AB0000}"/>
    <cellStyle name="Hyperlink 43" xfId="33057" hidden="1" xr:uid="{00000000-0005-0000-0000-000092AB0000}"/>
    <cellStyle name="Hyperlink 43" xfId="33093" hidden="1" xr:uid="{00000000-0005-0000-0000-000093AB0000}"/>
    <cellStyle name="Hyperlink 43" xfId="32489" hidden="1" xr:uid="{00000000-0005-0000-0000-000094AB0000}"/>
    <cellStyle name="Hyperlink 43" xfId="33162" hidden="1" xr:uid="{00000000-0005-0000-0000-000095AB0000}"/>
    <cellStyle name="Hyperlink 43" xfId="33211" hidden="1" xr:uid="{00000000-0005-0000-0000-000096AB0000}"/>
    <cellStyle name="Hyperlink 43" xfId="33261" hidden="1" xr:uid="{00000000-0005-0000-0000-000097AB0000}"/>
    <cellStyle name="Hyperlink 43" xfId="33297" hidden="1" xr:uid="{00000000-0005-0000-0000-000098AB0000}"/>
    <cellStyle name="Hyperlink 43" xfId="31786" hidden="1" xr:uid="{00000000-0005-0000-0000-000099AB0000}"/>
    <cellStyle name="Hyperlink 43" xfId="33366" hidden="1" xr:uid="{00000000-0005-0000-0000-00009AAB0000}"/>
    <cellStyle name="Hyperlink 43" xfId="33415" hidden="1" xr:uid="{00000000-0005-0000-0000-00009BAB0000}"/>
    <cellStyle name="Hyperlink 43" xfId="33465" hidden="1" xr:uid="{00000000-0005-0000-0000-00009CAB0000}"/>
    <cellStyle name="Hyperlink 43" xfId="33501" hidden="1" xr:uid="{00000000-0005-0000-0000-00009DAB0000}"/>
    <cellStyle name="Hyperlink 43" xfId="33624" hidden="1" xr:uid="{00000000-0005-0000-0000-00009EAB0000}"/>
    <cellStyle name="Hyperlink 43" xfId="33797" hidden="1" xr:uid="{00000000-0005-0000-0000-00009FAB0000}"/>
    <cellStyle name="Hyperlink 43" xfId="33846" hidden="1" xr:uid="{00000000-0005-0000-0000-0000A0AB0000}"/>
    <cellStyle name="Hyperlink 43" xfId="33896" hidden="1" xr:uid="{00000000-0005-0000-0000-0000A1AB0000}"/>
    <cellStyle name="Hyperlink 43" xfId="33932" hidden="1" xr:uid="{00000000-0005-0000-0000-0000A2AB0000}"/>
    <cellStyle name="Hyperlink 43" xfId="33645" hidden="1" xr:uid="{00000000-0005-0000-0000-0000A3AB0000}"/>
    <cellStyle name="Hyperlink 43" xfId="34029" hidden="1" xr:uid="{00000000-0005-0000-0000-0000A4AB0000}"/>
    <cellStyle name="Hyperlink 43" xfId="34078" hidden="1" xr:uid="{00000000-0005-0000-0000-0000A5AB0000}"/>
    <cellStyle name="Hyperlink 43" xfId="34128" hidden="1" xr:uid="{00000000-0005-0000-0000-0000A6AB0000}"/>
    <cellStyle name="Hyperlink 43" xfId="34164" hidden="1" xr:uid="{00000000-0005-0000-0000-0000A7AB0000}"/>
    <cellStyle name="Hyperlink 43" xfId="33545" hidden="1" xr:uid="{00000000-0005-0000-0000-0000A8AB0000}"/>
    <cellStyle name="Hyperlink 43" xfId="34233" hidden="1" xr:uid="{00000000-0005-0000-0000-0000A9AB0000}"/>
    <cellStyle name="Hyperlink 43" xfId="34282" hidden="1" xr:uid="{00000000-0005-0000-0000-0000AAAB0000}"/>
    <cellStyle name="Hyperlink 43" xfId="34332" hidden="1" xr:uid="{00000000-0005-0000-0000-0000ABAB0000}"/>
    <cellStyle name="Hyperlink 43" xfId="34368" hidden="1" xr:uid="{00000000-0005-0000-0000-0000ACAB0000}"/>
    <cellStyle name="Hyperlink 43" xfId="33734" hidden="1" xr:uid="{00000000-0005-0000-0000-0000ADAB0000}"/>
    <cellStyle name="Hyperlink 43" xfId="34437" hidden="1" xr:uid="{00000000-0005-0000-0000-0000AEAB0000}"/>
    <cellStyle name="Hyperlink 43" xfId="34486" hidden="1" xr:uid="{00000000-0005-0000-0000-0000AFAB0000}"/>
    <cellStyle name="Hyperlink 43" xfId="34536" hidden="1" xr:uid="{00000000-0005-0000-0000-0000B0AB0000}"/>
    <cellStyle name="Hyperlink 43" xfId="34572" hidden="1" xr:uid="{00000000-0005-0000-0000-0000B1AB0000}"/>
    <cellStyle name="Hyperlink 43" xfId="33968" hidden="1" xr:uid="{00000000-0005-0000-0000-0000B2AB0000}"/>
    <cellStyle name="Hyperlink 43" xfId="34641" hidden="1" xr:uid="{00000000-0005-0000-0000-0000B3AB0000}"/>
    <cellStyle name="Hyperlink 43" xfId="34690" hidden="1" xr:uid="{00000000-0005-0000-0000-0000B4AB0000}"/>
    <cellStyle name="Hyperlink 43" xfId="34740" hidden="1" xr:uid="{00000000-0005-0000-0000-0000B5AB0000}"/>
    <cellStyle name="Hyperlink 43" xfId="34776" hidden="1" xr:uid="{00000000-0005-0000-0000-0000B6AB0000}"/>
    <cellStyle name="Hyperlink 43" xfId="31691" hidden="1" xr:uid="{00000000-0005-0000-0000-0000B7AB0000}"/>
    <cellStyle name="Hyperlink 43" xfId="34845" hidden="1" xr:uid="{00000000-0005-0000-0000-0000B8AB0000}"/>
    <cellStyle name="Hyperlink 43" xfId="34894" hidden="1" xr:uid="{00000000-0005-0000-0000-0000B9AB0000}"/>
    <cellStyle name="Hyperlink 43" xfId="34944" hidden="1" xr:uid="{00000000-0005-0000-0000-0000BAAB0000}"/>
    <cellStyle name="Hyperlink 43" xfId="34980" hidden="1" xr:uid="{00000000-0005-0000-0000-0000BBAB0000}"/>
    <cellStyle name="Hyperlink 43" xfId="35103" hidden="1" xr:uid="{00000000-0005-0000-0000-0000BCAB0000}"/>
    <cellStyle name="Hyperlink 43" xfId="35276" hidden="1" xr:uid="{00000000-0005-0000-0000-0000BDAB0000}"/>
    <cellStyle name="Hyperlink 43" xfId="35325" hidden="1" xr:uid="{00000000-0005-0000-0000-0000BEAB0000}"/>
    <cellStyle name="Hyperlink 43" xfId="35375" hidden="1" xr:uid="{00000000-0005-0000-0000-0000BFAB0000}"/>
    <cellStyle name="Hyperlink 43" xfId="35411" hidden="1" xr:uid="{00000000-0005-0000-0000-0000C0AB0000}"/>
    <cellStyle name="Hyperlink 43" xfId="35124" hidden="1" xr:uid="{00000000-0005-0000-0000-0000C1AB0000}"/>
    <cellStyle name="Hyperlink 43" xfId="35508" hidden="1" xr:uid="{00000000-0005-0000-0000-0000C2AB0000}"/>
    <cellStyle name="Hyperlink 43" xfId="35557" hidden="1" xr:uid="{00000000-0005-0000-0000-0000C3AB0000}"/>
    <cellStyle name="Hyperlink 43" xfId="35607" hidden="1" xr:uid="{00000000-0005-0000-0000-0000C4AB0000}"/>
    <cellStyle name="Hyperlink 43" xfId="35643" hidden="1" xr:uid="{00000000-0005-0000-0000-0000C5AB0000}"/>
    <cellStyle name="Hyperlink 43" xfId="35024" hidden="1" xr:uid="{00000000-0005-0000-0000-0000C6AB0000}"/>
    <cellStyle name="Hyperlink 43" xfId="35712" hidden="1" xr:uid="{00000000-0005-0000-0000-0000C7AB0000}"/>
    <cellStyle name="Hyperlink 43" xfId="35761" hidden="1" xr:uid="{00000000-0005-0000-0000-0000C8AB0000}"/>
    <cellStyle name="Hyperlink 43" xfId="35811" hidden="1" xr:uid="{00000000-0005-0000-0000-0000C9AB0000}"/>
    <cellStyle name="Hyperlink 43" xfId="35847" hidden="1" xr:uid="{00000000-0005-0000-0000-0000CAAB0000}"/>
    <cellStyle name="Hyperlink 43" xfId="35213" hidden="1" xr:uid="{00000000-0005-0000-0000-0000CBAB0000}"/>
    <cellStyle name="Hyperlink 43" xfId="35916" hidden="1" xr:uid="{00000000-0005-0000-0000-0000CCAB0000}"/>
    <cellStyle name="Hyperlink 43" xfId="35965" hidden="1" xr:uid="{00000000-0005-0000-0000-0000CDAB0000}"/>
    <cellStyle name="Hyperlink 43" xfId="36015" hidden="1" xr:uid="{00000000-0005-0000-0000-0000CEAB0000}"/>
    <cellStyle name="Hyperlink 43" xfId="36051" hidden="1" xr:uid="{00000000-0005-0000-0000-0000CFAB0000}"/>
    <cellStyle name="Hyperlink 43" xfId="35447" hidden="1" xr:uid="{00000000-0005-0000-0000-0000D0AB0000}"/>
    <cellStyle name="Hyperlink 43" xfId="36120" hidden="1" xr:uid="{00000000-0005-0000-0000-0000D1AB0000}"/>
    <cellStyle name="Hyperlink 43" xfId="36169" hidden="1" xr:uid="{00000000-0005-0000-0000-0000D2AB0000}"/>
    <cellStyle name="Hyperlink 43" xfId="36219" hidden="1" xr:uid="{00000000-0005-0000-0000-0000D3AB0000}"/>
    <cellStyle name="Hyperlink 43" xfId="36255" hidden="1" xr:uid="{00000000-0005-0000-0000-0000D4AB0000}"/>
    <cellStyle name="Hyperlink 43" xfId="21054" hidden="1" xr:uid="{00000000-0005-0000-0000-0000D5AB0000}"/>
    <cellStyle name="Hyperlink 43" xfId="36344" hidden="1" xr:uid="{00000000-0005-0000-0000-0000D6AB0000}"/>
    <cellStyle name="Hyperlink 43" xfId="36393" hidden="1" xr:uid="{00000000-0005-0000-0000-0000D7AB0000}"/>
    <cellStyle name="Hyperlink 43" xfId="36443" hidden="1" xr:uid="{00000000-0005-0000-0000-0000D8AB0000}"/>
    <cellStyle name="Hyperlink 43" xfId="36479" hidden="1" xr:uid="{00000000-0005-0000-0000-0000D9AB0000}"/>
    <cellStyle name="Hyperlink 43" xfId="36530" hidden="1" xr:uid="{00000000-0005-0000-0000-0000DAAB0000}"/>
    <cellStyle name="Hyperlink 43" xfId="36599" hidden="1" xr:uid="{00000000-0005-0000-0000-0000DBAB0000}"/>
    <cellStyle name="Hyperlink 43" xfId="36648" hidden="1" xr:uid="{00000000-0005-0000-0000-0000DCAB0000}"/>
    <cellStyle name="Hyperlink 43" xfId="36698" hidden="1" xr:uid="{00000000-0005-0000-0000-0000DDAB0000}"/>
    <cellStyle name="Hyperlink 43" xfId="36734" hidden="1" xr:uid="{00000000-0005-0000-0000-0000DEAB0000}"/>
    <cellStyle name="Hyperlink 43" xfId="36834" hidden="1" xr:uid="{00000000-0005-0000-0000-0000DFAB0000}"/>
    <cellStyle name="Hyperlink 43" xfId="36956" hidden="1" xr:uid="{00000000-0005-0000-0000-0000E0AB0000}"/>
    <cellStyle name="Hyperlink 43" xfId="37005" hidden="1" xr:uid="{00000000-0005-0000-0000-0000E1AB0000}"/>
    <cellStyle name="Hyperlink 43" xfId="37055" hidden="1" xr:uid="{00000000-0005-0000-0000-0000E2AB0000}"/>
    <cellStyle name="Hyperlink 43" xfId="37091" hidden="1" xr:uid="{00000000-0005-0000-0000-0000E3AB0000}"/>
    <cellStyle name="Hyperlink 43" xfId="37214" hidden="1" xr:uid="{00000000-0005-0000-0000-0000E4AB0000}"/>
    <cellStyle name="Hyperlink 43" xfId="37387" hidden="1" xr:uid="{00000000-0005-0000-0000-0000E5AB0000}"/>
    <cellStyle name="Hyperlink 43" xfId="37436" hidden="1" xr:uid="{00000000-0005-0000-0000-0000E6AB0000}"/>
    <cellStyle name="Hyperlink 43" xfId="37486" hidden="1" xr:uid="{00000000-0005-0000-0000-0000E7AB0000}"/>
    <cellStyle name="Hyperlink 43" xfId="37522" hidden="1" xr:uid="{00000000-0005-0000-0000-0000E8AB0000}"/>
    <cellStyle name="Hyperlink 43" xfId="37235" hidden="1" xr:uid="{00000000-0005-0000-0000-0000E9AB0000}"/>
    <cellStyle name="Hyperlink 43" xfId="37619" hidden="1" xr:uid="{00000000-0005-0000-0000-0000EAAB0000}"/>
    <cellStyle name="Hyperlink 43" xfId="37668" hidden="1" xr:uid="{00000000-0005-0000-0000-0000EBAB0000}"/>
    <cellStyle name="Hyperlink 43" xfId="37718" hidden="1" xr:uid="{00000000-0005-0000-0000-0000ECAB0000}"/>
    <cellStyle name="Hyperlink 43" xfId="37754" hidden="1" xr:uid="{00000000-0005-0000-0000-0000EDAB0000}"/>
    <cellStyle name="Hyperlink 43" xfId="37135" hidden="1" xr:uid="{00000000-0005-0000-0000-0000EEAB0000}"/>
    <cellStyle name="Hyperlink 43" xfId="37823" hidden="1" xr:uid="{00000000-0005-0000-0000-0000EFAB0000}"/>
    <cellStyle name="Hyperlink 43" xfId="37872" hidden="1" xr:uid="{00000000-0005-0000-0000-0000F0AB0000}"/>
    <cellStyle name="Hyperlink 43" xfId="37922" hidden="1" xr:uid="{00000000-0005-0000-0000-0000F1AB0000}"/>
    <cellStyle name="Hyperlink 43" xfId="37958" hidden="1" xr:uid="{00000000-0005-0000-0000-0000F2AB0000}"/>
    <cellStyle name="Hyperlink 43" xfId="37324" hidden="1" xr:uid="{00000000-0005-0000-0000-0000F3AB0000}"/>
    <cellStyle name="Hyperlink 43" xfId="38027" hidden="1" xr:uid="{00000000-0005-0000-0000-0000F4AB0000}"/>
    <cellStyle name="Hyperlink 43" xfId="38076" hidden="1" xr:uid="{00000000-0005-0000-0000-0000F5AB0000}"/>
    <cellStyle name="Hyperlink 43" xfId="38126" hidden="1" xr:uid="{00000000-0005-0000-0000-0000F6AB0000}"/>
    <cellStyle name="Hyperlink 43" xfId="38162" hidden="1" xr:uid="{00000000-0005-0000-0000-0000F7AB0000}"/>
    <cellStyle name="Hyperlink 43" xfId="37558" hidden="1" xr:uid="{00000000-0005-0000-0000-0000F8AB0000}"/>
    <cellStyle name="Hyperlink 43" xfId="38231" hidden="1" xr:uid="{00000000-0005-0000-0000-0000F9AB0000}"/>
    <cellStyle name="Hyperlink 43" xfId="38280" hidden="1" xr:uid="{00000000-0005-0000-0000-0000FAAB0000}"/>
    <cellStyle name="Hyperlink 43" xfId="38330" hidden="1" xr:uid="{00000000-0005-0000-0000-0000FBAB0000}"/>
    <cellStyle name="Hyperlink 43" xfId="38366" hidden="1" xr:uid="{00000000-0005-0000-0000-0000FCAB0000}"/>
    <cellStyle name="Hyperlink 43" xfId="36855" hidden="1" xr:uid="{00000000-0005-0000-0000-0000FDAB0000}"/>
    <cellStyle name="Hyperlink 43" xfId="38435" hidden="1" xr:uid="{00000000-0005-0000-0000-0000FEAB0000}"/>
    <cellStyle name="Hyperlink 43" xfId="38484" hidden="1" xr:uid="{00000000-0005-0000-0000-0000FFAB0000}"/>
    <cellStyle name="Hyperlink 43" xfId="38534" hidden="1" xr:uid="{00000000-0005-0000-0000-000000AC0000}"/>
    <cellStyle name="Hyperlink 43" xfId="38570" hidden="1" xr:uid="{00000000-0005-0000-0000-000001AC0000}"/>
    <cellStyle name="Hyperlink 43" xfId="38693" hidden="1" xr:uid="{00000000-0005-0000-0000-000002AC0000}"/>
    <cellStyle name="Hyperlink 43" xfId="38866" hidden="1" xr:uid="{00000000-0005-0000-0000-000003AC0000}"/>
    <cellStyle name="Hyperlink 43" xfId="38915" hidden="1" xr:uid="{00000000-0005-0000-0000-000004AC0000}"/>
    <cellStyle name="Hyperlink 43" xfId="38965" hidden="1" xr:uid="{00000000-0005-0000-0000-000005AC0000}"/>
    <cellStyle name="Hyperlink 43" xfId="39001" hidden="1" xr:uid="{00000000-0005-0000-0000-000006AC0000}"/>
    <cellStyle name="Hyperlink 43" xfId="38714" hidden="1" xr:uid="{00000000-0005-0000-0000-000007AC0000}"/>
    <cellStyle name="Hyperlink 43" xfId="39098" hidden="1" xr:uid="{00000000-0005-0000-0000-000008AC0000}"/>
    <cellStyle name="Hyperlink 43" xfId="39147" hidden="1" xr:uid="{00000000-0005-0000-0000-000009AC0000}"/>
    <cellStyle name="Hyperlink 43" xfId="39197" hidden="1" xr:uid="{00000000-0005-0000-0000-00000AAC0000}"/>
    <cellStyle name="Hyperlink 43" xfId="39233" hidden="1" xr:uid="{00000000-0005-0000-0000-00000BAC0000}"/>
    <cellStyle name="Hyperlink 43" xfId="38614" hidden="1" xr:uid="{00000000-0005-0000-0000-00000CAC0000}"/>
    <cellStyle name="Hyperlink 43" xfId="39302" hidden="1" xr:uid="{00000000-0005-0000-0000-00000DAC0000}"/>
    <cellStyle name="Hyperlink 43" xfId="39351" hidden="1" xr:uid="{00000000-0005-0000-0000-00000EAC0000}"/>
    <cellStyle name="Hyperlink 43" xfId="39401" hidden="1" xr:uid="{00000000-0005-0000-0000-00000FAC0000}"/>
    <cellStyle name="Hyperlink 43" xfId="39437" hidden="1" xr:uid="{00000000-0005-0000-0000-000010AC0000}"/>
    <cellStyle name="Hyperlink 43" xfId="38803" hidden="1" xr:uid="{00000000-0005-0000-0000-000011AC0000}"/>
    <cellStyle name="Hyperlink 43" xfId="39506" hidden="1" xr:uid="{00000000-0005-0000-0000-000012AC0000}"/>
    <cellStyle name="Hyperlink 43" xfId="39555" hidden="1" xr:uid="{00000000-0005-0000-0000-000013AC0000}"/>
    <cellStyle name="Hyperlink 43" xfId="39605" hidden="1" xr:uid="{00000000-0005-0000-0000-000014AC0000}"/>
    <cellStyle name="Hyperlink 43" xfId="39641" hidden="1" xr:uid="{00000000-0005-0000-0000-000015AC0000}"/>
    <cellStyle name="Hyperlink 43" xfId="39037" hidden="1" xr:uid="{00000000-0005-0000-0000-000016AC0000}"/>
    <cellStyle name="Hyperlink 43" xfId="39710" hidden="1" xr:uid="{00000000-0005-0000-0000-000017AC0000}"/>
    <cellStyle name="Hyperlink 43" xfId="39759" hidden="1" xr:uid="{00000000-0005-0000-0000-000018AC0000}"/>
    <cellStyle name="Hyperlink 43" xfId="39809" hidden="1" xr:uid="{00000000-0005-0000-0000-000019AC0000}"/>
    <cellStyle name="Hyperlink 43" xfId="39845" hidden="1" xr:uid="{00000000-0005-0000-0000-00001AAC0000}"/>
    <cellStyle name="Hyperlink 43" xfId="36760" hidden="1" xr:uid="{00000000-0005-0000-0000-00001BAC0000}"/>
    <cellStyle name="Hyperlink 43" xfId="39914" hidden="1" xr:uid="{00000000-0005-0000-0000-00001CAC0000}"/>
    <cellStyle name="Hyperlink 43" xfId="39963" hidden="1" xr:uid="{00000000-0005-0000-0000-00001DAC0000}"/>
    <cellStyle name="Hyperlink 43" xfId="40013" hidden="1" xr:uid="{00000000-0005-0000-0000-00001EAC0000}"/>
    <cellStyle name="Hyperlink 43" xfId="40049" hidden="1" xr:uid="{00000000-0005-0000-0000-00001FAC0000}"/>
    <cellStyle name="Hyperlink 43" xfId="40172" hidden="1" xr:uid="{00000000-0005-0000-0000-000020AC0000}"/>
    <cellStyle name="Hyperlink 43" xfId="40345" hidden="1" xr:uid="{00000000-0005-0000-0000-000021AC0000}"/>
    <cellStyle name="Hyperlink 43" xfId="40394" hidden="1" xr:uid="{00000000-0005-0000-0000-000022AC0000}"/>
    <cellStyle name="Hyperlink 43" xfId="40444" hidden="1" xr:uid="{00000000-0005-0000-0000-000023AC0000}"/>
    <cellStyle name="Hyperlink 43" xfId="40480" hidden="1" xr:uid="{00000000-0005-0000-0000-000024AC0000}"/>
    <cellStyle name="Hyperlink 43" xfId="40193" hidden="1" xr:uid="{00000000-0005-0000-0000-000025AC0000}"/>
    <cellStyle name="Hyperlink 43" xfId="40577" hidden="1" xr:uid="{00000000-0005-0000-0000-000026AC0000}"/>
    <cellStyle name="Hyperlink 43" xfId="40626" hidden="1" xr:uid="{00000000-0005-0000-0000-000027AC0000}"/>
    <cellStyle name="Hyperlink 43" xfId="40676" hidden="1" xr:uid="{00000000-0005-0000-0000-000028AC0000}"/>
    <cellStyle name="Hyperlink 43" xfId="40712" hidden="1" xr:uid="{00000000-0005-0000-0000-000029AC0000}"/>
    <cellStyle name="Hyperlink 43" xfId="40093" hidden="1" xr:uid="{00000000-0005-0000-0000-00002AAC0000}"/>
    <cellStyle name="Hyperlink 43" xfId="40781" hidden="1" xr:uid="{00000000-0005-0000-0000-00002BAC0000}"/>
    <cellStyle name="Hyperlink 43" xfId="40830" hidden="1" xr:uid="{00000000-0005-0000-0000-00002CAC0000}"/>
    <cellStyle name="Hyperlink 43" xfId="40880" hidden="1" xr:uid="{00000000-0005-0000-0000-00002DAC0000}"/>
    <cellStyle name="Hyperlink 43" xfId="40916" hidden="1" xr:uid="{00000000-0005-0000-0000-00002EAC0000}"/>
    <cellStyle name="Hyperlink 43" xfId="40282" hidden="1" xr:uid="{00000000-0005-0000-0000-00002FAC0000}"/>
    <cellStyle name="Hyperlink 43" xfId="40985" hidden="1" xr:uid="{00000000-0005-0000-0000-000030AC0000}"/>
    <cellStyle name="Hyperlink 43" xfId="41034" hidden="1" xr:uid="{00000000-0005-0000-0000-000031AC0000}"/>
    <cellStyle name="Hyperlink 43" xfId="41084" hidden="1" xr:uid="{00000000-0005-0000-0000-000032AC0000}"/>
    <cellStyle name="Hyperlink 43" xfId="41120" hidden="1" xr:uid="{00000000-0005-0000-0000-000033AC0000}"/>
    <cellStyle name="Hyperlink 43" xfId="40516" hidden="1" xr:uid="{00000000-0005-0000-0000-000034AC0000}"/>
    <cellStyle name="Hyperlink 43" xfId="41189" hidden="1" xr:uid="{00000000-0005-0000-0000-000035AC0000}"/>
    <cellStyle name="Hyperlink 43" xfId="41238" hidden="1" xr:uid="{00000000-0005-0000-0000-000036AC0000}"/>
    <cellStyle name="Hyperlink 43" xfId="41288" hidden="1" xr:uid="{00000000-0005-0000-0000-000037AC0000}"/>
    <cellStyle name="Hyperlink 43" xfId="41324" hidden="1" xr:uid="{00000000-0005-0000-0000-000038AC0000}"/>
    <cellStyle name="Hyperlink 43" xfId="26137" hidden="1" xr:uid="{00000000-0005-0000-0000-000039AC0000}"/>
    <cellStyle name="Hyperlink 43" xfId="41393" hidden="1" xr:uid="{00000000-0005-0000-0000-00003AAC0000}"/>
    <cellStyle name="Hyperlink 43" xfId="41442" hidden="1" xr:uid="{00000000-0005-0000-0000-00003BAC0000}"/>
    <cellStyle name="Hyperlink 43" xfId="41492" hidden="1" xr:uid="{00000000-0005-0000-0000-00003CAC0000}"/>
    <cellStyle name="Hyperlink 43" xfId="41528" hidden="1" xr:uid="{00000000-0005-0000-0000-00003DAC0000}"/>
    <cellStyle name="Hyperlink 43" xfId="41579" hidden="1" xr:uid="{00000000-0005-0000-0000-00003EAC0000}"/>
    <cellStyle name="Hyperlink 43" xfId="41648" hidden="1" xr:uid="{00000000-0005-0000-0000-00003FAC0000}"/>
    <cellStyle name="Hyperlink 43" xfId="41697" hidden="1" xr:uid="{00000000-0005-0000-0000-000040AC0000}"/>
    <cellStyle name="Hyperlink 43" xfId="41747" hidden="1" xr:uid="{00000000-0005-0000-0000-000041AC0000}"/>
    <cellStyle name="Hyperlink 43" xfId="41783" hidden="1" xr:uid="{00000000-0005-0000-0000-000042AC0000}"/>
    <cellStyle name="Hyperlink 43" xfId="41883" hidden="1" xr:uid="{00000000-0005-0000-0000-000043AC0000}"/>
    <cellStyle name="Hyperlink 43" xfId="42005" hidden="1" xr:uid="{00000000-0005-0000-0000-000044AC0000}"/>
    <cellStyle name="Hyperlink 43" xfId="42054" hidden="1" xr:uid="{00000000-0005-0000-0000-000045AC0000}"/>
    <cellStyle name="Hyperlink 43" xfId="42104" hidden="1" xr:uid="{00000000-0005-0000-0000-000046AC0000}"/>
    <cellStyle name="Hyperlink 43" xfId="42140" hidden="1" xr:uid="{00000000-0005-0000-0000-000047AC0000}"/>
    <cellStyle name="Hyperlink 43" xfId="42263" hidden="1" xr:uid="{00000000-0005-0000-0000-000048AC0000}"/>
    <cellStyle name="Hyperlink 43" xfId="42436" hidden="1" xr:uid="{00000000-0005-0000-0000-000049AC0000}"/>
    <cellStyle name="Hyperlink 43" xfId="42485" hidden="1" xr:uid="{00000000-0005-0000-0000-00004AAC0000}"/>
    <cellStyle name="Hyperlink 43" xfId="42535" hidden="1" xr:uid="{00000000-0005-0000-0000-00004BAC0000}"/>
    <cellStyle name="Hyperlink 43" xfId="42571" hidden="1" xr:uid="{00000000-0005-0000-0000-00004CAC0000}"/>
    <cellStyle name="Hyperlink 43" xfId="42284" hidden="1" xr:uid="{00000000-0005-0000-0000-00004DAC0000}"/>
    <cellStyle name="Hyperlink 43" xfId="42668" hidden="1" xr:uid="{00000000-0005-0000-0000-00004EAC0000}"/>
    <cellStyle name="Hyperlink 43" xfId="42717" hidden="1" xr:uid="{00000000-0005-0000-0000-00004FAC0000}"/>
    <cellStyle name="Hyperlink 43" xfId="42767" hidden="1" xr:uid="{00000000-0005-0000-0000-000050AC0000}"/>
    <cellStyle name="Hyperlink 43" xfId="42803" hidden="1" xr:uid="{00000000-0005-0000-0000-000051AC0000}"/>
    <cellStyle name="Hyperlink 43" xfId="42184" hidden="1" xr:uid="{00000000-0005-0000-0000-000052AC0000}"/>
    <cellStyle name="Hyperlink 43" xfId="42872" hidden="1" xr:uid="{00000000-0005-0000-0000-000053AC0000}"/>
    <cellStyle name="Hyperlink 43" xfId="42921" hidden="1" xr:uid="{00000000-0005-0000-0000-000054AC0000}"/>
    <cellStyle name="Hyperlink 43" xfId="42971" hidden="1" xr:uid="{00000000-0005-0000-0000-000055AC0000}"/>
    <cellStyle name="Hyperlink 43" xfId="43007" hidden="1" xr:uid="{00000000-0005-0000-0000-000056AC0000}"/>
    <cellStyle name="Hyperlink 43" xfId="42373" hidden="1" xr:uid="{00000000-0005-0000-0000-000057AC0000}"/>
    <cellStyle name="Hyperlink 43" xfId="43076" hidden="1" xr:uid="{00000000-0005-0000-0000-000058AC0000}"/>
    <cellStyle name="Hyperlink 43" xfId="43125" hidden="1" xr:uid="{00000000-0005-0000-0000-000059AC0000}"/>
    <cellStyle name="Hyperlink 43" xfId="43175" hidden="1" xr:uid="{00000000-0005-0000-0000-00005AAC0000}"/>
    <cellStyle name="Hyperlink 43" xfId="43211" hidden="1" xr:uid="{00000000-0005-0000-0000-00005BAC0000}"/>
    <cellStyle name="Hyperlink 43" xfId="42607" hidden="1" xr:uid="{00000000-0005-0000-0000-00005CAC0000}"/>
    <cellStyle name="Hyperlink 43" xfId="43280" hidden="1" xr:uid="{00000000-0005-0000-0000-00005DAC0000}"/>
    <cellStyle name="Hyperlink 43" xfId="43329" hidden="1" xr:uid="{00000000-0005-0000-0000-00005EAC0000}"/>
    <cellStyle name="Hyperlink 43" xfId="43379" hidden="1" xr:uid="{00000000-0005-0000-0000-00005FAC0000}"/>
    <cellStyle name="Hyperlink 43" xfId="43415" hidden="1" xr:uid="{00000000-0005-0000-0000-000060AC0000}"/>
    <cellStyle name="Hyperlink 43" xfId="41904" hidden="1" xr:uid="{00000000-0005-0000-0000-000061AC0000}"/>
    <cellStyle name="Hyperlink 43" xfId="43484" hidden="1" xr:uid="{00000000-0005-0000-0000-000062AC0000}"/>
    <cellStyle name="Hyperlink 43" xfId="43533" hidden="1" xr:uid="{00000000-0005-0000-0000-000063AC0000}"/>
    <cellStyle name="Hyperlink 43" xfId="43583" hidden="1" xr:uid="{00000000-0005-0000-0000-000064AC0000}"/>
    <cellStyle name="Hyperlink 43" xfId="43619" hidden="1" xr:uid="{00000000-0005-0000-0000-000065AC0000}"/>
    <cellStyle name="Hyperlink 43" xfId="43742" hidden="1" xr:uid="{00000000-0005-0000-0000-000066AC0000}"/>
    <cellStyle name="Hyperlink 43" xfId="43915" hidden="1" xr:uid="{00000000-0005-0000-0000-000067AC0000}"/>
    <cellStyle name="Hyperlink 43" xfId="43964" hidden="1" xr:uid="{00000000-0005-0000-0000-000068AC0000}"/>
    <cellStyle name="Hyperlink 43" xfId="44014" hidden="1" xr:uid="{00000000-0005-0000-0000-000069AC0000}"/>
    <cellStyle name="Hyperlink 43" xfId="44050" hidden="1" xr:uid="{00000000-0005-0000-0000-00006AAC0000}"/>
    <cellStyle name="Hyperlink 43" xfId="43763" hidden="1" xr:uid="{00000000-0005-0000-0000-00006BAC0000}"/>
    <cellStyle name="Hyperlink 43" xfId="44147" hidden="1" xr:uid="{00000000-0005-0000-0000-00006CAC0000}"/>
    <cellStyle name="Hyperlink 43" xfId="44196" hidden="1" xr:uid="{00000000-0005-0000-0000-00006DAC0000}"/>
    <cellStyle name="Hyperlink 43" xfId="44246" hidden="1" xr:uid="{00000000-0005-0000-0000-00006EAC0000}"/>
    <cellStyle name="Hyperlink 43" xfId="44282" hidden="1" xr:uid="{00000000-0005-0000-0000-00006FAC0000}"/>
    <cellStyle name="Hyperlink 43" xfId="43663" hidden="1" xr:uid="{00000000-0005-0000-0000-000070AC0000}"/>
    <cellStyle name="Hyperlink 43" xfId="44351" hidden="1" xr:uid="{00000000-0005-0000-0000-000071AC0000}"/>
    <cellStyle name="Hyperlink 43" xfId="44400" hidden="1" xr:uid="{00000000-0005-0000-0000-000072AC0000}"/>
    <cellStyle name="Hyperlink 43" xfId="44450" hidden="1" xr:uid="{00000000-0005-0000-0000-000073AC0000}"/>
    <cellStyle name="Hyperlink 43" xfId="44486" hidden="1" xr:uid="{00000000-0005-0000-0000-000074AC0000}"/>
    <cellStyle name="Hyperlink 43" xfId="43852" hidden="1" xr:uid="{00000000-0005-0000-0000-000075AC0000}"/>
    <cellStyle name="Hyperlink 43" xfId="44555" hidden="1" xr:uid="{00000000-0005-0000-0000-000076AC0000}"/>
    <cellStyle name="Hyperlink 43" xfId="44604" hidden="1" xr:uid="{00000000-0005-0000-0000-000077AC0000}"/>
    <cellStyle name="Hyperlink 43" xfId="44654" hidden="1" xr:uid="{00000000-0005-0000-0000-000078AC0000}"/>
    <cellStyle name="Hyperlink 43" xfId="44690" hidden="1" xr:uid="{00000000-0005-0000-0000-000079AC0000}"/>
    <cellStyle name="Hyperlink 43" xfId="44086" hidden="1" xr:uid="{00000000-0005-0000-0000-00007AAC0000}"/>
    <cellStyle name="Hyperlink 43" xfId="44759" hidden="1" xr:uid="{00000000-0005-0000-0000-00007BAC0000}"/>
    <cellStyle name="Hyperlink 43" xfId="44808" hidden="1" xr:uid="{00000000-0005-0000-0000-00007CAC0000}"/>
    <cellStyle name="Hyperlink 43" xfId="44858" hidden="1" xr:uid="{00000000-0005-0000-0000-00007DAC0000}"/>
    <cellStyle name="Hyperlink 43" xfId="44894" hidden="1" xr:uid="{00000000-0005-0000-0000-00007EAC0000}"/>
    <cellStyle name="Hyperlink 43" xfId="41809" hidden="1" xr:uid="{00000000-0005-0000-0000-00007FAC0000}"/>
    <cellStyle name="Hyperlink 43" xfId="44963" hidden="1" xr:uid="{00000000-0005-0000-0000-000080AC0000}"/>
    <cellStyle name="Hyperlink 43" xfId="45012" hidden="1" xr:uid="{00000000-0005-0000-0000-000081AC0000}"/>
    <cellStyle name="Hyperlink 43" xfId="45062" hidden="1" xr:uid="{00000000-0005-0000-0000-000082AC0000}"/>
    <cellStyle name="Hyperlink 43" xfId="45098" hidden="1" xr:uid="{00000000-0005-0000-0000-000083AC0000}"/>
    <cellStyle name="Hyperlink 43" xfId="45221" hidden="1" xr:uid="{00000000-0005-0000-0000-000084AC0000}"/>
    <cellStyle name="Hyperlink 43" xfId="45394" hidden="1" xr:uid="{00000000-0005-0000-0000-000085AC0000}"/>
    <cellStyle name="Hyperlink 43" xfId="45443" hidden="1" xr:uid="{00000000-0005-0000-0000-000086AC0000}"/>
    <cellStyle name="Hyperlink 43" xfId="45493" hidden="1" xr:uid="{00000000-0005-0000-0000-000087AC0000}"/>
    <cellStyle name="Hyperlink 43" xfId="45529" hidden="1" xr:uid="{00000000-0005-0000-0000-000088AC0000}"/>
    <cellStyle name="Hyperlink 43" xfId="45242" hidden="1" xr:uid="{00000000-0005-0000-0000-000089AC0000}"/>
    <cellStyle name="Hyperlink 43" xfId="45626" hidden="1" xr:uid="{00000000-0005-0000-0000-00008AAC0000}"/>
    <cellStyle name="Hyperlink 43" xfId="45675" hidden="1" xr:uid="{00000000-0005-0000-0000-00008BAC0000}"/>
    <cellStyle name="Hyperlink 43" xfId="45725" hidden="1" xr:uid="{00000000-0005-0000-0000-00008CAC0000}"/>
    <cellStyle name="Hyperlink 43" xfId="45761" hidden="1" xr:uid="{00000000-0005-0000-0000-00008DAC0000}"/>
    <cellStyle name="Hyperlink 43" xfId="45142" hidden="1" xr:uid="{00000000-0005-0000-0000-00008EAC0000}"/>
    <cellStyle name="Hyperlink 43" xfId="45830" hidden="1" xr:uid="{00000000-0005-0000-0000-00008FAC0000}"/>
    <cellStyle name="Hyperlink 43" xfId="45879" hidden="1" xr:uid="{00000000-0005-0000-0000-000090AC0000}"/>
    <cellStyle name="Hyperlink 43" xfId="45929" hidden="1" xr:uid="{00000000-0005-0000-0000-000091AC0000}"/>
    <cellStyle name="Hyperlink 43" xfId="45965" hidden="1" xr:uid="{00000000-0005-0000-0000-000092AC0000}"/>
    <cellStyle name="Hyperlink 43" xfId="45331" hidden="1" xr:uid="{00000000-0005-0000-0000-000093AC0000}"/>
    <cellStyle name="Hyperlink 43" xfId="46034" hidden="1" xr:uid="{00000000-0005-0000-0000-000094AC0000}"/>
    <cellStyle name="Hyperlink 43" xfId="46083" hidden="1" xr:uid="{00000000-0005-0000-0000-000095AC0000}"/>
    <cellStyle name="Hyperlink 43" xfId="46133" hidden="1" xr:uid="{00000000-0005-0000-0000-000096AC0000}"/>
    <cellStyle name="Hyperlink 43" xfId="46169" hidden="1" xr:uid="{00000000-0005-0000-0000-000097AC0000}"/>
    <cellStyle name="Hyperlink 43" xfId="45565" hidden="1" xr:uid="{00000000-0005-0000-0000-000098AC0000}"/>
    <cellStyle name="Hyperlink 43" xfId="46238" hidden="1" xr:uid="{00000000-0005-0000-0000-000099AC0000}"/>
    <cellStyle name="Hyperlink 43" xfId="46287" hidden="1" xr:uid="{00000000-0005-0000-0000-00009AAC0000}"/>
    <cellStyle name="Hyperlink 43" xfId="46337" hidden="1" xr:uid="{00000000-0005-0000-0000-00009BAC0000}"/>
    <cellStyle name="Hyperlink 43" xfId="46373" hidden="1" xr:uid="{00000000-0005-0000-0000-00009CAC0000}"/>
    <cellStyle name="Hyperlink 43" xfId="31211" hidden="1" xr:uid="{00000000-0005-0000-0000-00009DAC0000}"/>
    <cellStyle name="Hyperlink 43" xfId="46442" hidden="1" xr:uid="{00000000-0005-0000-0000-00009EAC0000}"/>
    <cellStyle name="Hyperlink 43" xfId="46491" hidden="1" xr:uid="{00000000-0005-0000-0000-00009FAC0000}"/>
    <cellStyle name="Hyperlink 43" xfId="46541" hidden="1" xr:uid="{00000000-0005-0000-0000-0000A0AC0000}"/>
    <cellStyle name="Hyperlink 43" xfId="46577" hidden="1" xr:uid="{00000000-0005-0000-0000-0000A1AC0000}"/>
    <cellStyle name="Hyperlink 43" xfId="46628" hidden="1" xr:uid="{00000000-0005-0000-0000-0000A2AC0000}"/>
    <cellStyle name="Hyperlink 43" xfId="46697" hidden="1" xr:uid="{00000000-0005-0000-0000-0000A3AC0000}"/>
    <cellStyle name="Hyperlink 43" xfId="46746" hidden="1" xr:uid="{00000000-0005-0000-0000-0000A4AC0000}"/>
    <cellStyle name="Hyperlink 43" xfId="46796" hidden="1" xr:uid="{00000000-0005-0000-0000-0000A5AC0000}"/>
    <cellStyle name="Hyperlink 43" xfId="46832" hidden="1" xr:uid="{00000000-0005-0000-0000-0000A6AC0000}"/>
    <cellStyle name="Hyperlink 43" xfId="46932" hidden="1" xr:uid="{00000000-0005-0000-0000-0000A7AC0000}"/>
    <cellStyle name="Hyperlink 43" xfId="47054" hidden="1" xr:uid="{00000000-0005-0000-0000-0000A8AC0000}"/>
    <cellStyle name="Hyperlink 43" xfId="47103" hidden="1" xr:uid="{00000000-0005-0000-0000-0000A9AC0000}"/>
    <cellStyle name="Hyperlink 43" xfId="47153" hidden="1" xr:uid="{00000000-0005-0000-0000-0000AAAC0000}"/>
    <cellStyle name="Hyperlink 43" xfId="47189" hidden="1" xr:uid="{00000000-0005-0000-0000-0000ABAC0000}"/>
    <cellStyle name="Hyperlink 43" xfId="47312" hidden="1" xr:uid="{00000000-0005-0000-0000-0000ACAC0000}"/>
    <cellStyle name="Hyperlink 43" xfId="47485" hidden="1" xr:uid="{00000000-0005-0000-0000-0000ADAC0000}"/>
    <cellStyle name="Hyperlink 43" xfId="47534" hidden="1" xr:uid="{00000000-0005-0000-0000-0000AEAC0000}"/>
    <cellStyle name="Hyperlink 43" xfId="47584" hidden="1" xr:uid="{00000000-0005-0000-0000-0000AFAC0000}"/>
    <cellStyle name="Hyperlink 43" xfId="47620" hidden="1" xr:uid="{00000000-0005-0000-0000-0000B0AC0000}"/>
    <cellStyle name="Hyperlink 43" xfId="47333" hidden="1" xr:uid="{00000000-0005-0000-0000-0000B1AC0000}"/>
    <cellStyle name="Hyperlink 43" xfId="47717" hidden="1" xr:uid="{00000000-0005-0000-0000-0000B2AC0000}"/>
    <cellStyle name="Hyperlink 43" xfId="47766" hidden="1" xr:uid="{00000000-0005-0000-0000-0000B3AC0000}"/>
    <cellStyle name="Hyperlink 43" xfId="47816" hidden="1" xr:uid="{00000000-0005-0000-0000-0000B4AC0000}"/>
    <cellStyle name="Hyperlink 43" xfId="47852" hidden="1" xr:uid="{00000000-0005-0000-0000-0000B5AC0000}"/>
    <cellStyle name="Hyperlink 43" xfId="47233" hidden="1" xr:uid="{00000000-0005-0000-0000-0000B6AC0000}"/>
    <cellStyle name="Hyperlink 43" xfId="47921" hidden="1" xr:uid="{00000000-0005-0000-0000-0000B7AC0000}"/>
    <cellStyle name="Hyperlink 43" xfId="47970" hidden="1" xr:uid="{00000000-0005-0000-0000-0000B8AC0000}"/>
    <cellStyle name="Hyperlink 43" xfId="48020" hidden="1" xr:uid="{00000000-0005-0000-0000-0000B9AC0000}"/>
    <cellStyle name="Hyperlink 43" xfId="48056" hidden="1" xr:uid="{00000000-0005-0000-0000-0000BAAC0000}"/>
    <cellStyle name="Hyperlink 43" xfId="47422" hidden="1" xr:uid="{00000000-0005-0000-0000-0000BBAC0000}"/>
    <cellStyle name="Hyperlink 43" xfId="48125" hidden="1" xr:uid="{00000000-0005-0000-0000-0000BCAC0000}"/>
    <cellStyle name="Hyperlink 43" xfId="48174" hidden="1" xr:uid="{00000000-0005-0000-0000-0000BDAC0000}"/>
    <cellStyle name="Hyperlink 43" xfId="48224" hidden="1" xr:uid="{00000000-0005-0000-0000-0000BEAC0000}"/>
    <cellStyle name="Hyperlink 43" xfId="48260" hidden="1" xr:uid="{00000000-0005-0000-0000-0000BFAC0000}"/>
    <cellStyle name="Hyperlink 43" xfId="47656" hidden="1" xr:uid="{00000000-0005-0000-0000-0000C0AC0000}"/>
    <cellStyle name="Hyperlink 43" xfId="48329" hidden="1" xr:uid="{00000000-0005-0000-0000-0000C1AC0000}"/>
    <cellStyle name="Hyperlink 43" xfId="48378" hidden="1" xr:uid="{00000000-0005-0000-0000-0000C2AC0000}"/>
    <cellStyle name="Hyperlink 43" xfId="48428" hidden="1" xr:uid="{00000000-0005-0000-0000-0000C3AC0000}"/>
    <cellStyle name="Hyperlink 43" xfId="48464" hidden="1" xr:uid="{00000000-0005-0000-0000-0000C4AC0000}"/>
    <cellStyle name="Hyperlink 43" xfId="46953" hidden="1" xr:uid="{00000000-0005-0000-0000-0000C5AC0000}"/>
    <cellStyle name="Hyperlink 43" xfId="48533" hidden="1" xr:uid="{00000000-0005-0000-0000-0000C6AC0000}"/>
    <cellStyle name="Hyperlink 43" xfId="48582" hidden="1" xr:uid="{00000000-0005-0000-0000-0000C7AC0000}"/>
    <cellStyle name="Hyperlink 43" xfId="48632" hidden="1" xr:uid="{00000000-0005-0000-0000-0000C8AC0000}"/>
    <cellStyle name="Hyperlink 43" xfId="48668" hidden="1" xr:uid="{00000000-0005-0000-0000-0000C9AC0000}"/>
    <cellStyle name="Hyperlink 43" xfId="48791" hidden="1" xr:uid="{00000000-0005-0000-0000-0000CAAC0000}"/>
    <cellStyle name="Hyperlink 43" xfId="48964" hidden="1" xr:uid="{00000000-0005-0000-0000-0000CBAC0000}"/>
    <cellStyle name="Hyperlink 43" xfId="49013" hidden="1" xr:uid="{00000000-0005-0000-0000-0000CCAC0000}"/>
    <cellStyle name="Hyperlink 43" xfId="49063" hidden="1" xr:uid="{00000000-0005-0000-0000-0000CDAC0000}"/>
    <cellStyle name="Hyperlink 43" xfId="49099" hidden="1" xr:uid="{00000000-0005-0000-0000-0000CEAC0000}"/>
    <cellStyle name="Hyperlink 43" xfId="48812" hidden="1" xr:uid="{00000000-0005-0000-0000-0000CFAC0000}"/>
    <cellStyle name="Hyperlink 43" xfId="49196" hidden="1" xr:uid="{00000000-0005-0000-0000-0000D0AC0000}"/>
    <cellStyle name="Hyperlink 43" xfId="49245" hidden="1" xr:uid="{00000000-0005-0000-0000-0000D1AC0000}"/>
    <cellStyle name="Hyperlink 43" xfId="49295" hidden="1" xr:uid="{00000000-0005-0000-0000-0000D2AC0000}"/>
    <cellStyle name="Hyperlink 43" xfId="49331" hidden="1" xr:uid="{00000000-0005-0000-0000-0000D3AC0000}"/>
    <cellStyle name="Hyperlink 43" xfId="48712" hidden="1" xr:uid="{00000000-0005-0000-0000-0000D4AC0000}"/>
    <cellStyle name="Hyperlink 43" xfId="49400" hidden="1" xr:uid="{00000000-0005-0000-0000-0000D5AC0000}"/>
    <cellStyle name="Hyperlink 43" xfId="49449" hidden="1" xr:uid="{00000000-0005-0000-0000-0000D6AC0000}"/>
    <cellStyle name="Hyperlink 43" xfId="49499" hidden="1" xr:uid="{00000000-0005-0000-0000-0000D7AC0000}"/>
    <cellStyle name="Hyperlink 43" xfId="49535" hidden="1" xr:uid="{00000000-0005-0000-0000-0000D8AC0000}"/>
    <cellStyle name="Hyperlink 43" xfId="48901" hidden="1" xr:uid="{00000000-0005-0000-0000-0000D9AC0000}"/>
    <cellStyle name="Hyperlink 43" xfId="49604" hidden="1" xr:uid="{00000000-0005-0000-0000-0000DAAC0000}"/>
    <cellStyle name="Hyperlink 43" xfId="49653" hidden="1" xr:uid="{00000000-0005-0000-0000-0000DBAC0000}"/>
    <cellStyle name="Hyperlink 43" xfId="49703" hidden="1" xr:uid="{00000000-0005-0000-0000-0000DCAC0000}"/>
    <cellStyle name="Hyperlink 43" xfId="49739" hidden="1" xr:uid="{00000000-0005-0000-0000-0000DDAC0000}"/>
    <cellStyle name="Hyperlink 43" xfId="49135" hidden="1" xr:uid="{00000000-0005-0000-0000-0000DEAC0000}"/>
    <cellStyle name="Hyperlink 43" xfId="49808" hidden="1" xr:uid="{00000000-0005-0000-0000-0000DFAC0000}"/>
    <cellStyle name="Hyperlink 43" xfId="49857" hidden="1" xr:uid="{00000000-0005-0000-0000-0000E0AC0000}"/>
    <cellStyle name="Hyperlink 43" xfId="49907" hidden="1" xr:uid="{00000000-0005-0000-0000-0000E1AC0000}"/>
    <cellStyle name="Hyperlink 43" xfId="49943" hidden="1" xr:uid="{00000000-0005-0000-0000-0000E2AC0000}"/>
    <cellStyle name="Hyperlink 43" xfId="46858" hidden="1" xr:uid="{00000000-0005-0000-0000-0000E3AC0000}"/>
    <cellStyle name="Hyperlink 43" xfId="50012" hidden="1" xr:uid="{00000000-0005-0000-0000-0000E4AC0000}"/>
    <cellStyle name="Hyperlink 43" xfId="50061" hidden="1" xr:uid="{00000000-0005-0000-0000-0000E5AC0000}"/>
    <cellStyle name="Hyperlink 43" xfId="50111" hidden="1" xr:uid="{00000000-0005-0000-0000-0000E6AC0000}"/>
    <cellStyle name="Hyperlink 43" xfId="50147" hidden="1" xr:uid="{00000000-0005-0000-0000-0000E7AC0000}"/>
    <cellStyle name="Hyperlink 43" xfId="50270" hidden="1" xr:uid="{00000000-0005-0000-0000-0000E8AC0000}"/>
    <cellStyle name="Hyperlink 43" xfId="50443" hidden="1" xr:uid="{00000000-0005-0000-0000-0000E9AC0000}"/>
    <cellStyle name="Hyperlink 43" xfId="50492" hidden="1" xr:uid="{00000000-0005-0000-0000-0000EAAC0000}"/>
    <cellStyle name="Hyperlink 43" xfId="50542" hidden="1" xr:uid="{00000000-0005-0000-0000-0000EBAC0000}"/>
    <cellStyle name="Hyperlink 43" xfId="50578" hidden="1" xr:uid="{00000000-0005-0000-0000-0000ECAC0000}"/>
    <cellStyle name="Hyperlink 43" xfId="50291" hidden="1" xr:uid="{00000000-0005-0000-0000-0000EDAC0000}"/>
    <cellStyle name="Hyperlink 43" xfId="50675" hidden="1" xr:uid="{00000000-0005-0000-0000-0000EEAC0000}"/>
    <cellStyle name="Hyperlink 43" xfId="50724" hidden="1" xr:uid="{00000000-0005-0000-0000-0000EFAC0000}"/>
    <cellStyle name="Hyperlink 43" xfId="50774" hidden="1" xr:uid="{00000000-0005-0000-0000-0000F0AC0000}"/>
    <cellStyle name="Hyperlink 43" xfId="50810" hidden="1" xr:uid="{00000000-0005-0000-0000-0000F1AC0000}"/>
    <cellStyle name="Hyperlink 43" xfId="50191" hidden="1" xr:uid="{00000000-0005-0000-0000-0000F2AC0000}"/>
    <cellStyle name="Hyperlink 43" xfId="50879" hidden="1" xr:uid="{00000000-0005-0000-0000-0000F3AC0000}"/>
    <cellStyle name="Hyperlink 43" xfId="50928" hidden="1" xr:uid="{00000000-0005-0000-0000-0000F4AC0000}"/>
    <cellStyle name="Hyperlink 43" xfId="50978" hidden="1" xr:uid="{00000000-0005-0000-0000-0000F5AC0000}"/>
    <cellStyle name="Hyperlink 43" xfId="51014" hidden="1" xr:uid="{00000000-0005-0000-0000-0000F6AC0000}"/>
    <cellStyle name="Hyperlink 43" xfId="50380" hidden="1" xr:uid="{00000000-0005-0000-0000-0000F7AC0000}"/>
    <cellStyle name="Hyperlink 43" xfId="51083" hidden="1" xr:uid="{00000000-0005-0000-0000-0000F8AC0000}"/>
    <cellStyle name="Hyperlink 43" xfId="51132" hidden="1" xr:uid="{00000000-0005-0000-0000-0000F9AC0000}"/>
    <cellStyle name="Hyperlink 43" xfId="51182" hidden="1" xr:uid="{00000000-0005-0000-0000-0000FAAC0000}"/>
    <cellStyle name="Hyperlink 43" xfId="51218" hidden="1" xr:uid="{00000000-0005-0000-0000-0000FBAC0000}"/>
    <cellStyle name="Hyperlink 43" xfId="50614" hidden="1" xr:uid="{00000000-0005-0000-0000-0000FCAC0000}"/>
    <cellStyle name="Hyperlink 43" xfId="51287" hidden="1" xr:uid="{00000000-0005-0000-0000-0000FDAC0000}"/>
    <cellStyle name="Hyperlink 43" xfId="51336" hidden="1" xr:uid="{00000000-0005-0000-0000-0000FEAC0000}"/>
    <cellStyle name="Hyperlink 43" xfId="51386" hidden="1" xr:uid="{00000000-0005-0000-0000-0000FFAC0000}"/>
    <cellStyle name="Hyperlink 43" xfId="51422" hidden="1" xr:uid="{00000000-0005-0000-0000-000000AD0000}"/>
    <cellStyle name="Hyperlink 43" xfId="10893" hidden="1" xr:uid="{00000000-0005-0000-0000-000001AD0000}"/>
    <cellStyle name="Hyperlink 43" xfId="51491" hidden="1" xr:uid="{00000000-0005-0000-0000-000002AD0000}"/>
    <cellStyle name="Hyperlink 43" xfId="51540" hidden="1" xr:uid="{00000000-0005-0000-0000-000003AD0000}"/>
    <cellStyle name="Hyperlink 43" xfId="51590" hidden="1" xr:uid="{00000000-0005-0000-0000-000004AD0000}"/>
    <cellStyle name="Hyperlink 43" xfId="51626" hidden="1" xr:uid="{00000000-0005-0000-0000-000005AD0000}"/>
    <cellStyle name="Hyperlink 43" xfId="51677" hidden="1" xr:uid="{00000000-0005-0000-0000-000006AD0000}"/>
    <cellStyle name="Hyperlink 43" xfId="51746" hidden="1" xr:uid="{00000000-0005-0000-0000-000007AD0000}"/>
    <cellStyle name="Hyperlink 43" xfId="51795" hidden="1" xr:uid="{00000000-0005-0000-0000-000008AD0000}"/>
    <cellStyle name="Hyperlink 43" xfId="51845" hidden="1" xr:uid="{00000000-0005-0000-0000-000009AD0000}"/>
    <cellStyle name="Hyperlink 43" xfId="51881" hidden="1" xr:uid="{00000000-0005-0000-0000-00000AAD0000}"/>
    <cellStyle name="Hyperlink 43" xfId="51981" hidden="1" xr:uid="{00000000-0005-0000-0000-00000BAD0000}"/>
    <cellStyle name="Hyperlink 43" xfId="52103" hidden="1" xr:uid="{00000000-0005-0000-0000-00000CAD0000}"/>
    <cellStyle name="Hyperlink 43" xfId="52152" hidden="1" xr:uid="{00000000-0005-0000-0000-00000DAD0000}"/>
    <cellStyle name="Hyperlink 43" xfId="52202" hidden="1" xr:uid="{00000000-0005-0000-0000-00000EAD0000}"/>
    <cellStyle name="Hyperlink 43" xfId="52238" hidden="1" xr:uid="{00000000-0005-0000-0000-00000FAD0000}"/>
    <cellStyle name="Hyperlink 43" xfId="52361" hidden="1" xr:uid="{00000000-0005-0000-0000-000010AD0000}"/>
    <cellStyle name="Hyperlink 43" xfId="52534" hidden="1" xr:uid="{00000000-0005-0000-0000-000011AD0000}"/>
    <cellStyle name="Hyperlink 43" xfId="52583" hidden="1" xr:uid="{00000000-0005-0000-0000-000012AD0000}"/>
    <cellStyle name="Hyperlink 43" xfId="52633" hidden="1" xr:uid="{00000000-0005-0000-0000-000013AD0000}"/>
    <cellStyle name="Hyperlink 43" xfId="52669" hidden="1" xr:uid="{00000000-0005-0000-0000-000014AD0000}"/>
    <cellStyle name="Hyperlink 43" xfId="52382" hidden="1" xr:uid="{00000000-0005-0000-0000-000015AD0000}"/>
    <cellStyle name="Hyperlink 43" xfId="52766" hidden="1" xr:uid="{00000000-0005-0000-0000-000016AD0000}"/>
    <cellStyle name="Hyperlink 43" xfId="52815" hidden="1" xr:uid="{00000000-0005-0000-0000-000017AD0000}"/>
    <cellStyle name="Hyperlink 43" xfId="52865" hidden="1" xr:uid="{00000000-0005-0000-0000-000018AD0000}"/>
    <cellStyle name="Hyperlink 43" xfId="52901" hidden="1" xr:uid="{00000000-0005-0000-0000-000019AD0000}"/>
    <cellStyle name="Hyperlink 43" xfId="52282" hidden="1" xr:uid="{00000000-0005-0000-0000-00001AAD0000}"/>
    <cellStyle name="Hyperlink 43" xfId="52970" hidden="1" xr:uid="{00000000-0005-0000-0000-00001BAD0000}"/>
    <cellStyle name="Hyperlink 43" xfId="53019" hidden="1" xr:uid="{00000000-0005-0000-0000-00001CAD0000}"/>
    <cellStyle name="Hyperlink 43" xfId="53069" hidden="1" xr:uid="{00000000-0005-0000-0000-00001DAD0000}"/>
    <cellStyle name="Hyperlink 43" xfId="53105" hidden="1" xr:uid="{00000000-0005-0000-0000-00001EAD0000}"/>
    <cellStyle name="Hyperlink 43" xfId="52471" hidden="1" xr:uid="{00000000-0005-0000-0000-00001FAD0000}"/>
    <cellStyle name="Hyperlink 43" xfId="53174" hidden="1" xr:uid="{00000000-0005-0000-0000-000020AD0000}"/>
    <cellStyle name="Hyperlink 43" xfId="53223" hidden="1" xr:uid="{00000000-0005-0000-0000-000021AD0000}"/>
    <cellStyle name="Hyperlink 43" xfId="53273" hidden="1" xr:uid="{00000000-0005-0000-0000-000022AD0000}"/>
    <cellStyle name="Hyperlink 43" xfId="53309" hidden="1" xr:uid="{00000000-0005-0000-0000-000023AD0000}"/>
    <cellStyle name="Hyperlink 43" xfId="52705" hidden="1" xr:uid="{00000000-0005-0000-0000-000024AD0000}"/>
    <cellStyle name="Hyperlink 43" xfId="53378" hidden="1" xr:uid="{00000000-0005-0000-0000-000025AD0000}"/>
    <cellStyle name="Hyperlink 43" xfId="53427" hidden="1" xr:uid="{00000000-0005-0000-0000-000026AD0000}"/>
    <cellStyle name="Hyperlink 43" xfId="53477" hidden="1" xr:uid="{00000000-0005-0000-0000-000027AD0000}"/>
    <cellStyle name="Hyperlink 43" xfId="53513" hidden="1" xr:uid="{00000000-0005-0000-0000-000028AD0000}"/>
    <cellStyle name="Hyperlink 43" xfId="52002" hidden="1" xr:uid="{00000000-0005-0000-0000-000029AD0000}"/>
    <cellStyle name="Hyperlink 43" xfId="53582" hidden="1" xr:uid="{00000000-0005-0000-0000-00002AAD0000}"/>
    <cellStyle name="Hyperlink 43" xfId="53631" hidden="1" xr:uid="{00000000-0005-0000-0000-00002BAD0000}"/>
    <cellStyle name="Hyperlink 43" xfId="53681" hidden="1" xr:uid="{00000000-0005-0000-0000-00002CAD0000}"/>
    <cellStyle name="Hyperlink 43" xfId="53717" hidden="1" xr:uid="{00000000-0005-0000-0000-00002DAD0000}"/>
    <cellStyle name="Hyperlink 43" xfId="53840" hidden="1" xr:uid="{00000000-0005-0000-0000-00002EAD0000}"/>
    <cellStyle name="Hyperlink 43" xfId="54013" hidden="1" xr:uid="{00000000-0005-0000-0000-00002FAD0000}"/>
    <cellStyle name="Hyperlink 43" xfId="54062" hidden="1" xr:uid="{00000000-0005-0000-0000-000030AD0000}"/>
    <cellStyle name="Hyperlink 43" xfId="54112" hidden="1" xr:uid="{00000000-0005-0000-0000-000031AD0000}"/>
    <cellStyle name="Hyperlink 43" xfId="54148" hidden="1" xr:uid="{00000000-0005-0000-0000-000032AD0000}"/>
    <cellStyle name="Hyperlink 43" xfId="53861" hidden="1" xr:uid="{00000000-0005-0000-0000-000033AD0000}"/>
    <cellStyle name="Hyperlink 43" xfId="54245" hidden="1" xr:uid="{00000000-0005-0000-0000-000034AD0000}"/>
    <cellStyle name="Hyperlink 43" xfId="54294" hidden="1" xr:uid="{00000000-0005-0000-0000-000035AD0000}"/>
    <cellStyle name="Hyperlink 43" xfId="54344" hidden="1" xr:uid="{00000000-0005-0000-0000-000036AD0000}"/>
    <cellStyle name="Hyperlink 43" xfId="54380" hidden="1" xr:uid="{00000000-0005-0000-0000-000037AD0000}"/>
    <cellStyle name="Hyperlink 43" xfId="53761" hidden="1" xr:uid="{00000000-0005-0000-0000-000038AD0000}"/>
    <cellStyle name="Hyperlink 43" xfId="54449" hidden="1" xr:uid="{00000000-0005-0000-0000-000039AD0000}"/>
    <cellStyle name="Hyperlink 43" xfId="54498" hidden="1" xr:uid="{00000000-0005-0000-0000-00003AAD0000}"/>
    <cellStyle name="Hyperlink 43" xfId="54548" hidden="1" xr:uid="{00000000-0005-0000-0000-00003BAD0000}"/>
    <cellStyle name="Hyperlink 43" xfId="54584" hidden="1" xr:uid="{00000000-0005-0000-0000-00003CAD0000}"/>
    <cellStyle name="Hyperlink 43" xfId="53950" hidden="1" xr:uid="{00000000-0005-0000-0000-00003DAD0000}"/>
    <cellStyle name="Hyperlink 43" xfId="54653" hidden="1" xr:uid="{00000000-0005-0000-0000-00003EAD0000}"/>
    <cellStyle name="Hyperlink 43" xfId="54702" hidden="1" xr:uid="{00000000-0005-0000-0000-00003FAD0000}"/>
    <cellStyle name="Hyperlink 43" xfId="54752" hidden="1" xr:uid="{00000000-0005-0000-0000-000040AD0000}"/>
    <cellStyle name="Hyperlink 43" xfId="54788" hidden="1" xr:uid="{00000000-0005-0000-0000-000041AD0000}"/>
    <cellStyle name="Hyperlink 43" xfId="54184" hidden="1" xr:uid="{00000000-0005-0000-0000-000042AD0000}"/>
    <cellStyle name="Hyperlink 43" xfId="54857" hidden="1" xr:uid="{00000000-0005-0000-0000-000043AD0000}"/>
    <cellStyle name="Hyperlink 43" xfId="54906" hidden="1" xr:uid="{00000000-0005-0000-0000-000044AD0000}"/>
    <cellStyle name="Hyperlink 43" xfId="54956" hidden="1" xr:uid="{00000000-0005-0000-0000-000045AD0000}"/>
    <cellStyle name="Hyperlink 43" xfId="54992" hidden="1" xr:uid="{00000000-0005-0000-0000-000046AD0000}"/>
    <cellStyle name="Hyperlink 43" xfId="51907" hidden="1" xr:uid="{00000000-0005-0000-0000-000047AD0000}"/>
    <cellStyle name="Hyperlink 43" xfId="55061" hidden="1" xr:uid="{00000000-0005-0000-0000-000048AD0000}"/>
    <cellStyle name="Hyperlink 43" xfId="55110" hidden="1" xr:uid="{00000000-0005-0000-0000-000049AD0000}"/>
    <cellStyle name="Hyperlink 43" xfId="55160" hidden="1" xr:uid="{00000000-0005-0000-0000-00004AAD0000}"/>
    <cellStyle name="Hyperlink 43" xfId="55196" hidden="1" xr:uid="{00000000-0005-0000-0000-00004BAD0000}"/>
    <cellStyle name="Hyperlink 43" xfId="55319" hidden="1" xr:uid="{00000000-0005-0000-0000-00004CAD0000}"/>
    <cellStyle name="Hyperlink 43" xfId="55492" hidden="1" xr:uid="{00000000-0005-0000-0000-00004DAD0000}"/>
    <cellStyle name="Hyperlink 43" xfId="55541" hidden="1" xr:uid="{00000000-0005-0000-0000-00004EAD0000}"/>
    <cellStyle name="Hyperlink 43" xfId="55591" hidden="1" xr:uid="{00000000-0005-0000-0000-00004FAD0000}"/>
    <cellStyle name="Hyperlink 43" xfId="55627" hidden="1" xr:uid="{00000000-0005-0000-0000-000050AD0000}"/>
    <cellStyle name="Hyperlink 43" xfId="55340" hidden="1" xr:uid="{00000000-0005-0000-0000-000051AD0000}"/>
    <cellStyle name="Hyperlink 43" xfId="55724" hidden="1" xr:uid="{00000000-0005-0000-0000-000052AD0000}"/>
    <cellStyle name="Hyperlink 43" xfId="55773" hidden="1" xr:uid="{00000000-0005-0000-0000-000053AD0000}"/>
    <cellStyle name="Hyperlink 43" xfId="55823" hidden="1" xr:uid="{00000000-0005-0000-0000-000054AD0000}"/>
    <cellStyle name="Hyperlink 43" xfId="55859" hidden="1" xr:uid="{00000000-0005-0000-0000-000055AD0000}"/>
    <cellStyle name="Hyperlink 43" xfId="55240" hidden="1" xr:uid="{00000000-0005-0000-0000-000056AD0000}"/>
    <cellStyle name="Hyperlink 43" xfId="55928" hidden="1" xr:uid="{00000000-0005-0000-0000-000057AD0000}"/>
    <cellStyle name="Hyperlink 43" xfId="55977" hidden="1" xr:uid="{00000000-0005-0000-0000-000058AD0000}"/>
    <cellStyle name="Hyperlink 43" xfId="56027" hidden="1" xr:uid="{00000000-0005-0000-0000-000059AD0000}"/>
    <cellStyle name="Hyperlink 43" xfId="56063" hidden="1" xr:uid="{00000000-0005-0000-0000-00005AAD0000}"/>
    <cellStyle name="Hyperlink 43" xfId="55429" hidden="1" xr:uid="{00000000-0005-0000-0000-00005BAD0000}"/>
    <cellStyle name="Hyperlink 43" xfId="56132" hidden="1" xr:uid="{00000000-0005-0000-0000-00005CAD0000}"/>
    <cellStyle name="Hyperlink 43" xfId="56181" hidden="1" xr:uid="{00000000-0005-0000-0000-00005DAD0000}"/>
    <cellStyle name="Hyperlink 43" xfId="56231" hidden="1" xr:uid="{00000000-0005-0000-0000-00005EAD0000}"/>
    <cellStyle name="Hyperlink 43" xfId="56267" hidden="1" xr:uid="{00000000-0005-0000-0000-00005FAD0000}"/>
    <cellStyle name="Hyperlink 43" xfId="55663" hidden="1" xr:uid="{00000000-0005-0000-0000-000060AD0000}"/>
    <cellStyle name="Hyperlink 43" xfId="56336" hidden="1" xr:uid="{00000000-0005-0000-0000-000061AD0000}"/>
    <cellStyle name="Hyperlink 43" xfId="56385" hidden="1" xr:uid="{00000000-0005-0000-0000-000062AD0000}"/>
    <cellStyle name="Hyperlink 43" xfId="56435" hidden="1" xr:uid="{00000000-0005-0000-0000-000063AD0000}"/>
    <cellStyle name="Hyperlink 43" xfId="56471" hidden="1" xr:uid="{00000000-0005-0000-0000-000064AD0000}"/>
    <cellStyle name="Hyperlink 43" xfId="56533" hidden="1" xr:uid="{00000000-0005-0000-0000-000065AD0000}"/>
    <cellStyle name="Hyperlink 43" xfId="56604" hidden="1" xr:uid="{00000000-0005-0000-0000-000066AD0000}"/>
    <cellStyle name="Hyperlink 43" xfId="56653" hidden="1" xr:uid="{00000000-0005-0000-0000-000067AD0000}"/>
    <cellStyle name="Hyperlink 43" xfId="56703" hidden="1" xr:uid="{00000000-0005-0000-0000-000068AD0000}"/>
    <cellStyle name="Hyperlink 43" xfId="56739" hidden="1" xr:uid="{00000000-0005-0000-0000-000069AD0000}"/>
    <cellStyle name="Hyperlink 43" xfId="56790" hidden="1" xr:uid="{00000000-0005-0000-0000-00006AAD0000}"/>
    <cellStyle name="Hyperlink 43" xfId="56859" hidden="1" xr:uid="{00000000-0005-0000-0000-00006BAD0000}"/>
    <cellStyle name="Hyperlink 43" xfId="56908" hidden="1" xr:uid="{00000000-0005-0000-0000-00006CAD0000}"/>
    <cellStyle name="Hyperlink 43" xfId="56958" hidden="1" xr:uid="{00000000-0005-0000-0000-00006DAD0000}"/>
    <cellStyle name="Hyperlink 43" xfId="56994" hidden="1" xr:uid="{00000000-0005-0000-0000-00006EAD0000}"/>
    <cellStyle name="Hyperlink 43" xfId="57102" hidden="1" xr:uid="{00000000-0005-0000-0000-00006FAD0000}"/>
    <cellStyle name="Hyperlink 43" xfId="57226" hidden="1" xr:uid="{00000000-0005-0000-0000-000070AD0000}"/>
    <cellStyle name="Hyperlink 43" xfId="57275" hidden="1" xr:uid="{00000000-0005-0000-0000-000071AD0000}"/>
    <cellStyle name="Hyperlink 43" xfId="57325" hidden="1" xr:uid="{00000000-0005-0000-0000-000072AD0000}"/>
    <cellStyle name="Hyperlink 43" xfId="57361" hidden="1" xr:uid="{00000000-0005-0000-0000-000073AD0000}"/>
    <cellStyle name="Hyperlink 43" xfId="57484" hidden="1" xr:uid="{00000000-0005-0000-0000-000074AD0000}"/>
    <cellStyle name="Hyperlink 43" xfId="57657" hidden="1" xr:uid="{00000000-0005-0000-0000-000075AD0000}"/>
    <cellStyle name="Hyperlink 43" xfId="57706" hidden="1" xr:uid="{00000000-0005-0000-0000-000076AD0000}"/>
    <cellStyle name="Hyperlink 43" xfId="57756" hidden="1" xr:uid="{00000000-0005-0000-0000-000077AD0000}"/>
    <cellStyle name="Hyperlink 43" xfId="57792" hidden="1" xr:uid="{00000000-0005-0000-0000-000078AD0000}"/>
    <cellStyle name="Hyperlink 43" xfId="57505" hidden="1" xr:uid="{00000000-0005-0000-0000-000079AD0000}"/>
    <cellStyle name="Hyperlink 43" xfId="57889" hidden="1" xr:uid="{00000000-0005-0000-0000-00007AAD0000}"/>
    <cellStyle name="Hyperlink 43" xfId="57938" hidden="1" xr:uid="{00000000-0005-0000-0000-00007BAD0000}"/>
    <cellStyle name="Hyperlink 43" xfId="57988" hidden="1" xr:uid="{00000000-0005-0000-0000-00007CAD0000}"/>
    <cellStyle name="Hyperlink 43" xfId="58024" hidden="1" xr:uid="{00000000-0005-0000-0000-00007DAD0000}"/>
    <cellStyle name="Hyperlink 43" xfId="57405" hidden="1" xr:uid="{00000000-0005-0000-0000-00007EAD0000}"/>
    <cellStyle name="Hyperlink 43" xfId="58093" hidden="1" xr:uid="{00000000-0005-0000-0000-00007FAD0000}"/>
    <cellStyle name="Hyperlink 43" xfId="58142" hidden="1" xr:uid="{00000000-0005-0000-0000-000080AD0000}"/>
    <cellStyle name="Hyperlink 43" xfId="58192" hidden="1" xr:uid="{00000000-0005-0000-0000-000081AD0000}"/>
    <cellStyle name="Hyperlink 43" xfId="58228" hidden="1" xr:uid="{00000000-0005-0000-0000-000082AD0000}"/>
    <cellStyle name="Hyperlink 43" xfId="57594" hidden="1" xr:uid="{00000000-0005-0000-0000-000083AD0000}"/>
    <cellStyle name="Hyperlink 43" xfId="58297" hidden="1" xr:uid="{00000000-0005-0000-0000-000084AD0000}"/>
    <cellStyle name="Hyperlink 43" xfId="58346" hidden="1" xr:uid="{00000000-0005-0000-0000-000085AD0000}"/>
    <cellStyle name="Hyperlink 43" xfId="58396" hidden="1" xr:uid="{00000000-0005-0000-0000-000086AD0000}"/>
    <cellStyle name="Hyperlink 43" xfId="58432" hidden="1" xr:uid="{00000000-0005-0000-0000-000087AD0000}"/>
    <cellStyle name="Hyperlink 43" xfId="57828" hidden="1" xr:uid="{00000000-0005-0000-0000-000088AD0000}"/>
    <cellStyle name="Hyperlink 43" xfId="58501" hidden="1" xr:uid="{00000000-0005-0000-0000-000089AD0000}"/>
    <cellStyle name="Hyperlink 43" xfId="58550" hidden="1" xr:uid="{00000000-0005-0000-0000-00008AAD0000}"/>
    <cellStyle name="Hyperlink 43" xfId="58600" hidden="1" xr:uid="{00000000-0005-0000-0000-00008BAD0000}"/>
    <cellStyle name="Hyperlink 43" xfId="58636" hidden="1" xr:uid="{00000000-0005-0000-0000-00008CAD0000}"/>
    <cellStyle name="Hyperlink 43" xfId="57124" hidden="1" xr:uid="{00000000-0005-0000-0000-00008DAD0000}"/>
    <cellStyle name="Hyperlink 43" xfId="58705" hidden="1" xr:uid="{00000000-0005-0000-0000-00008EAD0000}"/>
    <cellStyle name="Hyperlink 43" xfId="58754" hidden="1" xr:uid="{00000000-0005-0000-0000-00008FAD0000}"/>
    <cellStyle name="Hyperlink 43" xfId="58804" hidden="1" xr:uid="{00000000-0005-0000-0000-000090AD0000}"/>
    <cellStyle name="Hyperlink 43" xfId="58840" hidden="1" xr:uid="{00000000-0005-0000-0000-000091AD0000}"/>
    <cellStyle name="Hyperlink 43" xfId="58963" hidden="1" xr:uid="{00000000-0005-0000-0000-000092AD0000}"/>
    <cellStyle name="Hyperlink 43" xfId="59136" hidden="1" xr:uid="{00000000-0005-0000-0000-000093AD0000}"/>
    <cellStyle name="Hyperlink 43" xfId="59185" hidden="1" xr:uid="{00000000-0005-0000-0000-000094AD0000}"/>
    <cellStyle name="Hyperlink 43" xfId="59235" hidden="1" xr:uid="{00000000-0005-0000-0000-000095AD0000}"/>
    <cellStyle name="Hyperlink 43" xfId="59271" hidden="1" xr:uid="{00000000-0005-0000-0000-000096AD0000}"/>
    <cellStyle name="Hyperlink 43" xfId="58984" hidden="1" xr:uid="{00000000-0005-0000-0000-000097AD0000}"/>
    <cellStyle name="Hyperlink 43" xfId="59368" hidden="1" xr:uid="{00000000-0005-0000-0000-000098AD0000}"/>
    <cellStyle name="Hyperlink 43" xfId="59417" hidden="1" xr:uid="{00000000-0005-0000-0000-000099AD0000}"/>
    <cellStyle name="Hyperlink 43" xfId="59467" hidden="1" xr:uid="{00000000-0005-0000-0000-00009AAD0000}"/>
    <cellStyle name="Hyperlink 43" xfId="59503" hidden="1" xr:uid="{00000000-0005-0000-0000-00009BAD0000}"/>
    <cellStyle name="Hyperlink 43" xfId="58884" hidden="1" xr:uid="{00000000-0005-0000-0000-00009CAD0000}"/>
    <cellStyle name="Hyperlink 43" xfId="59572" hidden="1" xr:uid="{00000000-0005-0000-0000-00009DAD0000}"/>
    <cellStyle name="Hyperlink 43" xfId="59621" hidden="1" xr:uid="{00000000-0005-0000-0000-00009EAD0000}"/>
    <cellStyle name="Hyperlink 43" xfId="59671" hidden="1" xr:uid="{00000000-0005-0000-0000-00009FAD0000}"/>
    <cellStyle name="Hyperlink 43" xfId="59707" hidden="1" xr:uid="{00000000-0005-0000-0000-0000A0AD0000}"/>
    <cellStyle name="Hyperlink 43" xfId="59073" hidden="1" xr:uid="{00000000-0005-0000-0000-0000A1AD0000}"/>
    <cellStyle name="Hyperlink 43" xfId="59776" hidden="1" xr:uid="{00000000-0005-0000-0000-0000A2AD0000}"/>
    <cellStyle name="Hyperlink 43" xfId="59825" hidden="1" xr:uid="{00000000-0005-0000-0000-0000A3AD0000}"/>
    <cellStyle name="Hyperlink 43" xfId="59875" hidden="1" xr:uid="{00000000-0005-0000-0000-0000A4AD0000}"/>
    <cellStyle name="Hyperlink 43" xfId="59911" hidden="1" xr:uid="{00000000-0005-0000-0000-0000A5AD0000}"/>
    <cellStyle name="Hyperlink 43" xfId="59307" hidden="1" xr:uid="{00000000-0005-0000-0000-0000A6AD0000}"/>
    <cellStyle name="Hyperlink 43" xfId="59980" hidden="1" xr:uid="{00000000-0005-0000-0000-0000A7AD0000}"/>
    <cellStyle name="Hyperlink 43" xfId="60029" hidden="1" xr:uid="{00000000-0005-0000-0000-0000A8AD0000}"/>
    <cellStyle name="Hyperlink 43" xfId="60079" hidden="1" xr:uid="{00000000-0005-0000-0000-0000A9AD0000}"/>
    <cellStyle name="Hyperlink 43" xfId="60115" hidden="1" xr:uid="{00000000-0005-0000-0000-0000AAAD0000}"/>
    <cellStyle name="Hyperlink 43" xfId="57024" hidden="1" xr:uid="{00000000-0005-0000-0000-0000ABAD0000}"/>
    <cellStyle name="Hyperlink 43" xfId="60184" hidden="1" xr:uid="{00000000-0005-0000-0000-0000ACAD0000}"/>
    <cellStyle name="Hyperlink 43" xfId="60233" hidden="1" xr:uid="{00000000-0005-0000-0000-0000ADAD0000}"/>
    <cellStyle name="Hyperlink 43" xfId="60283" hidden="1" xr:uid="{00000000-0005-0000-0000-0000AEAD0000}"/>
    <cellStyle name="Hyperlink 43" xfId="60319" hidden="1" xr:uid="{00000000-0005-0000-0000-0000AFAD0000}"/>
    <cellStyle name="Hyperlink 43" xfId="60442" hidden="1" xr:uid="{00000000-0005-0000-0000-0000B0AD0000}"/>
    <cellStyle name="Hyperlink 43" xfId="60615" hidden="1" xr:uid="{00000000-0005-0000-0000-0000B1AD0000}"/>
    <cellStyle name="Hyperlink 43" xfId="60664" hidden="1" xr:uid="{00000000-0005-0000-0000-0000B2AD0000}"/>
    <cellStyle name="Hyperlink 43" xfId="60714" hidden="1" xr:uid="{00000000-0005-0000-0000-0000B3AD0000}"/>
    <cellStyle name="Hyperlink 43" xfId="60750" hidden="1" xr:uid="{00000000-0005-0000-0000-0000B4AD0000}"/>
    <cellStyle name="Hyperlink 43" xfId="60463" hidden="1" xr:uid="{00000000-0005-0000-0000-0000B5AD0000}"/>
    <cellStyle name="Hyperlink 43" xfId="60847" hidden="1" xr:uid="{00000000-0005-0000-0000-0000B6AD0000}"/>
    <cellStyle name="Hyperlink 43" xfId="60896" hidden="1" xr:uid="{00000000-0005-0000-0000-0000B7AD0000}"/>
    <cellStyle name="Hyperlink 43" xfId="60946" hidden="1" xr:uid="{00000000-0005-0000-0000-0000B8AD0000}"/>
    <cellStyle name="Hyperlink 43" xfId="60982" hidden="1" xr:uid="{00000000-0005-0000-0000-0000B9AD0000}"/>
    <cellStyle name="Hyperlink 43" xfId="60363" hidden="1" xr:uid="{00000000-0005-0000-0000-0000BAAD0000}"/>
    <cellStyle name="Hyperlink 43" xfId="61051" hidden="1" xr:uid="{00000000-0005-0000-0000-0000BBAD0000}"/>
    <cellStyle name="Hyperlink 43" xfId="61100" hidden="1" xr:uid="{00000000-0005-0000-0000-0000BCAD0000}"/>
    <cellStyle name="Hyperlink 43" xfId="61150" hidden="1" xr:uid="{00000000-0005-0000-0000-0000BDAD0000}"/>
    <cellStyle name="Hyperlink 43" xfId="61186" hidden="1" xr:uid="{00000000-0005-0000-0000-0000BEAD0000}"/>
    <cellStyle name="Hyperlink 43" xfId="60552" hidden="1" xr:uid="{00000000-0005-0000-0000-0000BFAD0000}"/>
    <cellStyle name="Hyperlink 43" xfId="61255" hidden="1" xr:uid="{00000000-0005-0000-0000-0000C0AD0000}"/>
    <cellStyle name="Hyperlink 43" xfId="61304" hidden="1" xr:uid="{00000000-0005-0000-0000-0000C1AD0000}"/>
    <cellStyle name="Hyperlink 43" xfId="61354" hidden="1" xr:uid="{00000000-0005-0000-0000-0000C2AD0000}"/>
    <cellStyle name="Hyperlink 43" xfId="61390" hidden="1" xr:uid="{00000000-0005-0000-0000-0000C3AD0000}"/>
    <cellStyle name="Hyperlink 43" xfId="60786" hidden="1" xr:uid="{00000000-0005-0000-0000-0000C4AD0000}"/>
    <cellStyle name="Hyperlink 43" xfId="61459" hidden="1" xr:uid="{00000000-0005-0000-0000-0000C5AD0000}"/>
    <cellStyle name="Hyperlink 43" xfId="61508" hidden="1" xr:uid="{00000000-0005-0000-0000-0000C6AD0000}"/>
    <cellStyle name="Hyperlink 43" xfId="61558" hidden="1" xr:uid="{00000000-0005-0000-0000-0000C7AD0000}"/>
    <cellStyle name="Hyperlink 43" xfId="61594" xr:uid="{00000000-0005-0000-0000-0000C8AD0000}"/>
    <cellStyle name="Hyperlink 44" xfId="144" hidden="1" xr:uid="{00000000-0005-0000-0000-0000C9AD0000}"/>
    <cellStyle name="Hyperlink 44" xfId="242" hidden="1" xr:uid="{00000000-0005-0000-0000-0000CAAD0000}"/>
    <cellStyle name="Hyperlink 44" xfId="472" hidden="1" xr:uid="{00000000-0005-0000-0000-0000CBAD0000}"/>
    <cellStyle name="Hyperlink 44" xfId="523" hidden="1" xr:uid="{00000000-0005-0000-0000-0000CCAD0000}"/>
    <cellStyle name="Hyperlink 44" xfId="573" hidden="1" xr:uid="{00000000-0005-0000-0000-0000CDAD0000}"/>
    <cellStyle name="Hyperlink 44" xfId="609" hidden="1" xr:uid="{00000000-0005-0000-0000-0000CEAD0000}"/>
    <cellStyle name="Hyperlink 44" xfId="660" hidden="1" xr:uid="{00000000-0005-0000-0000-0000CFAD0000}"/>
    <cellStyle name="Hyperlink 44" xfId="729" hidden="1" xr:uid="{00000000-0005-0000-0000-0000D0AD0000}"/>
    <cellStyle name="Hyperlink 44" xfId="778" hidden="1" xr:uid="{00000000-0005-0000-0000-0000D1AD0000}"/>
    <cellStyle name="Hyperlink 44" xfId="828" hidden="1" xr:uid="{00000000-0005-0000-0000-0000D2AD0000}"/>
    <cellStyle name="Hyperlink 44" xfId="864" hidden="1" xr:uid="{00000000-0005-0000-0000-0000D3AD0000}"/>
    <cellStyle name="Hyperlink 44" xfId="974" hidden="1" xr:uid="{00000000-0005-0000-0000-0000D4AD0000}"/>
    <cellStyle name="Hyperlink 44" xfId="1099" hidden="1" xr:uid="{00000000-0005-0000-0000-0000D5AD0000}"/>
    <cellStyle name="Hyperlink 44" xfId="1148" hidden="1" xr:uid="{00000000-0005-0000-0000-0000D6AD0000}"/>
    <cellStyle name="Hyperlink 44" xfId="1198" hidden="1" xr:uid="{00000000-0005-0000-0000-0000D7AD0000}"/>
    <cellStyle name="Hyperlink 44" xfId="1234" hidden="1" xr:uid="{00000000-0005-0000-0000-0000D8AD0000}"/>
    <cellStyle name="Hyperlink 44" xfId="1357" hidden="1" xr:uid="{00000000-0005-0000-0000-0000D9AD0000}"/>
    <cellStyle name="Hyperlink 44" xfId="1530" hidden="1" xr:uid="{00000000-0005-0000-0000-0000DAAD0000}"/>
    <cellStyle name="Hyperlink 44" xfId="1579" hidden="1" xr:uid="{00000000-0005-0000-0000-0000DBAD0000}"/>
    <cellStyle name="Hyperlink 44" xfId="1629" hidden="1" xr:uid="{00000000-0005-0000-0000-0000DCAD0000}"/>
    <cellStyle name="Hyperlink 44" xfId="1665" hidden="1" xr:uid="{00000000-0005-0000-0000-0000DDAD0000}"/>
    <cellStyle name="Hyperlink 44" xfId="1376" hidden="1" xr:uid="{00000000-0005-0000-0000-0000DEAD0000}"/>
    <cellStyle name="Hyperlink 44" xfId="1762" hidden="1" xr:uid="{00000000-0005-0000-0000-0000DFAD0000}"/>
    <cellStyle name="Hyperlink 44" xfId="1811" hidden="1" xr:uid="{00000000-0005-0000-0000-0000E0AD0000}"/>
    <cellStyle name="Hyperlink 44" xfId="1861" hidden="1" xr:uid="{00000000-0005-0000-0000-0000E1AD0000}"/>
    <cellStyle name="Hyperlink 44" xfId="1897" hidden="1" xr:uid="{00000000-0005-0000-0000-0000E2AD0000}"/>
    <cellStyle name="Hyperlink 44" xfId="1276" hidden="1" xr:uid="{00000000-0005-0000-0000-0000E3AD0000}"/>
    <cellStyle name="Hyperlink 44" xfId="1966" hidden="1" xr:uid="{00000000-0005-0000-0000-0000E4AD0000}"/>
    <cellStyle name="Hyperlink 44" xfId="2015" hidden="1" xr:uid="{00000000-0005-0000-0000-0000E5AD0000}"/>
    <cellStyle name="Hyperlink 44" xfId="2065" hidden="1" xr:uid="{00000000-0005-0000-0000-0000E6AD0000}"/>
    <cellStyle name="Hyperlink 44" xfId="2101" hidden="1" xr:uid="{00000000-0005-0000-0000-0000E7AD0000}"/>
    <cellStyle name="Hyperlink 44" xfId="1467" hidden="1" xr:uid="{00000000-0005-0000-0000-0000E8AD0000}"/>
    <cellStyle name="Hyperlink 44" xfId="2170" hidden="1" xr:uid="{00000000-0005-0000-0000-0000E9AD0000}"/>
    <cellStyle name="Hyperlink 44" xfId="2219" hidden="1" xr:uid="{00000000-0005-0000-0000-0000EAAD0000}"/>
    <cellStyle name="Hyperlink 44" xfId="2269" hidden="1" xr:uid="{00000000-0005-0000-0000-0000EBAD0000}"/>
    <cellStyle name="Hyperlink 44" xfId="2305" hidden="1" xr:uid="{00000000-0005-0000-0000-0000ECAD0000}"/>
    <cellStyle name="Hyperlink 44" xfId="1261" hidden="1" xr:uid="{00000000-0005-0000-0000-0000EDAD0000}"/>
    <cellStyle name="Hyperlink 44" xfId="2374" hidden="1" xr:uid="{00000000-0005-0000-0000-0000EEAD0000}"/>
    <cellStyle name="Hyperlink 44" xfId="2423" hidden="1" xr:uid="{00000000-0005-0000-0000-0000EFAD0000}"/>
    <cellStyle name="Hyperlink 44" xfId="2473" hidden="1" xr:uid="{00000000-0005-0000-0000-0000F0AD0000}"/>
    <cellStyle name="Hyperlink 44" xfId="2509" hidden="1" xr:uid="{00000000-0005-0000-0000-0000F1AD0000}"/>
    <cellStyle name="Hyperlink 44" xfId="994" hidden="1" xr:uid="{00000000-0005-0000-0000-0000F2AD0000}"/>
    <cellStyle name="Hyperlink 44" xfId="2578" hidden="1" xr:uid="{00000000-0005-0000-0000-0000F3AD0000}"/>
    <cellStyle name="Hyperlink 44" xfId="2627" hidden="1" xr:uid="{00000000-0005-0000-0000-0000F4AD0000}"/>
    <cellStyle name="Hyperlink 44" xfId="2677" hidden="1" xr:uid="{00000000-0005-0000-0000-0000F5AD0000}"/>
    <cellStyle name="Hyperlink 44" xfId="2713" hidden="1" xr:uid="{00000000-0005-0000-0000-0000F6AD0000}"/>
    <cellStyle name="Hyperlink 44" xfId="2836" hidden="1" xr:uid="{00000000-0005-0000-0000-0000F7AD0000}"/>
    <cellStyle name="Hyperlink 44" xfId="3009" hidden="1" xr:uid="{00000000-0005-0000-0000-0000F8AD0000}"/>
    <cellStyle name="Hyperlink 44" xfId="3058" hidden="1" xr:uid="{00000000-0005-0000-0000-0000F9AD0000}"/>
    <cellStyle name="Hyperlink 44" xfId="3108" hidden="1" xr:uid="{00000000-0005-0000-0000-0000FAAD0000}"/>
    <cellStyle name="Hyperlink 44" xfId="3144" hidden="1" xr:uid="{00000000-0005-0000-0000-0000FBAD0000}"/>
    <cellStyle name="Hyperlink 44" xfId="2855" hidden="1" xr:uid="{00000000-0005-0000-0000-0000FCAD0000}"/>
    <cellStyle name="Hyperlink 44" xfId="3241" hidden="1" xr:uid="{00000000-0005-0000-0000-0000FDAD0000}"/>
    <cellStyle name="Hyperlink 44" xfId="3290" hidden="1" xr:uid="{00000000-0005-0000-0000-0000FEAD0000}"/>
    <cellStyle name="Hyperlink 44" xfId="3340" hidden="1" xr:uid="{00000000-0005-0000-0000-0000FFAD0000}"/>
    <cellStyle name="Hyperlink 44" xfId="3376" hidden="1" xr:uid="{00000000-0005-0000-0000-000000AE0000}"/>
    <cellStyle name="Hyperlink 44" xfId="2755" hidden="1" xr:uid="{00000000-0005-0000-0000-000001AE0000}"/>
    <cellStyle name="Hyperlink 44" xfId="3445" hidden="1" xr:uid="{00000000-0005-0000-0000-000002AE0000}"/>
    <cellStyle name="Hyperlink 44" xfId="3494" hidden="1" xr:uid="{00000000-0005-0000-0000-000003AE0000}"/>
    <cellStyle name="Hyperlink 44" xfId="3544" hidden="1" xr:uid="{00000000-0005-0000-0000-000004AE0000}"/>
    <cellStyle name="Hyperlink 44" xfId="3580" hidden="1" xr:uid="{00000000-0005-0000-0000-000005AE0000}"/>
    <cellStyle name="Hyperlink 44" xfId="2946" hidden="1" xr:uid="{00000000-0005-0000-0000-000006AE0000}"/>
    <cellStyle name="Hyperlink 44" xfId="3649" hidden="1" xr:uid="{00000000-0005-0000-0000-000007AE0000}"/>
    <cellStyle name="Hyperlink 44" xfId="3698" hidden="1" xr:uid="{00000000-0005-0000-0000-000008AE0000}"/>
    <cellStyle name="Hyperlink 44" xfId="3748" hidden="1" xr:uid="{00000000-0005-0000-0000-000009AE0000}"/>
    <cellStyle name="Hyperlink 44" xfId="3784" hidden="1" xr:uid="{00000000-0005-0000-0000-00000AAE0000}"/>
    <cellStyle name="Hyperlink 44" xfId="2740" hidden="1" xr:uid="{00000000-0005-0000-0000-00000BAE0000}"/>
    <cellStyle name="Hyperlink 44" xfId="3853" hidden="1" xr:uid="{00000000-0005-0000-0000-00000CAE0000}"/>
    <cellStyle name="Hyperlink 44" xfId="3902" hidden="1" xr:uid="{00000000-0005-0000-0000-00000DAE0000}"/>
    <cellStyle name="Hyperlink 44" xfId="3952" hidden="1" xr:uid="{00000000-0005-0000-0000-00000EAE0000}"/>
    <cellStyle name="Hyperlink 44" xfId="3988" hidden="1" xr:uid="{00000000-0005-0000-0000-00000FAE0000}"/>
    <cellStyle name="Hyperlink 44" xfId="894" hidden="1" xr:uid="{00000000-0005-0000-0000-000010AE0000}"/>
    <cellStyle name="Hyperlink 44" xfId="4057" hidden="1" xr:uid="{00000000-0005-0000-0000-000011AE0000}"/>
    <cellStyle name="Hyperlink 44" xfId="4106" hidden="1" xr:uid="{00000000-0005-0000-0000-000012AE0000}"/>
    <cellStyle name="Hyperlink 44" xfId="4156" hidden="1" xr:uid="{00000000-0005-0000-0000-000013AE0000}"/>
    <cellStyle name="Hyperlink 44" xfId="4192" hidden="1" xr:uid="{00000000-0005-0000-0000-000014AE0000}"/>
    <cellStyle name="Hyperlink 44" xfId="4315" hidden="1" xr:uid="{00000000-0005-0000-0000-000015AE0000}"/>
    <cellStyle name="Hyperlink 44" xfId="4488" hidden="1" xr:uid="{00000000-0005-0000-0000-000016AE0000}"/>
    <cellStyle name="Hyperlink 44" xfId="4537" hidden="1" xr:uid="{00000000-0005-0000-0000-000017AE0000}"/>
    <cellStyle name="Hyperlink 44" xfId="4587" hidden="1" xr:uid="{00000000-0005-0000-0000-000018AE0000}"/>
    <cellStyle name="Hyperlink 44" xfId="4623" hidden="1" xr:uid="{00000000-0005-0000-0000-000019AE0000}"/>
    <cellStyle name="Hyperlink 44" xfId="4334" hidden="1" xr:uid="{00000000-0005-0000-0000-00001AAE0000}"/>
    <cellStyle name="Hyperlink 44" xfId="4720" hidden="1" xr:uid="{00000000-0005-0000-0000-00001BAE0000}"/>
    <cellStyle name="Hyperlink 44" xfId="4769" hidden="1" xr:uid="{00000000-0005-0000-0000-00001CAE0000}"/>
    <cellStyle name="Hyperlink 44" xfId="4819" hidden="1" xr:uid="{00000000-0005-0000-0000-00001DAE0000}"/>
    <cellStyle name="Hyperlink 44" xfId="4855" hidden="1" xr:uid="{00000000-0005-0000-0000-00001EAE0000}"/>
    <cellStyle name="Hyperlink 44" xfId="4234" hidden="1" xr:uid="{00000000-0005-0000-0000-00001FAE0000}"/>
    <cellStyle name="Hyperlink 44" xfId="4924" hidden="1" xr:uid="{00000000-0005-0000-0000-000020AE0000}"/>
    <cellStyle name="Hyperlink 44" xfId="4973" hidden="1" xr:uid="{00000000-0005-0000-0000-000021AE0000}"/>
    <cellStyle name="Hyperlink 44" xfId="5023" hidden="1" xr:uid="{00000000-0005-0000-0000-000022AE0000}"/>
    <cellStyle name="Hyperlink 44" xfId="5059" hidden="1" xr:uid="{00000000-0005-0000-0000-000023AE0000}"/>
    <cellStyle name="Hyperlink 44" xfId="4425" hidden="1" xr:uid="{00000000-0005-0000-0000-000024AE0000}"/>
    <cellStyle name="Hyperlink 44" xfId="5128" hidden="1" xr:uid="{00000000-0005-0000-0000-000025AE0000}"/>
    <cellStyle name="Hyperlink 44" xfId="5177" hidden="1" xr:uid="{00000000-0005-0000-0000-000026AE0000}"/>
    <cellStyle name="Hyperlink 44" xfId="5227" hidden="1" xr:uid="{00000000-0005-0000-0000-000027AE0000}"/>
    <cellStyle name="Hyperlink 44" xfId="5263" hidden="1" xr:uid="{00000000-0005-0000-0000-000028AE0000}"/>
    <cellStyle name="Hyperlink 44" xfId="4219" hidden="1" xr:uid="{00000000-0005-0000-0000-000029AE0000}"/>
    <cellStyle name="Hyperlink 44" xfId="5332" hidden="1" xr:uid="{00000000-0005-0000-0000-00002AAE0000}"/>
    <cellStyle name="Hyperlink 44" xfId="5381" hidden="1" xr:uid="{00000000-0005-0000-0000-00002BAE0000}"/>
    <cellStyle name="Hyperlink 44" xfId="5431" hidden="1" xr:uid="{00000000-0005-0000-0000-00002CAE0000}"/>
    <cellStyle name="Hyperlink 44" xfId="5467" hidden="1" xr:uid="{00000000-0005-0000-0000-00002DAE0000}"/>
    <cellStyle name="Hyperlink 44" xfId="5668" hidden="1" xr:uid="{00000000-0005-0000-0000-00002EAE0000}"/>
    <cellStyle name="Hyperlink 44" xfId="5868" hidden="1" xr:uid="{00000000-0005-0000-0000-00002FAE0000}"/>
    <cellStyle name="Hyperlink 44" xfId="5917" hidden="1" xr:uid="{00000000-0005-0000-0000-000030AE0000}"/>
    <cellStyle name="Hyperlink 44" xfId="5967" hidden="1" xr:uid="{00000000-0005-0000-0000-000031AE0000}"/>
    <cellStyle name="Hyperlink 44" xfId="6003" hidden="1" xr:uid="{00000000-0005-0000-0000-000032AE0000}"/>
    <cellStyle name="Hyperlink 44" xfId="6054" hidden="1" xr:uid="{00000000-0005-0000-0000-000033AE0000}"/>
    <cellStyle name="Hyperlink 44" xfId="6123" hidden="1" xr:uid="{00000000-0005-0000-0000-000034AE0000}"/>
    <cellStyle name="Hyperlink 44" xfId="6172" hidden="1" xr:uid="{00000000-0005-0000-0000-000035AE0000}"/>
    <cellStyle name="Hyperlink 44" xfId="6222" hidden="1" xr:uid="{00000000-0005-0000-0000-000036AE0000}"/>
    <cellStyle name="Hyperlink 44" xfId="6258" hidden="1" xr:uid="{00000000-0005-0000-0000-000037AE0000}"/>
    <cellStyle name="Hyperlink 44" xfId="6365" hidden="1" xr:uid="{00000000-0005-0000-0000-000038AE0000}"/>
    <cellStyle name="Hyperlink 44" xfId="6489" hidden="1" xr:uid="{00000000-0005-0000-0000-000039AE0000}"/>
    <cellStyle name="Hyperlink 44" xfId="6538" hidden="1" xr:uid="{00000000-0005-0000-0000-00003AAE0000}"/>
    <cellStyle name="Hyperlink 44" xfId="6588" hidden="1" xr:uid="{00000000-0005-0000-0000-00003BAE0000}"/>
    <cellStyle name="Hyperlink 44" xfId="6624" hidden="1" xr:uid="{00000000-0005-0000-0000-00003CAE0000}"/>
    <cellStyle name="Hyperlink 44" xfId="6747" hidden="1" xr:uid="{00000000-0005-0000-0000-00003DAE0000}"/>
    <cellStyle name="Hyperlink 44" xfId="6920" hidden="1" xr:uid="{00000000-0005-0000-0000-00003EAE0000}"/>
    <cellStyle name="Hyperlink 44" xfId="6969" hidden="1" xr:uid="{00000000-0005-0000-0000-00003FAE0000}"/>
    <cellStyle name="Hyperlink 44" xfId="7019" hidden="1" xr:uid="{00000000-0005-0000-0000-000040AE0000}"/>
    <cellStyle name="Hyperlink 44" xfId="7055" hidden="1" xr:uid="{00000000-0005-0000-0000-000041AE0000}"/>
    <cellStyle name="Hyperlink 44" xfId="6766" hidden="1" xr:uid="{00000000-0005-0000-0000-000042AE0000}"/>
    <cellStyle name="Hyperlink 44" xfId="7152" hidden="1" xr:uid="{00000000-0005-0000-0000-000043AE0000}"/>
    <cellStyle name="Hyperlink 44" xfId="7201" hidden="1" xr:uid="{00000000-0005-0000-0000-000044AE0000}"/>
    <cellStyle name="Hyperlink 44" xfId="7251" hidden="1" xr:uid="{00000000-0005-0000-0000-000045AE0000}"/>
    <cellStyle name="Hyperlink 44" xfId="7287" hidden="1" xr:uid="{00000000-0005-0000-0000-000046AE0000}"/>
    <cellStyle name="Hyperlink 44" xfId="6666" hidden="1" xr:uid="{00000000-0005-0000-0000-000047AE0000}"/>
    <cellStyle name="Hyperlink 44" xfId="7356" hidden="1" xr:uid="{00000000-0005-0000-0000-000048AE0000}"/>
    <cellStyle name="Hyperlink 44" xfId="7405" hidden="1" xr:uid="{00000000-0005-0000-0000-000049AE0000}"/>
    <cellStyle name="Hyperlink 44" xfId="7455" hidden="1" xr:uid="{00000000-0005-0000-0000-00004AAE0000}"/>
    <cellStyle name="Hyperlink 44" xfId="7491" hidden="1" xr:uid="{00000000-0005-0000-0000-00004BAE0000}"/>
    <cellStyle name="Hyperlink 44" xfId="6857" hidden="1" xr:uid="{00000000-0005-0000-0000-00004CAE0000}"/>
    <cellStyle name="Hyperlink 44" xfId="7560" hidden="1" xr:uid="{00000000-0005-0000-0000-00004DAE0000}"/>
    <cellStyle name="Hyperlink 44" xfId="7609" hidden="1" xr:uid="{00000000-0005-0000-0000-00004EAE0000}"/>
    <cellStyle name="Hyperlink 44" xfId="7659" hidden="1" xr:uid="{00000000-0005-0000-0000-00004FAE0000}"/>
    <cellStyle name="Hyperlink 44" xfId="7695" hidden="1" xr:uid="{00000000-0005-0000-0000-000050AE0000}"/>
    <cellStyle name="Hyperlink 44" xfId="6651" hidden="1" xr:uid="{00000000-0005-0000-0000-000051AE0000}"/>
    <cellStyle name="Hyperlink 44" xfId="7764" hidden="1" xr:uid="{00000000-0005-0000-0000-000052AE0000}"/>
    <cellStyle name="Hyperlink 44" xfId="7813" hidden="1" xr:uid="{00000000-0005-0000-0000-000053AE0000}"/>
    <cellStyle name="Hyperlink 44" xfId="7863" hidden="1" xr:uid="{00000000-0005-0000-0000-000054AE0000}"/>
    <cellStyle name="Hyperlink 44" xfId="7899" hidden="1" xr:uid="{00000000-0005-0000-0000-000055AE0000}"/>
    <cellStyle name="Hyperlink 44" xfId="6385" hidden="1" xr:uid="{00000000-0005-0000-0000-000056AE0000}"/>
    <cellStyle name="Hyperlink 44" xfId="7968" hidden="1" xr:uid="{00000000-0005-0000-0000-000057AE0000}"/>
    <cellStyle name="Hyperlink 44" xfId="8017" hidden="1" xr:uid="{00000000-0005-0000-0000-000058AE0000}"/>
    <cellStyle name="Hyperlink 44" xfId="8067" hidden="1" xr:uid="{00000000-0005-0000-0000-000059AE0000}"/>
    <cellStyle name="Hyperlink 44" xfId="8103" hidden="1" xr:uid="{00000000-0005-0000-0000-00005AAE0000}"/>
    <cellStyle name="Hyperlink 44" xfId="8226" hidden="1" xr:uid="{00000000-0005-0000-0000-00005BAE0000}"/>
    <cellStyle name="Hyperlink 44" xfId="8399" hidden="1" xr:uid="{00000000-0005-0000-0000-00005CAE0000}"/>
    <cellStyle name="Hyperlink 44" xfId="8448" hidden="1" xr:uid="{00000000-0005-0000-0000-00005DAE0000}"/>
    <cellStyle name="Hyperlink 44" xfId="8498" hidden="1" xr:uid="{00000000-0005-0000-0000-00005EAE0000}"/>
    <cellStyle name="Hyperlink 44" xfId="8534" hidden="1" xr:uid="{00000000-0005-0000-0000-00005FAE0000}"/>
    <cellStyle name="Hyperlink 44" xfId="8245" hidden="1" xr:uid="{00000000-0005-0000-0000-000060AE0000}"/>
    <cellStyle name="Hyperlink 44" xfId="8631" hidden="1" xr:uid="{00000000-0005-0000-0000-000061AE0000}"/>
    <cellStyle name="Hyperlink 44" xfId="8680" hidden="1" xr:uid="{00000000-0005-0000-0000-000062AE0000}"/>
    <cellStyle name="Hyperlink 44" xfId="8730" hidden="1" xr:uid="{00000000-0005-0000-0000-000063AE0000}"/>
    <cellStyle name="Hyperlink 44" xfId="8766" hidden="1" xr:uid="{00000000-0005-0000-0000-000064AE0000}"/>
    <cellStyle name="Hyperlink 44" xfId="8145" hidden="1" xr:uid="{00000000-0005-0000-0000-000065AE0000}"/>
    <cellStyle name="Hyperlink 44" xfId="8835" hidden="1" xr:uid="{00000000-0005-0000-0000-000066AE0000}"/>
    <cellStyle name="Hyperlink 44" xfId="8884" hidden="1" xr:uid="{00000000-0005-0000-0000-000067AE0000}"/>
    <cellStyle name="Hyperlink 44" xfId="8934" hidden="1" xr:uid="{00000000-0005-0000-0000-000068AE0000}"/>
    <cellStyle name="Hyperlink 44" xfId="8970" hidden="1" xr:uid="{00000000-0005-0000-0000-000069AE0000}"/>
    <cellStyle name="Hyperlink 44" xfId="8336" hidden="1" xr:uid="{00000000-0005-0000-0000-00006AAE0000}"/>
    <cellStyle name="Hyperlink 44" xfId="9039" hidden="1" xr:uid="{00000000-0005-0000-0000-00006BAE0000}"/>
    <cellStyle name="Hyperlink 44" xfId="9088" hidden="1" xr:uid="{00000000-0005-0000-0000-00006CAE0000}"/>
    <cellStyle name="Hyperlink 44" xfId="9138" hidden="1" xr:uid="{00000000-0005-0000-0000-00006DAE0000}"/>
    <cellStyle name="Hyperlink 44" xfId="9174" hidden="1" xr:uid="{00000000-0005-0000-0000-00006EAE0000}"/>
    <cellStyle name="Hyperlink 44" xfId="8130" hidden="1" xr:uid="{00000000-0005-0000-0000-00006FAE0000}"/>
    <cellStyle name="Hyperlink 44" xfId="9243" hidden="1" xr:uid="{00000000-0005-0000-0000-000070AE0000}"/>
    <cellStyle name="Hyperlink 44" xfId="9292" hidden="1" xr:uid="{00000000-0005-0000-0000-000071AE0000}"/>
    <cellStyle name="Hyperlink 44" xfId="9342" hidden="1" xr:uid="{00000000-0005-0000-0000-000072AE0000}"/>
    <cellStyle name="Hyperlink 44" xfId="9378" hidden="1" xr:uid="{00000000-0005-0000-0000-000073AE0000}"/>
    <cellStyle name="Hyperlink 44" xfId="6286" hidden="1" xr:uid="{00000000-0005-0000-0000-000074AE0000}"/>
    <cellStyle name="Hyperlink 44" xfId="9447" hidden="1" xr:uid="{00000000-0005-0000-0000-000075AE0000}"/>
    <cellStyle name="Hyperlink 44" xfId="9496" hidden="1" xr:uid="{00000000-0005-0000-0000-000076AE0000}"/>
    <cellStyle name="Hyperlink 44" xfId="9546" hidden="1" xr:uid="{00000000-0005-0000-0000-000077AE0000}"/>
    <cellStyle name="Hyperlink 44" xfId="9582" hidden="1" xr:uid="{00000000-0005-0000-0000-000078AE0000}"/>
    <cellStyle name="Hyperlink 44" xfId="9705" hidden="1" xr:uid="{00000000-0005-0000-0000-000079AE0000}"/>
    <cellStyle name="Hyperlink 44" xfId="9878" hidden="1" xr:uid="{00000000-0005-0000-0000-00007AAE0000}"/>
    <cellStyle name="Hyperlink 44" xfId="9927" hidden="1" xr:uid="{00000000-0005-0000-0000-00007BAE0000}"/>
    <cellStyle name="Hyperlink 44" xfId="9977" hidden="1" xr:uid="{00000000-0005-0000-0000-00007CAE0000}"/>
    <cellStyle name="Hyperlink 44" xfId="10013" hidden="1" xr:uid="{00000000-0005-0000-0000-00007DAE0000}"/>
    <cellStyle name="Hyperlink 44" xfId="9724" hidden="1" xr:uid="{00000000-0005-0000-0000-00007EAE0000}"/>
    <cellStyle name="Hyperlink 44" xfId="10110" hidden="1" xr:uid="{00000000-0005-0000-0000-00007FAE0000}"/>
    <cellStyle name="Hyperlink 44" xfId="10159" hidden="1" xr:uid="{00000000-0005-0000-0000-000080AE0000}"/>
    <cellStyle name="Hyperlink 44" xfId="10209" hidden="1" xr:uid="{00000000-0005-0000-0000-000081AE0000}"/>
    <cellStyle name="Hyperlink 44" xfId="10245" hidden="1" xr:uid="{00000000-0005-0000-0000-000082AE0000}"/>
    <cellStyle name="Hyperlink 44" xfId="9624" hidden="1" xr:uid="{00000000-0005-0000-0000-000083AE0000}"/>
    <cellStyle name="Hyperlink 44" xfId="10314" hidden="1" xr:uid="{00000000-0005-0000-0000-000084AE0000}"/>
    <cellStyle name="Hyperlink 44" xfId="10363" hidden="1" xr:uid="{00000000-0005-0000-0000-000085AE0000}"/>
    <cellStyle name="Hyperlink 44" xfId="10413" hidden="1" xr:uid="{00000000-0005-0000-0000-000086AE0000}"/>
    <cellStyle name="Hyperlink 44" xfId="10449" hidden="1" xr:uid="{00000000-0005-0000-0000-000087AE0000}"/>
    <cellStyle name="Hyperlink 44" xfId="9815" hidden="1" xr:uid="{00000000-0005-0000-0000-000088AE0000}"/>
    <cellStyle name="Hyperlink 44" xfId="10518" hidden="1" xr:uid="{00000000-0005-0000-0000-000089AE0000}"/>
    <cellStyle name="Hyperlink 44" xfId="10567" hidden="1" xr:uid="{00000000-0005-0000-0000-00008AAE0000}"/>
    <cellStyle name="Hyperlink 44" xfId="10617" hidden="1" xr:uid="{00000000-0005-0000-0000-00008BAE0000}"/>
    <cellStyle name="Hyperlink 44" xfId="10653" hidden="1" xr:uid="{00000000-0005-0000-0000-00008CAE0000}"/>
    <cellStyle name="Hyperlink 44" xfId="9609" hidden="1" xr:uid="{00000000-0005-0000-0000-00008DAE0000}"/>
    <cellStyle name="Hyperlink 44" xfId="10722" hidden="1" xr:uid="{00000000-0005-0000-0000-00008EAE0000}"/>
    <cellStyle name="Hyperlink 44" xfId="10771" hidden="1" xr:uid="{00000000-0005-0000-0000-00008FAE0000}"/>
    <cellStyle name="Hyperlink 44" xfId="10821" hidden="1" xr:uid="{00000000-0005-0000-0000-000090AE0000}"/>
    <cellStyle name="Hyperlink 44" xfId="10857" hidden="1" xr:uid="{00000000-0005-0000-0000-000091AE0000}"/>
    <cellStyle name="Hyperlink 44" xfId="5694" hidden="1" xr:uid="{00000000-0005-0000-0000-000092AE0000}"/>
    <cellStyle name="Hyperlink 44" xfId="10955" hidden="1" xr:uid="{00000000-0005-0000-0000-000093AE0000}"/>
    <cellStyle name="Hyperlink 44" xfId="11004" hidden="1" xr:uid="{00000000-0005-0000-0000-000094AE0000}"/>
    <cellStyle name="Hyperlink 44" xfId="11054" hidden="1" xr:uid="{00000000-0005-0000-0000-000095AE0000}"/>
    <cellStyle name="Hyperlink 44" xfId="11090" hidden="1" xr:uid="{00000000-0005-0000-0000-000096AE0000}"/>
    <cellStyle name="Hyperlink 44" xfId="11141" hidden="1" xr:uid="{00000000-0005-0000-0000-000097AE0000}"/>
    <cellStyle name="Hyperlink 44" xfId="11210" hidden="1" xr:uid="{00000000-0005-0000-0000-000098AE0000}"/>
    <cellStyle name="Hyperlink 44" xfId="11259" hidden="1" xr:uid="{00000000-0005-0000-0000-000099AE0000}"/>
    <cellStyle name="Hyperlink 44" xfId="11309" hidden="1" xr:uid="{00000000-0005-0000-0000-00009AAE0000}"/>
    <cellStyle name="Hyperlink 44" xfId="11345" hidden="1" xr:uid="{00000000-0005-0000-0000-00009BAE0000}"/>
    <cellStyle name="Hyperlink 44" xfId="11453" hidden="1" xr:uid="{00000000-0005-0000-0000-00009CAE0000}"/>
    <cellStyle name="Hyperlink 44" xfId="11577" hidden="1" xr:uid="{00000000-0005-0000-0000-00009DAE0000}"/>
    <cellStyle name="Hyperlink 44" xfId="11626" hidden="1" xr:uid="{00000000-0005-0000-0000-00009EAE0000}"/>
    <cellStyle name="Hyperlink 44" xfId="11676" hidden="1" xr:uid="{00000000-0005-0000-0000-00009FAE0000}"/>
    <cellStyle name="Hyperlink 44" xfId="11712" hidden="1" xr:uid="{00000000-0005-0000-0000-0000A0AE0000}"/>
    <cellStyle name="Hyperlink 44" xfId="11835" hidden="1" xr:uid="{00000000-0005-0000-0000-0000A1AE0000}"/>
    <cellStyle name="Hyperlink 44" xfId="12008" hidden="1" xr:uid="{00000000-0005-0000-0000-0000A2AE0000}"/>
    <cellStyle name="Hyperlink 44" xfId="12057" hidden="1" xr:uid="{00000000-0005-0000-0000-0000A3AE0000}"/>
    <cellStyle name="Hyperlink 44" xfId="12107" hidden="1" xr:uid="{00000000-0005-0000-0000-0000A4AE0000}"/>
    <cellStyle name="Hyperlink 44" xfId="12143" hidden="1" xr:uid="{00000000-0005-0000-0000-0000A5AE0000}"/>
    <cellStyle name="Hyperlink 44" xfId="11854" hidden="1" xr:uid="{00000000-0005-0000-0000-0000A6AE0000}"/>
    <cellStyle name="Hyperlink 44" xfId="12240" hidden="1" xr:uid="{00000000-0005-0000-0000-0000A7AE0000}"/>
    <cellStyle name="Hyperlink 44" xfId="12289" hidden="1" xr:uid="{00000000-0005-0000-0000-0000A8AE0000}"/>
    <cellStyle name="Hyperlink 44" xfId="12339" hidden="1" xr:uid="{00000000-0005-0000-0000-0000A9AE0000}"/>
    <cellStyle name="Hyperlink 44" xfId="12375" hidden="1" xr:uid="{00000000-0005-0000-0000-0000AAAE0000}"/>
    <cellStyle name="Hyperlink 44" xfId="11754" hidden="1" xr:uid="{00000000-0005-0000-0000-0000ABAE0000}"/>
    <cellStyle name="Hyperlink 44" xfId="12444" hidden="1" xr:uid="{00000000-0005-0000-0000-0000ACAE0000}"/>
    <cellStyle name="Hyperlink 44" xfId="12493" hidden="1" xr:uid="{00000000-0005-0000-0000-0000ADAE0000}"/>
    <cellStyle name="Hyperlink 44" xfId="12543" hidden="1" xr:uid="{00000000-0005-0000-0000-0000AEAE0000}"/>
    <cellStyle name="Hyperlink 44" xfId="12579" hidden="1" xr:uid="{00000000-0005-0000-0000-0000AFAE0000}"/>
    <cellStyle name="Hyperlink 44" xfId="11945" hidden="1" xr:uid="{00000000-0005-0000-0000-0000B0AE0000}"/>
    <cellStyle name="Hyperlink 44" xfId="12648" hidden="1" xr:uid="{00000000-0005-0000-0000-0000B1AE0000}"/>
    <cellStyle name="Hyperlink 44" xfId="12697" hidden="1" xr:uid="{00000000-0005-0000-0000-0000B2AE0000}"/>
    <cellStyle name="Hyperlink 44" xfId="12747" hidden="1" xr:uid="{00000000-0005-0000-0000-0000B3AE0000}"/>
    <cellStyle name="Hyperlink 44" xfId="12783" hidden="1" xr:uid="{00000000-0005-0000-0000-0000B4AE0000}"/>
    <cellStyle name="Hyperlink 44" xfId="11739" hidden="1" xr:uid="{00000000-0005-0000-0000-0000B5AE0000}"/>
    <cellStyle name="Hyperlink 44" xfId="12852" hidden="1" xr:uid="{00000000-0005-0000-0000-0000B6AE0000}"/>
    <cellStyle name="Hyperlink 44" xfId="12901" hidden="1" xr:uid="{00000000-0005-0000-0000-0000B7AE0000}"/>
    <cellStyle name="Hyperlink 44" xfId="12951" hidden="1" xr:uid="{00000000-0005-0000-0000-0000B8AE0000}"/>
    <cellStyle name="Hyperlink 44" xfId="12987" hidden="1" xr:uid="{00000000-0005-0000-0000-0000B9AE0000}"/>
    <cellStyle name="Hyperlink 44" xfId="11473" hidden="1" xr:uid="{00000000-0005-0000-0000-0000BAAE0000}"/>
    <cellStyle name="Hyperlink 44" xfId="13056" hidden="1" xr:uid="{00000000-0005-0000-0000-0000BBAE0000}"/>
    <cellStyle name="Hyperlink 44" xfId="13105" hidden="1" xr:uid="{00000000-0005-0000-0000-0000BCAE0000}"/>
    <cellStyle name="Hyperlink 44" xfId="13155" hidden="1" xr:uid="{00000000-0005-0000-0000-0000BDAE0000}"/>
    <cellStyle name="Hyperlink 44" xfId="13191" hidden="1" xr:uid="{00000000-0005-0000-0000-0000BEAE0000}"/>
    <cellStyle name="Hyperlink 44" xfId="13314" hidden="1" xr:uid="{00000000-0005-0000-0000-0000BFAE0000}"/>
    <cellStyle name="Hyperlink 44" xfId="13487" hidden="1" xr:uid="{00000000-0005-0000-0000-0000C0AE0000}"/>
    <cellStyle name="Hyperlink 44" xfId="13536" hidden="1" xr:uid="{00000000-0005-0000-0000-0000C1AE0000}"/>
    <cellStyle name="Hyperlink 44" xfId="13586" hidden="1" xr:uid="{00000000-0005-0000-0000-0000C2AE0000}"/>
    <cellStyle name="Hyperlink 44" xfId="13622" hidden="1" xr:uid="{00000000-0005-0000-0000-0000C3AE0000}"/>
    <cellStyle name="Hyperlink 44" xfId="13333" hidden="1" xr:uid="{00000000-0005-0000-0000-0000C4AE0000}"/>
    <cellStyle name="Hyperlink 44" xfId="13719" hidden="1" xr:uid="{00000000-0005-0000-0000-0000C5AE0000}"/>
    <cellStyle name="Hyperlink 44" xfId="13768" hidden="1" xr:uid="{00000000-0005-0000-0000-0000C6AE0000}"/>
    <cellStyle name="Hyperlink 44" xfId="13818" hidden="1" xr:uid="{00000000-0005-0000-0000-0000C7AE0000}"/>
    <cellStyle name="Hyperlink 44" xfId="13854" hidden="1" xr:uid="{00000000-0005-0000-0000-0000C8AE0000}"/>
    <cellStyle name="Hyperlink 44" xfId="13233" hidden="1" xr:uid="{00000000-0005-0000-0000-0000C9AE0000}"/>
    <cellStyle name="Hyperlink 44" xfId="13923" hidden="1" xr:uid="{00000000-0005-0000-0000-0000CAAE0000}"/>
    <cellStyle name="Hyperlink 44" xfId="13972" hidden="1" xr:uid="{00000000-0005-0000-0000-0000CBAE0000}"/>
    <cellStyle name="Hyperlink 44" xfId="14022" hidden="1" xr:uid="{00000000-0005-0000-0000-0000CCAE0000}"/>
    <cellStyle name="Hyperlink 44" xfId="14058" hidden="1" xr:uid="{00000000-0005-0000-0000-0000CDAE0000}"/>
    <cellStyle name="Hyperlink 44" xfId="13424" hidden="1" xr:uid="{00000000-0005-0000-0000-0000CEAE0000}"/>
    <cellStyle name="Hyperlink 44" xfId="14127" hidden="1" xr:uid="{00000000-0005-0000-0000-0000CFAE0000}"/>
    <cellStyle name="Hyperlink 44" xfId="14176" hidden="1" xr:uid="{00000000-0005-0000-0000-0000D0AE0000}"/>
    <cellStyle name="Hyperlink 44" xfId="14226" hidden="1" xr:uid="{00000000-0005-0000-0000-0000D1AE0000}"/>
    <cellStyle name="Hyperlink 44" xfId="14262" hidden="1" xr:uid="{00000000-0005-0000-0000-0000D2AE0000}"/>
    <cellStyle name="Hyperlink 44" xfId="13218" hidden="1" xr:uid="{00000000-0005-0000-0000-0000D3AE0000}"/>
    <cellStyle name="Hyperlink 44" xfId="14331" hidden="1" xr:uid="{00000000-0005-0000-0000-0000D4AE0000}"/>
    <cellStyle name="Hyperlink 44" xfId="14380" hidden="1" xr:uid="{00000000-0005-0000-0000-0000D5AE0000}"/>
    <cellStyle name="Hyperlink 44" xfId="14430" hidden="1" xr:uid="{00000000-0005-0000-0000-0000D6AE0000}"/>
    <cellStyle name="Hyperlink 44" xfId="14466" hidden="1" xr:uid="{00000000-0005-0000-0000-0000D7AE0000}"/>
    <cellStyle name="Hyperlink 44" xfId="11374" hidden="1" xr:uid="{00000000-0005-0000-0000-0000D8AE0000}"/>
    <cellStyle name="Hyperlink 44" xfId="14535" hidden="1" xr:uid="{00000000-0005-0000-0000-0000D9AE0000}"/>
    <cellStyle name="Hyperlink 44" xfId="14584" hidden="1" xr:uid="{00000000-0005-0000-0000-0000DAAE0000}"/>
    <cellStyle name="Hyperlink 44" xfId="14634" hidden="1" xr:uid="{00000000-0005-0000-0000-0000DBAE0000}"/>
    <cellStyle name="Hyperlink 44" xfId="14670" hidden="1" xr:uid="{00000000-0005-0000-0000-0000DCAE0000}"/>
    <cellStyle name="Hyperlink 44" xfId="14793" hidden="1" xr:uid="{00000000-0005-0000-0000-0000DDAE0000}"/>
    <cellStyle name="Hyperlink 44" xfId="14966" hidden="1" xr:uid="{00000000-0005-0000-0000-0000DEAE0000}"/>
    <cellStyle name="Hyperlink 44" xfId="15015" hidden="1" xr:uid="{00000000-0005-0000-0000-0000DFAE0000}"/>
    <cellStyle name="Hyperlink 44" xfId="15065" hidden="1" xr:uid="{00000000-0005-0000-0000-0000E0AE0000}"/>
    <cellStyle name="Hyperlink 44" xfId="15101" hidden="1" xr:uid="{00000000-0005-0000-0000-0000E1AE0000}"/>
    <cellStyle name="Hyperlink 44" xfId="14812" hidden="1" xr:uid="{00000000-0005-0000-0000-0000E2AE0000}"/>
    <cellStyle name="Hyperlink 44" xfId="15198" hidden="1" xr:uid="{00000000-0005-0000-0000-0000E3AE0000}"/>
    <cellStyle name="Hyperlink 44" xfId="15247" hidden="1" xr:uid="{00000000-0005-0000-0000-0000E4AE0000}"/>
    <cellStyle name="Hyperlink 44" xfId="15297" hidden="1" xr:uid="{00000000-0005-0000-0000-0000E5AE0000}"/>
    <cellStyle name="Hyperlink 44" xfId="15333" hidden="1" xr:uid="{00000000-0005-0000-0000-0000E6AE0000}"/>
    <cellStyle name="Hyperlink 44" xfId="14712" hidden="1" xr:uid="{00000000-0005-0000-0000-0000E7AE0000}"/>
    <cellStyle name="Hyperlink 44" xfId="15402" hidden="1" xr:uid="{00000000-0005-0000-0000-0000E8AE0000}"/>
    <cellStyle name="Hyperlink 44" xfId="15451" hidden="1" xr:uid="{00000000-0005-0000-0000-0000E9AE0000}"/>
    <cellStyle name="Hyperlink 44" xfId="15501" hidden="1" xr:uid="{00000000-0005-0000-0000-0000EAAE0000}"/>
    <cellStyle name="Hyperlink 44" xfId="15537" hidden="1" xr:uid="{00000000-0005-0000-0000-0000EBAE0000}"/>
    <cellStyle name="Hyperlink 44" xfId="14903" hidden="1" xr:uid="{00000000-0005-0000-0000-0000ECAE0000}"/>
    <cellStyle name="Hyperlink 44" xfId="15606" hidden="1" xr:uid="{00000000-0005-0000-0000-0000EDAE0000}"/>
    <cellStyle name="Hyperlink 44" xfId="15655" hidden="1" xr:uid="{00000000-0005-0000-0000-0000EEAE0000}"/>
    <cellStyle name="Hyperlink 44" xfId="15705" hidden="1" xr:uid="{00000000-0005-0000-0000-0000EFAE0000}"/>
    <cellStyle name="Hyperlink 44" xfId="15741" hidden="1" xr:uid="{00000000-0005-0000-0000-0000F0AE0000}"/>
    <cellStyle name="Hyperlink 44" xfId="14697" hidden="1" xr:uid="{00000000-0005-0000-0000-0000F1AE0000}"/>
    <cellStyle name="Hyperlink 44" xfId="15810" hidden="1" xr:uid="{00000000-0005-0000-0000-0000F2AE0000}"/>
    <cellStyle name="Hyperlink 44" xfId="15859" hidden="1" xr:uid="{00000000-0005-0000-0000-0000F3AE0000}"/>
    <cellStyle name="Hyperlink 44" xfId="15909" hidden="1" xr:uid="{00000000-0005-0000-0000-0000F4AE0000}"/>
    <cellStyle name="Hyperlink 44" xfId="15945" hidden="1" xr:uid="{00000000-0005-0000-0000-0000F5AE0000}"/>
    <cellStyle name="Hyperlink 44" xfId="5566" hidden="1" xr:uid="{00000000-0005-0000-0000-0000F6AE0000}"/>
    <cellStyle name="Hyperlink 44" xfId="16039" hidden="1" xr:uid="{00000000-0005-0000-0000-0000F7AE0000}"/>
    <cellStyle name="Hyperlink 44" xfId="16088" hidden="1" xr:uid="{00000000-0005-0000-0000-0000F8AE0000}"/>
    <cellStyle name="Hyperlink 44" xfId="16138" hidden="1" xr:uid="{00000000-0005-0000-0000-0000F9AE0000}"/>
    <cellStyle name="Hyperlink 44" xfId="16174" hidden="1" xr:uid="{00000000-0005-0000-0000-0000FAAE0000}"/>
    <cellStyle name="Hyperlink 44" xfId="16225" hidden="1" xr:uid="{00000000-0005-0000-0000-0000FBAE0000}"/>
    <cellStyle name="Hyperlink 44" xfId="16294" hidden="1" xr:uid="{00000000-0005-0000-0000-0000FCAE0000}"/>
    <cellStyle name="Hyperlink 44" xfId="16343" hidden="1" xr:uid="{00000000-0005-0000-0000-0000FDAE0000}"/>
    <cellStyle name="Hyperlink 44" xfId="16393" hidden="1" xr:uid="{00000000-0005-0000-0000-0000FEAE0000}"/>
    <cellStyle name="Hyperlink 44" xfId="16429" hidden="1" xr:uid="{00000000-0005-0000-0000-0000FFAE0000}"/>
    <cellStyle name="Hyperlink 44" xfId="16534" hidden="1" xr:uid="{00000000-0005-0000-0000-000000AF0000}"/>
    <cellStyle name="Hyperlink 44" xfId="16657" hidden="1" xr:uid="{00000000-0005-0000-0000-000001AF0000}"/>
    <cellStyle name="Hyperlink 44" xfId="16706" hidden="1" xr:uid="{00000000-0005-0000-0000-000002AF0000}"/>
    <cellStyle name="Hyperlink 44" xfId="16756" hidden="1" xr:uid="{00000000-0005-0000-0000-000003AF0000}"/>
    <cellStyle name="Hyperlink 44" xfId="16792" hidden="1" xr:uid="{00000000-0005-0000-0000-000004AF0000}"/>
    <cellStyle name="Hyperlink 44" xfId="16915" hidden="1" xr:uid="{00000000-0005-0000-0000-000005AF0000}"/>
    <cellStyle name="Hyperlink 44" xfId="17088" hidden="1" xr:uid="{00000000-0005-0000-0000-000006AF0000}"/>
    <cellStyle name="Hyperlink 44" xfId="17137" hidden="1" xr:uid="{00000000-0005-0000-0000-000007AF0000}"/>
    <cellStyle name="Hyperlink 44" xfId="17187" hidden="1" xr:uid="{00000000-0005-0000-0000-000008AF0000}"/>
    <cellStyle name="Hyperlink 44" xfId="17223" hidden="1" xr:uid="{00000000-0005-0000-0000-000009AF0000}"/>
    <cellStyle name="Hyperlink 44" xfId="16934" hidden="1" xr:uid="{00000000-0005-0000-0000-00000AAF0000}"/>
    <cellStyle name="Hyperlink 44" xfId="17320" hidden="1" xr:uid="{00000000-0005-0000-0000-00000BAF0000}"/>
    <cellStyle name="Hyperlink 44" xfId="17369" hidden="1" xr:uid="{00000000-0005-0000-0000-00000CAF0000}"/>
    <cellStyle name="Hyperlink 44" xfId="17419" hidden="1" xr:uid="{00000000-0005-0000-0000-00000DAF0000}"/>
    <cellStyle name="Hyperlink 44" xfId="17455" hidden="1" xr:uid="{00000000-0005-0000-0000-00000EAF0000}"/>
    <cellStyle name="Hyperlink 44" xfId="16834" hidden="1" xr:uid="{00000000-0005-0000-0000-00000FAF0000}"/>
    <cellStyle name="Hyperlink 44" xfId="17524" hidden="1" xr:uid="{00000000-0005-0000-0000-000010AF0000}"/>
    <cellStyle name="Hyperlink 44" xfId="17573" hidden="1" xr:uid="{00000000-0005-0000-0000-000011AF0000}"/>
    <cellStyle name="Hyperlink 44" xfId="17623" hidden="1" xr:uid="{00000000-0005-0000-0000-000012AF0000}"/>
    <cellStyle name="Hyperlink 44" xfId="17659" hidden="1" xr:uid="{00000000-0005-0000-0000-000013AF0000}"/>
    <cellStyle name="Hyperlink 44" xfId="17025" hidden="1" xr:uid="{00000000-0005-0000-0000-000014AF0000}"/>
    <cellStyle name="Hyperlink 44" xfId="17728" hidden="1" xr:uid="{00000000-0005-0000-0000-000015AF0000}"/>
    <cellStyle name="Hyperlink 44" xfId="17777" hidden="1" xr:uid="{00000000-0005-0000-0000-000016AF0000}"/>
    <cellStyle name="Hyperlink 44" xfId="17827" hidden="1" xr:uid="{00000000-0005-0000-0000-000017AF0000}"/>
    <cellStyle name="Hyperlink 44" xfId="17863" hidden="1" xr:uid="{00000000-0005-0000-0000-000018AF0000}"/>
    <cellStyle name="Hyperlink 44" xfId="16819" hidden="1" xr:uid="{00000000-0005-0000-0000-000019AF0000}"/>
    <cellStyle name="Hyperlink 44" xfId="17932" hidden="1" xr:uid="{00000000-0005-0000-0000-00001AAF0000}"/>
    <cellStyle name="Hyperlink 44" xfId="17981" hidden="1" xr:uid="{00000000-0005-0000-0000-00001BAF0000}"/>
    <cellStyle name="Hyperlink 44" xfId="18031" hidden="1" xr:uid="{00000000-0005-0000-0000-00001CAF0000}"/>
    <cellStyle name="Hyperlink 44" xfId="18067" hidden="1" xr:uid="{00000000-0005-0000-0000-00001DAF0000}"/>
    <cellStyle name="Hyperlink 44" xfId="16554" hidden="1" xr:uid="{00000000-0005-0000-0000-00001EAF0000}"/>
    <cellStyle name="Hyperlink 44" xfId="18136" hidden="1" xr:uid="{00000000-0005-0000-0000-00001FAF0000}"/>
    <cellStyle name="Hyperlink 44" xfId="18185" hidden="1" xr:uid="{00000000-0005-0000-0000-000020AF0000}"/>
    <cellStyle name="Hyperlink 44" xfId="18235" hidden="1" xr:uid="{00000000-0005-0000-0000-000021AF0000}"/>
    <cellStyle name="Hyperlink 44" xfId="18271" hidden="1" xr:uid="{00000000-0005-0000-0000-000022AF0000}"/>
    <cellStyle name="Hyperlink 44" xfId="18394" hidden="1" xr:uid="{00000000-0005-0000-0000-000023AF0000}"/>
    <cellStyle name="Hyperlink 44" xfId="18567" hidden="1" xr:uid="{00000000-0005-0000-0000-000024AF0000}"/>
    <cellStyle name="Hyperlink 44" xfId="18616" hidden="1" xr:uid="{00000000-0005-0000-0000-000025AF0000}"/>
    <cellStyle name="Hyperlink 44" xfId="18666" hidden="1" xr:uid="{00000000-0005-0000-0000-000026AF0000}"/>
    <cellStyle name="Hyperlink 44" xfId="18702" hidden="1" xr:uid="{00000000-0005-0000-0000-000027AF0000}"/>
    <cellStyle name="Hyperlink 44" xfId="18413" hidden="1" xr:uid="{00000000-0005-0000-0000-000028AF0000}"/>
    <cellStyle name="Hyperlink 44" xfId="18799" hidden="1" xr:uid="{00000000-0005-0000-0000-000029AF0000}"/>
    <cellStyle name="Hyperlink 44" xfId="18848" hidden="1" xr:uid="{00000000-0005-0000-0000-00002AAF0000}"/>
    <cellStyle name="Hyperlink 44" xfId="18898" hidden="1" xr:uid="{00000000-0005-0000-0000-00002BAF0000}"/>
    <cellStyle name="Hyperlink 44" xfId="18934" hidden="1" xr:uid="{00000000-0005-0000-0000-00002CAF0000}"/>
    <cellStyle name="Hyperlink 44" xfId="18313" hidden="1" xr:uid="{00000000-0005-0000-0000-00002DAF0000}"/>
    <cellStyle name="Hyperlink 44" xfId="19003" hidden="1" xr:uid="{00000000-0005-0000-0000-00002EAF0000}"/>
    <cellStyle name="Hyperlink 44" xfId="19052" hidden="1" xr:uid="{00000000-0005-0000-0000-00002FAF0000}"/>
    <cellStyle name="Hyperlink 44" xfId="19102" hidden="1" xr:uid="{00000000-0005-0000-0000-000030AF0000}"/>
    <cellStyle name="Hyperlink 44" xfId="19138" hidden="1" xr:uid="{00000000-0005-0000-0000-000031AF0000}"/>
    <cellStyle name="Hyperlink 44" xfId="18504" hidden="1" xr:uid="{00000000-0005-0000-0000-000032AF0000}"/>
    <cellStyle name="Hyperlink 44" xfId="19207" hidden="1" xr:uid="{00000000-0005-0000-0000-000033AF0000}"/>
    <cellStyle name="Hyperlink 44" xfId="19256" hidden="1" xr:uid="{00000000-0005-0000-0000-000034AF0000}"/>
    <cellStyle name="Hyperlink 44" xfId="19306" hidden="1" xr:uid="{00000000-0005-0000-0000-000035AF0000}"/>
    <cellStyle name="Hyperlink 44" xfId="19342" hidden="1" xr:uid="{00000000-0005-0000-0000-000036AF0000}"/>
    <cellStyle name="Hyperlink 44" xfId="18298" hidden="1" xr:uid="{00000000-0005-0000-0000-000037AF0000}"/>
    <cellStyle name="Hyperlink 44" xfId="19411" hidden="1" xr:uid="{00000000-0005-0000-0000-000038AF0000}"/>
    <cellStyle name="Hyperlink 44" xfId="19460" hidden="1" xr:uid="{00000000-0005-0000-0000-000039AF0000}"/>
    <cellStyle name="Hyperlink 44" xfId="19510" hidden="1" xr:uid="{00000000-0005-0000-0000-00003AAF0000}"/>
    <cellStyle name="Hyperlink 44" xfId="19546" hidden="1" xr:uid="{00000000-0005-0000-0000-00003BAF0000}"/>
    <cellStyle name="Hyperlink 44" xfId="16456" hidden="1" xr:uid="{00000000-0005-0000-0000-00003CAF0000}"/>
    <cellStyle name="Hyperlink 44" xfId="19615" hidden="1" xr:uid="{00000000-0005-0000-0000-00003DAF0000}"/>
    <cellStyle name="Hyperlink 44" xfId="19664" hidden="1" xr:uid="{00000000-0005-0000-0000-00003EAF0000}"/>
    <cellStyle name="Hyperlink 44" xfId="19714" hidden="1" xr:uid="{00000000-0005-0000-0000-00003FAF0000}"/>
    <cellStyle name="Hyperlink 44" xfId="19750" hidden="1" xr:uid="{00000000-0005-0000-0000-000040AF0000}"/>
    <cellStyle name="Hyperlink 44" xfId="19873" hidden="1" xr:uid="{00000000-0005-0000-0000-000041AF0000}"/>
    <cellStyle name="Hyperlink 44" xfId="20046" hidden="1" xr:uid="{00000000-0005-0000-0000-000042AF0000}"/>
    <cellStyle name="Hyperlink 44" xfId="20095" hidden="1" xr:uid="{00000000-0005-0000-0000-000043AF0000}"/>
    <cellStyle name="Hyperlink 44" xfId="20145" hidden="1" xr:uid="{00000000-0005-0000-0000-000044AF0000}"/>
    <cellStyle name="Hyperlink 44" xfId="20181" hidden="1" xr:uid="{00000000-0005-0000-0000-000045AF0000}"/>
    <cellStyle name="Hyperlink 44" xfId="19892" hidden="1" xr:uid="{00000000-0005-0000-0000-000046AF0000}"/>
    <cellStyle name="Hyperlink 44" xfId="20278" hidden="1" xr:uid="{00000000-0005-0000-0000-000047AF0000}"/>
    <cellStyle name="Hyperlink 44" xfId="20327" hidden="1" xr:uid="{00000000-0005-0000-0000-000048AF0000}"/>
    <cellStyle name="Hyperlink 44" xfId="20377" hidden="1" xr:uid="{00000000-0005-0000-0000-000049AF0000}"/>
    <cellStyle name="Hyperlink 44" xfId="20413" hidden="1" xr:uid="{00000000-0005-0000-0000-00004AAF0000}"/>
    <cellStyle name="Hyperlink 44" xfId="19792" hidden="1" xr:uid="{00000000-0005-0000-0000-00004BAF0000}"/>
    <cellStyle name="Hyperlink 44" xfId="20482" hidden="1" xr:uid="{00000000-0005-0000-0000-00004CAF0000}"/>
    <cellStyle name="Hyperlink 44" xfId="20531" hidden="1" xr:uid="{00000000-0005-0000-0000-00004DAF0000}"/>
    <cellStyle name="Hyperlink 44" xfId="20581" hidden="1" xr:uid="{00000000-0005-0000-0000-00004EAF0000}"/>
    <cellStyle name="Hyperlink 44" xfId="20617" hidden="1" xr:uid="{00000000-0005-0000-0000-00004FAF0000}"/>
    <cellStyle name="Hyperlink 44" xfId="19983" hidden="1" xr:uid="{00000000-0005-0000-0000-000050AF0000}"/>
    <cellStyle name="Hyperlink 44" xfId="20686" hidden="1" xr:uid="{00000000-0005-0000-0000-000051AF0000}"/>
    <cellStyle name="Hyperlink 44" xfId="20735" hidden="1" xr:uid="{00000000-0005-0000-0000-000052AF0000}"/>
    <cellStyle name="Hyperlink 44" xfId="20785" hidden="1" xr:uid="{00000000-0005-0000-0000-000053AF0000}"/>
    <cellStyle name="Hyperlink 44" xfId="20821" hidden="1" xr:uid="{00000000-0005-0000-0000-000054AF0000}"/>
    <cellStyle name="Hyperlink 44" xfId="19777" hidden="1" xr:uid="{00000000-0005-0000-0000-000055AF0000}"/>
    <cellStyle name="Hyperlink 44" xfId="20890" hidden="1" xr:uid="{00000000-0005-0000-0000-000056AF0000}"/>
    <cellStyle name="Hyperlink 44" xfId="20939" hidden="1" xr:uid="{00000000-0005-0000-0000-000057AF0000}"/>
    <cellStyle name="Hyperlink 44" xfId="20989" hidden="1" xr:uid="{00000000-0005-0000-0000-000058AF0000}"/>
    <cellStyle name="Hyperlink 44" xfId="21025" hidden="1" xr:uid="{00000000-0005-0000-0000-000059AF0000}"/>
    <cellStyle name="Hyperlink 44" xfId="5795" hidden="1" xr:uid="{00000000-0005-0000-0000-00005AAF0000}"/>
    <cellStyle name="Hyperlink 44" xfId="21123" hidden="1" xr:uid="{00000000-0005-0000-0000-00005BAF0000}"/>
    <cellStyle name="Hyperlink 44" xfId="21172" hidden="1" xr:uid="{00000000-0005-0000-0000-00005CAF0000}"/>
    <cellStyle name="Hyperlink 44" xfId="21222" hidden="1" xr:uid="{00000000-0005-0000-0000-00005DAF0000}"/>
    <cellStyle name="Hyperlink 44" xfId="21258" hidden="1" xr:uid="{00000000-0005-0000-0000-00005EAF0000}"/>
    <cellStyle name="Hyperlink 44" xfId="21309" hidden="1" xr:uid="{00000000-0005-0000-0000-00005FAF0000}"/>
    <cellStyle name="Hyperlink 44" xfId="21378" hidden="1" xr:uid="{00000000-0005-0000-0000-000060AF0000}"/>
    <cellStyle name="Hyperlink 44" xfId="21427" hidden="1" xr:uid="{00000000-0005-0000-0000-000061AF0000}"/>
    <cellStyle name="Hyperlink 44" xfId="21477" hidden="1" xr:uid="{00000000-0005-0000-0000-000062AF0000}"/>
    <cellStyle name="Hyperlink 44" xfId="21513" hidden="1" xr:uid="{00000000-0005-0000-0000-000063AF0000}"/>
    <cellStyle name="Hyperlink 44" xfId="21619" hidden="1" xr:uid="{00000000-0005-0000-0000-000064AF0000}"/>
    <cellStyle name="Hyperlink 44" xfId="21742" hidden="1" xr:uid="{00000000-0005-0000-0000-000065AF0000}"/>
    <cellStyle name="Hyperlink 44" xfId="21791" hidden="1" xr:uid="{00000000-0005-0000-0000-000066AF0000}"/>
    <cellStyle name="Hyperlink 44" xfId="21841" hidden="1" xr:uid="{00000000-0005-0000-0000-000067AF0000}"/>
    <cellStyle name="Hyperlink 44" xfId="21877" hidden="1" xr:uid="{00000000-0005-0000-0000-000068AF0000}"/>
    <cellStyle name="Hyperlink 44" xfId="22000" hidden="1" xr:uid="{00000000-0005-0000-0000-000069AF0000}"/>
    <cellStyle name="Hyperlink 44" xfId="22173" hidden="1" xr:uid="{00000000-0005-0000-0000-00006AAF0000}"/>
    <cellStyle name="Hyperlink 44" xfId="22222" hidden="1" xr:uid="{00000000-0005-0000-0000-00006BAF0000}"/>
    <cellStyle name="Hyperlink 44" xfId="22272" hidden="1" xr:uid="{00000000-0005-0000-0000-00006CAF0000}"/>
    <cellStyle name="Hyperlink 44" xfId="22308" hidden="1" xr:uid="{00000000-0005-0000-0000-00006DAF0000}"/>
    <cellStyle name="Hyperlink 44" xfId="22019" hidden="1" xr:uid="{00000000-0005-0000-0000-00006EAF0000}"/>
    <cellStyle name="Hyperlink 44" xfId="22405" hidden="1" xr:uid="{00000000-0005-0000-0000-00006FAF0000}"/>
    <cellStyle name="Hyperlink 44" xfId="22454" hidden="1" xr:uid="{00000000-0005-0000-0000-000070AF0000}"/>
    <cellStyle name="Hyperlink 44" xfId="22504" hidden="1" xr:uid="{00000000-0005-0000-0000-000071AF0000}"/>
    <cellStyle name="Hyperlink 44" xfId="22540" hidden="1" xr:uid="{00000000-0005-0000-0000-000072AF0000}"/>
    <cellStyle name="Hyperlink 44" xfId="21919" hidden="1" xr:uid="{00000000-0005-0000-0000-000073AF0000}"/>
    <cellStyle name="Hyperlink 44" xfId="22609" hidden="1" xr:uid="{00000000-0005-0000-0000-000074AF0000}"/>
    <cellStyle name="Hyperlink 44" xfId="22658" hidden="1" xr:uid="{00000000-0005-0000-0000-000075AF0000}"/>
    <cellStyle name="Hyperlink 44" xfId="22708" hidden="1" xr:uid="{00000000-0005-0000-0000-000076AF0000}"/>
    <cellStyle name="Hyperlink 44" xfId="22744" hidden="1" xr:uid="{00000000-0005-0000-0000-000077AF0000}"/>
    <cellStyle name="Hyperlink 44" xfId="22110" hidden="1" xr:uid="{00000000-0005-0000-0000-000078AF0000}"/>
    <cellStyle name="Hyperlink 44" xfId="22813" hidden="1" xr:uid="{00000000-0005-0000-0000-000079AF0000}"/>
    <cellStyle name="Hyperlink 44" xfId="22862" hidden="1" xr:uid="{00000000-0005-0000-0000-00007AAF0000}"/>
    <cellStyle name="Hyperlink 44" xfId="22912" hidden="1" xr:uid="{00000000-0005-0000-0000-00007BAF0000}"/>
    <cellStyle name="Hyperlink 44" xfId="22948" hidden="1" xr:uid="{00000000-0005-0000-0000-00007CAF0000}"/>
    <cellStyle name="Hyperlink 44" xfId="21904" hidden="1" xr:uid="{00000000-0005-0000-0000-00007DAF0000}"/>
    <cellStyle name="Hyperlink 44" xfId="23017" hidden="1" xr:uid="{00000000-0005-0000-0000-00007EAF0000}"/>
    <cellStyle name="Hyperlink 44" xfId="23066" hidden="1" xr:uid="{00000000-0005-0000-0000-00007FAF0000}"/>
    <cellStyle name="Hyperlink 44" xfId="23116" hidden="1" xr:uid="{00000000-0005-0000-0000-000080AF0000}"/>
    <cellStyle name="Hyperlink 44" xfId="23152" hidden="1" xr:uid="{00000000-0005-0000-0000-000081AF0000}"/>
    <cellStyle name="Hyperlink 44" xfId="21639" hidden="1" xr:uid="{00000000-0005-0000-0000-000082AF0000}"/>
    <cellStyle name="Hyperlink 44" xfId="23221" hidden="1" xr:uid="{00000000-0005-0000-0000-000083AF0000}"/>
    <cellStyle name="Hyperlink 44" xfId="23270" hidden="1" xr:uid="{00000000-0005-0000-0000-000084AF0000}"/>
    <cellStyle name="Hyperlink 44" xfId="23320" hidden="1" xr:uid="{00000000-0005-0000-0000-000085AF0000}"/>
    <cellStyle name="Hyperlink 44" xfId="23356" hidden="1" xr:uid="{00000000-0005-0000-0000-000086AF0000}"/>
    <cellStyle name="Hyperlink 44" xfId="23479" hidden="1" xr:uid="{00000000-0005-0000-0000-000087AF0000}"/>
    <cellStyle name="Hyperlink 44" xfId="23652" hidden="1" xr:uid="{00000000-0005-0000-0000-000088AF0000}"/>
    <cellStyle name="Hyperlink 44" xfId="23701" hidden="1" xr:uid="{00000000-0005-0000-0000-000089AF0000}"/>
    <cellStyle name="Hyperlink 44" xfId="23751" hidden="1" xr:uid="{00000000-0005-0000-0000-00008AAF0000}"/>
    <cellStyle name="Hyperlink 44" xfId="23787" hidden="1" xr:uid="{00000000-0005-0000-0000-00008BAF0000}"/>
    <cellStyle name="Hyperlink 44" xfId="23498" hidden="1" xr:uid="{00000000-0005-0000-0000-00008CAF0000}"/>
    <cellStyle name="Hyperlink 44" xfId="23884" hidden="1" xr:uid="{00000000-0005-0000-0000-00008DAF0000}"/>
    <cellStyle name="Hyperlink 44" xfId="23933" hidden="1" xr:uid="{00000000-0005-0000-0000-00008EAF0000}"/>
    <cellStyle name="Hyperlink 44" xfId="23983" hidden="1" xr:uid="{00000000-0005-0000-0000-00008FAF0000}"/>
    <cellStyle name="Hyperlink 44" xfId="24019" hidden="1" xr:uid="{00000000-0005-0000-0000-000090AF0000}"/>
    <cellStyle name="Hyperlink 44" xfId="23398" hidden="1" xr:uid="{00000000-0005-0000-0000-000091AF0000}"/>
    <cellStyle name="Hyperlink 44" xfId="24088" hidden="1" xr:uid="{00000000-0005-0000-0000-000092AF0000}"/>
    <cellStyle name="Hyperlink 44" xfId="24137" hidden="1" xr:uid="{00000000-0005-0000-0000-000093AF0000}"/>
    <cellStyle name="Hyperlink 44" xfId="24187" hidden="1" xr:uid="{00000000-0005-0000-0000-000094AF0000}"/>
    <cellStyle name="Hyperlink 44" xfId="24223" hidden="1" xr:uid="{00000000-0005-0000-0000-000095AF0000}"/>
    <cellStyle name="Hyperlink 44" xfId="23589" hidden="1" xr:uid="{00000000-0005-0000-0000-000096AF0000}"/>
    <cellStyle name="Hyperlink 44" xfId="24292" hidden="1" xr:uid="{00000000-0005-0000-0000-000097AF0000}"/>
    <cellStyle name="Hyperlink 44" xfId="24341" hidden="1" xr:uid="{00000000-0005-0000-0000-000098AF0000}"/>
    <cellStyle name="Hyperlink 44" xfId="24391" hidden="1" xr:uid="{00000000-0005-0000-0000-000099AF0000}"/>
    <cellStyle name="Hyperlink 44" xfId="24427" hidden="1" xr:uid="{00000000-0005-0000-0000-00009AAF0000}"/>
    <cellStyle name="Hyperlink 44" xfId="23383" hidden="1" xr:uid="{00000000-0005-0000-0000-00009BAF0000}"/>
    <cellStyle name="Hyperlink 44" xfId="24496" hidden="1" xr:uid="{00000000-0005-0000-0000-00009CAF0000}"/>
    <cellStyle name="Hyperlink 44" xfId="24545" hidden="1" xr:uid="{00000000-0005-0000-0000-00009DAF0000}"/>
    <cellStyle name="Hyperlink 44" xfId="24595" hidden="1" xr:uid="{00000000-0005-0000-0000-00009EAF0000}"/>
    <cellStyle name="Hyperlink 44" xfId="24631" hidden="1" xr:uid="{00000000-0005-0000-0000-00009FAF0000}"/>
    <cellStyle name="Hyperlink 44" xfId="21541" hidden="1" xr:uid="{00000000-0005-0000-0000-0000A0AF0000}"/>
    <cellStyle name="Hyperlink 44" xfId="24700" hidden="1" xr:uid="{00000000-0005-0000-0000-0000A1AF0000}"/>
    <cellStyle name="Hyperlink 44" xfId="24749" hidden="1" xr:uid="{00000000-0005-0000-0000-0000A2AF0000}"/>
    <cellStyle name="Hyperlink 44" xfId="24799" hidden="1" xr:uid="{00000000-0005-0000-0000-0000A3AF0000}"/>
    <cellStyle name="Hyperlink 44" xfId="24835" hidden="1" xr:uid="{00000000-0005-0000-0000-0000A4AF0000}"/>
    <cellStyle name="Hyperlink 44" xfId="24958" hidden="1" xr:uid="{00000000-0005-0000-0000-0000A5AF0000}"/>
    <cellStyle name="Hyperlink 44" xfId="25131" hidden="1" xr:uid="{00000000-0005-0000-0000-0000A6AF0000}"/>
    <cellStyle name="Hyperlink 44" xfId="25180" hidden="1" xr:uid="{00000000-0005-0000-0000-0000A7AF0000}"/>
    <cellStyle name="Hyperlink 44" xfId="25230" hidden="1" xr:uid="{00000000-0005-0000-0000-0000A8AF0000}"/>
    <cellStyle name="Hyperlink 44" xfId="25266" hidden="1" xr:uid="{00000000-0005-0000-0000-0000A9AF0000}"/>
    <cellStyle name="Hyperlink 44" xfId="24977" hidden="1" xr:uid="{00000000-0005-0000-0000-0000AAAF0000}"/>
    <cellStyle name="Hyperlink 44" xfId="25363" hidden="1" xr:uid="{00000000-0005-0000-0000-0000ABAF0000}"/>
    <cellStyle name="Hyperlink 44" xfId="25412" hidden="1" xr:uid="{00000000-0005-0000-0000-0000ACAF0000}"/>
    <cellStyle name="Hyperlink 44" xfId="25462" hidden="1" xr:uid="{00000000-0005-0000-0000-0000ADAF0000}"/>
    <cellStyle name="Hyperlink 44" xfId="25498" hidden="1" xr:uid="{00000000-0005-0000-0000-0000AEAF0000}"/>
    <cellStyle name="Hyperlink 44" xfId="24877" hidden="1" xr:uid="{00000000-0005-0000-0000-0000AFAF0000}"/>
    <cellStyle name="Hyperlink 44" xfId="25567" hidden="1" xr:uid="{00000000-0005-0000-0000-0000B0AF0000}"/>
    <cellStyle name="Hyperlink 44" xfId="25616" hidden="1" xr:uid="{00000000-0005-0000-0000-0000B1AF0000}"/>
    <cellStyle name="Hyperlink 44" xfId="25666" hidden="1" xr:uid="{00000000-0005-0000-0000-0000B2AF0000}"/>
    <cellStyle name="Hyperlink 44" xfId="25702" hidden="1" xr:uid="{00000000-0005-0000-0000-0000B3AF0000}"/>
    <cellStyle name="Hyperlink 44" xfId="25068" hidden="1" xr:uid="{00000000-0005-0000-0000-0000B4AF0000}"/>
    <cellStyle name="Hyperlink 44" xfId="25771" hidden="1" xr:uid="{00000000-0005-0000-0000-0000B5AF0000}"/>
    <cellStyle name="Hyperlink 44" xfId="25820" hidden="1" xr:uid="{00000000-0005-0000-0000-0000B6AF0000}"/>
    <cellStyle name="Hyperlink 44" xfId="25870" hidden="1" xr:uid="{00000000-0005-0000-0000-0000B7AF0000}"/>
    <cellStyle name="Hyperlink 44" xfId="25906" hidden="1" xr:uid="{00000000-0005-0000-0000-0000B8AF0000}"/>
    <cellStyle name="Hyperlink 44" xfId="24862" hidden="1" xr:uid="{00000000-0005-0000-0000-0000B9AF0000}"/>
    <cellStyle name="Hyperlink 44" xfId="25975" hidden="1" xr:uid="{00000000-0005-0000-0000-0000BAAF0000}"/>
    <cellStyle name="Hyperlink 44" xfId="26024" hidden="1" xr:uid="{00000000-0005-0000-0000-0000BBAF0000}"/>
    <cellStyle name="Hyperlink 44" xfId="26074" hidden="1" xr:uid="{00000000-0005-0000-0000-0000BCAF0000}"/>
    <cellStyle name="Hyperlink 44" xfId="26110" hidden="1" xr:uid="{00000000-0005-0000-0000-0000BDAF0000}"/>
    <cellStyle name="Hyperlink 44" xfId="10886" hidden="1" xr:uid="{00000000-0005-0000-0000-0000BEAF0000}"/>
    <cellStyle name="Hyperlink 44" xfId="26204" hidden="1" xr:uid="{00000000-0005-0000-0000-0000BFAF0000}"/>
    <cellStyle name="Hyperlink 44" xfId="26253" hidden="1" xr:uid="{00000000-0005-0000-0000-0000C0AF0000}"/>
    <cellStyle name="Hyperlink 44" xfId="26303" hidden="1" xr:uid="{00000000-0005-0000-0000-0000C1AF0000}"/>
    <cellStyle name="Hyperlink 44" xfId="26339" hidden="1" xr:uid="{00000000-0005-0000-0000-0000C2AF0000}"/>
    <cellStyle name="Hyperlink 44" xfId="26390" hidden="1" xr:uid="{00000000-0005-0000-0000-0000C3AF0000}"/>
    <cellStyle name="Hyperlink 44" xfId="26459" hidden="1" xr:uid="{00000000-0005-0000-0000-0000C4AF0000}"/>
    <cellStyle name="Hyperlink 44" xfId="26508" hidden="1" xr:uid="{00000000-0005-0000-0000-0000C5AF0000}"/>
    <cellStyle name="Hyperlink 44" xfId="26558" hidden="1" xr:uid="{00000000-0005-0000-0000-0000C6AF0000}"/>
    <cellStyle name="Hyperlink 44" xfId="26594" hidden="1" xr:uid="{00000000-0005-0000-0000-0000C7AF0000}"/>
    <cellStyle name="Hyperlink 44" xfId="26697" hidden="1" xr:uid="{00000000-0005-0000-0000-0000C8AF0000}"/>
    <cellStyle name="Hyperlink 44" xfId="26820" hidden="1" xr:uid="{00000000-0005-0000-0000-0000C9AF0000}"/>
    <cellStyle name="Hyperlink 44" xfId="26869" hidden="1" xr:uid="{00000000-0005-0000-0000-0000CAAF0000}"/>
    <cellStyle name="Hyperlink 44" xfId="26919" hidden="1" xr:uid="{00000000-0005-0000-0000-0000CBAF0000}"/>
    <cellStyle name="Hyperlink 44" xfId="26955" hidden="1" xr:uid="{00000000-0005-0000-0000-0000CCAF0000}"/>
    <cellStyle name="Hyperlink 44" xfId="27078" hidden="1" xr:uid="{00000000-0005-0000-0000-0000CDAF0000}"/>
    <cellStyle name="Hyperlink 44" xfId="27251" hidden="1" xr:uid="{00000000-0005-0000-0000-0000CEAF0000}"/>
    <cellStyle name="Hyperlink 44" xfId="27300" hidden="1" xr:uid="{00000000-0005-0000-0000-0000CFAF0000}"/>
    <cellStyle name="Hyperlink 44" xfId="27350" hidden="1" xr:uid="{00000000-0005-0000-0000-0000D0AF0000}"/>
    <cellStyle name="Hyperlink 44" xfId="27386" hidden="1" xr:uid="{00000000-0005-0000-0000-0000D1AF0000}"/>
    <cellStyle name="Hyperlink 44" xfId="27097" hidden="1" xr:uid="{00000000-0005-0000-0000-0000D2AF0000}"/>
    <cellStyle name="Hyperlink 44" xfId="27483" hidden="1" xr:uid="{00000000-0005-0000-0000-0000D3AF0000}"/>
    <cellStyle name="Hyperlink 44" xfId="27532" hidden="1" xr:uid="{00000000-0005-0000-0000-0000D4AF0000}"/>
    <cellStyle name="Hyperlink 44" xfId="27582" hidden="1" xr:uid="{00000000-0005-0000-0000-0000D5AF0000}"/>
    <cellStyle name="Hyperlink 44" xfId="27618" hidden="1" xr:uid="{00000000-0005-0000-0000-0000D6AF0000}"/>
    <cellStyle name="Hyperlink 44" xfId="26997" hidden="1" xr:uid="{00000000-0005-0000-0000-0000D7AF0000}"/>
    <cellStyle name="Hyperlink 44" xfId="27687" hidden="1" xr:uid="{00000000-0005-0000-0000-0000D8AF0000}"/>
    <cellStyle name="Hyperlink 44" xfId="27736" hidden="1" xr:uid="{00000000-0005-0000-0000-0000D9AF0000}"/>
    <cellStyle name="Hyperlink 44" xfId="27786" hidden="1" xr:uid="{00000000-0005-0000-0000-0000DAAF0000}"/>
    <cellStyle name="Hyperlink 44" xfId="27822" hidden="1" xr:uid="{00000000-0005-0000-0000-0000DBAF0000}"/>
    <cellStyle name="Hyperlink 44" xfId="27188" hidden="1" xr:uid="{00000000-0005-0000-0000-0000DCAF0000}"/>
    <cellStyle name="Hyperlink 44" xfId="27891" hidden="1" xr:uid="{00000000-0005-0000-0000-0000DDAF0000}"/>
    <cellStyle name="Hyperlink 44" xfId="27940" hidden="1" xr:uid="{00000000-0005-0000-0000-0000DEAF0000}"/>
    <cellStyle name="Hyperlink 44" xfId="27990" hidden="1" xr:uid="{00000000-0005-0000-0000-0000DFAF0000}"/>
    <cellStyle name="Hyperlink 44" xfId="28026" hidden="1" xr:uid="{00000000-0005-0000-0000-0000E0AF0000}"/>
    <cellStyle name="Hyperlink 44" xfId="26982" hidden="1" xr:uid="{00000000-0005-0000-0000-0000E1AF0000}"/>
    <cellStyle name="Hyperlink 44" xfId="28095" hidden="1" xr:uid="{00000000-0005-0000-0000-0000E2AF0000}"/>
    <cellStyle name="Hyperlink 44" xfId="28144" hidden="1" xr:uid="{00000000-0005-0000-0000-0000E3AF0000}"/>
    <cellStyle name="Hyperlink 44" xfId="28194" hidden="1" xr:uid="{00000000-0005-0000-0000-0000E4AF0000}"/>
    <cellStyle name="Hyperlink 44" xfId="28230" hidden="1" xr:uid="{00000000-0005-0000-0000-0000E5AF0000}"/>
    <cellStyle name="Hyperlink 44" xfId="26717" hidden="1" xr:uid="{00000000-0005-0000-0000-0000E6AF0000}"/>
    <cellStyle name="Hyperlink 44" xfId="28299" hidden="1" xr:uid="{00000000-0005-0000-0000-0000E7AF0000}"/>
    <cellStyle name="Hyperlink 44" xfId="28348" hidden="1" xr:uid="{00000000-0005-0000-0000-0000E8AF0000}"/>
    <cellStyle name="Hyperlink 44" xfId="28398" hidden="1" xr:uid="{00000000-0005-0000-0000-0000E9AF0000}"/>
    <cellStyle name="Hyperlink 44" xfId="28434" hidden="1" xr:uid="{00000000-0005-0000-0000-0000EAAF0000}"/>
    <cellStyle name="Hyperlink 44" xfId="28557" hidden="1" xr:uid="{00000000-0005-0000-0000-0000EBAF0000}"/>
    <cellStyle name="Hyperlink 44" xfId="28730" hidden="1" xr:uid="{00000000-0005-0000-0000-0000ECAF0000}"/>
    <cellStyle name="Hyperlink 44" xfId="28779" hidden="1" xr:uid="{00000000-0005-0000-0000-0000EDAF0000}"/>
    <cellStyle name="Hyperlink 44" xfId="28829" hidden="1" xr:uid="{00000000-0005-0000-0000-0000EEAF0000}"/>
    <cellStyle name="Hyperlink 44" xfId="28865" hidden="1" xr:uid="{00000000-0005-0000-0000-0000EFAF0000}"/>
    <cellStyle name="Hyperlink 44" xfId="28576" hidden="1" xr:uid="{00000000-0005-0000-0000-0000F0AF0000}"/>
    <cellStyle name="Hyperlink 44" xfId="28962" hidden="1" xr:uid="{00000000-0005-0000-0000-0000F1AF0000}"/>
    <cellStyle name="Hyperlink 44" xfId="29011" hidden="1" xr:uid="{00000000-0005-0000-0000-0000F2AF0000}"/>
    <cellStyle name="Hyperlink 44" xfId="29061" hidden="1" xr:uid="{00000000-0005-0000-0000-0000F3AF0000}"/>
    <cellStyle name="Hyperlink 44" xfId="29097" hidden="1" xr:uid="{00000000-0005-0000-0000-0000F4AF0000}"/>
    <cellStyle name="Hyperlink 44" xfId="28476" hidden="1" xr:uid="{00000000-0005-0000-0000-0000F5AF0000}"/>
    <cellStyle name="Hyperlink 44" xfId="29166" hidden="1" xr:uid="{00000000-0005-0000-0000-0000F6AF0000}"/>
    <cellStyle name="Hyperlink 44" xfId="29215" hidden="1" xr:uid="{00000000-0005-0000-0000-0000F7AF0000}"/>
    <cellStyle name="Hyperlink 44" xfId="29265" hidden="1" xr:uid="{00000000-0005-0000-0000-0000F8AF0000}"/>
    <cellStyle name="Hyperlink 44" xfId="29301" hidden="1" xr:uid="{00000000-0005-0000-0000-0000F9AF0000}"/>
    <cellStyle name="Hyperlink 44" xfId="28667" hidden="1" xr:uid="{00000000-0005-0000-0000-0000FAAF0000}"/>
    <cellStyle name="Hyperlink 44" xfId="29370" hidden="1" xr:uid="{00000000-0005-0000-0000-0000FBAF0000}"/>
    <cellStyle name="Hyperlink 44" xfId="29419" hidden="1" xr:uid="{00000000-0005-0000-0000-0000FCAF0000}"/>
    <cellStyle name="Hyperlink 44" xfId="29469" hidden="1" xr:uid="{00000000-0005-0000-0000-0000FDAF0000}"/>
    <cellStyle name="Hyperlink 44" xfId="29505" hidden="1" xr:uid="{00000000-0005-0000-0000-0000FEAF0000}"/>
    <cellStyle name="Hyperlink 44" xfId="28461" hidden="1" xr:uid="{00000000-0005-0000-0000-0000FFAF0000}"/>
    <cellStyle name="Hyperlink 44" xfId="29574" hidden="1" xr:uid="{00000000-0005-0000-0000-000000B00000}"/>
    <cellStyle name="Hyperlink 44" xfId="29623" hidden="1" xr:uid="{00000000-0005-0000-0000-000001B00000}"/>
    <cellStyle name="Hyperlink 44" xfId="29673" hidden="1" xr:uid="{00000000-0005-0000-0000-000002B00000}"/>
    <cellStyle name="Hyperlink 44" xfId="29709" hidden="1" xr:uid="{00000000-0005-0000-0000-000003B00000}"/>
    <cellStyle name="Hyperlink 44" xfId="26619" hidden="1" xr:uid="{00000000-0005-0000-0000-000004B00000}"/>
    <cellStyle name="Hyperlink 44" xfId="29778" hidden="1" xr:uid="{00000000-0005-0000-0000-000005B00000}"/>
    <cellStyle name="Hyperlink 44" xfId="29827" hidden="1" xr:uid="{00000000-0005-0000-0000-000006B00000}"/>
    <cellStyle name="Hyperlink 44" xfId="29877" hidden="1" xr:uid="{00000000-0005-0000-0000-000007B00000}"/>
    <cellStyle name="Hyperlink 44" xfId="29913" hidden="1" xr:uid="{00000000-0005-0000-0000-000008B00000}"/>
    <cellStyle name="Hyperlink 44" xfId="30036" hidden="1" xr:uid="{00000000-0005-0000-0000-000009B00000}"/>
    <cellStyle name="Hyperlink 44" xfId="30209" hidden="1" xr:uid="{00000000-0005-0000-0000-00000AB00000}"/>
    <cellStyle name="Hyperlink 44" xfId="30258" hidden="1" xr:uid="{00000000-0005-0000-0000-00000BB00000}"/>
    <cellStyle name="Hyperlink 44" xfId="30308" hidden="1" xr:uid="{00000000-0005-0000-0000-00000CB00000}"/>
    <cellStyle name="Hyperlink 44" xfId="30344" hidden="1" xr:uid="{00000000-0005-0000-0000-00000DB00000}"/>
    <cellStyle name="Hyperlink 44" xfId="30055" hidden="1" xr:uid="{00000000-0005-0000-0000-00000EB00000}"/>
    <cellStyle name="Hyperlink 44" xfId="30441" hidden="1" xr:uid="{00000000-0005-0000-0000-00000FB00000}"/>
    <cellStyle name="Hyperlink 44" xfId="30490" hidden="1" xr:uid="{00000000-0005-0000-0000-000010B00000}"/>
    <cellStyle name="Hyperlink 44" xfId="30540" hidden="1" xr:uid="{00000000-0005-0000-0000-000011B00000}"/>
    <cellStyle name="Hyperlink 44" xfId="30576" hidden="1" xr:uid="{00000000-0005-0000-0000-000012B00000}"/>
    <cellStyle name="Hyperlink 44" xfId="29955" hidden="1" xr:uid="{00000000-0005-0000-0000-000013B00000}"/>
    <cellStyle name="Hyperlink 44" xfId="30645" hidden="1" xr:uid="{00000000-0005-0000-0000-000014B00000}"/>
    <cellStyle name="Hyperlink 44" xfId="30694" hidden="1" xr:uid="{00000000-0005-0000-0000-000015B00000}"/>
    <cellStyle name="Hyperlink 44" xfId="30744" hidden="1" xr:uid="{00000000-0005-0000-0000-000016B00000}"/>
    <cellStyle name="Hyperlink 44" xfId="30780" hidden="1" xr:uid="{00000000-0005-0000-0000-000017B00000}"/>
    <cellStyle name="Hyperlink 44" xfId="30146" hidden="1" xr:uid="{00000000-0005-0000-0000-000018B00000}"/>
    <cellStyle name="Hyperlink 44" xfId="30849" hidden="1" xr:uid="{00000000-0005-0000-0000-000019B00000}"/>
    <cellStyle name="Hyperlink 44" xfId="30898" hidden="1" xr:uid="{00000000-0005-0000-0000-00001AB00000}"/>
    <cellStyle name="Hyperlink 44" xfId="30948" hidden="1" xr:uid="{00000000-0005-0000-0000-00001BB00000}"/>
    <cellStyle name="Hyperlink 44" xfId="30984" hidden="1" xr:uid="{00000000-0005-0000-0000-00001CB00000}"/>
    <cellStyle name="Hyperlink 44" xfId="29940" hidden="1" xr:uid="{00000000-0005-0000-0000-00001DB00000}"/>
    <cellStyle name="Hyperlink 44" xfId="31053" hidden="1" xr:uid="{00000000-0005-0000-0000-00001EB00000}"/>
    <cellStyle name="Hyperlink 44" xfId="31102" hidden="1" xr:uid="{00000000-0005-0000-0000-00001FB00000}"/>
    <cellStyle name="Hyperlink 44" xfId="31152" hidden="1" xr:uid="{00000000-0005-0000-0000-000020B00000}"/>
    <cellStyle name="Hyperlink 44" xfId="31188" hidden="1" xr:uid="{00000000-0005-0000-0000-000021B00000}"/>
    <cellStyle name="Hyperlink 44" xfId="15974" hidden="1" xr:uid="{00000000-0005-0000-0000-000022B00000}"/>
    <cellStyle name="Hyperlink 44" xfId="31276" hidden="1" xr:uid="{00000000-0005-0000-0000-000023B00000}"/>
    <cellStyle name="Hyperlink 44" xfId="31325" hidden="1" xr:uid="{00000000-0005-0000-0000-000024B00000}"/>
    <cellStyle name="Hyperlink 44" xfId="31375" hidden="1" xr:uid="{00000000-0005-0000-0000-000025B00000}"/>
    <cellStyle name="Hyperlink 44" xfId="31411" hidden="1" xr:uid="{00000000-0005-0000-0000-000026B00000}"/>
    <cellStyle name="Hyperlink 44" xfId="31462" hidden="1" xr:uid="{00000000-0005-0000-0000-000027B00000}"/>
    <cellStyle name="Hyperlink 44" xfId="31531" hidden="1" xr:uid="{00000000-0005-0000-0000-000028B00000}"/>
    <cellStyle name="Hyperlink 44" xfId="31580" hidden="1" xr:uid="{00000000-0005-0000-0000-000029B00000}"/>
    <cellStyle name="Hyperlink 44" xfId="31630" hidden="1" xr:uid="{00000000-0005-0000-0000-00002AB00000}"/>
    <cellStyle name="Hyperlink 44" xfId="31666" hidden="1" xr:uid="{00000000-0005-0000-0000-00002BB00000}"/>
    <cellStyle name="Hyperlink 44" xfId="31766" hidden="1" xr:uid="{00000000-0005-0000-0000-00002CB00000}"/>
    <cellStyle name="Hyperlink 44" xfId="31888" hidden="1" xr:uid="{00000000-0005-0000-0000-00002DB00000}"/>
    <cellStyle name="Hyperlink 44" xfId="31937" hidden="1" xr:uid="{00000000-0005-0000-0000-00002EB00000}"/>
    <cellStyle name="Hyperlink 44" xfId="31987" hidden="1" xr:uid="{00000000-0005-0000-0000-00002FB00000}"/>
    <cellStyle name="Hyperlink 44" xfId="32023" hidden="1" xr:uid="{00000000-0005-0000-0000-000030B00000}"/>
    <cellStyle name="Hyperlink 44" xfId="32146" hidden="1" xr:uid="{00000000-0005-0000-0000-000031B00000}"/>
    <cellStyle name="Hyperlink 44" xfId="32319" hidden="1" xr:uid="{00000000-0005-0000-0000-000032B00000}"/>
    <cellStyle name="Hyperlink 44" xfId="32368" hidden="1" xr:uid="{00000000-0005-0000-0000-000033B00000}"/>
    <cellStyle name="Hyperlink 44" xfId="32418" hidden="1" xr:uid="{00000000-0005-0000-0000-000034B00000}"/>
    <cellStyle name="Hyperlink 44" xfId="32454" hidden="1" xr:uid="{00000000-0005-0000-0000-000035B00000}"/>
    <cellStyle name="Hyperlink 44" xfId="32165" hidden="1" xr:uid="{00000000-0005-0000-0000-000036B00000}"/>
    <cellStyle name="Hyperlink 44" xfId="32551" hidden="1" xr:uid="{00000000-0005-0000-0000-000037B00000}"/>
    <cellStyle name="Hyperlink 44" xfId="32600" hidden="1" xr:uid="{00000000-0005-0000-0000-000038B00000}"/>
    <cellStyle name="Hyperlink 44" xfId="32650" hidden="1" xr:uid="{00000000-0005-0000-0000-000039B00000}"/>
    <cellStyle name="Hyperlink 44" xfId="32686" hidden="1" xr:uid="{00000000-0005-0000-0000-00003AB00000}"/>
    <cellStyle name="Hyperlink 44" xfId="32065" hidden="1" xr:uid="{00000000-0005-0000-0000-00003BB00000}"/>
    <cellStyle name="Hyperlink 44" xfId="32755" hidden="1" xr:uid="{00000000-0005-0000-0000-00003CB00000}"/>
    <cellStyle name="Hyperlink 44" xfId="32804" hidden="1" xr:uid="{00000000-0005-0000-0000-00003DB00000}"/>
    <cellStyle name="Hyperlink 44" xfId="32854" hidden="1" xr:uid="{00000000-0005-0000-0000-00003EB00000}"/>
    <cellStyle name="Hyperlink 44" xfId="32890" hidden="1" xr:uid="{00000000-0005-0000-0000-00003FB00000}"/>
    <cellStyle name="Hyperlink 44" xfId="32256" hidden="1" xr:uid="{00000000-0005-0000-0000-000040B00000}"/>
    <cellStyle name="Hyperlink 44" xfId="32959" hidden="1" xr:uid="{00000000-0005-0000-0000-000041B00000}"/>
    <cellStyle name="Hyperlink 44" xfId="33008" hidden="1" xr:uid="{00000000-0005-0000-0000-000042B00000}"/>
    <cellStyle name="Hyperlink 44" xfId="33058" hidden="1" xr:uid="{00000000-0005-0000-0000-000043B00000}"/>
    <cellStyle name="Hyperlink 44" xfId="33094" hidden="1" xr:uid="{00000000-0005-0000-0000-000044B00000}"/>
    <cellStyle name="Hyperlink 44" xfId="32050" hidden="1" xr:uid="{00000000-0005-0000-0000-000045B00000}"/>
    <cellStyle name="Hyperlink 44" xfId="33163" hidden="1" xr:uid="{00000000-0005-0000-0000-000046B00000}"/>
    <cellStyle name="Hyperlink 44" xfId="33212" hidden="1" xr:uid="{00000000-0005-0000-0000-000047B00000}"/>
    <cellStyle name="Hyperlink 44" xfId="33262" hidden="1" xr:uid="{00000000-0005-0000-0000-000048B00000}"/>
    <cellStyle name="Hyperlink 44" xfId="33298" hidden="1" xr:uid="{00000000-0005-0000-0000-000049B00000}"/>
    <cellStyle name="Hyperlink 44" xfId="31785" hidden="1" xr:uid="{00000000-0005-0000-0000-00004AB00000}"/>
    <cellStyle name="Hyperlink 44" xfId="33367" hidden="1" xr:uid="{00000000-0005-0000-0000-00004BB00000}"/>
    <cellStyle name="Hyperlink 44" xfId="33416" hidden="1" xr:uid="{00000000-0005-0000-0000-00004CB00000}"/>
    <cellStyle name="Hyperlink 44" xfId="33466" hidden="1" xr:uid="{00000000-0005-0000-0000-00004DB00000}"/>
    <cellStyle name="Hyperlink 44" xfId="33502" hidden="1" xr:uid="{00000000-0005-0000-0000-00004EB00000}"/>
    <cellStyle name="Hyperlink 44" xfId="33625" hidden="1" xr:uid="{00000000-0005-0000-0000-00004FB00000}"/>
    <cellStyle name="Hyperlink 44" xfId="33798" hidden="1" xr:uid="{00000000-0005-0000-0000-000050B00000}"/>
    <cellStyle name="Hyperlink 44" xfId="33847" hidden="1" xr:uid="{00000000-0005-0000-0000-000051B00000}"/>
    <cellStyle name="Hyperlink 44" xfId="33897" hidden="1" xr:uid="{00000000-0005-0000-0000-000052B00000}"/>
    <cellStyle name="Hyperlink 44" xfId="33933" hidden="1" xr:uid="{00000000-0005-0000-0000-000053B00000}"/>
    <cellStyle name="Hyperlink 44" xfId="33644" hidden="1" xr:uid="{00000000-0005-0000-0000-000054B00000}"/>
    <cellStyle name="Hyperlink 44" xfId="34030" hidden="1" xr:uid="{00000000-0005-0000-0000-000055B00000}"/>
    <cellStyle name="Hyperlink 44" xfId="34079" hidden="1" xr:uid="{00000000-0005-0000-0000-000056B00000}"/>
    <cellStyle name="Hyperlink 44" xfId="34129" hidden="1" xr:uid="{00000000-0005-0000-0000-000057B00000}"/>
    <cellStyle name="Hyperlink 44" xfId="34165" hidden="1" xr:uid="{00000000-0005-0000-0000-000058B00000}"/>
    <cellStyle name="Hyperlink 44" xfId="33544" hidden="1" xr:uid="{00000000-0005-0000-0000-000059B00000}"/>
    <cellStyle name="Hyperlink 44" xfId="34234" hidden="1" xr:uid="{00000000-0005-0000-0000-00005AB00000}"/>
    <cellStyle name="Hyperlink 44" xfId="34283" hidden="1" xr:uid="{00000000-0005-0000-0000-00005BB00000}"/>
    <cellStyle name="Hyperlink 44" xfId="34333" hidden="1" xr:uid="{00000000-0005-0000-0000-00005CB00000}"/>
    <cellStyle name="Hyperlink 44" xfId="34369" hidden="1" xr:uid="{00000000-0005-0000-0000-00005DB00000}"/>
    <cellStyle name="Hyperlink 44" xfId="33735" hidden="1" xr:uid="{00000000-0005-0000-0000-00005EB00000}"/>
    <cellStyle name="Hyperlink 44" xfId="34438" hidden="1" xr:uid="{00000000-0005-0000-0000-00005FB00000}"/>
    <cellStyle name="Hyperlink 44" xfId="34487" hidden="1" xr:uid="{00000000-0005-0000-0000-000060B00000}"/>
    <cellStyle name="Hyperlink 44" xfId="34537" hidden="1" xr:uid="{00000000-0005-0000-0000-000061B00000}"/>
    <cellStyle name="Hyperlink 44" xfId="34573" hidden="1" xr:uid="{00000000-0005-0000-0000-000062B00000}"/>
    <cellStyle name="Hyperlink 44" xfId="33529" hidden="1" xr:uid="{00000000-0005-0000-0000-000063B00000}"/>
    <cellStyle name="Hyperlink 44" xfId="34642" hidden="1" xr:uid="{00000000-0005-0000-0000-000064B00000}"/>
    <cellStyle name="Hyperlink 44" xfId="34691" hidden="1" xr:uid="{00000000-0005-0000-0000-000065B00000}"/>
    <cellStyle name="Hyperlink 44" xfId="34741" hidden="1" xr:uid="{00000000-0005-0000-0000-000066B00000}"/>
    <cellStyle name="Hyperlink 44" xfId="34777" hidden="1" xr:uid="{00000000-0005-0000-0000-000067B00000}"/>
    <cellStyle name="Hyperlink 44" xfId="31690" hidden="1" xr:uid="{00000000-0005-0000-0000-000068B00000}"/>
    <cellStyle name="Hyperlink 44" xfId="34846" hidden="1" xr:uid="{00000000-0005-0000-0000-000069B00000}"/>
    <cellStyle name="Hyperlink 44" xfId="34895" hidden="1" xr:uid="{00000000-0005-0000-0000-00006AB00000}"/>
    <cellStyle name="Hyperlink 44" xfId="34945" hidden="1" xr:uid="{00000000-0005-0000-0000-00006BB00000}"/>
    <cellStyle name="Hyperlink 44" xfId="34981" hidden="1" xr:uid="{00000000-0005-0000-0000-00006CB00000}"/>
    <cellStyle name="Hyperlink 44" xfId="35104" hidden="1" xr:uid="{00000000-0005-0000-0000-00006DB00000}"/>
    <cellStyle name="Hyperlink 44" xfId="35277" hidden="1" xr:uid="{00000000-0005-0000-0000-00006EB00000}"/>
    <cellStyle name="Hyperlink 44" xfId="35326" hidden="1" xr:uid="{00000000-0005-0000-0000-00006FB00000}"/>
    <cellStyle name="Hyperlink 44" xfId="35376" hidden="1" xr:uid="{00000000-0005-0000-0000-000070B00000}"/>
    <cellStyle name="Hyperlink 44" xfId="35412" hidden="1" xr:uid="{00000000-0005-0000-0000-000071B00000}"/>
    <cellStyle name="Hyperlink 44" xfId="35123" hidden="1" xr:uid="{00000000-0005-0000-0000-000072B00000}"/>
    <cellStyle name="Hyperlink 44" xfId="35509" hidden="1" xr:uid="{00000000-0005-0000-0000-000073B00000}"/>
    <cellStyle name="Hyperlink 44" xfId="35558" hidden="1" xr:uid="{00000000-0005-0000-0000-000074B00000}"/>
    <cellStyle name="Hyperlink 44" xfId="35608" hidden="1" xr:uid="{00000000-0005-0000-0000-000075B00000}"/>
    <cellStyle name="Hyperlink 44" xfId="35644" hidden="1" xr:uid="{00000000-0005-0000-0000-000076B00000}"/>
    <cellStyle name="Hyperlink 44" xfId="35023" hidden="1" xr:uid="{00000000-0005-0000-0000-000077B00000}"/>
    <cellStyle name="Hyperlink 44" xfId="35713" hidden="1" xr:uid="{00000000-0005-0000-0000-000078B00000}"/>
    <cellStyle name="Hyperlink 44" xfId="35762" hidden="1" xr:uid="{00000000-0005-0000-0000-000079B00000}"/>
    <cellStyle name="Hyperlink 44" xfId="35812" hidden="1" xr:uid="{00000000-0005-0000-0000-00007AB00000}"/>
    <cellStyle name="Hyperlink 44" xfId="35848" hidden="1" xr:uid="{00000000-0005-0000-0000-00007BB00000}"/>
    <cellStyle name="Hyperlink 44" xfId="35214" hidden="1" xr:uid="{00000000-0005-0000-0000-00007CB00000}"/>
    <cellStyle name="Hyperlink 44" xfId="35917" hidden="1" xr:uid="{00000000-0005-0000-0000-00007DB00000}"/>
    <cellStyle name="Hyperlink 44" xfId="35966" hidden="1" xr:uid="{00000000-0005-0000-0000-00007EB00000}"/>
    <cellStyle name="Hyperlink 44" xfId="36016" hidden="1" xr:uid="{00000000-0005-0000-0000-00007FB00000}"/>
    <cellStyle name="Hyperlink 44" xfId="36052" hidden="1" xr:uid="{00000000-0005-0000-0000-000080B00000}"/>
    <cellStyle name="Hyperlink 44" xfId="35008" hidden="1" xr:uid="{00000000-0005-0000-0000-000081B00000}"/>
    <cellStyle name="Hyperlink 44" xfId="36121" hidden="1" xr:uid="{00000000-0005-0000-0000-000082B00000}"/>
    <cellStyle name="Hyperlink 44" xfId="36170" hidden="1" xr:uid="{00000000-0005-0000-0000-000083B00000}"/>
    <cellStyle name="Hyperlink 44" xfId="36220" hidden="1" xr:uid="{00000000-0005-0000-0000-000084B00000}"/>
    <cellStyle name="Hyperlink 44" xfId="36256" hidden="1" xr:uid="{00000000-0005-0000-0000-000085B00000}"/>
    <cellStyle name="Hyperlink 44" xfId="21055" hidden="1" xr:uid="{00000000-0005-0000-0000-000086B00000}"/>
    <cellStyle name="Hyperlink 44" xfId="36345" hidden="1" xr:uid="{00000000-0005-0000-0000-000087B00000}"/>
    <cellStyle name="Hyperlink 44" xfId="36394" hidden="1" xr:uid="{00000000-0005-0000-0000-000088B00000}"/>
    <cellStyle name="Hyperlink 44" xfId="36444" hidden="1" xr:uid="{00000000-0005-0000-0000-000089B00000}"/>
    <cellStyle name="Hyperlink 44" xfId="36480" hidden="1" xr:uid="{00000000-0005-0000-0000-00008AB00000}"/>
    <cellStyle name="Hyperlink 44" xfId="36531" hidden="1" xr:uid="{00000000-0005-0000-0000-00008BB00000}"/>
    <cellStyle name="Hyperlink 44" xfId="36600" hidden="1" xr:uid="{00000000-0005-0000-0000-00008CB00000}"/>
    <cellStyle name="Hyperlink 44" xfId="36649" hidden="1" xr:uid="{00000000-0005-0000-0000-00008DB00000}"/>
    <cellStyle name="Hyperlink 44" xfId="36699" hidden="1" xr:uid="{00000000-0005-0000-0000-00008EB00000}"/>
    <cellStyle name="Hyperlink 44" xfId="36735" hidden="1" xr:uid="{00000000-0005-0000-0000-00008FB00000}"/>
    <cellStyle name="Hyperlink 44" xfId="36835" hidden="1" xr:uid="{00000000-0005-0000-0000-000090B00000}"/>
    <cellStyle name="Hyperlink 44" xfId="36957" hidden="1" xr:uid="{00000000-0005-0000-0000-000091B00000}"/>
    <cellStyle name="Hyperlink 44" xfId="37006" hidden="1" xr:uid="{00000000-0005-0000-0000-000092B00000}"/>
    <cellStyle name="Hyperlink 44" xfId="37056" hidden="1" xr:uid="{00000000-0005-0000-0000-000093B00000}"/>
    <cellStyle name="Hyperlink 44" xfId="37092" hidden="1" xr:uid="{00000000-0005-0000-0000-000094B00000}"/>
    <cellStyle name="Hyperlink 44" xfId="37215" hidden="1" xr:uid="{00000000-0005-0000-0000-000095B00000}"/>
    <cellStyle name="Hyperlink 44" xfId="37388" hidden="1" xr:uid="{00000000-0005-0000-0000-000096B00000}"/>
    <cellStyle name="Hyperlink 44" xfId="37437" hidden="1" xr:uid="{00000000-0005-0000-0000-000097B00000}"/>
    <cellStyle name="Hyperlink 44" xfId="37487" hidden="1" xr:uid="{00000000-0005-0000-0000-000098B00000}"/>
    <cellStyle name="Hyperlink 44" xfId="37523" hidden="1" xr:uid="{00000000-0005-0000-0000-000099B00000}"/>
    <cellStyle name="Hyperlink 44" xfId="37234" hidden="1" xr:uid="{00000000-0005-0000-0000-00009AB00000}"/>
    <cellStyle name="Hyperlink 44" xfId="37620" hidden="1" xr:uid="{00000000-0005-0000-0000-00009BB00000}"/>
    <cellStyle name="Hyperlink 44" xfId="37669" hidden="1" xr:uid="{00000000-0005-0000-0000-00009CB00000}"/>
    <cellStyle name="Hyperlink 44" xfId="37719" hidden="1" xr:uid="{00000000-0005-0000-0000-00009DB00000}"/>
    <cellStyle name="Hyperlink 44" xfId="37755" hidden="1" xr:uid="{00000000-0005-0000-0000-00009EB00000}"/>
    <cellStyle name="Hyperlink 44" xfId="37134" hidden="1" xr:uid="{00000000-0005-0000-0000-00009FB00000}"/>
    <cellStyle name="Hyperlink 44" xfId="37824" hidden="1" xr:uid="{00000000-0005-0000-0000-0000A0B00000}"/>
    <cellStyle name="Hyperlink 44" xfId="37873" hidden="1" xr:uid="{00000000-0005-0000-0000-0000A1B00000}"/>
    <cellStyle name="Hyperlink 44" xfId="37923" hidden="1" xr:uid="{00000000-0005-0000-0000-0000A2B00000}"/>
    <cellStyle name="Hyperlink 44" xfId="37959" hidden="1" xr:uid="{00000000-0005-0000-0000-0000A3B00000}"/>
    <cellStyle name="Hyperlink 44" xfId="37325" hidden="1" xr:uid="{00000000-0005-0000-0000-0000A4B00000}"/>
    <cellStyle name="Hyperlink 44" xfId="38028" hidden="1" xr:uid="{00000000-0005-0000-0000-0000A5B00000}"/>
    <cellStyle name="Hyperlink 44" xfId="38077" hidden="1" xr:uid="{00000000-0005-0000-0000-0000A6B00000}"/>
    <cellStyle name="Hyperlink 44" xfId="38127" hidden="1" xr:uid="{00000000-0005-0000-0000-0000A7B00000}"/>
    <cellStyle name="Hyperlink 44" xfId="38163" hidden="1" xr:uid="{00000000-0005-0000-0000-0000A8B00000}"/>
    <cellStyle name="Hyperlink 44" xfId="37119" hidden="1" xr:uid="{00000000-0005-0000-0000-0000A9B00000}"/>
    <cellStyle name="Hyperlink 44" xfId="38232" hidden="1" xr:uid="{00000000-0005-0000-0000-0000AAB00000}"/>
    <cellStyle name="Hyperlink 44" xfId="38281" hidden="1" xr:uid="{00000000-0005-0000-0000-0000ABB00000}"/>
    <cellStyle name="Hyperlink 44" xfId="38331" hidden="1" xr:uid="{00000000-0005-0000-0000-0000ACB00000}"/>
    <cellStyle name="Hyperlink 44" xfId="38367" hidden="1" xr:uid="{00000000-0005-0000-0000-0000ADB00000}"/>
    <cellStyle name="Hyperlink 44" xfId="36854" hidden="1" xr:uid="{00000000-0005-0000-0000-0000AEB00000}"/>
    <cellStyle name="Hyperlink 44" xfId="38436" hidden="1" xr:uid="{00000000-0005-0000-0000-0000AFB00000}"/>
    <cellStyle name="Hyperlink 44" xfId="38485" hidden="1" xr:uid="{00000000-0005-0000-0000-0000B0B00000}"/>
    <cellStyle name="Hyperlink 44" xfId="38535" hidden="1" xr:uid="{00000000-0005-0000-0000-0000B1B00000}"/>
    <cellStyle name="Hyperlink 44" xfId="38571" hidden="1" xr:uid="{00000000-0005-0000-0000-0000B2B00000}"/>
    <cellStyle name="Hyperlink 44" xfId="38694" hidden="1" xr:uid="{00000000-0005-0000-0000-0000B3B00000}"/>
    <cellStyle name="Hyperlink 44" xfId="38867" hidden="1" xr:uid="{00000000-0005-0000-0000-0000B4B00000}"/>
    <cellStyle name="Hyperlink 44" xfId="38916" hidden="1" xr:uid="{00000000-0005-0000-0000-0000B5B00000}"/>
    <cellStyle name="Hyperlink 44" xfId="38966" hidden="1" xr:uid="{00000000-0005-0000-0000-0000B6B00000}"/>
    <cellStyle name="Hyperlink 44" xfId="39002" hidden="1" xr:uid="{00000000-0005-0000-0000-0000B7B00000}"/>
    <cellStyle name="Hyperlink 44" xfId="38713" hidden="1" xr:uid="{00000000-0005-0000-0000-0000B8B00000}"/>
    <cellStyle name="Hyperlink 44" xfId="39099" hidden="1" xr:uid="{00000000-0005-0000-0000-0000B9B00000}"/>
    <cellStyle name="Hyperlink 44" xfId="39148" hidden="1" xr:uid="{00000000-0005-0000-0000-0000BAB00000}"/>
    <cellStyle name="Hyperlink 44" xfId="39198" hidden="1" xr:uid="{00000000-0005-0000-0000-0000BBB00000}"/>
    <cellStyle name="Hyperlink 44" xfId="39234" hidden="1" xr:uid="{00000000-0005-0000-0000-0000BCB00000}"/>
    <cellStyle name="Hyperlink 44" xfId="38613" hidden="1" xr:uid="{00000000-0005-0000-0000-0000BDB00000}"/>
    <cellStyle name="Hyperlink 44" xfId="39303" hidden="1" xr:uid="{00000000-0005-0000-0000-0000BEB00000}"/>
    <cellStyle name="Hyperlink 44" xfId="39352" hidden="1" xr:uid="{00000000-0005-0000-0000-0000BFB00000}"/>
    <cellStyle name="Hyperlink 44" xfId="39402" hidden="1" xr:uid="{00000000-0005-0000-0000-0000C0B00000}"/>
    <cellStyle name="Hyperlink 44" xfId="39438" hidden="1" xr:uid="{00000000-0005-0000-0000-0000C1B00000}"/>
    <cellStyle name="Hyperlink 44" xfId="38804" hidden="1" xr:uid="{00000000-0005-0000-0000-0000C2B00000}"/>
    <cellStyle name="Hyperlink 44" xfId="39507" hidden="1" xr:uid="{00000000-0005-0000-0000-0000C3B00000}"/>
    <cellStyle name="Hyperlink 44" xfId="39556" hidden="1" xr:uid="{00000000-0005-0000-0000-0000C4B00000}"/>
    <cellStyle name="Hyperlink 44" xfId="39606" hidden="1" xr:uid="{00000000-0005-0000-0000-0000C5B00000}"/>
    <cellStyle name="Hyperlink 44" xfId="39642" hidden="1" xr:uid="{00000000-0005-0000-0000-0000C6B00000}"/>
    <cellStyle name="Hyperlink 44" xfId="38598" hidden="1" xr:uid="{00000000-0005-0000-0000-0000C7B00000}"/>
    <cellStyle name="Hyperlink 44" xfId="39711" hidden="1" xr:uid="{00000000-0005-0000-0000-0000C8B00000}"/>
    <cellStyle name="Hyperlink 44" xfId="39760" hidden="1" xr:uid="{00000000-0005-0000-0000-0000C9B00000}"/>
    <cellStyle name="Hyperlink 44" xfId="39810" hidden="1" xr:uid="{00000000-0005-0000-0000-0000CAB00000}"/>
    <cellStyle name="Hyperlink 44" xfId="39846" hidden="1" xr:uid="{00000000-0005-0000-0000-0000CBB00000}"/>
    <cellStyle name="Hyperlink 44" xfId="36759" hidden="1" xr:uid="{00000000-0005-0000-0000-0000CCB00000}"/>
    <cellStyle name="Hyperlink 44" xfId="39915" hidden="1" xr:uid="{00000000-0005-0000-0000-0000CDB00000}"/>
    <cellStyle name="Hyperlink 44" xfId="39964" hidden="1" xr:uid="{00000000-0005-0000-0000-0000CEB00000}"/>
    <cellStyle name="Hyperlink 44" xfId="40014" hidden="1" xr:uid="{00000000-0005-0000-0000-0000CFB00000}"/>
    <cellStyle name="Hyperlink 44" xfId="40050" hidden="1" xr:uid="{00000000-0005-0000-0000-0000D0B00000}"/>
    <cellStyle name="Hyperlink 44" xfId="40173" hidden="1" xr:uid="{00000000-0005-0000-0000-0000D1B00000}"/>
    <cellStyle name="Hyperlink 44" xfId="40346" hidden="1" xr:uid="{00000000-0005-0000-0000-0000D2B00000}"/>
    <cellStyle name="Hyperlink 44" xfId="40395" hidden="1" xr:uid="{00000000-0005-0000-0000-0000D3B00000}"/>
    <cellStyle name="Hyperlink 44" xfId="40445" hidden="1" xr:uid="{00000000-0005-0000-0000-0000D4B00000}"/>
    <cellStyle name="Hyperlink 44" xfId="40481" hidden="1" xr:uid="{00000000-0005-0000-0000-0000D5B00000}"/>
    <cellStyle name="Hyperlink 44" xfId="40192" hidden="1" xr:uid="{00000000-0005-0000-0000-0000D6B00000}"/>
    <cellStyle name="Hyperlink 44" xfId="40578" hidden="1" xr:uid="{00000000-0005-0000-0000-0000D7B00000}"/>
    <cellStyle name="Hyperlink 44" xfId="40627" hidden="1" xr:uid="{00000000-0005-0000-0000-0000D8B00000}"/>
    <cellStyle name="Hyperlink 44" xfId="40677" hidden="1" xr:uid="{00000000-0005-0000-0000-0000D9B00000}"/>
    <cellStyle name="Hyperlink 44" xfId="40713" hidden="1" xr:uid="{00000000-0005-0000-0000-0000DAB00000}"/>
    <cellStyle name="Hyperlink 44" xfId="40092" hidden="1" xr:uid="{00000000-0005-0000-0000-0000DBB00000}"/>
    <cellStyle name="Hyperlink 44" xfId="40782" hidden="1" xr:uid="{00000000-0005-0000-0000-0000DCB00000}"/>
    <cellStyle name="Hyperlink 44" xfId="40831" hidden="1" xr:uid="{00000000-0005-0000-0000-0000DDB00000}"/>
    <cellStyle name="Hyperlink 44" xfId="40881" hidden="1" xr:uid="{00000000-0005-0000-0000-0000DEB00000}"/>
    <cellStyle name="Hyperlink 44" xfId="40917" hidden="1" xr:uid="{00000000-0005-0000-0000-0000DFB00000}"/>
    <cellStyle name="Hyperlink 44" xfId="40283" hidden="1" xr:uid="{00000000-0005-0000-0000-0000E0B00000}"/>
    <cellStyle name="Hyperlink 44" xfId="40986" hidden="1" xr:uid="{00000000-0005-0000-0000-0000E1B00000}"/>
    <cellStyle name="Hyperlink 44" xfId="41035" hidden="1" xr:uid="{00000000-0005-0000-0000-0000E2B00000}"/>
    <cellStyle name="Hyperlink 44" xfId="41085" hidden="1" xr:uid="{00000000-0005-0000-0000-0000E3B00000}"/>
    <cellStyle name="Hyperlink 44" xfId="41121" hidden="1" xr:uid="{00000000-0005-0000-0000-0000E4B00000}"/>
    <cellStyle name="Hyperlink 44" xfId="40077" hidden="1" xr:uid="{00000000-0005-0000-0000-0000E5B00000}"/>
    <cellStyle name="Hyperlink 44" xfId="41190" hidden="1" xr:uid="{00000000-0005-0000-0000-0000E6B00000}"/>
    <cellStyle name="Hyperlink 44" xfId="41239" hidden="1" xr:uid="{00000000-0005-0000-0000-0000E7B00000}"/>
    <cellStyle name="Hyperlink 44" xfId="41289" hidden="1" xr:uid="{00000000-0005-0000-0000-0000E8B00000}"/>
    <cellStyle name="Hyperlink 44" xfId="41325" hidden="1" xr:uid="{00000000-0005-0000-0000-0000E9B00000}"/>
    <cellStyle name="Hyperlink 44" xfId="26138" hidden="1" xr:uid="{00000000-0005-0000-0000-0000EAB00000}"/>
    <cellStyle name="Hyperlink 44" xfId="41394" hidden="1" xr:uid="{00000000-0005-0000-0000-0000EBB00000}"/>
    <cellStyle name="Hyperlink 44" xfId="41443" hidden="1" xr:uid="{00000000-0005-0000-0000-0000ECB00000}"/>
    <cellStyle name="Hyperlink 44" xfId="41493" hidden="1" xr:uid="{00000000-0005-0000-0000-0000EDB00000}"/>
    <cellStyle name="Hyperlink 44" xfId="41529" hidden="1" xr:uid="{00000000-0005-0000-0000-0000EEB00000}"/>
    <cellStyle name="Hyperlink 44" xfId="41580" hidden="1" xr:uid="{00000000-0005-0000-0000-0000EFB00000}"/>
    <cellStyle name="Hyperlink 44" xfId="41649" hidden="1" xr:uid="{00000000-0005-0000-0000-0000F0B00000}"/>
    <cellStyle name="Hyperlink 44" xfId="41698" hidden="1" xr:uid="{00000000-0005-0000-0000-0000F1B00000}"/>
    <cellStyle name="Hyperlink 44" xfId="41748" hidden="1" xr:uid="{00000000-0005-0000-0000-0000F2B00000}"/>
    <cellStyle name="Hyperlink 44" xfId="41784" hidden="1" xr:uid="{00000000-0005-0000-0000-0000F3B00000}"/>
    <cellStyle name="Hyperlink 44" xfId="41884" hidden="1" xr:uid="{00000000-0005-0000-0000-0000F4B00000}"/>
    <cellStyle name="Hyperlink 44" xfId="42006" hidden="1" xr:uid="{00000000-0005-0000-0000-0000F5B00000}"/>
    <cellStyle name="Hyperlink 44" xfId="42055" hidden="1" xr:uid="{00000000-0005-0000-0000-0000F6B00000}"/>
    <cellStyle name="Hyperlink 44" xfId="42105" hidden="1" xr:uid="{00000000-0005-0000-0000-0000F7B00000}"/>
    <cellStyle name="Hyperlink 44" xfId="42141" hidden="1" xr:uid="{00000000-0005-0000-0000-0000F8B00000}"/>
    <cellStyle name="Hyperlink 44" xfId="42264" hidden="1" xr:uid="{00000000-0005-0000-0000-0000F9B00000}"/>
    <cellStyle name="Hyperlink 44" xfId="42437" hidden="1" xr:uid="{00000000-0005-0000-0000-0000FAB00000}"/>
    <cellStyle name="Hyperlink 44" xfId="42486" hidden="1" xr:uid="{00000000-0005-0000-0000-0000FBB00000}"/>
    <cellStyle name="Hyperlink 44" xfId="42536" hidden="1" xr:uid="{00000000-0005-0000-0000-0000FCB00000}"/>
    <cellStyle name="Hyperlink 44" xfId="42572" hidden="1" xr:uid="{00000000-0005-0000-0000-0000FDB00000}"/>
    <cellStyle name="Hyperlink 44" xfId="42283" hidden="1" xr:uid="{00000000-0005-0000-0000-0000FEB00000}"/>
    <cellStyle name="Hyperlink 44" xfId="42669" hidden="1" xr:uid="{00000000-0005-0000-0000-0000FFB00000}"/>
    <cellStyle name="Hyperlink 44" xfId="42718" hidden="1" xr:uid="{00000000-0005-0000-0000-000000B10000}"/>
    <cellStyle name="Hyperlink 44" xfId="42768" hidden="1" xr:uid="{00000000-0005-0000-0000-000001B10000}"/>
    <cellStyle name="Hyperlink 44" xfId="42804" hidden="1" xr:uid="{00000000-0005-0000-0000-000002B10000}"/>
    <cellStyle name="Hyperlink 44" xfId="42183" hidden="1" xr:uid="{00000000-0005-0000-0000-000003B10000}"/>
    <cellStyle name="Hyperlink 44" xfId="42873" hidden="1" xr:uid="{00000000-0005-0000-0000-000004B10000}"/>
    <cellStyle name="Hyperlink 44" xfId="42922" hidden="1" xr:uid="{00000000-0005-0000-0000-000005B10000}"/>
    <cellStyle name="Hyperlink 44" xfId="42972" hidden="1" xr:uid="{00000000-0005-0000-0000-000006B10000}"/>
    <cellStyle name="Hyperlink 44" xfId="43008" hidden="1" xr:uid="{00000000-0005-0000-0000-000007B10000}"/>
    <cellStyle name="Hyperlink 44" xfId="42374" hidden="1" xr:uid="{00000000-0005-0000-0000-000008B10000}"/>
    <cellStyle name="Hyperlink 44" xfId="43077" hidden="1" xr:uid="{00000000-0005-0000-0000-000009B10000}"/>
    <cellStyle name="Hyperlink 44" xfId="43126" hidden="1" xr:uid="{00000000-0005-0000-0000-00000AB10000}"/>
    <cellStyle name="Hyperlink 44" xfId="43176" hidden="1" xr:uid="{00000000-0005-0000-0000-00000BB10000}"/>
    <cellStyle name="Hyperlink 44" xfId="43212" hidden="1" xr:uid="{00000000-0005-0000-0000-00000CB10000}"/>
    <cellStyle name="Hyperlink 44" xfId="42168" hidden="1" xr:uid="{00000000-0005-0000-0000-00000DB10000}"/>
    <cellStyle name="Hyperlink 44" xfId="43281" hidden="1" xr:uid="{00000000-0005-0000-0000-00000EB10000}"/>
    <cellStyle name="Hyperlink 44" xfId="43330" hidden="1" xr:uid="{00000000-0005-0000-0000-00000FB10000}"/>
    <cellStyle name="Hyperlink 44" xfId="43380" hidden="1" xr:uid="{00000000-0005-0000-0000-000010B10000}"/>
    <cellStyle name="Hyperlink 44" xfId="43416" hidden="1" xr:uid="{00000000-0005-0000-0000-000011B10000}"/>
    <cellStyle name="Hyperlink 44" xfId="41903" hidden="1" xr:uid="{00000000-0005-0000-0000-000012B10000}"/>
    <cellStyle name="Hyperlink 44" xfId="43485" hidden="1" xr:uid="{00000000-0005-0000-0000-000013B10000}"/>
    <cellStyle name="Hyperlink 44" xfId="43534" hidden="1" xr:uid="{00000000-0005-0000-0000-000014B10000}"/>
    <cellStyle name="Hyperlink 44" xfId="43584" hidden="1" xr:uid="{00000000-0005-0000-0000-000015B10000}"/>
    <cellStyle name="Hyperlink 44" xfId="43620" hidden="1" xr:uid="{00000000-0005-0000-0000-000016B10000}"/>
    <cellStyle name="Hyperlink 44" xfId="43743" hidden="1" xr:uid="{00000000-0005-0000-0000-000017B10000}"/>
    <cellStyle name="Hyperlink 44" xfId="43916" hidden="1" xr:uid="{00000000-0005-0000-0000-000018B10000}"/>
    <cellStyle name="Hyperlink 44" xfId="43965" hidden="1" xr:uid="{00000000-0005-0000-0000-000019B10000}"/>
    <cellStyle name="Hyperlink 44" xfId="44015" hidden="1" xr:uid="{00000000-0005-0000-0000-00001AB10000}"/>
    <cellStyle name="Hyperlink 44" xfId="44051" hidden="1" xr:uid="{00000000-0005-0000-0000-00001BB10000}"/>
    <cellStyle name="Hyperlink 44" xfId="43762" hidden="1" xr:uid="{00000000-0005-0000-0000-00001CB10000}"/>
    <cellStyle name="Hyperlink 44" xfId="44148" hidden="1" xr:uid="{00000000-0005-0000-0000-00001DB10000}"/>
    <cellStyle name="Hyperlink 44" xfId="44197" hidden="1" xr:uid="{00000000-0005-0000-0000-00001EB10000}"/>
    <cellStyle name="Hyperlink 44" xfId="44247" hidden="1" xr:uid="{00000000-0005-0000-0000-00001FB10000}"/>
    <cellStyle name="Hyperlink 44" xfId="44283" hidden="1" xr:uid="{00000000-0005-0000-0000-000020B10000}"/>
    <cellStyle name="Hyperlink 44" xfId="43662" hidden="1" xr:uid="{00000000-0005-0000-0000-000021B10000}"/>
    <cellStyle name="Hyperlink 44" xfId="44352" hidden="1" xr:uid="{00000000-0005-0000-0000-000022B10000}"/>
    <cellStyle name="Hyperlink 44" xfId="44401" hidden="1" xr:uid="{00000000-0005-0000-0000-000023B10000}"/>
    <cellStyle name="Hyperlink 44" xfId="44451" hidden="1" xr:uid="{00000000-0005-0000-0000-000024B10000}"/>
    <cellStyle name="Hyperlink 44" xfId="44487" hidden="1" xr:uid="{00000000-0005-0000-0000-000025B10000}"/>
    <cellStyle name="Hyperlink 44" xfId="43853" hidden="1" xr:uid="{00000000-0005-0000-0000-000026B10000}"/>
    <cellStyle name="Hyperlink 44" xfId="44556" hidden="1" xr:uid="{00000000-0005-0000-0000-000027B10000}"/>
    <cellStyle name="Hyperlink 44" xfId="44605" hidden="1" xr:uid="{00000000-0005-0000-0000-000028B10000}"/>
    <cellStyle name="Hyperlink 44" xfId="44655" hidden="1" xr:uid="{00000000-0005-0000-0000-000029B10000}"/>
    <cellStyle name="Hyperlink 44" xfId="44691" hidden="1" xr:uid="{00000000-0005-0000-0000-00002AB10000}"/>
    <cellStyle name="Hyperlink 44" xfId="43647" hidden="1" xr:uid="{00000000-0005-0000-0000-00002BB10000}"/>
    <cellStyle name="Hyperlink 44" xfId="44760" hidden="1" xr:uid="{00000000-0005-0000-0000-00002CB10000}"/>
    <cellStyle name="Hyperlink 44" xfId="44809" hidden="1" xr:uid="{00000000-0005-0000-0000-00002DB10000}"/>
    <cellStyle name="Hyperlink 44" xfId="44859" hidden="1" xr:uid="{00000000-0005-0000-0000-00002EB10000}"/>
    <cellStyle name="Hyperlink 44" xfId="44895" hidden="1" xr:uid="{00000000-0005-0000-0000-00002FB10000}"/>
    <cellStyle name="Hyperlink 44" xfId="41808" hidden="1" xr:uid="{00000000-0005-0000-0000-000030B10000}"/>
    <cellStyle name="Hyperlink 44" xfId="44964" hidden="1" xr:uid="{00000000-0005-0000-0000-000031B10000}"/>
    <cellStyle name="Hyperlink 44" xfId="45013" hidden="1" xr:uid="{00000000-0005-0000-0000-000032B10000}"/>
    <cellStyle name="Hyperlink 44" xfId="45063" hidden="1" xr:uid="{00000000-0005-0000-0000-000033B10000}"/>
    <cellStyle name="Hyperlink 44" xfId="45099" hidden="1" xr:uid="{00000000-0005-0000-0000-000034B10000}"/>
    <cellStyle name="Hyperlink 44" xfId="45222" hidden="1" xr:uid="{00000000-0005-0000-0000-000035B10000}"/>
    <cellStyle name="Hyperlink 44" xfId="45395" hidden="1" xr:uid="{00000000-0005-0000-0000-000036B10000}"/>
    <cellStyle name="Hyperlink 44" xfId="45444" hidden="1" xr:uid="{00000000-0005-0000-0000-000037B10000}"/>
    <cellStyle name="Hyperlink 44" xfId="45494" hidden="1" xr:uid="{00000000-0005-0000-0000-000038B10000}"/>
    <cellStyle name="Hyperlink 44" xfId="45530" hidden="1" xr:uid="{00000000-0005-0000-0000-000039B10000}"/>
    <cellStyle name="Hyperlink 44" xfId="45241" hidden="1" xr:uid="{00000000-0005-0000-0000-00003AB10000}"/>
    <cellStyle name="Hyperlink 44" xfId="45627" hidden="1" xr:uid="{00000000-0005-0000-0000-00003BB10000}"/>
    <cellStyle name="Hyperlink 44" xfId="45676" hidden="1" xr:uid="{00000000-0005-0000-0000-00003CB10000}"/>
    <cellStyle name="Hyperlink 44" xfId="45726" hidden="1" xr:uid="{00000000-0005-0000-0000-00003DB10000}"/>
    <cellStyle name="Hyperlink 44" xfId="45762" hidden="1" xr:uid="{00000000-0005-0000-0000-00003EB10000}"/>
    <cellStyle name="Hyperlink 44" xfId="45141" hidden="1" xr:uid="{00000000-0005-0000-0000-00003FB10000}"/>
    <cellStyle name="Hyperlink 44" xfId="45831" hidden="1" xr:uid="{00000000-0005-0000-0000-000040B10000}"/>
    <cellStyle name="Hyperlink 44" xfId="45880" hidden="1" xr:uid="{00000000-0005-0000-0000-000041B10000}"/>
    <cellStyle name="Hyperlink 44" xfId="45930" hidden="1" xr:uid="{00000000-0005-0000-0000-000042B10000}"/>
    <cellStyle name="Hyperlink 44" xfId="45966" hidden="1" xr:uid="{00000000-0005-0000-0000-000043B10000}"/>
    <cellStyle name="Hyperlink 44" xfId="45332" hidden="1" xr:uid="{00000000-0005-0000-0000-000044B10000}"/>
    <cellStyle name="Hyperlink 44" xfId="46035" hidden="1" xr:uid="{00000000-0005-0000-0000-000045B10000}"/>
    <cellStyle name="Hyperlink 44" xfId="46084" hidden="1" xr:uid="{00000000-0005-0000-0000-000046B10000}"/>
    <cellStyle name="Hyperlink 44" xfId="46134" hidden="1" xr:uid="{00000000-0005-0000-0000-000047B10000}"/>
    <cellStyle name="Hyperlink 44" xfId="46170" hidden="1" xr:uid="{00000000-0005-0000-0000-000048B10000}"/>
    <cellStyle name="Hyperlink 44" xfId="45126" hidden="1" xr:uid="{00000000-0005-0000-0000-000049B10000}"/>
    <cellStyle name="Hyperlink 44" xfId="46239" hidden="1" xr:uid="{00000000-0005-0000-0000-00004AB10000}"/>
    <cellStyle name="Hyperlink 44" xfId="46288" hidden="1" xr:uid="{00000000-0005-0000-0000-00004BB10000}"/>
    <cellStyle name="Hyperlink 44" xfId="46338" hidden="1" xr:uid="{00000000-0005-0000-0000-00004CB10000}"/>
    <cellStyle name="Hyperlink 44" xfId="46374" hidden="1" xr:uid="{00000000-0005-0000-0000-00004DB10000}"/>
    <cellStyle name="Hyperlink 44" xfId="31212" hidden="1" xr:uid="{00000000-0005-0000-0000-00004EB10000}"/>
    <cellStyle name="Hyperlink 44" xfId="46443" hidden="1" xr:uid="{00000000-0005-0000-0000-00004FB10000}"/>
    <cellStyle name="Hyperlink 44" xfId="46492" hidden="1" xr:uid="{00000000-0005-0000-0000-000050B10000}"/>
    <cellStyle name="Hyperlink 44" xfId="46542" hidden="1" xr:uid="{00000000-0005-0000-0000-000051B10000}"/>
    <cellStyle name="Hyperlink 44" xfId="46578" hidden="1" xr:uid="{00000000-0005-0000-0000-000052B10000}"/>
    <cellStyle name="Hyperlink 44" xfId="46629" hidden="1" xr:uid="{00000000-0005-0000-0000-000053B10000}"/>
    <cellStyle name="Hyperlink 44" xfId="46698" hidden="1" xr:uid="{00000000-0005-0000-0000-000054B10000}"/>
    <cellStyle name="Hyperlink 44" xfId="46747" hidden="1" xr:uid="{00000000-0005-0000-0000-000055B10000}"/>
    <cellStyle name="Hyperlink 44" xfId="46797" hidden="1" xr:uid="{00000000-0005-0000-0000-000056B10000}"/>
    <cellStyle name="Hyperlink 44" xfId="46833" hidden="1" xr:uid="{00000000-0005-0000-0000-000057B10000}"/>
    <cellStyle name="Hyperlink 44" xfId="46933" hidden="1" xr:uid="{00000000-0005-0000-0000-000058B10000}"/>
    <cellStyle name="Hyperlink 44" xfId="47055" hidden="1" xr:uid="{00000000-0005-0000-0000-000059B10000}"/>
    <cellStyle name="Hyperlink 44" xfId="47104" hidden="1" xr:uid="{00000000-0005-0000-0000-00005AB10000}"/>
    <cellStyle name="Hyperlink 44" xfId="47154" hidden="1" xr:uid="{00000000-0005-0000-0000-00005BB10000}"/>
    <cellStyle name="Hyperlink 44" xfId="47190" hidden="1" xr:uid="{00000000-0005-0000-0000-00005CB10000}"/>
    <cellStyle name="Hyperlink 44" xfId="47313" hidden="1" xr:uid="{00000000-0005-0000-0000-00005DB10000}"/>
    <cellStyle name="Hyperlink 44" xfId="47486" hidden="1" xr:uid="{00000000-0005-0000-0000-00005EB10000}"/>
    <cellStyle name="Hyperlink 44" xfId="47535" hidden="1" xr:uid="{00000000-0005-0000-0000-00005FB10000}"/>
    <cellStyle name="Hyperlink 44" xfId="47585" hidden="1" xr:uid="{00000000-0005-0000-0000-000060B10000}"/>
    <cellStyle name="Hyperlink 44" xfId="47621" hidden="1" xr:uid="{00000000-0005-0000-0000-000061B10000}"/>
    <cellStyle name="Hyperlink 44" xfId="47332" hidden="1" xr:uid="{00000000-0005-0000-0000-000062B10000}"/>
    <cellStyle name="Hyperlink 44" xfId="47718" hidden="1" xr:uid="{00000000-0005-0000-0000-000063B10000}"/>
    <cellStyle name="Hyperlink 44" xfId="47767" hidden="1" xr:uid="{00000000-0005-0000-0000-000064B10000}"/>
    <cellStyle name="Hyperlink 44" xfId="47817" hidden="1" xr:uid="{00000000-0005-0000-0000-000065B10000}"/>
    <cellStyle name="Hyperlink 44" xfId="47853" hidden="1" xr:uid="{00000000-0005-0000-0000-000066B10000}"/>
    <cellStyle name="Hyperlink 44" xfId="47232" hidden="1" xr:uid="{00000000-0005-0000-0000-000067B10000}"/>
    <cellStyle name="Hyperlink 44" xfId="47922" hidden="1" xr:uid="{00000000-0005-0000-0000-000068B10000}"/>
    <cellStyle name="Hyperlink 44" xfId="47971" hidden="1" xr:uid="{00000000-0005-0000-0000-000069B10000}"/>
    <cellStyle name="Hyperlink 44" xfId="48021" hidden="1" xr:uid="{00000000-0005-0000-0000-00006AB10000}"/>
    <cellStyle name="Hyperlink 44" xfId="48057" hidden="1" xr:uid="{00000000-0005-0000-0000-00006BB10000}"/>
    <cellStyle name="Hyperlink 44" xfId="47423" hidden="1" xr:uid="{00000000-0005-0000-0000-00006CB10000}"/>
    <cellStyle name="Hyperlink 44" xfId="48126" hidden="1" xr:uid="{00000000-0005-0000-0000-00006DB10000}"/>
    <cellStyle name="Hyperlink 44" xfId="48175" hidden="1" xr:uid="{00000000-0005-0000-0000-00006EB10000}"/>
    <cellStyle name="Hyperlink 44" xfId="48225" hidden="1" xr:uid="{00000000-0005-0000-0000-00006FB10000}"/>
    <cellStyle name="Hyperlink 44" xfId="48261" hidden="1" xr:uid="{00000000-0005-0000-0000-000070B10000}"/>
    <cellStyle name="Hyperlink 44" xfId="47217" hidden="1" xr:uid="{00000000-0005-0000-0000-000071B10000}"/>
    <cellStyle name="Hyperlink 44" xfId="48330" hidden="1" xr:uid="{00000000-0005-0000-0000-000072B10000}"/>
    <cellStyle name="Hyperlink 44" xfId="48379" hidden="1" xr:uid="{00000000-0005-0000-0000-000073B10000}"/>
    <cellStyle name="Hyperlink 44" xfId="48429" hidden="1" xr:uid="{00000000-0005-0000-0000-000074B10000}"/>
    <cellStyle name="Hyperlink 44" xfId="48465" hidden="1" xr:uid="{00000000-0005-0000-0000-000075B10000}"/>
    <cellStyle name="Hyperlink 44" xfId="46952" hidden="1" xr:uid="{00000000-0005-0000-0000-000076B10000}"/>
    <cellStyle name="Hyperlink 44" xfId="48534" hidden="1" xr:uid="{00000000-0005-0000-0000-000077B10000}"/>
    <cellStyle name="Hyperlink 44" xfId="48583" hidden="1" xr:uid="{00000000-0005-0000-0000-000078B10000}"/>
    <cellStyle name="Hyperlink 44" xfId="48633" hidden="1" xr:uid="{00000000-0005-0000-0000-000079B10000}"/>
    <cellStyle name="Hyperlink 44" xfId="48669" hidden="1" xr:uid="{00000000-0005-0000-0000-00007AB10000}"/>
    <cellStyle name="Hyperlink 44" xfId="48792" hidden="1" xr:uid="{00000000-0005-0000-0000-00007BB10000}"/>
    <cellStyle name="Hyperlink 44" xfId="48965" hidden="1" xr:uid="{00000000-0005-0000-0000-00007CB10000}"/>
    <cellStyle name="Hyperlink 44" xfId="49014" hidden="1" xr:uid="{00000000-0005-0000-0000-00007DB10000}"/>
    <cellStyle name="Hyperlink 44" xfId="49064" hidden="1" xr:uid="{00000000-0005-0000-0000-00007EB10000}"/>
    <cellStyle name="Hyperlink 44" xfId="49100" hidden="1" xr:uid="{00000000-0005-0000-0000-00007FB10000}"/>
    <cellStyle name="Hyperlink 44" xfId="48811" hidden="1" xr:uid="{00000000-0005-0000-0000-000080B10000}"/>
    <cellStyle name="Hyperlink 44" xfId="49197" hidden="1" xr:uid="{00000000-0005-0000-0000-000081B10000}"/>
    <cellStyle name="Hyperlink 44" xfId="49246" hidden="1" xr:uid="{00000000-0005-0000-0000-000082B10000}"/>
    <cellStyle name="Hyperlink 44" xfId="49296" hidden="1" xr:uid="{00000000-0005-0000-0000-000083B10000}"/>
    <cellStyle name="Hyperlink 44" xfId="49332" hidden="1" xr:uid="{00000000-0005-0000-0000-000084B10000}"/>
    <cellStyle name="Hyperlink 44" xfId="48711" hidden="1" xr:uid="{00000000-0005-0000-0000-000085B10000}"/>
    <cellStyle name="Hyperlink 44" xfId="49401" hidden="1" xr:uid="{00000000-0005-0000-0000-000086B10000}"/>
    <cellStyle name="Hyperlink 44" xfId="49450" hidden="1" xr:uid="{00000000-0005-0000-0000-000087B10000}"/>
    <cellStyle name="Hyperlink 44" xfId="49500" hidden="1" xr:uid="{00000000-0005-0000-0000-000088B10000}"/>
    <cellStyle name="Hyperlink 44" xfId="49536" hidden="1" xr:uid="{00000000-0005-0000-0000-000089B10000}"/>
    <cellStyle name="Hyperlink 44" xfId="48902" hidden="1" xr:uid="{00000000-0005-0000-0000-00008AB10000}"/>
    <cellStyle name="Hyperlink 44" xfId="49605" hidden="1" xr:uid="{00000000-0005-0000-0000-00008BB10000}"/>
    <cellStyle name="Hyperlink 44" xfId="49654" hidden="1" xr:uid="{00000000-0005-0000-0000-00008CB10000}"/>
    <cellStyle name="Hyperlink 44" xfId="49704" hidden="1" xr:uid="{00000000-0005-0000-0000-00008DB10000}"/>
    <cellStyle name="Hyperlink 44" xfId="49740" hidden="1" xr:uid="{00000000-0005-0000-0000-00008EB10000}"/>
    <cellStyle name="Hyperlink 44" xfId="48696" hidden="1" xr:uid="{00000000-0005-0000-0000-00008FB10000}"/>
    <cellStyle name="Hyperlink 44" xfId="49809" hidden="1" xr:uid="{00000000-0005-0000-0000-000090B10000}"/>
    <cellStyle name="Hyperlink 44" xfId="49858" hidden="1" xr:uid="{00000000-0005-0000-0000-000091B10000}"/>
    <cellStyle name="Hyperlink 44" xfId="49908" hidden="1" xr:uid="{00000000-0005-0000-0000-000092B10000}"/>
    <cellStyle name="Hyperlink 44" xfId="49944" hidden="1" xr:uid="{00000000-0005-0000-0000-000093B10000}"/>
    <cellStyle name="Hyperlink 44" xfId="46857" hidden="1" xr:uid="{00000000-0005-0000-0000-000094B10000}"/>
    <cellStyle name="Hyperlink 44" xfId="50013" hidden="1" xr:uid="{00000000-0005-0000-0000-000095B10000}"/>
    <cellStyle name="Hyperlink 44" xfId="50062" hidden="1" xr:uid="{00000000-0005-0000-0000-000096B10000}"/>
    <cellStyle name="Hyperlink 44" xfId="50112" hidden="1" xr:uid="{00000000-0005-0000-0000-000097B10000}"/>
    <cellStyle name="Hyperlink 44" xfId="50148" hidden="1" xr:uid="{00000000-0005-0000-0000-000098B10000}"/>
    <cellStyle name="Hyperlink 44" xfId="50271" hidden="1" xr:uid="{00000000-0005-0000-0000-000099B10000}"/>
    <cellStyle name="Hyperlink 44" xfId="50444" hidden="1" xr:uid="{00000000-0005-0000-0000-00009AB10000}"/>
    <cellStyle name="Hyperlink 44" xfId="50493" hidden="1" xr:uid="{00000000-0005-0000-0000-00009BB10000}"/>
    <cellStyle name="Hyperlink 44" xfId="50543" hidden="1" xr:uid="{00000000-0005-0000-0000-00009CB10000}"/>
    <cellStyle name="Hyperlink 44" xfId="50579" hidden="1" xr:uid="{00000000-0005-0000-0000-00009DB10000}"/>
    <cellStyle name="Hyperlink 44" xfId="50290" hidden="1" xr:uid="{00000000-0005-0000-0000-00009EB10000}"/>
    <cellStyle name="Hyperlink 44" xfId="50676" hidden="1" xr:uid="{00000000-0005-0000-0000-00009FB10000}"/>
    <cellStyle name="Hyperlink 44" xfId="50725" hidden="1" xr:uid="{00000000-0005-0000-0000-0000A0B10000}"/>
    <cellStyle name="Hyperlink 44" xfId="50775" hidden="1" xr:uid="{00000000-0005-0000-0000-0000A1B10000}"/>
    <cellStyle name="Hyperlink 44" xfId="50811" hidden="1" xr:uid="{00000000-0005-0000-0000-0000A2B10000}"/>
    <cellStyle name="Hyperlink 44" xfId="50190" hidden="1" xr:uid="{00000000-0005-0000-0000-0000A3B10000}"/>
    <cellStyle name="Hyperlink 44" xfId="50880" hidden="1" xr:uid="{00000000-0005-0000-0000-0000A4B10000}"/>
    <cellStyle name="Hyperlink 44" xfId="50929" hidden="1" xr:uid="{00000000-0005-0000-0000-0000A5B10000}"/>
    <cellStyle name="Hyperlink 44" xfId="50979" hidden="1" xr:uid="{00000000-0005-0000-0000-0000A6B10000}"/>
    <cellStyle name="Hyperlink 44" xfId="51015" hidden="1" xr:uid="{00000000-0005-0000-0000-0000A7B10000}"/>
    <cellStyle name="Hyperlink 44" xfId="50381" hidden="1" xr:uid="{00000000-0005-0000-0000-0000A8B10000}"/>
    <cellStyle name="Hyperlink 44" xfId="51084" hidden="1" xr:uid="{00000000-0005-0000-0000-0000A9B10000}"/>
    <cellStyle name="Hyperlink 44" xfId="51133" hidden="1" xr:uid="{00000000-0005-0000-0000-0000AAB10000}"/>
    <cellStyle name="Hyperlink 44" xfId="51183" hidden="1" xr:uid="{00000000-0005-0000-0000-0000ABB10000}"/>
    <cellStyle name="Hyperlink 44" xfId="51219" hidden="1" xr:uid="{00000000-0005-0000-0000-0000ACB10000}"/>
    <cellStyle name="Hyperlink 44" xfId="50175" hidden="1" xr:uid="{00000000-0005-0000-0000-0000ADB10000}"/>
    <cellStyle name="Hyperlink 44" xfId="51288" hidden="1" xr:uid="{00000000-0005-0000-0000-0000AEB10000}"/>
    <cellStyle name="Hyperlink 44" xfId="51337" hidden="1" xr:uid="{00000000-0005-0000-0000-0000AFB10000}"/>
    <cellStyle name="Hyperlink 44" xfId="51387" hidden="1" xr:uid="{00000000-0005-0000-0000-0000B0B10000}"/>
    <cellStyle name="Hyperlink 44" xfId="51423" hidden="1" xr:uid="{00000000-0005-0000-0000-0000B1B10000}"/>
    <cellStyle name="Hyperlink 44" xfId="36283" hidden="1" xr:uid="{00000000-0005-0000-0000-0000B2B10000}"/>
    <cellStyle name="Hyperlink 44" xfId="51492" hidden="1" xr:uid="{00000000-0005-0000-0000-0000B3B10000}"/>
    <cellStyle name="Hyperlink 44" xfId="51541" hidden="1" xr:uid="{00000000-0005-0000-0000-0000B4B10000}"/>
    <cellStyle name="Hyperlink 44" xfId="51591" hidden="1" xr:uid="{00000000-0005-0000-0000-0000B5B10000}"/>
    <cellStyle name="Hyperlink 44" xfId="51627" hidden="1" xr:uid="{00000000-0005-0000-0000-0000B6B10000}"/>
    <cellStyle name="Hyperlink 44" xfId="51678" hidden="1" xr:uid="{00000000-0005-0000-0000-0000B7B10000}"/>
    <cellStyle name="Hyperlink 44" xfId="51747" hidden="1" xr:uid="{00000000-0005-0000-0000-0000B8B10000}"/>
    <cellStyle name="Hyperlink 44" xfId="51796" hidden="1" xr:uid="{00000000-0005-0000-0000-0000B9B10000}"/>
    <cellStyle name="Hyperlink 44" xfId="51846" hidden="1" xr:uid="{00000000-0005-0000-0000-0000BAB10000}"/>
    <cellStyle name="Hyperlink 44" xfId="51882" hidden="1" xr:uid="{00000000-0005-0000-0000-0000BBB10000}"/>
    <cellStyle name="Hyperlink 44" xfId="51982" hidden="1" xr:uid="{00000000-0005-0000-0000-0000BCB10000}"/>
    <cellStyle name="Hyperlink 44" xfId="52104" hidden="1" xr:uid="{00000000-0005-0000-0000-0000BDB10000}"/>
    <cellStyle name="Hyperlink 44" xfId="52153" hidden="1" xr:uid="{00000000-0005-0000-0000-0000BEB10000}"/>
    <cellStyle name="Hyperlink 44" xfId="52203" hidden="1" xr:uid="{00000000-0005-0000-0000-0000BFB10000}"/>
    <cellStyle name="Hyperlink 44" xfId="52239" hidden="1" xr:uid="{00000000-0005-0000-0000-0000C0B10000}"/>
    <cellStyle name="Hyperlink 44" xfId="52362" hidden="1" xr:uid="{00000000-0005-0000-0000-0000C1B10000}"/>
    <cellStyle name="Hyperlink 44" xfId="52535" hidden="1" xr:uid="{00000000-0005-0000-0000-0000C2B10000}"/>
    <cellStyle name="Hyperlink 44" xfId="52584" hidden="1" xr:uid="{00000000-0005-0000-0000-0000C3B10000}"/>
    <cellStyle name="Hyperlink 44" xfId="52634" hidden="1" xr:uid="{00000000-0005-0000-0000-0000C4B10000}"/>
    <cellStyle name="Hyperlink 44" xfId="52670" hidden="1" xr:uid="{00000000-0005-0000-0000-0000C5B10000}"/>
    <cellStyle name="Hyperlink 44" xfId="52381" hidden="1" xr:uid="{00000000-0005-0000-0000-0000C6B10000}"/>
    <cellStyle name="Hyperlink 44" xfId="52767" hidden="1" xr:uid="{00000000-0005-0000-0000-0000C7B10000}"/>
    <cellStyle name="Hyperlink 44" xfId="52816" hidden="1" xr:uid="{00000000-0005-0000-0000-0000C8B10000}"/>
    <cellStyle name="Hyperlink 44" xfId="52866" hidden="1" xr:uid="{00000000-0005-0000-0000-0000C9B10000}"/>
    <cellStyle name="Hyperlink 44" xfId="52902" hidden="1" xr:uid="{00000000-0005-0000-0000-0000CAB10000}"/>
    <cellStyle name="Hyperlink 44" xfId="52281" hidden="1" xr:uid="{00000000-0005-0000-0000-0000CBB10000}"/>
    <cellStyle name="Hyperlink 44" xfId="52971" hidden="1" xr:uid="{00000000-0005-0000-0000-0000CCB10000}"/>
    <cellStyle name="Hyperlink 44" xfId="53020" hidden="1" xr:uid="{00000000-0005-0000-0000-0000CDB10000}"/>
    <cellStyle name="Hyperlink 44" xfId="53070" hidden="1" xr:uid="{00000000-0005-0000-0000-0000CEB10000}"/>
    <cellStyle name="Hyperlink 44" xfId="53106" hidden="1" xr:uid="{00000000-0005-0000-0000-0000CFB10000}"/>
    <cellStyle name="Hyperlink 44" xfId="52472" hidden="1" xr:uid="{00000000-0005-0000-0000-0000D0B10000}"/>
    <cellStyle name="Hyperlink 44" xfId="53175" hidden="1" xr:uid="{00000000-0005-0000-0000-0000D1B10000}"/>
    <cellStyle name="Hyperlink 44" xfId="53224" hidden="1" xr:uid="{00000000-0005-0000-0000-0000D2B10000}"/>
    <cellStyle name="Hyperlink 44" xfId="53274" hidden="1" xr:uid="{00000000-0005-0000-0000-0000D3B10000}"/>
    <cellStyle name="Hyperlink 44" xfId="53310" hidden="1" xr:uid="{00000000-0005-0000-0000-0000D4B10000}"/>
    <cellStyle name="Hyperlink 44" xfId="52266" hidden="1" xr:uid="{00000000-0005-0000-0000-0000D5B10000}"/>
    <cellStyle name="Hyperlink 44" xfId="53379" hidden="1" xr:uid="{00000000-0005-0000-0000-0000D6B10000}"/>
    <cellStyle name="Hyperlink 44" xfId="53428" hidden="1" xr:uid="{00000000-0005-0000-0000-0000D7B10000}"/>
    <cellStyle name="Hyperlink 44" xfId="53478" hidden="1" xr:uid="{00000000-0005-0000-0000-0000D8B10000}"/>
    <cellStyle name="Hyperlink 44" xfId="53514" hidden="1" xr:uid="{00000000-0005-0000-0000-0000D9B10000}"/>
    <cellStyle name="Hyperlink 44" xfId="52001" hidden="1" xr:uid="{00000000-0005-0000-0000-0000DAB10000}"/>
    <cellStyle name="Hyperlink 44" xfId="53583" hidden="1" xr:uid="{00000000-0005-0000-0000-0000DBB10000}"/>
    <cellStyle name="Hyperlink 44" xfId="53632" hidden="1" xr:uid="{00000000-0005-0000-0000-0000DCB10000}"/>
    <cellStyle name="Hyperlink 44" xfId="53682" hidden="1" xr:uid="{00000000-0005-0000-0000-0000DDB10000}"/>
    <cellStyle name="Hyperlink 44" xfId="53718" hidden="1" xr:uid="{00000000-0005-0000-0000-0000DEB10000}"/>
    <cellStyle name="Hyperlink 44" xfId="53841" hidden="1" xr:uid="{00000000-0005-0000-0000-0000DFB10000}"/>
    <cellStyle name="Hyperlink 44" xfId="54014" hidden="1" xr:uid="{00000000-0005-0000-0000-0000E0B10000}"/>
    <cellStyle name="Hyperlink 44" xfId="54063" hidden="1" xr:uid="{00000000-0005-0000-0000-0000E1B10000}"/>
    <cellStyle name="Hyperlink 44" xfId="54113" hidden="1" xr:uid="{00000000-0005-0000-0000-0000E2B10000}"/>
    <cellStyle name="Hyperlink 44" xfId="54149" hidden="1" xr:uid="{00000000-0005-0000-0000-0000E3B10000}"/>
    <cellStyle name="Hyperlink 44" xfId="53860" hidden="1" xr:uid="{00000000-0005-0000-0000-0000E4B10000}"/>
    <cellStyle name="Hyperlink 44" xfId="54246" hidden="1" xr:uid="{00000000-0005-0000-0000-0000E5B10000}"/>
    <cellStyle name="Hyperlink 44" xfId="54295" hidden="1" xr:uid="{00000000-0005-0000-0000-0000E6B10000}"/>
    <cellStyle name="Hyperlink 44" xfId="54345" hidden="1" xr:uid="{00000000-0005-0000-0000-0000E7B10000}"/>
    <cellStyle name="Hyperlink 44" xfId="54381" hidden="1" xr:uid="{00000000-0005-0000-0000-0000E8B10000}"/>
    <cellStyle name="Hyperlink 44" xfId="53760" hidden="1" xr:uid="{00000000-0005-0000-0000-0000E9B10000}"/>
    <cellStyle name="Hyperlink 44" xfId="54450" hidden="1" xr:uid="{00000000-0005-0000-0000-0000EAB10000}"/>
    <cellStyle name="Hyperlink 44" xfId="54499" hidden="1" xr:uid="{00000000-0005-0000-0000-0000EBB10000}"/>
    <cellStyle name="Hyperlink 44" xfId="54549" hidden="1" xr:uid="{00000000-0005-0000-0000-0000ECB10000}"/>
    <cellStyle name="Hyperlink 44" xfId="54585" hidden="1" xr:uid="{00000000-0005-0000-0000-0000EDB10000}"/>
    <cellStyle name="Hyperlink 44" xfId="53951" hidden="1" xr:uid="{00000000-0005-0000-0000-0000EEB10000}"/>
    <cellStyle name="Hyperlink 44" xfId="54654" hidden="1" xr:uid="{00000000-0005-0000-0000-0000EFB10000}"/>
    <cellStyle name="Hyperlink 44" xfId="54703" hidden="1" xr:uid="{00000000-0005-0000-0000-0000F0B10000}"/>
    <cellStyle name="Hyperlink 44" xfId="54753" hidden="1" xr:uid="{00000000-0005-0000-0000-0000F1B10000}"/>
    <cellStyle name="Hyperlink 44" xfId="54789" hidden="1" xr:uid="{00000000-0005-0000-0000-0000F2B10000}"/>
    <cellStyle name="Hyperlink 44" xfId="53745" hidden="1" xr:uid="{00000000-0005-0000-0000-0000F3B10000}"/>
    <cellStyle name="Hyperlink 44" xfId="54858" hidden="1" xr:uid="{00000000-0005-0000-0000-0000F4B10000}"/>
    <cellStyle name="Hyperlink 44" xfId="54907" hidden="1" xr:uid="{00000000-0005-0000-0000-0000F5B10000}"/>
    <cellStyle name="Hyperlink 44" xfId="54957" hidden="1" xr:uid="{00000000-0005-0000-0000-0000F6B10000}"/>
    <cellStyle name="Hyperlink 44" xfId="54993" hidden="1" xr:uid="{00000000-0005-0000-0000-0000F7B10000}"/>
    <cellStyle name="Hyperlink 44" xfId="51906" hidden="1" xr:uid="{00000000-0005-0000-0000-0000F8B10000}"/>
    <cellStyle name="Hyperlink 44" xfId="55062" hidden="1" xr:uid="{00000000-0005-0000-0000-0000F9B10000}"/>
    <cellStyle name="Hyperlink 44" xfId="55111" hidden="1" xr:uid="{00000000-0005-0000-0000-0000FAB10000}"/>
    <cellStyle name="Hyperlink 44" xfId="55161" hidden="1" xr:uid="{00000000-0005-0000-0000-0000FBB10000}"/>
    <cellStyle name="Hyperlink 44" xfId="55197" hidden="1" xr:uid="{00000000-0005-0000-0000-0000FCB10000}"/>
    <cellStyle name="Hyperlink 44" xfId="55320" hidden="1" xr:uid="{00000000-0005-0000-0000-0000FDB10000}"/>
    <cellStyle name="Hyperlink 44" xfId="55493" hidden="1" xr:uid="{00000000-0005-0000-0000-0000FEB10000}"/>
    <cellStyle name="Hyperlink 44" xfId="55542" hidden="1" xr:uid="{00000000-0005-0000-0000-0000FFB10000}"/>
    <cellStyle name="Hyperlink 44" xfId="55592" hidden="1" xr:uid="{00000000-0005-0000-0000-000000B20000}"/>
    <cellStyle name="Hyperlink 44" xfId="55628" hidden="1" xr:uid="{00000000-0005-0000-0000-000001B20000}"/>
    <cellStyle name="Hyperlink 44" xfId="55339" hidden="1" xr:uid="{00000000-0005-0000-0000-000002B20000}"/>
    <cellStyle name="Hyperlink 44" xfId="55725" hidden="1" xr:uid="{00000000-0005-0000-0000-000003B20000}"/>
    <cellStyle name="Hyperlink 44" xfId="55774" hidden="1" xr:uid="{00000000-0005-0000-0000-000004B20000}"/>
    <cellStyle name="Hyperlink 44" xfId="55824" hidden="1" xr:uid="{00000000-0005-0000-0000-000005B20000}"/>
    <cellStyle name="Hyperlink 44" xfId="55860" hidden="1" xr:uid="{00000000-0005-0000-0000-000006B20000}"/>
    <cellStyle name="Hyperlink 44" xfId="55239" hidden="1" xr:uid="{00000000-0005-0000-0000-000007B20000}"/>
    <cellStyle name="Hyperlink 44" xfId="55929" hidden="1" xr:uid="{00000000-0005-0000-0000-000008B20000}"/>
    <cellStyle name="Hyperlink 44" xfId="55978" hidden="1" xr:uid="{00000000-0005-0000-0000-000009B20000}"/>
    <cellStyle name="Hyperlink 44" xfId="56028" hidden="1" xr:uid="{00000000-0005-0000-0000-00000AB20000}"/>
    <cellStyle name="Hyperlink 44" xfId="56064" hidden="1" xr:uid="{00000000-0005-0000-0000-00000BB20000}"/>
    <cellStyle name="Hyperlink 44" xfId="55430" hidden="1" xr:uid="{00000000-0005-0000-0000-00000CB20000}"/>
    <cellStyle name="Hyperlink 44" xfId="56133" hidden="1" xr:uid="{00000000-0005-0000-0000-00000DB20000}"/>
    <cellStyle name="Hyperlink 44" xfId="56182" hidden="1" xr:uid="{00000000-0005-0000-0000-00000EB20000}"/>
    <cellStyle name="Hyperlink 44" xfId="56232" hidden="1" xr:uid="{00000000-0005-0000-0000-00000FB20000}"/>
    <cellStyle name="Hyperlink 44" xfId="56268" hidden="1" xr:uid="{00000000-0005-0000-0000-000010B20000}"/>
    <cellStyle name="Hyperlink 44" xfId="55224" hidden="1" xr:uid="{00000000-0005-0000-0000-000011B20000}"/>
    <cellStyle name="Hyperlink 44" xfId="56337" hidden="1" xr:uid="{00000000-0005-0000-0000-000012B20000}"/>
    <cellStyle name="Hyperlink 44" xfId="56386" hidden="1" xr:uid="{00000000-0005-0000-0000-000013B20000}"/>
    <cellStyle name="Hyperlink 44" xfId="56436" hidden="1" xr:uid="{00000000-0005-0000-0000-000014B20000}"/>
    <cellStyle name="Hyperlink 44" xfId="56472" hidden="1" xr:uid="{00000000-0005-0000-0000-000015B20000}"/>
    <cellStyle name="Hyperlink 44" xfId="56534" hidden="1" xr:uid="{00000000-0005-0000-0000-000016B20000}"/>
    <cellStyle name="Hyperlink 44" xfId="56605" hidden="1" xr:uid="{00000000-0005-0000-0000-000017B20000}"/>
    <cellStyle name="Hyperlink 44" xfId="56654" hidden="1" xr:uid="{00000000-0005-0000-0000-000018B20000}"/>
    <cellStyle name="Hyperlink 44" xfId="56704" hidden="1" xr:uid="{00000000-0005-0000-0000-000019B20000}"/>
    <cellStyle name="Hyperlink 44" xfId="56740" hidden="1" xr:uid="{00000000-0005-0000-0000-00001AB20000}"/>
    <cellStyle name="Hyperlink 44" xfId="56791" hidden="1" xr:uid="{00000000-0005-0000-0000-00001BB20000}"/>
    <cellStyle name="Hyperlink 44" xfId="56860" hidden="1" xr:uid="{00000000-0005-0000-0000-00001CB20000}"/>
    <cellStyle name="Hyperlink 44" xfId="56909" hidden="1" xr:uid="{00000000-0005-0000-0000-00001DB20000}"/>
    <cellStyle name="Hyperlink 44" xfId="56959" hidden="1" xr:uid="{00000000-0005-0000-0000-00001EB20000}"/>
    <cellStyle name="Hyperlink 44" xfId="56995" hidden="1" xr:uid="{00000000-0005-0000-0000-00001FB20000}"/>
    <cellStyle name="Hyperlink 44" xfId="57103" hidden="1" xr:uid="{00000000-0005-0000-0000-000020B20000}"/>
    <cellStyle name="Hyperlink 44" xfId="57227" hidden="1" xr:uid="{00000000-0005-0000-0000-000021B20000}"/>
    <cellStyle name="Hyperlink 44" xfId="57276" hidden="1" xr:uid="{00000000-0005-0000-0000-000022B20000}"/>
    <cellStyle name="Hyperlink 44" xfId="57326" hidden="1" xr:uid="{00000000-0005-0000-0000-000023B20000}"/>
    <cellStyle name="Hyperlink 44" xfId="57362" hidden="1" xr:uid="{00000000-0005-0000-0000-000024B20000}"/>
    <cellStyle name="Hyperlink 44" xfId="57485" hidden="1" xr:uid="{00000000-0005-0000-0000-000025B20000}"/>
    <cellStyle name="Hyperlink 44" xfId="57658" hidden="1" xr:uid="{00000000-0005-0000-0000-000026B20000}"/>
    <cellStyle name="Hyperlink 44" xfId="57707" hidden="1" xr:uid="{00000000-0005-0000-0000-000027B20000}"/>
    <cellStyle name="Hyperlink 44" xfId="57757" hidden="1" xr:uid="{00000000-0005-0000-0000-000028B20000}"/>
    <cellStyle name="Hyperlink 44" xfId="57793" hidden="1" xr:uid="{00000000-0005-0000-0000-000029B20000}"/>
    <cellStyle name="Hyperlink 44" xfId="57504" hidden="1" xr:uid="{00000000-0005-0000-0000-00002AB20000}"/>
    <cellStyle name="Hyperlink 44" xfId="57890" hidden="1" xr:uid="{00000000-0005-0000-0000-00002BB20000}"/>
    <cellStyle name="Hyperlink 44" xfId="57939" hidden="1" xr:uid="{00000000-0005-0000-0000-00002CB20000}"/>
    <cellStyle name="Hyperlink 44" xfId="57989" hidden="1" xr:uid="{00000000-0005-0000-0000-00002DB20000}"/>
    <cellStyle name="Hyperlink 44" xfId="58025" hidden="1" xr:uid="{00000000-0005-0000-0000-00002EB20000}"/>
    <cellStyle name="Hyperlink 44" xfId="57404" hidden="1" xr:uid="{00000000-0005-0000-0000-00002FB20000}"/>
    <cellStyle name="Hyperlink 44" xfId="58094" hidden="1" xr:uid="{00000000-0005-0000-0000-000030B20000}"/>
    <cellStyle name="Hyperlink 44" xfId="58143" hidden="1" xr:uid="{00000000-0005-0000-0000-000031B20000}"/>
    <cellStyle name="Hyperlink 44" xfId="58193" hidden="1" xr:uid="{00000000-0005-0000-0000-000032B20000}"/>
    <cellStyle name="Hyperlink 44" xfId="58229" hidden="1" xr:uid="{00000000-0005-0000-0000-000033B20000}"/>
    <cellStyle name="Hyperlink 44" xfId="57595" hidden="1" xr:uid="{00000000-0005-0000-0000-000034B20000}"/>
    <cellStyle name="Hyperlink 44" xfId="58298" hidden="1" xr:uid="{00000000-0005-0000-0000-000035B20000}"/>
    <cellStyle name="Hyperlink 44" xfId="58347" hidden="1" xr:uid="{00000000-0005-0000-0000-000036B20000}"/>
    <cellStyle name="Hyperlink 44" xfId="58397" hidden="1" xr:uid="{00000000-0005-0000-0000-000037B20000}"/>
    <cellStyle name="Hyperlink 44" xfId="58433" hidden="1" xr:uid="{00000000-0005-0000-0000-000038B20000}"/>
    <cellStyle name="Hyperlink 44" xfId="57389" hidden="1" xr:uid="{00000000-0005-0000-0000-000039B20000}"/>
    <cellStyle name="Hyperlink 44" xfId="58502" hidden="1" xr:uid="{00000000-0005-0000-0000-00003AB20000}"/>
    <cellStyle name="Hyperlink 44" xfId="58551" hidden="1" xr:uid="{00000000-0005-0000-0000-00003BB20000}"/>
    <cellStyle name="Hyperlink 44" xfId="58601" hidden="1" xr:uid="{00000000-0005-0000-0000-00003CB20000}"/>
    <cellStyle name="Hyperlink 44" xfId="58637" hidden="1" xr:uid="{00000000-0005-0000-0000-00003DB20000}"/>
    <cellStyle name="Hyperlink 44" xfId="57123" hidden="1" xr:uid="{00000000-0005-0000-0000-00003EB20000}"/>
    <cellStyle name="Hyperlink 44" xfId="58706" hidden="1" xr:uid="{00000000-0005-0000-0000-00003FB20000}"/>
    <cellStyle name="Hyperlink 44" xfId="58755" hidden="1" xr:uid="{00000000-0005-0000-0000-000040B20000}"/>
    <cellStyle name="Hyperlink 44" xfId="58805" hidden="1" xr:uid="{00000000-0005-0000-0000-000041B20000}"/>
    <cellStyle name="Hyperlink 44" xfId="58841" hidden="1" xr:uid="{00000000-0005-0000-0000-000042B20000}"/>
    <cellStyle name="Hyperlink 44" xfId="58964" hidden="1" xr:uid="{00000000-0005-0000-0000-000043B20000}"/>
    <cellStyle name="Hyperlink 44" xfId="59137" hidden="1" xr:uid="{00000000-0005-0000-0000-000044B20000}"/>
    <cellStyle name="Hyperlink 44" xfId="59186" hidden="1" xr:uid="{00000000-0005-0000-0000-000045B20000}"/>
    <cellStyle name="Hyperlink 44" xfId="59236" hidden="1" xr:uid="{00000000-0005-0000-0000-000046B20000}"/>
    <cellStyle name="Hyperlink 44" xfId="59272" hidden="1" xr:uid="{00000000-0005-0000-0000-000047B20000}"/>
    <cellStyle name="Hyperlink 44" xfId="58983" hidden="1" xr:uid="{00000000-0005-0000-0000-000048B20000}"/>
    <cellStyle name="Hyperlink 44" xfId="59369" hidden="1" xr:uid="{00000000-0005-0000-0000-000049B20000}"/>
    <cellStyle name="Hyperlink 44" xfId="59418" hidden="1" xr:uid="{00000000-0005-0000-0000-00004AB20000}"/>
    <cellStyle name="Hyperlink 44" xfId="59468" hidden="1" xr:uid="{00000000-0005-0000-0000-00004BB20000}"/>
    <cellStyle name="Hyperlink 44" xfId="59504" hidden="1" xr:uid="{00000000-0005-0000-0000-00004CB20000}"/>
    <cellStyle name="Hyperlink 44" xfId="58883" hidden="1" xr:uid="{00000000-0005-0000-0000-00004DB20000}"/>
    <cellStyle name="Hyperlink 44" xfId="59573" hidden="1" xr:uid="{00000000-0005-0000-0000-00004EB20000}"/>
    <cellStyle name="Hyperlink 44" xfId="59622" hidden="1" xr:uid="{00000000-0005-0000-0000-00004FB20000}"/>
    <cellStyle name="Hyperlink 44" xfId="59672" hidden="1" xr:uid="{00000000-0005-0000-0000-000050B20000}"/>
    <cellStyle name="Hyperlink 44" xfId="59708" hidden="1" xr:uid="{00000000-0005-0000-0000-000051B20000}"/>
    <cellStyle name="Hyperlink 44" xfId="59074" hidden="1" xr:uid="{00000000-0005-0000-0000-000052B20000}"/>
    <cellStyle name="Hyperlink 44" xfId="59777" hidden="1" xr:uid="{00000000-0005-0000-0000-000053B20000}"/>
    <cellStyle name="Hyperlink 44" xfId="59826" hidden="1" xr:uid="{00000000-0005-0000-0000-000054B20000}"/>
    <cellStyle name="Hyperlink 44" xfId="59876" hidden="1" xr:uid="{00000000-0005-0000-0000-000055B20000}"/>
    <cellStyle name="Hyperlink 44" xfId="59912" hidden="1" xr:uid="{00000000-0005-0000-0000-000056B20000}"/>
    <cellStyle name="Hyperlink 44" xfId="58868" hidden="1" xr:uid="{00000000-0005-0000-0000-000057B20000}"/>
    <cellStyle name="Hyperlink 44" xfId="59981" hidden="1" xr:uid="{00000000-0005-0000-0000-000058B20000}"/>
    <cellStyle name="Hyperlink 44" xfId="60030" hidden="1" xr:uid="{00000000-0005-0000-0000-000059B20000}"/>
    <cellStyle name="Hyperlink 44" xfId="60080" hidden="1" xr:uid="{00000000-0005-0000-0000-00005AB20000}"/>
    <cellStyle name="Hyperlink 44" xfId="60116" hidden="1" xr:uid="{00000000-0005-0000-0000-00005BB20000}"/>
    <cellStyle name="Hyperlink 44" xfId="57023" hidden="1" xr:uid="{00000000-0005-0000-0000-00005CB20000}"/>
    <cellStyle name="Hyperlink 44" xfId="60185" hidden="1" xr:uid="{00000000-0005-0000-0000-00005DB20000}"/>
    <cellStyle name="Hyperlink 44" xfId="60234" hidden="1" xr:uid="{00000000-0005-0000-0000-00005EB20000}"/>
    <cellStyle name="Hyperlink 44" xfId="60284" hidden="1" xr:uid="{00000000-0005-0000-0000-00005FB20000}"/>
    <cellStyle name="Hyperlink 44" xfId="60320" hidden="1" xr:uid="{00000000-0005-0000-0000-000060B20000}"/>
    <cellStyle name="Hyperlink 44" xfId="60443" hidden="1" xr:uid="{00000000-0005-0000-0000-000061B20000}"/>
    <cellStyle name="Hyperlink 44" xfId="60616" hidden="1" xr:uid="{00000000-0005-0000-0000-000062B20000}"/>
    <cellStyle name="Hyperlink 44" xfId="60665" hidden="1" xr:uid="{00000000-0005-0000-0000-000063B20000}"/>
    <cellStyle name="Hyperlink 44" xfId="60715" hidden="1" xr:uid="{00000000-0005-0000-0000-000064B20000}"/>
    <cellStyle name="Hyperlink 44" xfId="60751" hidden="1" xr:uid="{00000000-0005-0000-0000-000065B20000}"/>
    <cellStyle name="Hyperlink 44" xfId="60462" hidden="1" xr:uid="{00000000-0005-0000-0000-000066B20000}"/>
    <cellStyle name="Hyperlink 44" xfId="60848" hidden="1" xr:uid="{00000000-0005-0000-0000-000067B20000}"/>
    <cellStyle name="Hyperlink 44" xfId="60897" hidden="1" xr:uid="{00000000-0005-0000-0000-000068B20000}"/>
    <cellStyle name="Hyperlink 44" xfId="60947" hidden="1" xr:uid="{00000000-0005-0000-0000-000069B20000}"/>
    <cellStyle name="Hyperlink 44" xfId="60983" hidden="1" xr:uid="{00000000-0005-0000-0000-00006AB20000}"/>
    <cellStyle name="Hyperlink 44" xfId="60362" hidden="1" xr:uid="{00000000-0005-0000-0000-00006BB20000}"/>
    <cellStyle name="Hyperlink 44" xfId="61052" hidden="1" xr:uid="{00000000-0005-0000-0000-00006CB20000}"/>
    <cellStyle name="Hyperlink 44" xfId="61101" hidden="1" xr:uid="{00000000-0005-0000-0000-00006DB20000}"/>
    <cellStyle name="Hyperlink 44" xfId="61151" hidden="1" xr:uid="{00000000-0005-0000-0000-00006EB20000}"/>
    <cellStyle name="Hyperlink 44" xfId="61187" hidden="1" xr:uid="{00000000-0005-0000-0000-00006FB20000}"/>
    <cellStyle name="Hyperlink 44" xfId="60553" hidden="1" xr:uid="{00000000-0005-0000-0000-000070B20000}"/>
    <cellStyle name="Hyperlink 44" xfId="61256" hidden="1" xr:uid="{00000000-0005-0000-0000-000071B20000}"/>
    <cellStyle name="Hyperlink 44" xfId="61305" hidden="1" xr:uid="{00000000-0005-0000-0000-000072B20000}"/>
    <cellStyle name="Hyperlink 44" xfId="61355" hidden="1" xr:uid="{00000000-0005-0000-0000-000073B20000}"/>
    <cellStyle name="Hyperlink 44" xfId="61391" hidden="1" xr:uid="{00000000-0005-0000-0000-000074B20000}"/>
    <cellStyle name="Hyperlink 44" xfId="60347" hidden="1" xr:uid="{00000000-0005-0000-0000-000075B20000}"/>
    <cellStyle name="Hyperlink 44" xfId="61460" hidden="1" xr:uid="{00000000-0005-0000-0000-000076B20000}"/>
    <cellStyle name="Hyperlink 44" xfId="61509" hidden="1" xr:uid="{00000000-0005-0000-0000-000077B20000}"/>
    <cellStyle name="Hyperlink 44" xfId="61559" hidden="1" xr:uid="{00000000-0005-0000-0000-000078B20000}"/>
    <cellStyle name="Hyperlink 44" xfId="61595" xr:uid="{00000000-0005-0000-0000-000079B20000}"/>
    <cellStyle name="Hyperlink 45" xfId="143" hidden="1" xr:uid="{00000000-0005-0000-0000-00007AB20000}"/>
    <cellStyle name="Hyperlink 45" xfId="243" hidden="1" xr:uid="{00000000-0005-0000-0000-00007BB20000}"/>
    <cellStyle name="Hyperlink 45" xfId="473" hidden="1" xr:uid="{00000000-0005-0000-0000-00007CB20000}"/>
    <cellStyle name="Hyperlink 45" xfId="524" hidden="1" xr:uid="{00000000-0005-0000-0000-00007DB20000}"/>
    <cellStyle name="Hyperlink 45" xfId="574" hidden="1" xr:uid="{00000000-0005-0000-0000-00007EB20000}"/>
    <cellStyle name="Hyperlink 45" xfId="610" hidden="1" xr:uid="{00000000-0005-0000-0000-00007FB20000}"/>
    <cellStyle name="Hyperlink 45" xfId="661" hidden="1" xr:uid="{00000000-0005-0000-0000-000080B20000}"/>
    <cellStyle name="Hyperlink 45" xfId="730" hidden="1" xr:uid="{00000000-0005-0000-0000-000081B20000}"/>
    <cellStyle name="Hyperlink 45" xfId="779" hidden="1" xr:uid="{00000000-0005-0000-0000-000082B20000}"/>
    <cellStyle name="Hyperlink 45" xfId="829" hidden="1" xr:uid="{00000000-0005-0000-0000-000083B20000}"/>
    <cellStyle name="Hyperlink 45" xfId="865" hidden="1" xr:uid="{00000000-0005-0000-0000-000084B20000}"/>
    <cellStyle name="Hyperlink 45" xfId="975" hidden="1" xr:uid="{00000000-0005-0000-0000-000085B20000}"/>
    <cellStyle name="Hyperlink 45" xfId="1100" hidden="1" xr:uid="{00000000-0005-0000-0000-000086B20000}"/>
    <cellStyle name="Hyperlink 45" xfId="1149" hidden="1" xr:uid="{00000000-0005-0000-0000-000087B20000}"/>
    <cellStyle name="Hyperlink 45" xfId="1199" hidden="1" xr:uid="{00000000-0005-0000-0000-000088B20000}"/>
    <cellStyle name="Hyperlink 45" xfId="1235" hidden="1" xr:uid="{00000000-0005-0000-0000-000089B20000}"/>
    <cellStyle name="Hyperlink 45" xfId="1358" hidden="1" xr:uid="{00000000-0005-0000-0000-00008AB20000}"/>
    <cellStyle name="Hyperlink 45" xfId="1531" hidden="1" xr:uid="{00000000-0005-0000-0000-00008BB20000}"/>
    <cellStyle name="Hyperlink 45" xfId="1580" hidden="1" xr:uid="{00000000-0005-0000-0000-00008CB20000}"/>
    <cellStyle name="Hyperlink 45" xfId="1630" hidden="1" xr:uid="{00000000-0005-0000-0000-00008DB20000}"/>
    <cellStyle name="Hyperlink 45" xfId="1666" hidden="1" xr:uid="{00000000-0005-0000-0000-00008EB20000}"/>
    <cellStyle name="Hyperlink 45" xfId="1375" hidden="1" xr:uid="{00000000-0005-0000-0000-00008FB20000}"/>
    <cellStyle name="Hyperlink 45" xfId="1763" hidden="1" xr:uid="{00000000-0005-0000-0000-000090B20000}"/>
    <cellStyle name="Hyperlink 45" xfId="1812" hidden="1" xr:uid="{00000000-0005-0000-0000-000091B20000}"/>
    <cellStyle name="Hyperlink 45" xfId="1862" hidden="1" xr:uid="{00000000-0005-0000-0000-000092B20000}"/>
    <cellStyle name="Hyperlink 45" xfId="1898" hidden="1" xr:uid="{00000000-0005-0000-0000-000093B20000}"/>
    <cellStyle name="Hyperlink 45" xfId="1275" hidden="1" xr:uid="{00000000-0005-0000-0000-000094B20000}"/>
    <cellStyle name="Hyperlink 45" xfId="1967" hidden="1" xr:uid="{00000000-0005-0000-0000-000095B20000}"/>
    <cellStyle name="Hyperlink 45" xfId="2016" hidden="1" xr:uid="{00000000-0005-0000-0000-000096B20000}"/>
    <cellStyle name="Hyperlink 45" xfId="2066" hidden="1" xr:uid="{00000000-0005-0000-0000-000097B20000}"/>
    <cellStyle name="Hyperlink 45" xfId="2102" hidden="1" xr:uid="{00000000-0005-0000-0000-000098B20000}"/>
    <cellStyle name="Hyperlink 45" xfId="1430" hidden="1" xr:uid="{00000000-0005-0000-0000-000099B20000}"/>
    <cellStyle name="Hyperlink 45" xfId="2171" hidden="1" xr:uid="{00000000-0005-0000-0000-00009AB20000}"/>
    <cellStyle name="Hyperlink 45" xfId="2220" hidden="1" xr:uid="{00000000-0005-0000-0000-00009BB20000}"/>
    <cellStyle name="Hyperlink 45" xfId="2270" hidden="1" xr:uid="{00000000-0005-0000-0000-00009CB20000}"/>
    <cellStyle name="Hyperlink 45" xfId="2306" hidden="1" xr:uid="{00000000-0005-0000-0000-00009DB20000}"/>
    <cellStyle name="Hyperlink 45" xfId="1262" hidden="1" xr:uid="{00000000-0005-0000-0000-00009EB20000}"/>
    <cellStyle name="Hyperlink 45" xfId="2375" hidden="1" xr:uid="{00000000-0005-0000-0000-00009FB20000}"/>
    <cellStyle name="Hyperlink 45" xfId="2424" hidden="1" xr:uid="{00000000-0005-0000-0000-0000A0B20000}"/>
    <cellStyle name="Hyperlink 45" xfId="2474" hidden="1" xr:uid="{00000000-0005-0000-0000-0000A1B20000}"/>
    <cellStyle name="Hyperlink 45" xfId="2510" hidden="1" xr:uid="{00000000-0005-0000-0000-0000A2B20000}"/>
    <cellStyle name="Hyperlink 45" xfId="993" hidden="1" xr:uid="{00000000-0005-0000-0000-0000A3B20000}"/>
    <cellStyle name="Hyperlink 45" xfId="2579" hidden="1" xr:uid="{00000000-0005-0000-0000-0000A4B20000}"/>
    <cellStyle name="Hyperlink 45" xfId="2628" hidden="1" xr:uid="{00000000-0005-0000-0000-0000A5B20000}"/>
    <cellStyle name="Hyperlink 45" xfId="2678" hidden="1" xr:uid="{00000000-0005-0000-0000-0000A6B20000}"/>
    <cellStyle name="Hyperlink 45" xfId="2714" hidden="1" xr:uid="{00000000-0005-0000-0000-0000A7B20000}"/>
    <cellStyle name="Hyperlink 45" xfId="2837" hidden="1" xr:uid="{00000000-0005-0000-0000-0000A8B20000}"/>
    <cellStyle name="Hyperlink 45" xfId="3010" hidden="1" xr:uid="{00000000-0005-0000-0000-0000A9B20000}"/>
    <cellStyle name="Hyperlink 45" xfId="3059" hidden="1" xr:uid="{00000000-0005-0000-0000-0000AAB20000}"/>
    <cellStyle name="Hyperlink 45" xfId="3109" hidden="1" xr:uid="{00000000-0005-0000-0000-0000ABB20000}"/>
    <cellStyle name="Hyperlink 45" xfId="3145" hidden="1" xr:uid="{00000000-0005-0000-0000-0000ACB20000}"/>
    <cellStyle name="Hyperlink 45" xfId="2854" hidden="1" xr:uid="{00000000-0005-0000-0000-0000ADB20000}"/>
    <cellStyle name="Hyperlink 45" xfId="3242" hidden="1" xr:uid="{00000000-0005-0000-0000-0000AEB20000}"/>
    <cellStyle name="Hyperlink 45" xfId="3291" hidden="1" xr:uid="{00000000-0005-0000-0000-0000AFB20000}"/>
    <cellStyle name="Hyperlink 45" xfId="3341" hidden="1" xr:uid="{00000000-0005-0000-0000-0000B0B20000}"/>
    <cellStyle name="Hyperlink 45" xfId="3377" hidden="1" xr:uid="{00000000-0005-0000-0000-0000B1B20000}"/>
    <cellStyle name="Hyperlink 45" xfId="2754" hidden="1" xr:uid="{00000000-0005-0000-0000-0000B2B20000}"/>
    <cellStyle name="Hyperlink 45" xfId="3446" hidden="1" xr:uid="{00000000-0005-0000-0000-0000B3B20000}"/>
    <cellStyle name="Hyperlink 45" xfId="3495" hidden="1" xr:uid="{00000000-0005-0000-0000-0000B4B20000}"/>
    <cellStyle name="Hyperlink 45" xfId="3545" hidden="1" xr:uid="{00000000-0005-0000-0000-0000B5B20000}"/>
    <cellStyle name="Hyperlink 45" xfId="3581" hidden="1" xr:uid="{00000000-0005-0000-0000-0000B6B20000}"/>
    <cellStyle name="Hyperlink 45" xfId="2909" hidden="1" xr:uid="{00000000-0005-0000-0000-0000B7B20000}"/>
    <cellStyle name="Hyperlink 45" xfId="3650" hidden="1" xr:uid="{00000000-0005-0000-0000-0000B8B20000}"/>
    <cellStyle name="Hyperlink 45" xfId="3699" hidden="1" xr:uid="{00000000-0005-0000-0000-0000B9B20000}"/>
    <cellStyle name="Hyperlink 45" xfId="3749" hidden="1" xr:uid="{00000000-0005-0000-0000-0000BAB20000}"/>
    <cellStyle name="Hyperlink 45" xfId="3785" hidden="1" xr:uid="{00000000-0005-0000-0000-0000BBB20000}"/>
    <cellStyle name="Hyperlink 45" xfId="2741" hidden="1" xr:uid="{00000000-0005-0000-0000-0000BCB20000}"/>
    <cellStyle name="Hyperlink 45" xfId="3854" hidden="1" xr:uid="{00000000-0005-0000-0000-0000BDB20000}"/>
    <cellStyle name="Hyperlink 45" xfId="3903" hidden="1" xr:uid="{00000000-0005-0000-0000-0000BEB20000}"/>
    <cellStyle name="Hyperlink 45" xfId="3953" hidden="1" xr:uid="{00000000-0005-0000-0000-0000BFB20000}"/>
    <cellStyle name="Hyperlink 45" xfId="3989" hidden="1" xr:uid="{00000000-0005-0000-0000-0000C0B20000}"/>
    <cellStyle name="Hyperlink 45" xfId="893" hidden="1" xr:uid="{00000000-0005-0000-0000-0000C1B20000}"/>
    <cellStyle name="Hyperlink 45" xfId="4058" hidden="1" xr:uid="{00000000-0005-0000-0000-0000C2B20000}"/>
    <cellStyle name="Hyperlink 45" xfId="4107" hidden="1" xr:uid="{00000000-0005-0000-0000-0000C3B20000}"/>
    <cellStyle name="Hyperlink 45" xfId="4157" hidden="1" xr:uid="{00000000-0005-0000-0000-0000C4B20000}"/>
    <cellStyle name="Hyperlink 45" xfId="4193" hidden="1" xr:uid="{00000000-0005-0000-0000-0000C5B20000}"/>
    <cellStyle name="Hyperlink 45" xfId="4316" hidden="1" xr:uid="{00000000-0005-0000-0000-0000C6B20000}"/>
    <cellStyle name="Hyperlink 45" xfId="4489" hidden="1" xr:uid="{00000000-0005-0000-0000-0000C7B20000}"/>
    <cellStyle name="Hyperlink 45" xfId="4538" hidden="1" xr:uid="{00000000-0005-0000-0000-0000C8B20000}"/>
    <cellStyle name="Hyperlink 45" xfId="4588" hidden="1" xr:uid="{00000000-0005-0000-0000-0000C9B20000}"/>
    <cellStyle name="Hyperlink 45" xfId="4624" hidden="1" xr:uid="{00000000-0005-0000-0000-0000CAB20000}"/>
    <cellStyle name="Hyperlink 45" xfId="4333" hidden="1" xr:uid="{00000000-0005-0000-0000-0000CBB20000}"/>
    <cellStyle name="Hyperlink 45" xfId="4721" hidden="1" xr:uid="{00000000-0005-0000-0000-0000CCB20000}"/>
    <cellStyle name="Hyperlink 45" xfId="4770" hidden="1" xr:uid="{00000000-0005-0000-0000-0000CDB20000}"/>
    <cellStyle name="Hyperlink 45" xfId="4820" hidden="1" xr:uid="{00000000-0005-0000-0000-0000CEB20000}"/>
    <cellStyle name="Hyperlink 45" xfId="4856" hidden="1" xr:uid="{00000000-0005-0000-0000-0000CFB20000}"/>
    <cellStyle name="Hyperlink 45" xfId="4233" hidden="1" xr:uid="{00000000-0005-0000-0000-0000D0B20000}"/>
    <cellStyle name="Hyperlink 45" xfId="4925" hidden="1" xr:uid="{00000000-0005-0000-0000-0000D1B20000}"/>
    <cellStyle name="Hyperlink 45" xfId="4974" hidden="1" xr:uid="{00000000-0005-0000-0000-0000D2B20000}"/>
    <cellStyle name="Hyperlink 45" xfId="5024" hidden="1" xr:uid="{00000000-0005-0000-0000-0000D3B20000}"/>
    <cellStyle name="Hyperlink 45" xfId="5060" hidden="1" xr:uid="{00000000-0005-0000-0000-0000D4B20000}"/>
    <cellStyle name="Hyperlink 45" xfId="4388" hidden="1" xr:uid="{00000000-0005-0000-0000-0000D5B20000}"/>
    <cellStyle name="Hyperlink 45" xfId="5129" hidden="1" xr:uid="{00000000-0005-0000-0000-0000D6B20000}"/>
    <cellStyle name="Hyperlink 45" xfId="5178" hidden="1" xr:uid="{00000000-0005-0000-0000-0000D7B20000}"/>
    <cellStyle name="Hyperlink 45" xfId="5228" hidden="1" xr:uid="{00000000-0005-0000-0000-0000D8B20000}"/>
    <cellStyle name="Hyperlink 45" xfId="5264" hidden="1" xr:uid="{00000000-0005-0000-0000-0000D9B20000}"/>
    <cellStyle name="Hyperlink 45" xfId="4220" hidden="1" xr:uid="{00000000-0005-0000-0000-0000DAB20000}"/>
    <cellStyle name="Hyperlink 45" xfId="5333" hidden="1" xr:uid="{00000000-0005-0000-0000-0000DBB20000}"/>
    <cellStyle name="Hyperlink 45" xfId="5382" hidden="1" xr:uid="{00000000-0005-0000-0000-0000DCB20000}"/>
    <cellStyle name="Hyperlink 45" xfId="5432" hidden="1" xr:uid="{00000000-0005-0000-0000-0000DDB20000}"/>
    <cellStyle name="Hyperlink 45" xfId="5468" hidden="1" xr:uid="{00000000-0005-0000-0000-0000DEB20000}"/>
    <cellStyle name="Hyperlink 45" xfId="5669" hidden="1" xr:uid="{00000000-0005-0000-0000-0000DFB20000}"/>
    <cellStyle name="Hyperlink 45" xfId="5869" hidden="1" xr:uid="{00000000-0005-0000-0000-0000E0B20000}"/>
    <cellStyle name="Hyperlink 45" xfId="5918" hidden="1" xr:uid="{00000000-0005-0000-0000-0000E1B20000}"/>
    <cellStyle name="Hyperlink 45" xfId="5968" hidden="1" xr:uid="{00000000-0005-0000-0000-0000E2B20000}"/>
    <cellStyle name="Hyperlink 45" xfId="6004" hidden="1" xr:uid="{00000000-0005-0000-0000-0000E3B20000}"/>
    <cellStyle name="Hyperlink 45" xfId="6055" hidden="1" xr:uid="{00000000-0005-0000-0000-0000E4B20000}"/>
    <cellStyle name="Hyperlink 45" xfId="6124" hidden="1" xr:uid="{00000000-0005-0000-0000-0000E5B20000}"/>
    <cellStyle name="Hyperlink 45" xfId="6173" hidden="1" xr:uid="{00000000-0005-0000-0000-0000E6B20000}"/>
    <cellStyle name="Hyperlink 45" xfId="6223" hidden="1" xr:uid="{00000000-0005-0000-0000-0000E7B20000}"/>
    <cellStyle name="Hyperlink 45" xfId="6259" hidden="1" xr:uid="{00000000-0005-0000-0000-0000E8B20000}"/>
    <cellStyle name="Hyperlink 45" xfId="6366" hidden="1" xr:uid="{00000000-0005-0000-0000-0000E9B20000}"/>
    <cellStyle name="Hyperlink 45" xfId="6490" hidden="1" xr:uid="{00000000-0005-0000-0000-0000EAB20000}"/>
    <cellStyle name="Hyperlink 45" xfId="6539" hidden="1" xr:uid="{00000000-0005-0000-0000-0000EBB20000}"/>
    <cellStyle name="Hyperlink 45" xfId="6589" hidden="1" xr:uid="{00000000-0005-0000-0000-0000ECB20000}"/>
    <cellStyle name="Hyperlink 45" xfId="6625" hidden="1" xr:uid="{00000000-0005-0000-0000-0000EDB20000}"/>
    <cellStyle name="Hyperlink 45" xfId="6748" hidden="1" xr:uid="{00000000-0005-0000-0000-0000EEB20000}"/>
    <cellStyle name="Hyperlink 45" xfId="6921" hidden="1" xr:uid="{00000000-0005-0000-0000-0000EFB20000}"/>
    <cellStyle name="Hyperlink 45" xfId="6970" hidden="1" xr:uid="{00000000-0005-0000-0000-0000F0B20000}"/>
    <cellStyle name="Hyperlink 45" xfId="7020" hidden="1" xr:uid="{00000000-0005-0000-0000-0000F1B20000}"/>
    <cellStyle name="Hyperlink 45" xfId="7056" hidden="1" xr:uid="{00000000-0005-0000-0000-0000F2B20000}"/>
    <cellStyle name="Hyperlink 45" xfId="6765" hidden="1" xr:uid="{00000000-0005-0000-0000-0000F3B20000}"/>
    <cellStyle name="Hyperlink 45" xfId="7153" hidden="1" xr:uid="{00000000-0005-0000-0000-0000F4B20000}"/>
    <cellStyle name="Hyperlink 45" xfId="7202" hidden="1" xr:uid="{00000000-0005-0000-0000-0000F5B20000}"/>
    <cellStyle name="Hyperlink 45" xfId="7252" hidden="1" xr:uid="{00000000-0005-0000-0000-0000F6B20000}"/>
    <cellStyle name="Hyperlink 45" xfId="7288" hidden="1" xr:uid="{00000000-0005-0000-0000-0000F7B20000}"/>
    <cellStyle name="Hyperlink 45" xfId="6665" hidden="1" xr:uid="{00000000-0005-0000-0000-0000F8B20000}"/>
    <cellStyle name="Hyperlink 45" xfId="7357" hidden="1" xr:uid="{00000000-0005-0000-0000-0000F9B20000}"/>
    <cellStyle name="Hyperlink 45" xfId="7406" hidden="1" xr:uid="{00000000-0005-0000-0000-0000FAB20000}"/>
    <cellStyle name="Hyperlink 45" xfId="7456" hidden="1" xr:uid="{00000000-0005-0000-0000-0000FBB20000}"/>
    <cellStyle name="Hyperlink 45" xfId="7492" hidden="1" xr:uid="{00000000-0005-0000-0000-0000FCB20000}"/>
    <cellStyle name="Hyperlink 45" xfId="6820" hidden="1" xr:uid="{00000000-0005-0000-0000-0000FDB20000}"/>
    <cellStyle name="Hyperlink 45" xfId="7561" hidden="1" xr:uid="{00000000-0005-0000-0000-0000FEB20000}"/>
    <cellStyle name="Hyperlink 45" xfId="7610" hidden="1" xr:uid="{00000000-0005-0000-0000-0000FFB20000}"/>
    <cellStyle name="Hyperlink 45" xfId="7660" hidden="1" xr:uid="{00000000-0005-0000-0000-000000B30000}"/>
    <cellStyle name="Hyperlink 45" xfId="7696" hidden="1" xr:uid="{00000000-0005-0000-0000-000001B30000}"/>
    <cellStyle name="Hyperlink 45" xfId="6652" hidden="1" xr:uid="{00000000-0005-0000-0000-000002B30000}"/>
    <cellStyle name="Hyperlink 45" xfId="7765" hidden="1" xr:uid="{00000000-0005-0000-0000-000003B30000}"/>
    <cellStyle name="Hyperlink 45" xfId="7814" hidden="1" xr:uid="{00000000-0005-0000-0000-000004B30000}"/>
    <cellStyle name="Hyperlink 45" xfId="7864" hidden="1" xr:uid="{00000000-0005-0000-0000-000005B30000}"/>
    <cellStyle name="Hyperlink 45" xfId="7900" hidden="1" xr:uid="{00000000-0005-0000-0000-000006B30000}"/>
    <cellStyle name="Hyperlink 45" xfId="6384" hidden="1" xr:uid="{00000000-0005-0000-0000-000007B30000}"/>
    <cellStyle name="Hyperlink 45" xfId="7969" hidden="1" xr:uid="{00000000-0005-0000-0000-000008B30000}"/>
    <cellStyle name="Hyperlink 45" xfId="8018" hidden="1" xr:uid="{00000000-0005-0000-0000-000009B30000}"/>
    <cellStyle name="Hyperlink 45" xfId="8068" hidden="1" xr:uid="{00000000-0005-0000-0000-00000AB30000}"/>
    <cellStyle name="Hyperlink 45" xfId="8104" hidden="1" xr:uid="{00000000-0005-0000-0000-00000BB30000}"/>
    <cellStyle name="Hyperlink 45" xfId="8227" hidden="1" xr:uid="{00000000-0005-0000-0000-00000CB30000}"/>
    <cellStyle name="Hyperlink 45" xfId="8400" hidden="1" xr:uid="{00000000-0005-0000-0000-00000DB30000}"/>
    <cellStyle name="Hyperlink 45" xfId="8449" hidden="1" xr:uid="{00000000-0005-0000-0000-00000EB30000}"/>
    <cellStyle name="Hyperlink 45" xfId="8499" hidden="1" xr:uid="{00000000-0005-0000-0000-00000FB30000}"/>
    <cellStyle name="Hyperlink 45" xfId="8535" hidden="1" xr:uid="{00000000-0005-0000-0000-000010B30000}"/>
    <cellStyle name="Hyperlink 45" xfId="8244" hidden="1" xr:uid="{00000000-0005-0000-0000-000011B30000}"/>
    <cellStyle name="Hyperlink 45" xfId="8632" hidden="1" xr:uid="{00000000-0005-0000-0000-000012B30000}"/>
    <cellStyle name="Hyperlink 45" xfId="8681" hidden="1" xr:uid="{00000000-0005-0000-0000-000013B30000}"/>
    <cellStyle name="Hyperlink 45" xfId="8731" hidden="1" xr:uid="{00000000-0005-0000-0000-000014B30000}"/>
    <cellStyle name="Hyperlink 45" xfId="8767" hidden="1" xr:uid="{00000000-0005-0000-0000-000015B30000}"/>
    <cellStyle name="Hyperlink 45" xfId="8144" hidden="1" xr:uid="{00000000-0005-0000-0000-000016B30000}"/>
    <cellStyle name="Hyperlink 45" xfId="8836" hidden="1" xr:uid="{00000000-0005-0000-0000-000017B30000}"/>
    <cellStyle name="Hyperlink 45" xfId="8885" hidden="1" xr:uid="{00000000-0005-0000-0000-000018B30000}"/>
    <cellStyle name="Hyperlink 45" xfId="8935" hidden="1" xr:uid="{00000000-0005-0000-0000-000019B30000}"/>
    <cellStyle name="Hyperlink 45" xfId="8971" hidden="1" xr:uid="{00000000-0005-0000-0000-00001AB30000}"/>
    <cellStyle name="Hyperlink 45" xfId="8299" hidden="1" xr:uid="{00000000-0005-0000-0000-00001BB30000}"/>
    <cellStyle name="Hyperlink 45" xfId="9040" hidden="1" xr:uid="{00000000-0005-0000-0000-00001CB30000}"/>
    <cellStyle name="Hyperlink 45" xfId="9089" hidden="1" xr:uid="{00000000-0005-0000-0000-00001DB30000}"/>
    <cellStyle name="Hyperlink 45" xfId="9139" hidden="1" xr:uid="{00000000-0005-0000-0000-00001EB30000}"/>
    <cellStyle name="Hyperlink 45" xfId="9175" hidden="1" xr:uid="{00000000-0005-0000-0000-00001FB30000}"/>
    <cellStyle name="Hyperlink 45" xfId="8131" hidden="1" xr:uid="{00000000-0005-0000-0000-000020B30000}"/>
    <cellStyle name="Hyperlink 45" xfId="9244" hidden="1" xr:uid="{00000000-0005-0000-0000-000021B30000}"/>
    <cellStyle name="Hyperlink 45" xfId="9293" hidden="1" xr:uid="{00000000-0005-0000-0000-000022B30000}"/>
    <cellStyle name="Hyperlink 45" xfId="9343" hidden="1" xr:uid="{00000000-0005-0000-0000-000023B30000}"/>
    <cellStyle name="Hyperlink 45" xfId="9379" hidden="1" xr:uid="{00000000-0005-0000-0000-000024B30000}"/>
    <cellStyle name="Hyperlink 45" xfId="6285" hidden="1" xr:uid="{00000000-0005-0000-0000-000025B30000}"/>
    <cellStyle name="Hyperlink 45" xfId="9448" hidden="1" xr:uid="{00000000-0005-0000-0000-000026B30000}"/>
    <cellStyle name="Hyperlink 45" xfId="9497" hidden="1" xr:uid="{00000000-0005-0000-0000-000027B30000}"/>
    <cellStyle name="Hyperlink 45" xfId="9547" hidden="1" xr:uid="{00000000-0005-0000-0000-000028B30000}"/>
    <cellStyle name="Hyperlink 45" xfId="9583" hidden="1" xr:uid="{00000000-0005-0000-0000-000029B30000}"/>
    <cellStyle name="Hyperlink 45" xfId="9706" hidden="1" xr:uid="{00000000-0005-0000-0000-00002AB30000}"/>
    <cellStyle name="Hyperlink 45" xfId="9879" hidden="1" xr:uid="{00000000-0005-0000-0000-00002BB30000}"/>
    <cellStyle name="Hyperlink 45" xfId="9928" hidden="1" xr:uid="{00000000-0005-0000-0000-00002CB30000}"/>
    <cellStyle name="Hyperlink 45" xfId="9978" hidden="1" xr:uid="{00000000-0005-0000-0000-00002DB30000}"/>
    <cellStyle name="Hyperlink 45" xfId="10014" hidden="1" xr:uid="{00000000-0005-0000-0000-00002EB30000}"/>
    <cellStyle name="Hyperlink 45" xfId="9723" hidden="1" xr:uid="{00000000-0005-0000-0000-00002FB30000}"/>
    <cellStyle name="Hyperlink 45" xfId="10111" hidden="1" xr:uid="{00000000-0005-0000-0000-000030B30000}"/>
    <cellStyle name="Hyperlink 45" xfId="10160" hidden="1" xr:uid="{00000000-0005-0000-0000-000031B30000}"/>
    <cellStyle name="Hyperlink 45" xfId="10210" hidden="1" xr:uid="{00000000-0005-0000-0000-000032B30000}"/>
    <cellStyle name="Hyperlink 45" xfId="10246" hidden="1" xr:uid="{00000000-0005-0000-0000-000033B30000}"/>
    <cellStyle name="Hyperlink 45" xfId="9623" hidden="1" xr:uid="{00000000-0005-0000-0000-000034B30000}"/>
    <cellStyle name="Hyperlink 45" xfId="10315" hidden="1" xr:uid="{00000000-0005-0000-0000-000035B30000}"/>
    <cellStyle name="Hyperlink 45" xfId="10364" hidden="1" xr:uid="{00000000-0005-0000-0000-000036B30000}"/>
    <cellStyle name="Hyperlink 45" xfId="10414" hidden="1" xr:uid="{00000000-0005-0000-0000-000037B30000}"/>
    <cellStyle name="Hyperlink 45" xfId="10450" hidden="1" xr:uid="{00000000-0005-0000-0000-000038B30000}"/>
    <cellStyle name="Hyperlink 45" xfId="9778" hidden="1" xr:uid="{00000000-0005-0000-0000-000039B30000}"/>
    <cellStyle name="Hyperlink 45" xfId="10519" hidden="1" xr:uid="{00000000-0005-0000-0000-00003AB30000}"/>
    <cellStyle name="Hyperlink 45" xfId="10568" hidden="1" xr:uid="{00000000-0005-0000-0000-00003BB30000}"/>
    <cellStyle name="Hyperlink 45" xfId="10618" hidden="1" xr:uid="{00000000-0005-0000-0000-00003CB30000}"/>
    <cellStyle name="Hyperlink 45" xfId="10654" hidden="1" xr:uid="{00000000-0005-0000-0000-00003DB30000}"/>
    <cellStyle name="Hyperlink 45" xfId="9610" hidden="1" xr:uid="{00000000-0005-0000-0000-00003EB30000}"/>
    <cellStyle name="Hyperlink 45" xfId="10723" hidden="1" xr:uid="{00000000-0005-0000-0000-00003FB30000}"/>
    <cellStyle name="Hyperlink 45" xfId="10772" hidden="1" xr:uid="{00000000-0005-0000-0000-000040B30000}"/>
    <cellStyle name="Hyperlink 45" xfId="10822" hidden="1" xr:uid="{00000000-0005-0000-0000-000041B30000}"/>
    <cellStyle name="Hyperlink 45" xfId="10858" hidden="1" xr:uid="{00000000-0005-0000-0000-000042B30000}"/>
    <cellStyle name="Hyperlink 45" xfId="5693" hidden="1" xr:uid="{00000000-0005-0000-0000-000043B30000}"/>
    <cellStyle name="Hyperlink 45" xfId="10956" hidden="1" xr:uid="{00000000-0005-0000-0000-000044B30000}"/>
    <cellStyle name="Hyperlink 45" xfId="11005" hidden="1" xr:uid="{00000000-0005-0000-0000-000045B30000}"/>
    <cellStyle name="Hyperlink 45" xfId="11055" hidden="1" xr:uid="{00000000-0005-0000-0000-000046B30000}"/>
    <cellStyle name="Hyperlink 45" xfId="11091" hidden="1" xr:uid="{00000000-0005-0000-0000-000047B30000}"/>
    <cellStyle name="Hyperlink 45" xfId="11142" hidden="1" xr:uid="{00000000-0005-0000-0000-000048B30000}"/>
    <cellStyle name="Hyperlink 45" xfId="11211" hidden="1" xr:uid="{00000000-0005-0000-0000-000049B30000}"/>
    <cellStyle name="Hyperlink 45" xfId="11260" hidden="1" xr:uid="{00000000-0005-0000-0000-00004AB30000}"/>
    <cellStyle name="Hyperlink 45" xfId="11310" hidden="1" xr:uid="{00000000-0005-0000-0000-00004BB30000}"/>
    <cellStyle name="Hyperlink 45" xfId="11346" hidden="1" xr:uid="{00000000-0005-0000-0000-00004CB30000}"/>
    <cellStyle name="Hyperlink 45" xfId="11454" hidden="1" xr:uid="{00000000-0005-0000-0000-00004DB30000}"/>
    <cellStyle name="Hyperlink 45" xfId="11578" hidden="1" xr:uid="{00000000-0005-0000-0000-00004EB30000}"/>
    <cellStyle name="Hyperlink 45" xfId="11627" hidden="1" xr:uid="{00000000-0005-0000-0000-00004FB30000}"/>
    <cellStyle name="Hyperlink 45" xfId="11677" hidden="1" xr:uid="{00000000-0005-0000-0000-000050B30000}"/>
    <cellStyle name="Hyperlink 45" xfId="11713" hidden="1" xr:uid="{00000000-0005-0000-0000-000051B30000}"/>
    <cellStyle name="Hyperlink 45" xfId="11836" hidden="1" xr:uid="{00000000-0005-0000-0000-000052B30000}"/>
    <cellStyle name="Hyperlink 45" xfId="12009" hidden="1" xr:uid="{00000000-0005-0000-0000-000053B30000}"/>
    <cellStyle name="Hyperlink 45" xfId="12058" hidden="1" xr:uid="{00000000-0005-0000-0000-000054B30000}"/>
    <cellStyle name="Hyperlink 45" xfId="12108" hidden="1" xr:uid="{00000000-0005-0000-0000-000055B30000}"/>
    <cellStyle name="Hyperlink 45" xfId="12144" hidden="1" xr:uid="{00000000-0005-0000-0000-000056B30000}"/>
    <cellStyle name="Hyperlink 45" xfId="11853" hidden="1" xr:uid="{00000000-0005-0000-0000-000057B30000}"/>
    <cellStyle name="Hyperlink 45" xfId="12241" hidden="1" xr:uid="{00000000-0005-0000-0000-000058B30000}"/>
    <cellStyle name="Hyperlink 45" xfId="12290" hidden="1" xr:uid="{00000000-0005-0000-0000-000059B30000}"/>
    <cellStyle name="Hyperlink 45" xfId="12340" hidden="1" xr:uid="{00000000-0005-0000-0000-00005AB30000}"/>
    <cellStyle name="Hyperlink 45" xfId="12376" hidden="1" xr:uid="{00000000-0005-0000-0000-00005BB30000}"/>
    <cellStyle name="Hyperlink 45" xfId="11753" hidden="1" xr:uid="{00000000-0005-0000-0000-00005CB30000}"/>
    <cellStyle name="Hyperlink 45" xfId="12445" hidden="1" xr:uid="{00000000-0005-0000-0000-00005DB30000}"/>
    <cellStyle name="Hyperlink 45" xfId="12494" hidden="1" xr:uid="{00000000-0005-0000-0000-00005EB30000}"/>
    <cellStyle name="Hyperlink 45" xfId="12544" hidden="1" xr:uid="{00000000-0005-0000-0000-00005FB30000}"/>
    <cellStyle name="Hyperlink 45" xfId="12580" hidden="1" xr:uid="{00000000-0005-0000-0000-000060B30000}"/>
    <cellStyle name="Hyperlink 45" xfId="11908" hidden="1" xr:uid="{00000000-0005-0000-0000-000061B30000}"/>
    <cellStyle name="Hyperlink 45" xfId="12649" hidden="1" xr:uid="{00000000-0005-0000-0000-000062B30000}"/>
    <cellStyle name="Hyperlink 45" xfId="12698" hidden="1" xr:uid="{00000000-0005-0000-0000-000063B30000}"/>
    <cellStyle name="Hyperlink 45" xfId="12748" hidden="1" xr:uid="{00000000-0005-0000-0000-000064B30000}"/>
    <cellStyle name="Hyperlink 45" xfId="12784" hidden="1" xr:uid="{00000000-0005-0000-0000-000065B30000}"/>
    <cellStyle name="Hyperlink 45" xfId="11740" hidden="1" xr:uid="{00000000-0005-0000-0000-000066B30000}"/>
    <cellStyle name="Hyperlink 45" xfId="12853" hidden="1" xr:uid="{00000000-0005-0000-0000-000067B30000}"/>
    <cellStyle name="Hyperlink 45" xfId="12902" hidden="1" xr:uid="{00000000-0005-0000-0000-000068B30000}"/>
    <cellStyle name="Hyperlink 45" xfId="12952" hidden="1" xr:uid="{00000000-0005-0000-0000-000069B30000}"/>
    <cellStyle name="Hyperlink 45" xfId="12988" hidden="1" xr:uid="{00000000-0005-0000-0000-00006AB30000}"/>
    <cellStyle name="Hyperlink 45" xfId="11472" hidden="1" xr:uid="{00000000-0005-0000-0000-00006BB30000}"/>
    <cellStyle name="Hyperlink 45" xfId="13057" hidden="1" xr:uid="{00000000-0005-0000-0000-00006CB30000}"/>
    <cellStyle name="Hyperlink 45" xfId="13106" hidden="1" xr:uid="{00000000-0005-0000-0000-00006DB30000}"/>
    <cellStyle name="Hyperlink 45" xfId="13156" hidden="1" xr:uid="{00000000-0005-0000-0000-00006EB30000}"/>
    <cellStyle name="Hyperlink 45" xfId="13192" hidden="1" xr:uid="{00000000-0005-0000-0000-00006FB30000}"/>
    <cellStyle name="Hyperlink 45" xfId="13315" hidden="1" xr:uid="{00000000-0005-0000-0000-000070B30000}"/>
    <cellStyle name="Hyperlink 45" xfId="13488" hidden="1" xr:uid="{00000000-0005-0000-0000-000071B30000}"/>
    <cellStyle name="Hyperlink 45" xfId="13537" hidden="1" xr:uid="{00000000-0005-0000-0000-000072B30000}"/>
    <cellStyle name="Hyperlink 45" xfId="13587" hidden="1" xr:uid="{00000000-0005-0000-0000-000073B30000}"/>
    <cellStyle name="Hyperlink 45" xfId="13623" hidden="1" xr:uid="{00000000-0005-0000-0000-000074B30000}"/>
    <cellStyle name="Hyperlink 45" xfId="13332" hidden="1" xr:uid="{00000000-0005-0000-0000-000075B30000}"/>
    <cellStyle name="Hyperlink 45" xfId="13720" hidden="1" xr:uid="{00000000-0005-0000-0000-000076B30000}"/>
    <cellStyle name="Hyperlink 45" xfId="13769" hidden="1" xr:uid="{00000000-0005-0000-0000-000077B30000}"/>
    <cellStyle name="Hyperlink 45" xfId="13819" hidden="1" xr:uid="{00000000-0005-0000-0000-000078B30000}"/>
    <cellStyle name="Hyperlink 45" xfId="13855" hidden="1" xr:uid="{00000000-0005-0000-0000-000079B30000}"/>
    <cellStyle name="Hyperlink 45" xfId="13232" hidden="1" xr:uid="{00000000-0005-0000-0000-00007AB30000}"/>
    <cellStyle name="Hyperlink 45" xfId="13924" hidden="1" xr:uid="{00000000-0005-0000-0000-00007BB30000}"/>
    <cellStyle name="Hyperlink 45" xfId="13973" hidden="1" xr:uid="{00000000-0005-0000-0000-00007CB30000}"/>
    <cellStyle name="Hyperlink 45" xfId="14023" hidden="1" xr:uid="{00000000-0005-0000-0000-00007DB30000}"/>
    <cellStyle name="Hyperlink 45" xfId="14059" hidden="1" xr:uid="{00000000-0005-0000-0000-00007EB30000}"/>
    <cellStyle name="Hyperlink 45" xfId="13387" hidden="1" xr:uid="{00000000-0005-0000-0000-00007FB30000}"/>
    <cellStyle name="Hyperlink 45" xfId="14128" hidden="1" xr:uid="{00000000-0005-0000-0000-000080B30000}"/>
    <cellStyle name="Hyperlink 45" xfId="14177" hidden="1" xr:uid="{00000000-0005-0000-0000-000081B30000}"/>
    <cellStyle name="Hyperlink 45" xfId="14227" hidden="1" xr:uid="{00000000-0005-0000-0000-000082B30000}"/>
    <cellStyle name="Hyperlink 45" xfId="14263" hidden="1" xr:uid="{00000000-0005-0000-0000-000083B30000}"/>
    <cellStyle name="Hyperlink 45" xfId="13219" hidden="1" xr:uid="{00000000-0005-0000-0000-000084B30000}"/>
    <cellStyle name="Hyperlink 45" xfId="14332" hidden="1" xr:uid="{00000000-0005-0000-0000-000085B30000}"/>
    <cellStyle name="Hyperlink 45" xfId="14381" hidden="1" xr:uid="{00000000-0005-0000-0000-000086B30000}"/>
    <cellStyle name="Hyperlink 45" xfId="14431" hidden="1" xr:uid="{00000000-0005-0000-0000-000087B30000}"/>
    <cellStyle name="Hyperlink 45" xfId="14467" hidden="1" xr:uid="{00000000-0005-0000-0000-000088B30000}"/>
    <cellStyle name="Hyperlink 45" xfId="11373" hidden="1" xr:uid="{00000000-0005-0000-0000-000089B30000}"/>
    <cellStyle name="Hyperlink 45" xfId="14536" hidden="1" xr:uid="{00000000-0005-0000-0000-00008AB30000}"/>
    <cellStyle name="Hyperlink 45" xfId="14585" hidden="1" xr:uid="{00000000-0005-0000-0000-00008BB30000}"/>
    <cellStyle name="Hyperlink 45" xfId="14635" hidden="1" xr:uid="{00000000-0005-0000-0000-00008CB30000}"/>
    <cellStyle name="Hyperlink 45" xfId="14671" hidden="1" xr:uid="{00000000-0005-0000-0000-00008DB30000}"/>
    <cellStyle name="Hyperlink 45" xfId="14794" hidden="1" xr:uid="{00000000-0005-0000-0000-00008EB30000}"/>
    <cellStyle name="Hyperlink 45" xfId="14967" hidden="1" xr:uid="{00000000-0005-0000-0000-00008FB30000}"/>
    <cellStyle name="Hyperlink 45" xfId="15016" hidden="1" xr:uid="{00000000-0005-0000-0000-000090B30000}"/>
    <cellStyle name="Hyperlink 45" xfId="15066" hidden="1" xr:uid="{00000000-0005-0000-0000-000091B30000}"/>
    <cellStyle name="Hyperlink 45" xfId="15102" hidden="1" xr:uid="{00000000-0005-0000-0000-000092B30000}"/>
    <cellStyle name="Hyperlink 45" xfId="14811" hidden="1" xr:uid="{00000000-0005-0000-0000-000093B30000}"/>
    <cellStyle name="Hyperlink 45" xfId="15199" hidden="1" xr:uid="{00000000-0005-0000-0000-000094B30000}"/>
    <cellStyle name="Hyperlink 45" xfId="15248" hidden="1" xr:uid="{00000000-0005-0000-0000-000095B30000}"/>
    <cellStyle name="Hyperlink 45" xfId="15298" hidden="1" xr:uid="{00000000-0005-0000-0000-000096B30000}"/>
    <cellStyle name="Hyperlink 45" xfId="15334" hidden="1" xr:uid="{00000000-0005-0000-0000-000097B30000}"/>
    <cellStyle name="Hyperlink 45" xfId="14711" hidden="1" xr:uid="{00000000-0005-0000-0000-000098B30000}"/>
    <cellStyle name="Hyperlink 45" xfId="15403" hidden="1" xr:uid="{00000000-0005-0000-0000-000099B30000}"/>
    <cellStyle name="Hyperlink 45" xfId="15452" hidden="1" xr:uid="{00000000-0005-0000-0000-00009AB30000}"/>
    <cellStyle name="Hyperlink 45" xfId="15502" hidden="1" xr:uid="{00000000-0005-0000-0000-00009BB30000}"/>
    <cellStyle name="Hyperlink 45" xfId="15538" hidden="1" xr:uid="{00000000-0005-0000-0000-00009CB30000}"/>
    <cellStyle name="Hyperlink 45" xfId="14866" hidden="1" xr:uid="{00000000-0005-0000-0000-00009DB30000}"/>
    <cellStyle name="Hyperlink 45" xfId="15607" hidden="1" xr:uid="{00000000-0005-0000-0000-00009EB30000}"/>
    <cellStyle name="Hyperlink 45" xfId="15656" hidden="1" xr:uid="{00000000-0005-0000-0000-00009FB30000}"/>
    <cellStyle name="Hyperlink 45" xfId="15706" hidden="1" xr:uid="{00000000-0005-0000-0000-0000A0B30000}"/>
    <cellStyle name="Hyperlink 45" xfId="15742" hidden="1" xr:uid="{00000000-0005-0000-0000-0000A1B30000}"/>
    <cellStyle name="Hyperlink 45" xfId="14698" hidden="1" xr:uid="{00000000-0005-0000-0000-0000A2B30000}"/>
    <cellStyle name="Hyperlink 45" xfId="15811" hidden="1" xr:uid="{00000000-0005-0000-0000-0000A3B30000}"/>
    <cellStyle name="Hyperlink 45" xfId="15860" hidden="1" xr:uid="{00000000-0005-0000-0000-0000A4B30000}"/>
    <cellStyle name="Hyperlink 45" xfId="15910" hidden="1" xr:uid="{00000000-0005-0000-0000-0000A5B30000}"/>
    <cellStyle name="Hyperlink 45" xfId="15946" hidden="1" xr:uid="{00000000-0005-0000-0000-0000A6B30000}"/>
    <cellStyle name="Hyperlink 45" xfId="5565" hidden="1" xr:uid="{00000000-0005-0000-0000-0000A7B30000}"/>
    <cellStyle name="Hyperlink 45" xfId="16040" hidden="1" xr:uid="{00000000-0005-0000-0000-0000A8B30000}"/>
    <cellStyle name="Hyperlink 45" xfId="16089" hidden="1" xr:uid="{00000000-0005-0000-0000-0000A9B30000}"/>
    <cellStyle name="Hyperlink 45" xfId="16139" hidden="1" xr:uid="{00000000-0005-0000-0000-0000AAB30000}"/>
    <cellStyle name="Hyperlink 45" xfId="16175" hidden="1" xr:uid="{00000000-0005-0000-0000-0000ABB30000}"/>
    <cellStyle name="Hyperlink 45" xfId="16226" hidden="1" xr:uid="{00000000-0005-0000-0000-0000ACB30000}"/>
    <cellStyle name="Hyperlink 45" xfId="16295" hidden="1" xr:uid="{00000000-0005-0000-0000-0000ADB30000}"/>
    <cellStyle name="Hyperlink 45" xfId="16344" hidden="1" xr:uid="{00000000-0005-0000-0000-0000AEB30000}"/>
    <cellStyle name="Hyperlink 45" xfId="16394" hidden="1" xr:uid="{00000000-0005-0000-0000-0000AFB30000}"/>
    <cellStyle name="Hyperlink 45" xfId="16430" hidden="1" xr:uid="{00000000-0005-0000-0000-0000B0B30000}"/>
    <cellStyle name="Hyperlink 45" xfId="16535" hidden="1" xr:uid="{00000000-0005-0000-0000-0000B1B30000}"/>
    <cellStyle name="Hyperlink 45" xfId="16658" hidden="1" xr:uid="{00000000-0005-0000-0000-0000B2B30000}"/>
    <cellStyle name="Hyperlink 45" xfId="16707" hidden="1" xr:uid="{00000000-0005-0000-0000-0000B3B30000}"/>
    <cellStyle name="Hyperlink 45" xfId="16757" hidden="1" xr:uid="{00000000-0005-0000-0000-0000B4B30000}"/>
    <cellStyle name="Hyperlink 45" xfId="16793" hidden="1" xr:uid="{00000000-0005-0000-0000-0000B5B30000}"/>
    <cellStyle name="Hyperlink 45" xfId="16916" hidden="1" xr:uid="{00000000-0005-0000-0000-0000B6B30000}"/>
    <cellStyle name="Hyperlink 45" xfId="17089" hidden="1" xr:uid="{00000000-0005-0000-0000-0000B7B30000}"/>
    <cellStyle name="Hyperlink 45" xfId="17138" hidden="1" xr:uid="{00000000-0005-0000-0000-0000B8B30000}"/>
    <cellStyle name="Hyperlink 45" xfId="17188" hidden="1" xr:uid="{00000000-0005-0000-0000-0000B9B30000}"/>
    <cellStyle name="Hyperlink 45" xfId="17224" hidden="1" xr:uid="{00000000-0005-0000-0000-0000BAB30000}"/>
    <cellStyle name="Hyperlink 45" xfId="16933" hidden="1" xr:uid="{00000000-0005-0000-0000-0000BBB30000}"/>
    <cellStyle name="Hyperlink 45" xfId="17321" hidden="1" xr:uid="{00000000-0005-0000-0000-0000BCB30000}"/>
    <cellStyle name="Hyperlink 45" xfId="17370" hidden="1" xr:uid="{00000000-0005-0000-0000-0000BDB30000}"/>
    <cellStyle name="Hyperlink 45" xfId="17420" hidden="1" xr:uid="{00000000-0005-0000-0000-0000BEB30000}"/>
    <cellStyle name="Hyperlink 45" xfId="17456" hidden="1" xr:uid="{00000000-0005-0000-0000-0000BFB30000}"/>
    <cellStyle name="Hyperlink 45" xfId="16833" hidden="1" xr:uid="{00000000-0005-0000-0000-0000C0B30000}"/>
    <cellStyle name="Hyperlink 45" xfId="17525" hidden="1" xr:uid="{00000000-0005-0000-0000-0000C1B30000}"/>
    <cellStyle name="Hyperlink 45" xfId="17574" hidden="1" xr:uid="{00000000-0005-0000-0000-0000C2B30000}"/>
    <cellStyle name="Hyperlink 45" xfId="17624" hidden="1" xr:uid="{00000000-0005-0000-0000-0000C3B30000}"/>
    <cellStyle name="Hyperlink 45" xfId="17660" hidden="1" xr:uid="{00000000-0005-0000-0000-0000C4B30000}"/>
    <cellStyle name="Hyperlink 45" xfId="16988" hidden="1" xr:uid="{00000000-0005-0000-0000-0000C5B30000}"/>
    <cellStyle name="Hyperlink 45" xfId="17729" hidden="1" xr:uid="{00000000-0005-0000-0000-0000C6B30000}"/>
    <cellStyle name="Hyperlink 45" xfId="17778" hidden="1" xr:uid="{00000000-0005-0000-0000-0000C7B30000}"/>
    <cellStyle name="Hyperlink 45" xfId="17828" hidden="1" xr:uid="{00000000-0005-0000-0000-0000C8B30000}"/>
    <cellStyle name="Hyperlink 45" xfId="17864" hidden="1" xr:uid="{00000000-0005-0000-0000-0000C9B30000}"/>
    <cellStyle name="Hyperlink 45" xfId="16820" hidden="1" xr:uid="{00000000-0005-0000-0000-0000CAB30000}"/>
    <cellStyle name="Hyperlink 45" xfId="17933" hidden="1" xr:uid="{00000000-0005-0000-0000-0000CBB30000}"/>
    <cellStyle name="Hyperlink 45" xfId="17982" hidden="1" xr:uid="{00000000-0005-0000-0000-0000CCB30000}"/>
    <cellStyle name="Hyperlink 45" xfId="18032" hidden="1" xr:uid="{00000000-0005-0000-0000-0000CDB30000}"/>
    <cellStyle name="Hyperlink 45" xfId="18068" hidden="1" xr:uid="{00000000-0005-0000-0000-0000CEB30000}"/>
    <cellStyle name="Hyperlink 45" xfId="16553" hidden="1" xr:uid="{00000000-0005-0000-0000-0000CFB30000}"/>
    <cellStyle name="Hyperlink 45" xfId="18137" hidden="1" xr:uid="{00000000-0005-0000-0000-0000D0B30000}"/>
    <cellStyle name="Hyperlink 45" xfId="18186" hidden="1" xr:uid="{00000000-0005-0000-0000-0000D1B30000}"/>
    <cellStyle name="Hyperlink 45" xfId="18236" hidden="1" xr:uid="{00000000-0005-0000-0000-0000D2B30000}"/>
    <cellStyle name="Hyperlink 45" xfId="18272" hidden="1" xr:uid="{00000000-0005-0000-0000-0000D3B30000}"/>
    <cellStyle name="Hyperlink 45" xfId="18395" hidden="1" xr:uid="{00000000-0005-0000-0000-0000D4B30000}"/>
    <cellStyle name="Hyperlink 45" xfId="18568" hidden="1" xr:uid="{00000000-0005-0000-0000-0000D5B30000}"/>
    <cellStyle name="Hyperlink 45" xfId="18617" hidden="1" xr:uid="{00000000-0005-0000-0000-0000D6B30000}"/>
    <cellStyle name="Hyperlink 45" xfId="18667" hidden="1" xr:uid="{00000000-0005-0000-0000-0000D7B30000}"/>
    <cellStyle name="Hyperlink 45" xfId="18703" hidden="1" xr:uid="{00000000-0005-0000-0000-0000D8B30000}"/>
    <cellStyle name="Hyperlink 45" xfId="18412" hidden="1" xr:uid="{00000000-0005-0000-0000-0000D9B30000}"/>
    <cellStyle name="Hyperlink 45" xfId="18800" hidden="1" xr:uid="{00000000-0005-0000-0000-0000DAB30000}"/>
    <cellStyle name="Hyperlink 45" xfId="18849" hidden="1" xr:uid="{00000000-0005-0000-0000-0000DBB30000}"/>
    <cellStyle name="Hyperlink 45" xfId="18899" hidden="1" xr:uid="{00000000-0005-0000-0000-0000DCB30000}"/>
    <cellStyle name="Hyperlink 45" xfId="18935" hidden="1" xr:uid="{00000000-0005-0000-0000-0000DDB30000}"/>
    <cellStyle name="Hyperlink 45" xfId="18312" hidden="1" xr:uid="{00000000-0005-0000-0000-0000DEB30000}"/>
    <cellStyle name="Hyperlink 45" xfId="19004" hidden="1" xr:uid="{00000000-0005-0000-0000-0000DFB30000}"/>
    <cellStyle name="Hyperlink 45" xfId="19053" hidden="1" xr:uid="{00000000-0005-0000-0000-0000E0B30000}"/>
    <cellStyle name="Hyperlink 45" xfId="19103" hidden="1" xr:uid="{00000000-0005-0000-0000-0000E1B30000}"/>
    <cellStyle name="Hyperlink 45" xfId="19139" hidden="1" xr:uid="{00000000-0005-0000-0000-0000E2B30000}"/>
    <cellStyle name="Hyperlink 45" xfId="18467" hidden="1" xr:uid="{00000000-0005-0000-0000-0000E3B30000}"/>
    <cellStyle name="Hyperlink 45" xfId="19208" hidden="1" xr:uid="{00000000-0005-0000-0000-0000E4B30000}"/>
    <cellStyle name="Hyperlink 45" xfId="19257" hidden="1" xr:uid="{00000000-0005-0000-0000-0000E5B30000}"/>
    <cellStyle name="Hyperlink 45" xfId="19307" hidden="1" xr:uid="{00000000-0005-0000-0000-0000E6B30000}"/>
    <cellStyle name="Hyperlink 45" xfId="19343" hidden="1" xr:uid="{00000000-0005-0000-0000-0000E7B30000}"/>
    <cellStyle name="Hyperlink 45" xfId="18299" hidden="1" xr:uid="{00000000-0005-0000-0000-0000E8B30000}"/>
    <cellStyle name="Hyperlink 45" xfId="19412" hidden="1" xr:uid="{00000000-0005-0000-0000-0000E9B30000}"/>
    <cellStyle name="Hyperlink 45" xfId="19461" hidden="1" xr:uid="{00000000-0005-0000-0000-0000EAB30000}"/>
    <cellStyle name="Hyperlink 45" xfId="19511" hidden="1" xr:uid="{00000000-0005-0000-0000-0000EBB30000}"/>
    <cellStyle name="Hyperlink 45" xfId="19547" hidden="1" xr:uid="{00000000-0005-0000-0000-0000ECB30000}"/>
    <cellStyle name="Hyperlink 45" xfId="16455" hidden="1" xr:uid="{00000000-0005-0000-0000-0000EDB30000}"/>
    <cellStyle name="Hyperlink 45" xfId="19616" hidden="1" xr:uid="{00000000-0005-0000-0000-0000EEB30000}"/>
    <cellStyle name="Hyperlink 45" xfId="19665" hidden="1" xr:uid="{00000000-0005-0000-0000-0000EFB30000}"/>
    <cellStyle name="Hyperlink 45" xfId="19715" hidden="1" xr:uid="{00000000-0005-0000-0000-0000F0B30000}"/>
    <cellStyle name="Hyperlink 45" xfId="19751" hidden="1" xr:uid="{00000000-0005-0000-0000-0000F1B30000}"/>
    <cellStyle name="Hyperlink 45" xfId="19874" hidden="1" xr:uid="{00000000-0005-0000-0000-0000F2B30000}"/>
    <cellStyle name="Hyperlink 45" xfId="20047" hidden="1" xr:uid="{00000000-0005-0000-0000-0000F3B30000}"/>
    <cellStyle name="Hyperlink 45" xfId="20096" hidden="1" xr:uid="{00000000-0005-0000-0000-0000F4B30000}"/>
    <cellStyle name="Hyperlink 45" xfId="20146" hidden="1" xr:uid="{00000000-0005-0000-0000-0000F5B30000}"/>
    <cellStyle name="Hyperlink 45" xfId="20182" hidden="1" xr:uid="{00000000-0005-0000-0000-0000F6B30000}"/>
    <cellStyle name="Hyperlink 45" xfId="19891" hidden="1" xr:uid="{00000000-0005-0000-0000-0000F7B30000}"/>
    <cellStyle name="Hyperlink 45" xfId="20279" hidden="1" xr:uid="{00000000-0005-0000-0000-0000F8B30000}"/>
    <cellStyle name="Hyperlink 45" xfId="20328" hidden="1" xr:uid="{00000000-0005-0000-0000-0000F9B30000}"/>
    <cellStyle name="Hyperlink 45" xfId="20378" hidden="1" xr:uid="{00000000-0005-0000-0000-0000FAB30000}"/>
    <cellStyle name="Hyperlink 45" xfId="20414" hidden="1" xr:uid="{00000000-0005-0000-0000-0000FBB30000}"/>
    <cellStyle name="Hyperlink 45" xfId="19791" hidden="1" xr:uid="{00000000-0005-0000-0000-0000FCB30000}"/>
    <cellStyle name="Hyperlink 45" xfId="20483" hidden="1" xr:uid="{00000000-0005-0000-0000-0000FDB30000}"/>
    <cellStyle name="Hyperlink 45" xfId="20532" hidden="1" xr:uid="{00000000-0005-0000-0000-0000FEB30000}"/>
    <cellStyle name="Hyperlink 45" xfId="20582" hidden="1" xr:uid="{00000000-0005-0000-0000-0000FFB30000}"/>
    <cellStyle name="Hyperlink 45" xfId="20618" hidden="1" xr:uid="{00000000-0005-0000-0000-000000B40000}"/>
    <cellStyle name="Hyperlink 45" xfId="19946" hidden="1" xr:uid="{00000000-0005-0000-0000-000001B40000}"/>
    <cellStyle name="Hyperlink 45" xfId="20687" hidden="1" xr:uid="{00000000-0005-0000-0000-000002B40000}"/>
    <cellStyle name="Hyperlink 45" xfId="20736" hidden="1" xr:uid="{00000000-0005-0000-0000-000003B40000}"/>
    <cellStyle name="Hyperlink 45" xfId="20786" hidden="1" xr:uid="{00000000-0005-0000-0000-000004B40000}"/>
    <cellStyle name="Hyperlink 45" xfId="20822" hidden="1" xr:uid="{00000000-0005-0000-0000-000005B40000}"/>
    <cellStyle name="Hyperlink 45" xfId="19778" hidden="1" xr:uid="{00000000-0005-0000-0000-000006B40000}"/>
    <cellStyle name="Hyperlink 45" xfId="20891" hidden="1" xr:uid="{00000000-0005-0000-0000-000007B40000}"/>
    <cellStyle name="Hyperlink 45" xfId="20940" hidden="1" xr:uid="{00000000-0005-0000-0000-000008B40000}"/>
    <cellStyle name="Hyperlink 45" xfId="20990" hidden="1" xr:uid="{00000000-0005-0000-0000-000009B40000}"/>
    <cellStyle name="Hyperlink 45" xfId="21026" hidden="1" xr:uid="{00000000-0005-0000-0000-00000AB40000}"/>
    <cellStyle name="Hyperlink 45" xfId="5796" hidden="1" xr:uid="{00000000-0005-0000-0000-00000BB40000}"/>
    <cellStyle name="Hyperlink 45" xfId="21124" hidden="1" xr:uid="{00000000-0005-0000-0000-00000CB40000}"/>
    <cellStyle name="Hyperlink 45" xfId="21173" hidden="1" xr:uid="{00000000-0005-0000-0000-00000DB40000}"/>
    <cellStyle name="Hyperlink 45" xfId="21223" hidden="1" xr:uid="{00000000-0005-0000-0000-00000EB40000}"/>
    <cellStyle name="Hyperlink 45" xfId="21259" hidden="1" xr:uid="{00000000-0005-0000-0000-00000FB40000}"/>
    <cellStyle name="Hyperlink 45" xfId="21310" hidden="1" xr:uid="{00000000-0005-0000-0000-000010B40000}"/>
    <cellStyle name="Hyperlink 45" xfId="21379" hidden="1" xr:uid="{00000000-0005-0000-0000-000011B40000}"/>
    <cellStyle name="Hyperlink 45" xfId="21428" hidden="1" xr:uid="{00000000-0005-0000-0000-000012B40000}"/>
    <cellStyle name="Hyperlink 45" xfId="21478" hidden="1" xr:uid="{00000000-0005-0000-0000-000013B40000}"/>
    <cellStyle name="Hyperlink 45" xfId="21514" hidden="1" xr:uid="{00000000-0005-0000-0000-000014B40000}"/>
    <cellStyle name="Hyperlink 45" xfId="21620" hidden="1" xr:uid="{00000000-0005-0000-0000-000015B40000}"/>
    <cellStyle name="Hyperlink 45" xfId="21743" hidden="1" xr:uid="{00000000-0005-0000-0000-000016B40000}"/>
    <cellStyle name="Hyperlink 45" xfId="21792" hidden="1" xr:uid="{00000000-0005-0000-0000-000017B40000}"/>
    <cellStyle name="Hyperlink 45" xfId="21842" hidden="1" xr:uid="{00000000-0005-0000-0000-000018B40000}"/>
    <cellStyle name="Hyperlink 45" xfId="21878" hidden="1" xr:uid="{00000000-0005-0000-0000-000019B40000}"/>
    <cellStyle name="Hyperlink 45" xfId="22001" hidden="1" xr:uid="{00000000-0005-0000-0000-00001AB40000}"/>
    <cellStyle name="Hyperlink 45" xfId="22174" hidden="1" xr:uid="{00000000-0005-0000-0000-00001BB40000}"/>
    <cellStyle name="Hyperlink 45" xfId="22223" hidden="1" xr:uid="{00000000-0005-0000-0000-00001CB40000}"/>
    <cellStyle name="Hyperlink 45" xfId="22273" hidden="1" xr:uid="{00000000-0005-0000-0000-00001DB40000}"/>
    <cellStyle name="Hyperlink 45" xfId="22309" hidden="1" xr:uid="{00000000-0005-0000-0000-00001EB40000}"/>
    <cellStyle name="Hyperlink 45" xfId="22018" hidden="1" xr:uid="{00000000-0005-0000-0000-00001FB40000}"/>
    <cellStyle name="Hyperlink 45" xfId="22406" hidden="1" xr:uid="{00000000-0005-0000-0000-000020B40000}"/>
    <cellStyle name="Hyperlink 45" xfId="22455" hidden="1" xr:uid="{00000000-0005-0000-0000-000021B40000}"/>
    <cellStyle name="Hyperlink 45" xfId="22505" hidden="1" xr:uid="{00000000-0005-0000-0000-000022B40000}"/>
    <cellStyle name="Hyperlink 45" xfId="22541" hidden="1" xr:uid="{00000000-0005-0000-0000-000023B40000}"/>
    <cellStyle name="Hyperlink 45" xfId="21918" hidden="1" xr:uid="{00000000-0005-0000-0000-000024B40000}"/>
    <cellStyle name="Hyperlink 45" xfId="22610" hidden="1" xr:uid="{00000000-0005-0000-0000-000025B40000}"/>
    <cellStyle name="Hyperlink 45" xfId="22659" hidden="1" xr:uid="{00000000-0005-0000-0000-000026B40000}"/>
    <cellStyle name="Hyperlink 45" xfId="22709" hidden="1" xr:uid="{00000000-0005-0000-0000-000027B40000}"/>
    <cellStyle name="Hyperlink 45" xfId="22745" hidden="1" xr:uid="{00000000-0005-0000-0000-000028B40000}"/>
    <cellStyle name="Hyperlink 45" xfId="22073" hidden="1" xr:uid="{00000000-0005-0000-0000-000029B40000}"/>
    <cellStyle name="Hyperlink 45" xfId="22814" hidden="1" xr:uid="{00000000-0005-0000-0000-00002AB40000}"/>
    <cellStyle name="Hyperlink 45" xfId="22863" hidden="1" xr:uid="{00000000-0005-0000-0000-00002BB40000}"/>
    <cellStyle name="Hyperlink 45" xfId="22913" hidden="1" xr:uid="{00000000-0005-0000-0000-00002CB40000}"/>
    <cellStyle name="Hyperlink 45" xfId="22949" hidden="1" xr:uid="{00000000-0005-0000-0000-00002DB40000}"/>
    <cellStyle name="Hyperlink 45" xfId="21905" hidden="1" xr:uid="{00000000-0005-0000-0000-00002EB40000}"/>
    <cellStyle name="Hyperlink 45" xfId="23018" hidden="1" xr:uid="{00000000-0005-0000-0000-00002FB40000}"/>
    <cellStyle name="Hyperlink 45" xfId="23067" hidden="1" xr:uid="{00000000-0005-0000-0000-000030B40000}"/>
    <cellStyle name="Hyperlink 45" xfId="23117" hidden="1" xr:uid="{00000000-0005-0000-0000-000031B40000}"/>
    <cellStyle name="Hyperlink 45" xfId="23153" hidden="1" xr:uid="{00000000-0005-0000-0000-000032B40000}"/>
    <cellStyle name="Hyperlink 45" xfId="21638" hidden="1" xr:uid="{00000000-0005-0000-0000-000033B40000}"/>
    <cellStyle name="Hyperlink 45" xfId="23222" hidden="1" xr:uid="{00000000-0005-0000-0000-000034B40000}"/>
    <cellStyle name="Hyperlink 45" xfId="23271" hidden="1" xr:uid="{00000000-0005-0000-0000-000035B40000}"/>
    <cellStyle name="Hyperlink 45" xfId="23321" hidden="1" xr:uid="{00000000-0005-0000-0000-000036B40000}"/>
    <cellStyle name="Hyperlink 45" xfId="23357" hidden="1" xr:uid="{00000000-0005-0000-0000-000037B40000}"/>
    <cellStyle name="Hyperlink 45" xfId="23480" hidden="1" xr:uid="{00000000-0005-0000-0000-000038B40000}"/>
    <cellStyle name="Hyperlink 45" xfId="23653" hidden="1" xr:uid="{00000000-0005-0000-0000-000039B40000}"/>
    <cellStyle name="Hyperlink 45" xfId="23702" hidden="1" xr:uid="{00000000-0005-0000-0000-00003AB40000}"/>
    <cellStyle name="Hyperlink 45" xfId="23752" hidden="1" xr:uid="{00000000-0005-0000-0000-00003BB40000}"/>
    <cellStyle name="Hyperlink 45" xfId="23788" hidden="1" xr:uid="{00000000-0005-0000-0000-00003CB40000}"/>
    <cellStyle name="Hyperlink 45" xfId="23497" hidden="1" xr:uid="{00000000-0005-0000-0000-00003DB40000}"/>
    <cellStyle name="Hyperlink 45" xfId="23885" hidden="1" xr:uid="{00000000-0005-0000-0000-00003EB40000}"/>
    <cellStyle name="Hyperlink 45" xfId="23934" hidden="1" xr:uid="{00000000-0005-0000-0000-00003FB40000}"/>
    <cellStyle name="Hyperlink 45" xfId="23984" hidden="1" xr:uid="{00000000-0005-0000-0000-000040B40000}"/>
    <cellStyle name="Hyperlink 45" xfId="24020" hidden="1" xr:uid="{00000000-0005-0000-0000-000041B40000}"/>
    <cellStyle name="Hyperlink 45" xfId="23397" hidden="1" xr:uid="{00000000-0005-0000-0000-000042B40000}"/>
    <cellStyle name="Hyperlink 45" xfId="24089" hidden="1" xr:uid="{00000000-0005-0000-0000-000043B40000}"/>
    <cellStyle name="Hyperlink 45" xfId="24138" hidden="1" xr:uid="{00000000-0005-0000-0000-000044B40000}"/>
    <cellStyle name="Hyperlink 45" xfId="24188" hidden="1" xr:uid="{00000000-0005-0000-0000-000045B40000}"/>
    <cellStyle name="Hyperlink 45" xfId="24224" hidden="1" xr:uid="{00000000-0005-0000-0000-000046B40000}"/>
    <cellStyle name="Hyperlink 45" xfId="23552" hidden="1" xr:uid="{00000000-0005-0000-0000-000047B40000}"/>
    <cellStyle name="Hyperlink 45" xfId="24293" hidden="1" xr:uid="{00000000-0005-0000-0000-000048B40000}"/>
    <cellStyle name="Hyperlink 45" xfId="24342" hidden="1" xr:uid="{00000000-0005-0000-0000-000049B40000}"/>
    <cellStyle name="Hyperlink 45" xfId="24392" hidden="1" xr:uid="{00000000-0005-0000-0000-00004AB40000}"/>
    <cellStyle name="Hyperlink 45" xfId="24428" hidden="1" xr:uid="{00000000-0005-0000-0000-00004BB40000}"/>
    <cellStyle name="Hyperlink 45" xfId="23384" hidden="1" xr:uid="{00000000-0005-0000-0000-00004CB40000}"/>
    <cellStyle name="Hyperlink 45" xfId="24497" hidden="1" xr:uid="{00000000-0005-0000-0000-00004DB40000}"/>
    <cellStyle name="Hyperlink 45" xfId="24546" hidden="1" xr:uid="{00000000-0005-0000-0000-00004EB40000}"/>
    <cellStyle name="Hyperlink 45" xfId="24596" hidden="1" xr:uid="{00000000-0005-0000-0000-00004FB40000}"/>
    <cellStyle name="Hyperlink 45" xfId="24632" hidden="1" xr:uid="{00000000-0005-0000-0000-000050B40000}"/>
    <cellStyle name="Hyperlink 45" xfId="21540" hidden="1" xr:uid="{00000000-0005-0000-0000-000051B40000}"/>
    <cellStyle name="Hyperlink 45" xfId="24701" hidden="1" xr:uid="{00000000-0005-0000-0000-000052B40000}"/>
    <cellStyle name="Hyperlink 45" xfId="24750" hidden="1" xr:uid="{00000000-0005-0000-0000-000053B40000}"/>
    <cellStyle name="Hyperlink 45" xfId="24800" hidden="1" xr:uid="{00000000-0005-0000-0000-000054B40000}"/>
    <cellStyle name="Hyperlink 45" xfId="24836" hidden="1" xr:uid="{00000000-0005-0000-0000-000055B40000}"/>
    <cellStyle name="Hyperlink 45" xfId="24959" hidden="1" xr:uid="{00000000-0005-0000-0000-000056B40000}"/>
    <cellStyle name="Hyperlink 45" xfId="25132" hidden="1" xr:uid="{00000000-0005-0000-0000-000057B40000}"/>
    <cellStyle name="Hyperlink 45" xfId="25181" hidden="1" xr:uid="{00000000-0005-0000-0000-000058B40000}"/>
    <cellStyle name="Hyperlink 45" xfId="25231" hidden="1" xr:uid="{00000000-0005-0000-0000-000059B40000}"/>
    <cellStyle name="Hyperlink 45" xfId="25267" hidden="1" xr:uid="{00000000-0005-0000-0000-00005AB40000}"/>
    <cellStyle name="Hyperlink 45" xfId="24976" hidden="1" xr:uid="{00000000-0005-0000-0000-00005BB40000}"/>
    <cellStyle name="Hyperlink 45" xfId="25364" hidden="1" xr:uid="{00000000-0005-0000-0000-00005CB40000}"/>
    <cellStyle name="Hyperlink 45" xfId="25413" hidden="1" xr:uid="{00000000-0005-0000-0000-00005DB40000}"/>
    <cellStyle name="Hyperlink 45" xfId="25463" hidden="1" xr:uid="{00000000-0005-0000-0000-00005EB40000}"/>
    <cellStyle name="Hyperlink 45" xfId="25499" hidden="1" xr:uid="{00000000-0005-0000-0000-00005FB40000}"/>
    <cellStyle name="Hyperlink 45" xfId="24876" hidden="1" xr:uid="{00000000-0005-0000-0000-000060B40000}"/>
    <cellStyle name="Hyperlink 45" xfId="25568" hidden="1" xr:uid="{00000000-0005-0000-0000-000061B40000}"/>
    <cellStyle name="Hyperlink 45" xfId="25617" hidden="1" xr:uid="{00000000-0005-0000-0000-000062B40000}"/>
    <cellStyle name="Hyperlink 45" xfId="25667" hidden="1" xr:uid="{00000000-0005-0000-0000-000063B40000}"/>
    <cellStyle name="Hyperlink 45" xfId="25703" hidden="1" xr:uid="{00000000-0005-0000-0000-000064B40000}"/>
    <cellStyle name="Hyperlink 45" xfId="25031" hidden="1" xr:uid="{00000000-0005-0000-0000-000065B40000}"/>
    <cellStyle name="Hyperlink 45" xfId="25772" hidden="1" xr:uid="{00000000-0005-0000-0000-000066B40000}"/>
    <cellStyle name="Hyperlink 45" xfId="25821" hidden="1" xr:uid="{00000000-0005-0000-0000-000067B40000}"/>
    <cellStyle name="Hyperlink 45" xfId="25871" hidden="1" xr:uid="{00000000-0005-0000-0000-000068B40000}"/>
    <cellStyle name="Hyperlink 45" xfId="25907" hidden="1" xr:uid="{00000000-0005-0000-0000-000069B40000}"/>
    <cellStyle name="Hyperlink 45" xfId="24863" hidden="1" xr:uid="{00000000-0005-0000-0000-00006AB40000}"/>
    <cellStyle name="Hyperlink 45" xfId="25976" hidden="1" xr:uid="{00000000-0005-0000-0000-00006BB40000}"/>
    <cellStyle name="Hyperlink 45" xfId="26025" hidden="1" xr:uid="{00000000-0005-0000-0000-00006CB40000}"/>
    <cellStyle name="Hyperlink 45" xfId="26075" hidden="1" xr:uid="{00000000-0005-0000-0000-00006DB40000}"/>
    <cellStyle name="Hyperlink 45" xfId="26111" hidden="1" xr:uid="{00000000-0005-0000-0000-00006EB40000}"/>
    <cellStyle name="Hyperlink 45" xfId="10887" hidden="1" xr:uid="{00000000-0005-0000-0000-00006FB40000}"/>
    <cellStyle name="Hyperlink 45" xfId="26205" hidden="1" xr:uid="{00000000-0005-0000-0000-000070B40000}"/>
    <cellStyle name="Hyperlink 45" xfId="26254" hidden="1" xr:uid="{00000000-0005-0000-0000-000071B40000}"/>
    <cellStyle name="Hyperlink 45" xfId="26304" hidden="1" xr:uid="{00000000-0005-0000-0000-000072B40000}"/>
    <cellStyle name="Hyperlink 45" xfId="26340" hidden="1" xr:uid="{00000000-0005-0000-0000-000073B40000}"/>
    <cellStyle name="Hyperlink 45" xfId="26391" hidden="1" xr:uid="{00000000-0005-0000-0000-000074B40000}"/>
    <cellStyle name="Hyperlink 45" xfId="26460" hidden="1" xr:uid="{00000000-0005-0000-0000-000075B40000}"/>
    <cellStyle name="Hyperlink 45" xfId="26509" hidden="1" xr:uid="{00000000-0005-0000-0000-000076B40000}"/>
    <cellStyle name="Hyperlink 45" xfId="26559" hidden="1" xr:uid="{00000000-0005-0000-0000-000077B40000}"/>
    <cellStyle name="Hyperlink 45" xfId="26595" hidden="1" xr:uid="{00000000-0005-0000-0000-000078B40000}"/>
    <cellStyle name="Hyperlink 45" xfId="26698" hidden="1" xr:uid="{00000000-0005-0000-0000-000079B40000}"/>
    <cellStyle name="Hyperlink 45" xfId="26821" hidden="1" xr:uid="{00000000-0005-0000-0000-00007AB40000}"/>
    <cellStyle name="Hyperlink 45" xfId="26870" hidden="1" xr:uid="{00000000-0005-0000-0000-00007BB40000}"/>
    <cellStyle name="Hyperlink 45" xfId="26920" hidden="1" xr:uid="{00000000-0005-0000-0000-00007CB40000}"/>
    <cellStyle name="Hyperlink 45" xfId="26956" hidden="1" xr:uid="{00000000-0005-0000-0000-00007DB40000}"/>
    <cellStyle name="Hyperlink 45" xfId="27079" hidden="1" xr:uid="{00000000-0005-0000-0000-00007EB40000}"/>
    <cellStyle name="Hyperlink 45" xfId="27252" hidden="1" xr:uid="{00000000-0005-0000-0000-00007FB40000}"/>
    <cellStyle name="Hyperlink 45" xfId="27301" hidden="1" xr:uid="{00000000-0005-0000-0000-000080B40000}"/>
    <cellStyle name="Hyperlink 45" xfId="27351" hidden="1" xr:uid="{00000000-0005-0000-0000-000081B40000}"/>
    <cellStyle name="Hyperlink 45" xfId="27387" hidden="1" xr:uid="{00000000-0005-0000-0000-000082B40000}"/>
    <cellStyle name="Hyperlink 45" xfId="27096" hidden="1" xr:uid="{00000000-0005-0000-0000-000083B40000}"/>
    <cellStyle name="Hyperlink 45" xfId="27484" hidden="1" xr:uid="{00000000-0005-0000-0000-000084B40000}"/>
    <cellStyle name="Hyperlink 45" xfId="27533" hidden="1" xr:uid="{00000000-0005-0000-0000-000085B40000}"/>
    <cellStyle name="Hyperlink 45" xfId="27583" hidden="1" xr:uid="{00000000-0005-0000-0000-000086B40000}"/>
    <cellStyle name="Hyperlink 45" xfId="27619" hidden="1" xr:uid="{00000000-0005-0000-0000-000087B40000}"/>
    <cellStyle name="Hyperlink 45" xfId="26996" hidden="1" xr:uid="{00000000-0005-0000-0000-000088B40000}"/>
    <cellStyle name="Hyperlink 45" xfId="27688" hidden="1" xr:uid="{00000000-0005-0000-0000-000089B40000}"/>
    <cellStyle name="Hyperlink 45" xfId="27737" hidden="1" xr:uid="{00000000-0005-0000-0000-00008AB40000}"/>
    <cellStyle name="Hyperlink 45" xfId="27787" hidden="1" xr:uid="{00000000-0005-0000-0000-00008BB40000}"/>
    <cellStyle name="Hyperlink 45" xfId="27823" hidden="1" xr:uid="{00000000-0005-0000-0000-00008CB40000}"/>
    <cellStyle name="Hyperlink 45" xfId="27151" hidden="1" xr:uid="{00000000-0005-0000-0000-00008DB40000}"/>
    <cellStyle name="Hyperlink 45" xfId="27892" hidden="1" xr:uid="{00000000-0005-0000-0000-00008EB40000}"/>
    <cellStyle name="Hyperlink 45" xfId="27941" hidden="1" xr:uid="{00000000-0005-0000-0000-00008FB40000}"/>
    <cellStyle name="Hyperlink 45" xfId="27991" hidden="1" xr:uid="{00000000-0005-0000-0000-000090B40000}"/>
    <cellStyle name="Hyperlink 45" xfId="28027" hidden="1" xr:uid="{00000000-0005-0000-0000-000091B40000}"/>
    <cellStyle name="Hyperlink 45" xfId="26983" hidden="1" xr:uid="{00000000-0005-0000-0000-000092B40000}"/>
    <cellStyle name="Hyperlink 45" xfId="28096" hidden="1" xr:uid="{00000000-0005-0000-0000-000093B40000}"/>
    <cellStyle name="Hyperlink 45" xfId="28145" hidden="1" xr:uid="{00000000-0005-0000-0000-000094B40000}"/>
    <cellStyle name="Hyperlink 45" xfId="28195" hidden="1" xr:uid="{00000000-0005-0000-0000-000095B40000}"/>
    <cellStyle name="Hyperlink 45" xfId="28231" hidden="1" xr:uid="{00000000-0005-0000-0000-000096B40000}"/>
    <cellStyle name="Hyperlink 45" xfId="26716" hidden="1" xr:uid="{00000000-0005-0000-0000-000097B40000}"/>
    <cellStyle name="Hyperlink 45" xfId="28300" hidden="1" xr:uid="{00000000-0005-0000-0000-000098B40000}"/>
    <cellStyle name="Hyperlink 45" xfId="28349" hidden="1" xr:uid="{00000000-0005-0000-0000-000099B40000}"/>
    <cellStyle name="Hyperlink 45" xfId="28399" hidden="1" xr:uid="{00000000-0005-0000-0000-00009AB40000}"/>
    <cellStyle name="Hyperlink 45" xfId="28435" hidden="1" xr:uid="{00000000-0005-0000-0000-00009BB40000}"/>
    <cellStyle name="Hyperlink 45" xfId="28558" hidden="1" xr:uid="{00000000-0005-0000-0000-00009CB40000}"/>
    <cellStyle name="Hyperlink 45" xfId="28731" hidden="1" xr:uid="{00000000-0005-0000-0000-00009DB40000}"/>
    <cellStyle name="Hyperlink 45" xfId="28780" hidden="1" xr:uid="{00000000-0005-0000-0000-00009EB40000}"/>
    <cellStyle name="Hyperlink 45" xfId="28830" hidden="1" xr:uid="{00000000-0005-0000-0000-00009FB40000}"/>
    <cellStyle name="Hyperlink 45" xfId="28866" hidden="1" xr:uid="{00000000-0005-0000-0000-0000A0B40000}"/>
    <cellStyle name="Hyperlink 45" xfId="28575" hidden="1" xr:uid="{00000000-0005-0000-0000-0000A1B40000}"/>
    <cellStyle name="Hyperlink 45" xfId="28963" hidden="1" xr:uid="{00000000-0005-0000-0000-0000A2B40000}"/>
    <cellStyle name="Hyperlink 45" xfId="29012" hidden="1" xr:uid="{00000000-0005-0000-0000-0000A3B40000}"/>
    <cellStyle name="Hyperlink 45" xfId="29062" hidden="1" xr:uid="{00000000-0005-0000-0000-0000A4B40000}"/>
    <cellStyle name="Hyperlink 45" xfId="29098" hidden="1" xr:uid="{00000000-0005-0000-0000-0000A5B40000}"/>
    <cellStyle name="Hyperlink 45" xfId="28475" hidden="1" xr:uid="{00000000-0005-0000-0000-0000A6B40000}"/>
    <cellStyle name="Hyperlink 45" xfId="29167" hidden="1" xr:uid="{00000000-0005-0000-0000-0000A7B40000}"/>
    <cellStyle name="Hyperlink 45" xfId="29216" hidden="1" xr:uid="{00000000-0005-0000-0000-0000A8B40000}"/>
    <cellStyle name="Hyperlink 45" xfId="29266" hidden="1" xr:uid="{00000000-0005-0000-0000-0000A9B40000}"/>
    <cellStyle name="Hyperlink 45" xfId="29302" hidden="1" xr:uid="{00000000-0005-0000-0000-0000AAB40000}"/>
    <cellStyle name="Hyperlink 45" xfId="28630" hidden="1" xr:uid="{00000000-0005-0000-0000-0000ABB40000}"/>
    <cellStyle name="Hyperlink 45" xfId="29371" hidden="1" xr:uid="{00000000-0005-0000-0000-0000ACB40000}"/>
    <cellStyle name="Hyperlink 45" xfId="29420" hidden="1" xr:uid="{00000000-0005-0000-0000-0000ADB40000}"/>
    <cellStyle name="Hyperlink 45" xfId="29470" hidden="1" xr:uid="{00000000-0005-0000-0000-0000AEB40000}"/>
    <cellStyle name="Hyperlink 45" xfId="29506" hidden="1" xr:uid="{00000000-0005-0000-0000-0000AFB40000}"/>
    <cellStyle name="Hyperlink 45" xfId="28462" hidden="1" xr:uid="{00000000-0005-0000-0000-0000B0B40000}"/>
    <cellStyle name="Hyperlink 45" xfId="29575" hidden="1" xr:uid="{00000000-0005-0000-0000-0000B1B40000}"/>
    <cellStyle name="Hyperlink 45" xfId="29624" hidden="1" xr:uid="{00000000-0005-0000-0000-0000B2B40000}"/>
    <cellStyle name="Hyperlink 45" xfId="29674" hidden="1" xr:uid="{00000000-0005-0000-0000-0000B3B40000}"/>
    <cellStyle name="Hyperlink 45" xfId="29710" hidden="1" xr:uid="{00000000-0005-0000-0000-0000B4B40000}"/>
    <cellStyle name="Hyperlink 45" xfId="26618" hidden="1" xr:uid="{00000000-0005-0000-0000-0000B5B40000}"/>
    <cellStyle name="Hyperlink 45" xfId="29779" hidden="1" xr:uid="{00000000-0005-0000-0000-0000B6B40000}"/>
    <cellStyle name="Hyperlink 45" xfId="29828" hidden="1" xr:uid="{00000000-0005-0000-0000-0000B7B40000}"/>
    <cellStyle name="Hyperlink 45" xfId="29878" hidden="1" xr:uid="{00000000-0005-0000-0000-0000B8B40000}"/>
    <cellStyle name="Hyperlink 45" xfId="29914" hidden="1" xr:uid="{00000000-0005-0000-0000-0000B9B40000}"/>
    <cellStyle name="Hyperlink 45" xfId="30037" hidden="1" xr:uid="{00000000-0005-0000-0000-0000BAB40000}"/>
    <cellStyle name="Hyperlink 45" xfId="30210" hidden="1" xr:uid="{00000000-0005-0000-0000-0000BBB40000}"/>
    <cellStyle name="Hyperlink 45" xfId="30259" hidden="1" xr:uid="{00000000-0005-0000-0000-0000BCB40000}"/>
    <cellStyle name="Hyperlink 45" xfId="30309" hidden="1" xr:uid="{00000000-0005-0000-0000-0000BDB40000}"/>
    <cellStyle name="Hyperlink 45" xfId="30345" hidden="1" xr:uid="{00000000-0005-0000-0000-0000BEB40000}"/>
    <cellStyle name="Hyperlink 45" xfId="30054" hidden="1" xr:uid="{00000000-0005-0000-0000-0000BFB40000}"/>
    <cellStyle name="Hyperlink 45" xfId="30442" hidden="1" xr:uid="{00000000-0005-0000-0000-0000C0B40000}"/>
    <cellStyle name="Hyperlink 45" xfId="30491" hidden="1" xr:uid="{00000000-0005-0000-0000-0000C1B40000}"/>
    <cellStyle name="Hyperlink 45" xfId="30541" hidden="1" xr:uid="{00000000-0005-0000-0000-0000C2B40000}"/>
    <cellStyle name="Hyperlink 45" xfId="30577" hidden="1" xr:uid="{00000000-0005-0000-0000-0000C3B40000}"/>
    <cellStyle name="Hyperlink 45" xfId="29954" hidden="1" xr:uid="{00000000-0005-0000-0000-0000C4B40000}"/>
    <cellStyle name="Hyperlink 45" xfId="30646" hidden="1" xr:uid="{00000000-0005-0000-0000-0000C5B40000}"/>
    <cellStyle name="Hyperlink 45" xfId="30695" hidden="1" xr:uid="{00000000-0005-0000-0000-0000C6B40000}"/>
    <cellStyle name="Hyperlink 45" xfId="30745" hidden="1" xr:uid="{00000000-0005-0000-0000-0000C7B40000}"/>
    <cellStyle name="Hyperlink 45" xfId="30781" hidden="1" xr:uid="{00000000-0005-0000-0000-0000C8B40000}"/>
    <cellStyle name="Hyperlink 45" xfId="30109" hidden="1" xr:uid="{00000000-0005-0000-0000-0000C9B40000}"/>
    <cellStyle name="Hyperlink 45" xfId="30850" hidden="1" xr:uid="{00000000-0005-0000-0000-0000CAB40000}"/>
    <cellStyle name="Hyperlink 45" xfId="30899" hidden="1" xr:uid="{00000000-0005-0000-0000-0000CBB40000}"/>
    <cellStyle name="Hyperlink 45" xfId="30949" hidden="1" xr:uid="{00000000-0005-0000-0000-0000CCB40000}"/>
    <cellStyle name="Hyperlink 45" xfId="30985" hidden="1" xr:uid="{00000000-0005-0000-0000-0000CDB40000}"/>
    <cellStyle name="Hyperlink 45" xfId="29941" hidden="1" xr:uid="{00000000-0005-0000-0000-0000CEB40000}"/>
    <cellStyle name="Hyperlink 45" xfId="31054" hidden="1" xr:uid="{00000000-0005-0000-0000-0000CFB40000}"/>
    <cellStyle name="Hyperlink 45" xfId="31103" hidden="1" xr:uid="{00000000-0005-0000-0000-0000D0B40000}"/>
    <cellStyle name="Hyperlink 45" xfId="31153" hidden="1" xr:uid="{00000000-0005-0000-0000-0000D1B40000}"/>
    <cellStyle name="Hyperlink 45" xfId="31189" hidden="1" xr:uid="{00000000-0005-0000-0000-0000D2B40000}"/>
    <cellStyle name="Hyperlink 45" xfId="15975" hidden="1" xr:uid="{00000000-0005-0000-0000-0000D3B40000}"/>
    <cellStyle name="Hyperlink 45" xfId="31277" hidden="1" xr:uid="{00000000-0005-0000-0000-0000D4B40000}"/>
    <cellStyle name="Hyperlink 45" xfId="31326" hidden="1" xr:uid="{00000000-0005-0000-0000-0000D5B40000}"/>
    <cellStyle name="Hyperlink 45" xfId="31376" hidden="1" xr:uid="{00000000-0005-0000-0000-0000D6B40000}"/>
    <cellStyle name="Hyperlink 45" xfId="31412" hidden="1" xr:uid="{00000000-0005-0000-0000-0000D7B40000}"/>
    <cellStyle name="Hyperlink 45" xfId="31463" hidden="1" xr:uid="{00000000-0005-0000-0000-0000D8B40000}"/>
    <cellStyle name="Hyperlink 45" xfId="31532" hidden="1" xr:uid="{00000000-0005-0000-0000-0000D9B40000}"/>
    <cellStyle name="Hyperlink 45" xfId="31581" hidden="1" xr:uid="{00000000-0005-0000-0000-0000DAB40000}"/>
    <cellStyle name="Hyperlink 45" xfId="31631" hidden="1" xr:uid="{00000000-0005-0000-0000-0000DBB40000}"/>
    <cellStyle name="Hyperlink 45" xfId="31667" hidden="1" xr:uid="{00000000-0005-0000-0000-0000DCB40000}"/>
    <cellStyle name="Hyperlink 45" xfId="31767" hidden="1" xr:uid="{00000000-0005-0000-0000-0000DDB40000}"/>
    <cellStyle name="Hyperlink 45" xfId="31889" hidden="1" xr:uid="{00000000-0005-0000-0000-0000DEB40000}"/>
    <cellStyle name="Hyperlink 45" xfId="31938" hidden="1" xr:uid="{00000000-0005-0000-0000-0000DFB40000}"/>
    <cellStyle name="Hyperlink 45" xfId="31988" hidden="1" xr:uid="{00000000-0005-0000-0000-0000E0B40000}"/>
    <cellStyle name="Hyperlink 45" xfId="32024" hidden="1" xr:uid="{00000000-0005-0000-0000-0000E1B40000}"/>
    <cellStyle name="Hyperlink 45" xfId="32147" hidden="1" xr:uid="{00000000-0005-0000-0000-0000E2B40000}"/>
    <cellStyle name="Hyperlink 45" xfId="32320" hidden="1" xr:uid="{00000000-0005-0000-0000-0000E3B40000}"/>
    <cellStyle name="Hyperlink 45" xfId="32369" hidden="1" xr:uid="{00000000-0005-0000-0000-0000E4B40000}"/>
    <cellStyle name="Hyperlink 45" xfId="32419" hidden="1" xr:uid="{00000000-0005-0000-0000-0000E5B40000}"/>
    <cellStyle name="Hyperlink 45" xfId="32455" hidden="1" xr:uid="{00000000-0005-0000-0000-0000E6B40000}"/>
    <cellStyle name="Hyperlink 45" xfId="32164" hidden="1" xr:uid="{00000000-0005-0000-0000-0000E7B40000}"/>
    <cellStyle name="Hyperlink 45" xfId="32552" hidden="1" xr:uid="{00000000-0005-0000-0000-0000E8B40000}"/>
    <cellStyle name="Hyperlink 45" xfId="32601" hidden="1" xr:uid="{00000000-0005-0000-0000-0000E9B40000}"/>
    <cellStyle name="Hyperlink 45" xfId="32651" hidden="1" xr:uid="{00000000-0005-0000-0000-0000EAB40000}"/>
    <cellStyle name="Hyperlink 45" xfId="32687" hidden="1" xr:uid="{00000000-0005-0000-0000-0000EBB40000}"/>
    <cellStyle name="Hyperlink 45" xfId="32064" hidden="1" xr:uid="{00000000-0005-0000-0000-0000ECB40000}"/>
    <cellStyle name="Hyperlink 45" xfId="32756" hidden="1" xr:uid="{00000000-0005-0000-0000-0000EDB40000}"/>
    <cellStyle name="Hyperlink 45" xfId="32805" hidden="1" xr:uid="{00000000-0005-0000-0000-0000EEB40000}"/>
    <cellStyle name="Hyperlink 45" xfId="32855" hidden="1" xr:uid="{00000000-0005-0000-0000-0000EFB40000}"/>
    <cellStyle name="Hyperlink 45" xfId="32891" hidden="1" xr:uid="{00000000-0005-0000-0000-0000F0B40000}"/>
    <cellStyle name="Hyperlink 45" xfId="32219" hidden="1" xr:uid="{00000000-0005-0000-0000-0000F1B40000}"/>
    <cellStyle name="Hyperlink 45" xfId="32960" hidden="1" xr:uid="{00000000-0005-0000-0000-0000F2B40000}"/>
    <cellStyle name="Hyperlink 45" xfId="33009" hidden="1" xr:uid="{00000000-0005-0000-0000-0000F3B40000}"/>
    <cellStyle name="Hyperlink 45" xfId="33059" hidden="1" xr:uid="{00000000-0005-0000-0000-0000F4B40000}"/>
    <cellStyle name="Hyperlink 45" xfId="33095" hidden="1" xr:uid="{00000000-0005-0000-0000-0000F5B40000}"/>
    <cellStyle name="Hyperlink 45" xfId="32051" hidden="1" xr:uid="{00000000-0005-0000-0000-0000F6B40000}"/>
    <cellStyle name="Hyperlink 45" xfId="33164" hidden="1" xr:uid="{00000000-0005-0000-0000-0000F7B40000}"/>
    <cellStyle name="Hyperlink 45" xfId="33213" hidden="1" xr:uid="{00000000-0005-0000-0000-0000F8B40000}"/>
    <cellStyle name="Hyperlink 45" xfId="33263" hidden="1" xr:uid="{00000000-0005-0000-0000-0000F9B40000}"/>
    <cellStyle name="Hyperlink 45" xfId="33299" hidden="1" xr:uid="{00000000-0005-0000-0000-0000FAB40000}"/>
    <cellStyle name="Hyperlink 45" xfId="31784" hidden="1" xr:uid="{00000000-0005-0000-0000-0000FBB40000}"/>
    <cellStyle name="Hyperlink 45" xfId="33368" hidden="1" xr:uid="{00000000-0005-0000-0000-0000FCB40000}"/>
    <cellStyle name="Hyperlink 45" xfId="33417" hidden="1" xr:uid="{00000000-0005-0000-0000-0000FDB40000}"/>
    <cellStyle name="Hyperlink 45" xfId="33467" hidden="1" xr:uid="{00000000-0005-0000-0000-0000FEB40000}"/>
    <cellStyle name="Hyperlink 45" xfId="33503" hidden="1" xr:uid="{00000000-0005-0000-0000-0000FFB40000}"/>
    <cellStyle name="Hyperlink 45" xfId="33626" hidden="1" xr:uid="{00000000-0005-0000-0000-000000B50000}"/>
    <cellStyle name="Hyperlink 45" xfId="33799" hidden="1" xr:uid="{00000000-0005-0000-0000-000001B50000}"/>
    <cellStyle name="Hyperlink 45" xfId="33848" hidden="1" xr:uid="{00000000-0005-0000-0000-000002B50000}"/>
    <cellStyle name="Hyperlink 45" xfId="33898" hidden="1" xr:uid="{00000000-0005-0000-0000-000003B50000}"/>
    <cellStyle name="Hyperlink 45" xfId="33934" hidden="1" xr:uid="{00000000-0005-0000-0000-000004B50000}"/>
    <cellStyle name="Hyperlink 45" xfId="33643" hidden="1" xr:uid="{00000000-0005-0000-0000-000005B50000}"/>
    <cellStyle name="Hyperlink 45" xfId="34031" hidden="1" xr:uid="{00000000-0005-0000-0000-000006B50000}"/>
    <cellStyle name="Hyperlink 45" xfId="34080" hidden="1" xr:uid="{00000000-0005-0000-0000-000007B50000}"/>
    <cellStyle name="Hyperlink 45" xfId="34130" hidden="1" xr:uid="{00000000-0005-0000-0000-000008B50000}"/>
    <cellStyle name="Hyperlink 45" xfId="34166" hidden="1" xr:uid="{00000000-0005-0000-0000-000009B50000}"/>
    <cellStyle name="Hyperlink 45" xfId="33543" hidden="1" xr:uid="{00000000-0005-0000-0000-00000AB50000}"/>
    <cellStyle name="Hyperlink 45" xfId="34235" hidden="1" xr:uid="{00000000-0005-0000-0000-00000BB50000}"/>
    <cellStyle name="Hyperlink 45" xfId="34284" hidden="1" xr:uid="{00000000-0005-0000-0000-00000CB50000}"/>
    <cellStyle name="Hyperlink 45" xfId="34334" hidden="1" xr:uid="{00000000-0005-0000-0000-00000DB50000}"/>
    <cellStyle name="Hyperlink 45" xfId="34370" hidden="1" xr:uid="{00000000-0005-0000-0000-00000EB50000}"/>
    <cellStyle name="Hyperlink 45" xfId="33698" hidden="1" xr:uid="{00000000-0005-0000-0000-00000FB50000}"/>
    <cellStyle name="Hyperlink 45" xfId="34439" hidden="1" xr:uid="{00000000-0005-0000-0000-000010B50000}"/>
    <cellStyle name="Hyperlink 45" xfId="34488" hidden="1" xr:uid="{00000000-0005-0000-0000-000011B50000}"/>
    <cellStyle name="Hyperlink 45" xfId="34538" hidden="1" xr:uid="{00000000-0005-0000-0000-000012B50000}"/>
    <cellStyle name="Hyperlink 45" xfId="34574" hidden="1" xr:uid="{00000000-0005-0000-0000-000013B50000}"/>
    <cellStyle name="Hyperlink 45" xfId="33530" hidden="1" xr:uid="{00000000-0005-0000-0000-000014B50000}"/>
    <cellStyle name="Hyperlink 45" xfId="34643" hidden="1" xr:uid="{00000000-0005-0000-0000-000015B50000}"/>
    <cellStyle name="Hyperlink 45" xfId="34692" hidden="1" xr:uid="{00000000-0005-0000-0000-000016B50000}"/>
    <cellStyle name="Hyperlink 45" xfId="34742" hidden="1" xr:uid="{00000000-0005-0000-0000-000017B50000}"/>
    <cellStyle name="Hyperlink 45" xfId="34778" hidden="1" xr:uid="{00000000-0005-0000-0000-000018B50000}"/>
    <cellStyle name="Hyperlink 45" xfId="31689" hidden="1" xr:uid="{00000000-0005-0000-0000-000019B50000}"/>
    <cellStyle name="Hyperlink 45" xfId="34847" hidden="1" xr:uid="{00000000-0005-0000-0000-00001AB50000}"/>
    <cellStyle name="Hyperlink 45" xfId="34896" hidden="1" xr:uid="{00000000-0005-0000-0000-00001BB50000}"/>
    <cellStyle name="Hyperlink 45" xfId="34946" hidden="1" xr:uid="{00000000-0005-0000-0000-00001CB50000}"/>
    <cellStyle name="Hyperlink 45" xfId="34982" hidden="1" xr:uid="{00000000-0005-0000-0000-00001DB50000}"/>
    <cellStyle name="Hyperlink 45" xfId="35105" hidden="1" xr:uid="{00000000-0005-0000-0000-00001EB50000}"/>
    <cellStyle name="Hyperlink 45" xfId="35278" hidden="1" xr:uid="{00000000-0005-0000-0000-00001FB50000}"/>
    <cellStyle name="Hyperlink 45" xfId="35327" hidden="1" xr:uid="{00000000-0005-0000-0000-000020B50000}"/>
    <cellStyle name="Hyperlink 45" xfId="35377" hidden="1" xr:uid="{00000000-0005-0000-0000-000021B50000}"/>
    <cellStyle name="Hyperlink 45" xfId="35413" hidden="1" xr:uid="{00000000-0005-0000-0000-000022B50000}"/>
    <cellStyle name="Hyperlink 45" xfId="35122" hidden="1" xr:uid="{00000000-0005-0000-0000-000023B50000}"/>
    <cellStyle name="Hyperlink 45" xfId="35510" hidden="1" xr:uid="{00000000-0005-0000-0000-000024B50000}"/>
    <cellStyle name="Hyperlink 45" xfId="35559" hidden="1" xr:uid="{00000000-0005-0000-0000-000025B50000}"/>
    <cellStyle name="Hyperlink 45" xfId="35609" hidden="1" xr:uid="{00000000-0005-0000-0000-000026B50000}"/>
    <cellStyle name="Hyperlink 45" xfId="35645" hidden="1" xr:uid="{00000000-0005-0000-0000-000027B50000}"/>
    <cellStyle name="Hyperlink 45" xfId="35022" hidden="1" xr:uid="{00000000-0005-0000-0000-000028B50000}"/>
    <cellStyle name="Hyperlink 45" xfId="35714" hidden="1" xr:uid="{00000000-0005-0000-0000-000029B50000}"/>
    <cellStyle name="Hyperlink 45" xfId="35763" hidden="1" xr:uid="{00000000-0005-0000-0000-00002AB50000}"/>
    <cellStyle name="Hyperlink 45" xfId="35813" hidden="1" xr:uid="{00000000-0005-0000-0000-00002BB50000}"/>
    <cellStyle name="Hyperlink 45" xfId="35849" hidden="1" xr:uid="{00000000-0005-0000-0000-00002CB50000}"/>
    <cellStyle name="Hyperlink 45" xfId="35177" hidden="1" xr:uid="{00000000-0005-0000-0000-00002DB50000}"/>
    <cellStyle name="Hyperlink 45" xfId="35918" hidden="1" xr:uid="{00000000-0005-0000-0000-00002EB50000}"/>
    <cellStyle name="Hyperlink 45" xfId="35967" hidden="1" xr:uid="{00000000-0005-0000-0000-00002FB50000}"/>
    <cellStyle name="Hyperlink 45" xfId="36017" hidden="1" xr:uid="{00000000-0005-0000-0000-000030B50000}"/>
    <cellStyle name="Hyperlink 45" xfId="36053" hidden="1" xr:uid="{00000000-0005-0000-0000-000031B50000}"/>
    <cellStyle name="Hyperlink 45" xfId="35009" hidden="1" xr:uid="{00000000-0005-0000-0000-000032B50000}"/>
    <cellStyle name="Hyperlink 45" xfId="36122" hidden="1" xr:uid="{00000000-0005-0000-0000-000033B50000}"/>
    <cellStyle name="Hyperlink 45" xfId="36171" hidden="1" xr:uid="{00000000-0005-0000-0000-000034B50000}"/>
    <cellStyle name="Hyperlink 45" xfId="36221" hidden="1" xr:uid="{00000000-0005-0000-0000-000035B50000}"/>
    <cellStyle name="Hyperlink 45" xfId="36257" hidden="1" xr:uid="{00000000-0005-0000-0000-000036B50000}"/>
    <cellStyle name="Hyperlink 45" xfId="5501" hidden="1" xr:uid="{00000000-0005-0000-0000-000037B50000}"/>
    <cellStyle name="Hyperlink 45" xfId="36346" hidden="1" xr:uid="{00000000-0005-0000-0000-000038B50000}"/>
    <cellStyle name="Hyperlink 45" xfId="36395" hidden="1" xr:uid="{00000000-0005-0000-0000-000039B50000}"/>
    <cellStyle name="Hyperlink 45" xfId="36445" hidden="1" xr:uid="{00000000-0005-0000-0000-00003AB50000}"/>
    <cellStyle name="Hyperlink 45" xfId="36481" hidden="1" xr:uid="{00000000-0005-0000-0000-00003BB50000}"/>
    <cellStyle name="Hyperlink 45" xfId="36532" hidden="1" xr:uid="{00000000-0005-0000-0000-00003CB50000}"/>
    <cellStyle name="Hyperlink 45" xfId="36601" hidden="1" xr:uid="{00000000-0005-0000-0000-00003DB50000}"/>
    <cellStyle name="Hyperlink 45" xfId="36650" hidden="1" xr:uid="{00000000-0005-0000-0000-00003EB50000}"/>
    <cellStyle name="Hyperlink 45" xfId="36700" hidden="1" xr:uid="{00000000-0005-0000-0000-00003FB50000}"/>
    <cellStyle name="Hyperlink 45" xfId="36736" hidden="1" xr:uid="{00000000-0005-0000-0000-000040B50000}"/>
    <cellStyle name="Hyperlink 45" xfId="36836" hidden="1" xr:uid="{00000000-0005-0000-0000-000041B50000}"/>
    <cellStyle name="Hyperlink 45" xfId="36958" hidden="1" xr:uid="{00000000-0005-0000-0000-000042B50000}"/>
    <cellStyle name="Hyperlink 45" xfId="37007" hidden="1" xr:uid="{00000000-0005-0000-0000-000043B50000}"/>
    <cellStyle name="Hyperlink 45" xfId="37057" hidden="1" xr:uid="{00000000-0005-0000-0000-000044B50000}"/>
    <cellStyle name="Hyperlink 45" xfId="37093" hidden="1" xr:uid="{00000000-0005-0000-0000-000045B50000}"/>
    <cellStyle name="Hyperlink 45" xfId="37216" hidden="1" xr:uid="{00000000-0005-0000-0000-000046B50000}"/>
    <cellStyle name="Hyperlink 45" xfId="37389" hidden="1" xr:uid="{00000000-0005-0000-0000-000047B50000}"/>
    <cellStyle name="Hyperlink 45" xfId="37438" hidden="1" xr:uid="{00000000-0005-0000-0000-000048B50000}"/>
    <cellStyle name="Hyperlink 45" xfId="37488" hidden="1" xr:uid="{00000000-0005-0000-0000-000049B50000}"/>
    <cellStyle name="Hyperlink 45" xfId="37524" hidden="1" xr:uid="{00000000-0005-0000-0000-00004AB50000}"/>
    <cellStyle name="Hyperlink 45" xfId="37233" hidden="1" xr:uid="{00000000-0005-0000-0000-00004BB50000}"/>
    <cellStyle name="Hyperlink 45" xfId="37621" hidden="1" xr:uid="{00000000-0005-0000-0000-00004CB50000}"/>
    <cellStyle name="Hyperlink 45" xfId="37670" hidden="1" xr:uid="{00000000-0005-0000-0000-00004DB50000}"/>
    <cellStyle name="Hyperlink 45" xfId="37720" hidden="1" xr:uid="{00000000-0005-0000-0000-00004EB50000}"/>
    <cellStyle name="Hyperlink 45" xfId="37756" hidden="1" xr:uid="{00000000-0005-0000-0000-00004FB50000}"/>
    <cellStyle name="Hyperlink 45" xfId="37133" hidden="1" xr:uid="{00000000-0005-0000-0000-000050B50000}"/>
    <cellStyle name="Hyperlink 45" xfId="37825" hidden="1" xr:uid="{00000000-0005-0000-0000-000051B50000}"/>
    <cellStyle name="Hyperlink 45" xfId="37874" hidden="1" xr:uid="{00000000-0005-0000-0000-000052B50000}"/>
    <cellStyle name="Hyperlink 45" xfId="37924" hidden="1" xr:uid="{00000000-0005-0000-0000-000053B50000}"/>
    <cellStyle name="Hyperlink 45" xfId="37960" hidden="1" xr:uid="{00000000-0005-0000-0000-000054B50000}"/>
    <cellStyle name="Hyperlink 45" xfId="37288" hidden="1" xr:uid="{00000000-0005-0000-0000-000055B50000}"/>
    <cellStyle name="Hyperlink 45" xfId="38029" hidden="1" xr:uid="{00000000-0005-0000-0000-000056B50000}"/>
    <cellStyle name="Hyperlink 45" xfId="38078" hidden="1" xr:uid="{00000000-0005-0000-0000-000057B50000}"/>
    <cellStyle name="Hyperlink 45" xfId="38128" hidden="1" xr:uid="{00000000-0005-0000-0000-000058B50000}"/>
    <cellStyle name="Hyperlink 45" xfId="38164" hidden="1" xr:uid="{00000000-0005-0000-0000-000059B50000}"/>
    <cellStyle name="Hyperlink 45" xfId="37120" hidden="1" xr:uid="{00000000-0005-0000-0000-00005AB50000}"/>
    <cellStyle name="Hyperlink 45" xfId="38233" hidden="1" xr:uid="{00000000-0005-0000-0000-00005BB50000}"/>
    <cellStyle name="Hyperlink 45" xfId="38282" hidden="1" xr:uid="{00000000-0005-0000-0000-00005CB50000}"/>
    <cellStyle name="Hyperlink 45" xfId="38332" hidden="1" xr:uid="{00000000-0005-0000-0000-00005DB50000}"/>
    <cellStyle name="Hyperlink 45" xfId="38368" hidden="1" xr:uid="{00000000-0005-0000-0000-00005EB50000}"/>
    <cellStyle name="Hyperlink 45" xfId="36853" hidden="1" xr:uid="{00000000-0005-0000-0000-00005FB50000}"/>
    <cellStyle name="Hyperlink 45" xfId="38437" hidden="1" xr:uid="{00000000-0005-0000-0000-000060B50000}"/>
    <cellStyle name="Hyperlink 45" xfId="38486" hidden="1" xr:uid="{00000000-0005-0000-0000-000061B50000}"/>
    <cellStyle name="Hyperlink 45" xfId="38536" hidden="1" xr:uid="{00000000-0005-0000-0000-000062B50000}"/>
    <cellStyle name="Hyperlink 45" xfId="38572" hidden="1" xr:uid="{00000000-0005-0000-0000-000063B50000}"/>
    <cellStyle name="Hyperlink 45" xfId="38695" hidden="1" xr:uid="{00000000-0005-0000-0000-000064B50000}"/>
    <cellStyle name="Hyperlink 45" xfId="38868" hidden="1" xr:uid="{00000000-0005-0000-0000-000065B50000}"/>
    <cellStyle name="Hyperlink 45" xfId="38917" hidden="1" xr:uid="{00000000-0005-0000-0000-000066B50000}"/>
    <cellStyle name="Hyperlink 45" xfId="38967" hidden="1" xr:uid="{00000000-0005-0000-0000-000067B50000}"/>
    <cellStyle name="Hyperlink 45" xfId="39003" hidden="1" xr:uid="{00000000-0005-0000-0000-000068B50000}"/>
    <cellStyle name="Hyperlink 45" xfId="38712" hidden="1" xr:uid="{00000000-0005-0000-0000-000069B50000}"/>
    <cellStyle name="Hyperlink 45" xfId="39100" hidden="1" xr:uid="{00000000-0005-0000-0000-00006AB50000}"/>
    <cellStyle name="Hyperlink 45" xfId="39149" hidden="1" xr:uid="{00000000-0005-0000-0000-00006BB50000}"/>
    <cellStyle name="Hyperlink 45" xfId="39199" hidden="1" xr:uid="{00000000-0005-0000-0000-00006CB50000}"/>
    <cellStyle name="Hyperlink 45" xfId="39235" hidden="1" xr:uid="{00000000-0005-0000-0000-00006DB50000}"/>
    <cellStyle name="Hyperlink 45" xfId="38612" hidden="1" xr:uid="{00000000-0005-0000-0000-00006EB50000}"/>
    <cellStyle name="Hyperlink 45" xfId="39304" hidden="1" xr:uid="{00000000-0005-0000-0000-00006FB50000}"/>
    <cellStyle name="Hyperlink 45" xfId="39353" hidden="1" xr:uid="{00000000-0005-0000-0000-000070B50000}"/>
    <cellStyle name="Hyperlink 45" xfId="39403" hidden="1" xr:uid="{00000000-0005-0000-0000-000071B50000}"/>
    <cellStyle name="Hyperlink 45" xfId="39439" hidden="1" xr:uid="{00000000-0005-0000-0000-000072B50000}"/>
    <cellStyle name="Hyperlink 45" xfId="38767" hidden="1" xr:uid="{00000000-0005-0000-0000-000073B50000}"/>
    <cellStyle name="Hyperlink 45" xfId="39508" hidden="1" xr:uid="{00000000-0005-0000-0000-000074B50000}"/>
    <cellStyle name="Hyperlink 45" xfId="39557" hidden="1" xr:uid="{00000000-0005-0000-0000-000075B50000}"/>
    <cellStyle name="Hyperlink 45" xfId="39607" hidden="1" xr:uid="{00000000-0005-0000-0000-000076B50000}"/>
    <cellStyle name="Hyperlink 45" xfId="39643" hidden="1" xr:uid="{00000000-0005-0000-0000-000077B50000}"/>
    <cellStyle name="Hyperlink 45" xfId="38599" hidden="1" xr:uid="{00000000-0005-0000-0000-000078B50000}"/>
    <cellStyle name="Hyperlink 45" xfId="39712" hidden="1" xr:uid="{00000000-0005-0000-0000-000079B50000}"/>
    <cellStyle name="Hyperlink 45" xfId="39761" hidden="1" xr:uid="{00000000-0005-0000-0000-00007AB50000}"/>
    <cellStyle name="Hyperlink 45" xfId="39811" hidden="1" xr:uid="{00000000-0005-0000-0000-00007BB50000}"/>
    <cellStyle name="Hyperlink 45" xfId="39847" hidden="1" xr:uid="{00000000-0005-0000-0000-00007CB50000}"/>
    <cellStyle name="Hyperlink 45" xfId="36758" hidden="1" xr:uid="{00000000-0005-0000-0000-00007DB50000}"/>
    <cellStyle name="Hyperlink 45" xfId="39916" hidden="1" xr:uid="{00000000-0005-0000-0000-00007EB50000}"/>
    <cellStyle name="Hyperlink 45" xfId="39965" hidden="1" xr:uid="{00000000-0005-0000-0000-00007FB50000}"/>
    <cellStyle name="Hyperlink 45" xfId="40015" hidden="1" xr:uid="{00000000-0005-0000-0000-000080B50000}"/>
    <cellStyle name="Hyperlink 45" xfId="40051" hidden="1" xr:uid="{00000000-0005-0000-0000-000081B50000}"/>
    <cellStyle name="Hyperlink 45" xfId="40174" hidden="1" xr:uid="{00000000-0005-0000-0000-000082B50000}"/>
    <cellStyle name="Hyperlink 45" xfId="40347" hidden="1" xr:uid="{00000000-0005-0000-0000-000083B50000}"/>
    <cellStyle name="Hyperlink 45" xfId="40396" hidden="1" xr:uid="{00000000-0005-0000-0000-000084B50000}"/>
    <cellStyle name="Hyperlink 45" xfId="40446" hidden="1" xr:uid="{00000000-0005-0000-0000-000085B50000}"/>
    <cellStyle name="Hyperlink 45" xfId="40482" hidden="1" xr:uid="{00000000-0005-0000-0000-000086B50000}"/>
    <cellStyle name="Hyperlink 45" xfId="40191" hidden="1" xr:uid="{00000000-0005-0000-0000-000087B50000}"/>
    <cellStyle name="Hyperlink 45" xfId="40579" hidden="1" xr:uid="{00000000-0005-0000-0000-000088B50000}"/>
    <cellStyle name="Hyperlink 45" xfId="40628" hidden="1" xr:uid="{00000000-0005-0000-0000-000089B50000}"/>
    <cellStyle name="Hyperlink 45" xfId="40678" hidden="1" xr:uid="{00000000-0005-0000-0000-00008AB50000}"/>
    <cellStyle name="Hyperlink 45" xfId="40714" hidden="1" xr:uid="{00000000-0005-0000-0000-00008BB50000}"/>
    <cellStyle name="Hyperlink 45" xfId="40091" hidden="1" xr:uid="{00000000-0005-0000-0000-00008CB50000}"/>
    <cellStyle name="Hyperlink 45" xfId="40783" hidden="1" xr:uid="{00000000-0005-0000-0000-00008DB50000}"/>
    <cellStyle name="Hyperlink 45" xfId="40832" hidden="1" xr:uid="{00000000-0005-0000-0000-00008EB50000}"/>
    <cellStyle name="Hyperlink 45" xfId="40882" hidden="1" xr:uid="{00000000-0005-0000-0000-00008FB50000}"/>
    <cellStyle name="Hyperlink 45" xfId="40918" hidden="1" xr:uid="{00000000-0005-0000-0000-000090B50000}"/>
    <cellStyle name="Hyperlink 45" xfId="40246" hidden="1" xr:uid="{00000000-0005-0000-0000-000091B50000}"/>
    <cellStyle name="Hyperlink 45" xfId="40987" hidden="1" xr:uid="{00000000-0005-0000-0000-000092B50000}"/>
    <cellStyle name="Hyperlink 45" xfId="41036" hidden="1" xr:uid="{00000000-0005-0000-0000-000093B50000}"/>
    <cellStyle name="Hyperlink 45" xfId="41086" hidden="1" xr:uid="{00000000-0005-0000-0000-000094B50000}"/>
    <cellStyle name="Hyperlink 45" xfId="41122" hidden="1" xr:uid="{00000000-0005-0000-0000-000095B50000}"/>
    <cellStyle name="Hyperlink 45" xfId="40078" hidden="1" xr:uid="{00000000-0005-0000-0000-000096B50000}"/>
    <cellStyle name="Hyperlink 45" xfId="41191" hidden="1" xr:uid="{00000000-0005-0000-0000-000097B50000}"/>
    <cellStyle name="Hyperlink 45" xfId="41240" hidden="1" xr:uid="{00000000-0005-0000-0000-000098B50000}"/>
    <cellStyle name="Hyperlink 45" xfId="41290" hidden="1" xr:uid="{00000000-0005-0000-0000-000099B50000}"/>
    <cellStyle name="Hyperlink 45" xfId="41326" hidden="1" xr:uid="{00000000-0005-0000-0000-00009AB50000}"/>
    <cellStyle name="Hyperlink 45" xfId="26139" hidden="1" xr:uid="{00000000-0005-0000-0000-00009BB50000}"/>
    <cellStyle name="Hyperlink 45" xfId="41395" hidden="1" xr:uid="{00000000-0005-0000-0000-00009CB50000}"/>
    <cellStyle name="Hyperlink 45" xfId="41444" hidden="1" xr:uid="{00000000-0005-0000-0000-00009DB50000}"/>
    <cellStyle name="Hyperlink 45" xfId="41494" hidden="1" xr:uid="{00000000-0005-0000-0000-00009EB50000}"/>
    <cellStyle name="Hyperlink 45" xfId="41530" hidden="1" xr:uid="{00000000-0005-0000-0000-00009FB50000}"/>
    <cellStyle name="Hyperlink 45" xfId="41581" hidden="1" xr:uid="{00000000-0005-0000-0000-0000A0B50000}"/>
    <cellStyle name="Hyperlink 45" xfId="41650" hidden="1" xr:uid="{00000000-0005-0000-0000-0000A1B50000}"/>
    <cellStyle name="Hyperlink 45" xfId="41699" hidden="1" xr:uid="{00000000-0005-0000-0000-0000A2B50000}"/>
    <cellStyle name="Hyperlink 45" xfId="41749" hidden="1" xr:uid="{00000000-0005-0000-0000-0000A3B50000}"/>
    <cellStyle name="Hyperlink 45" xfId="41785" hidden="1" xr:uid="{00000000-0005-0000-0000-0000A4B50000}"/>
    <cellStyle name="Hyperlink 45" xfId="41885" hidden="1" xr:uid="{00000000-0005-0000-0000-0000A5B50000}"/>
    <cellStyle name="Hyperlink 45" xfId="42007" hidden="1" xr:uid="{00000000-0005-0000-0000-0000A6B50000}"/>
    <cellStyle name="Hyperlink 45" xfId="42056" hidden="1" xr:uid="{00000000-0005-0000-0000-0000A7B50000}"/>
    <cellStyle name="Hyperlink 45" xfId="42106" hidden="1" xr:uid="{00000000-0005-0000-0000-0000A8B50000}"/>
    <cellStyle name="Hyperlink 45" xfId="42142" hidden="1" xr:uid="{00000000-0005-0000-0000-0000A9B50000}"/>
    <cellStyle name="Hyperlink 45" xfId="42265" hidden="1" xr:uid="{00000000-0005-0000-0000-0000AAB50000}"/>
    <cellStyle name="Hyperlink 45" xfId="42438" hidden="1" xr:uid="{00000000-0005-0000-0000-0000ABB50000}"/>
    <cellStyle name="Hyperlink 45" xfId="42487" hidden="1" xr:uid="{00000000-0005-0000-0000-0000ACB50000}"/>
    <cellStyle name="Hyperlink 45" xfId="42537" hidden="1" xr:uid="{00000000-0005-0000-0000-0000ADB50000}"/>
    <cellStyle name="Hyperlink 45" xfId="42573" hidden="1" xr:uid="{00000000-0005-0000-0000-0000AEB50000}"/>
    <cellStyle name="Hyperlink 45" xfId="42282" hidden="1" xr:uid="{00000000-0005-0000-0000-0000AFB50000}"/>
    <cellStyle name="Hyperlink 45" xfId="42670" hidden="1" xr:uid="{00000000-0005-0000-0000-0000B0B50000}"/>
    <cellStyle name="Hyperlink 45" xfId="42719" hidden="1" xr:uid="{00000000-0005-0000-0000-0000B1B50000}"/>
    <cellStyle name="Hyperlink 45" xfId="42769" hidden="1" xr:uid="{00000000-0005-0000-0000-0000B2B50000}"/>
    <cellStyle name="Hyperlink 45" xfId="42805" hidden="1" xr:uid="{00000000-0005-0000-0000-0000B3B50000}"/>
    <cellStyle name="Hyperlink 45" xfId="42182" hidden="1" xr:uid="{00000000-0005-0000-0000-0000B4B50000}"/>
    <cellStyle name="Hyperlink 45" xfId="42874" hidden="1" xr:uid="{00000000-0005-0000-0000-0000B5B50000}"/>
    <cellStyle name="Hyperlink 45" xfId="42923" hidden="1" xr:uid="{00000000-0005-0000-0000-0000B6B50000}"/>
    <cellStyle name="Hyperlink 45" xfId="42973" hidden="1" xr:uid="{00000000-0005-0000-0000-0000B7B50000}"/>
    <cellStyle name="Hyperlink 45" xfId="43009" hidden="1" xr:uid="{00000000-0005-0000-0000-0000B8B50000}"/>
    <cellStyle name="Hyperlink 45" xfId="42337" hidden="1" xr:uid="{00000000-0005-0000-0000-0000B9B50000}"/>
    <cellStyle name="Hyperlink 45" xfId="43078" hidden="1" xr:uid="{00000000-0005-0000-0000-0000BAB50000}"/>
    <cellStyle name="Hyperlink 45" xfId="43127" hidden="1" xr:uid="{00000000-0005-0000-0000-0000BBB50000}"/>
    <cellStyle name="Hyperlink 45" xfId="43177" hidden="1" xr:uid="{00000000-0005-0000-0000-0000BCB50000}"/>
    <cellStyle name="Hyperlink 45" xfId="43213" hidden="1" xr:uid="{00000000-0005-0000-0000-0000BDB50000}"/>
    <cellStyle name="Hyperlink 45" xfId="42169" hidden="1" xr:uid="{00000000-0005-0000-0000-0000BEB50000}"/>
    <cellStyle name="Hyperlink 45" xfId="43282" hidden="1" xr:uid="{00000000-0005-0000-0000-0000BFB50000}"/>
    <cellStyle name="Hyperlink 45" xfId="43331" hidden="1" xr:uid="{00000000-0005-0000-0000-0000C0B50000}"/>
    <cellStyle name="Hyperlink 45" xfId="43381" hidden="1" xr:uid="{00000000-0005-0000-0000-0000C1B50000}"/>
    <cellStyle name="Hyperlink 45" xfId="43417" hidden="1" xr:uid="{00000000-0005-0000-0000-0000C2B50000}"/>
    <cellStyle name="Hyperlink 45" xfId="41902" hidden="1" xr:uid="{00000000-0005-0000-0000-0000C3B50000}"/>
    <cellStyle name="Hyperlink 45" xfId="43486" hidden="1" xr:uid="{00000000-0005-0000-0000-0000C4B50000}"/>
    <cellStyle name="Hyperlink 45" xfId="43535" hidden="1" xr:uid="{00000000-0005-0000-0000-0000C5B50000}"/>
    <cellStyle name="Hyperlink 45" xfId="43585" hidden="1" xr:uid="{00000000-0005-0000-0000-0000C6B50000}"/>
    <cellStyle name="Hyperlink 45" xfId="43621" hidden="1" xr:uid="{00000000-0005-0000-0000-0000C7B50000}"/>
    <cellStyle name="Hyperlink 45" xfId="43744" hidden="1" xr:uid="{00000000-0005-0000-0000-0000C8B50000}"/>
    <cellStyle name="Hyperlink 45" xfId="43917" hidden="1" xr:uid="{00000000-0005-0000-0000-0000C9B50000}"/>
    <cellStyle name="Hyperlink 45" xfId="43966" hidden="1" xr:uid="{00000000-0005-0000-0000-0000CAB50000}"/>
    <cellStyle name="Hyperlink 45" xfId="44016" hidden="1" xr:uid="{00000000-0005-0000-0000-0000CBB50000}"/>
    <cellStyle name="Hyperlink 45" xfId="44052" hidden="1" xr:uid="{00000000-0005-0000-0000-0000CCB50000}"/>
    <cellStyle name="Hyperlink 45" xfId="43761" hidden="1" xr:uid="{00000000-0005-0000-0000-0000CDB50000}"/>
    <cellStyle name="Hyperlink 45" xfId="44149" hidden="1" xr:uid="{00000000-0005-0000-0000-0000CEB50000}"/>
    <cellStyle name="Hyperlink 45" xfId="44198" hidden="1" xr:uid="{00000000-0005-0000-0000-0000CFB50000}"/>
    <cellStyle name="Hyperlink 45" xfId="44248" hidden="1" xr:uid="{00000000-0005-0000-0000-0000D0B50000}"/>
    <cellStyle name="Hyperlink 45" xfId="44284" hidden="1" xr:uid="{00000000-0005-0000-0000-0000D1B50000}"/>
    <cellStyle name="Hyperlink 45" xfId="43661" hidden="1" xr:uid="{00000000-0005-0000-0000-0000D2B50000}"/>
    <cellStyle name="Hyperlink 45" xfId="44353" hidden="1" xr:uid="{00000000-0005-0000-0000-0000D3B50000}"/>
    <cellStyle name="Hyperlink 45" xfId="44402" hidden="1" xr:uid="{00000000-0005-0000-0000-0000D4B50000}"/>
    <cellStyle name="Hyperlink 45" xfId="44452" hidden="1" xr:uid="{00000000-0005-0000-0000-0000D5B50000}"/>
    <cellStyle name="Hyperlink 45" xfId="44488" hidden="1" xr:uid="{00000000-0005-0000-0000-0000D6B50000}"/>
    <cellStyle name="Hyperlink 45" xfId="43816" hidden="1" xr:uid="{00000000-0005-0000-0000-0000D7B50000}"/>
    <cellStyle name="Hyperlink 45" xfId="44557" hidden="1" xr:uid="{00000000-0005-0000-0000-0000D8B50000}"/>
    <cellStyle name="Hyperlink 45" xfId="44606" hidden="1" xr:uid="{00000000-0005-0000-0000-0000D9B50000}"/>
    <cellStyle name="Hyperlink 45" xfId="44656" hidden="1" xr:uid="{00000000-0005-0000-0000-0000DAB50000}"/>
    <cellStyle name="Hyperlink 45" xfId="44692" hidden="1" xr:uid="{00000000-0005-0000-0000-0000DBB50000}"/>
    <cellStyle name="Hyperlink 45" xfId="43648" hidden="1" xr:uid="{00000000-0005-0000-0000-0000DCB50000}"/>
    <cellStyle name="Hyperlink 45" xfId="44761" hidden="1" xr:uid="{00000000-0005-0000-0000-0000DDB50000}"/>
    <cellStyle name="Hyperlink 45" xfId="44810" hidden="1" xr:uid="{00000000-0005-0000-0000-0000DEB50000}"/>
    <cellStyle name="Hyperlink 45" xfId="44860" hidden="1" xr:uid="{00000000-0005-0000-0000-0000DFB50000}"/>
    <cellStyle name="Hyperlink 45" xfId="44896" hidden="1" xr:uid="{00000000-0005-0000-0000-0000E0B50000}"/>
    <cellStyle name="Hyperlink 45" xfId="41807" hidden="1" xr:uid="{00000000-0005-0000-0000-0000E1B50000}"/>
    <cellStyle name="Hyperlink 45" xfId="44965" hidden="1" xr:uid="{00000000-0005-0000-0000-0000E2B50000}"/>
    <cellStyle name="Hyperlink 45" xfId="45014" hidden="1" xr:uid="{00000000-0005-0000-0000-0000E3B50000}"/>
    <cellStyle name="Hyperlink 45" xfId="45064" hidden="1" xr:uid="{00000000-0005-0000-0000-0000E4B50000}"/>
    <cellStyle name="Hyperlink 45" xfId="45100" hidden="1" xr:uid="{00000000-0005-0000-0000-0000E5B50000}"/>
    <cellStyle name="Hyperlink 45" xfId="45223" hidden="1" xr:uid="{00000000-0005-0000-0000-0000E6B50000}"/>
    <cellStyle name="Hyperlink 45" xfId="45396" hidden="1" xr:uid="{00000000-0005-0000-0000-0000E7B50000}"/>
    <cellStyle name="Hyperlink 45" xfId="45445" hidden="1" xr:uid="{00000000-0005-0000-0000-0000E8B50000}"/>
    <cellStyle name="Hyperlink 45" xfId="45495" hidden="1" xr:uid="{00000000-0005-0000-0000-0000E9B50000}"/>
    <cellStyle name="Hyperlink 45" xfId="45531" hidden="1" xr:uid="{00000000-0005-0000-0000-0000EAB50000}"/>
    <cellStyle name="Hyperlink 45" xfId="45240" hidden="1" xr:uid="{00000000-0005-0000-0000-0000EBB50000}"/>
    <cellStyle name="Hyperlink 45" xfId="45628" hidden="1" xr:uid="{00000000-0005-0000-0000-0000ECB50000}"/>
    <cellStyle name="Hyperlink 45" xfId="45677" hidden="1" xr:uid="{00000000-0005-0000-0000-0000EDB50000}"/>
    <cellStyle name="Hyperlink 45" xfId="45727" hidden="1" xr:uid="{00000000-0005-0000-0000-0000EEB50000}"/>
    <cellStyle name="Hyperlink 45" xfId="45763" hidden="1" xr:uid="{00000000-0005-0000-0000-0000EFB50000}"/>
    <cellStyle name="Hyperlink 45" xfId="45140" hidden="1" xr:uid="{00000000-0005-0000-0000-0000F0B50000}"/>
    <cellStyle name="Hyperlink 45" xfId="45832" hidden="1" xr:uid="{00000000-0005-0000-0000-0000F1B50000}"/>
    <cellStyle name="Hyperlink 45" xfId="45881" hidden="1" xr:uid="{00000000-0005-0000-0000-0000F2B50000}"/>
    <cellStyle name="Hyperlink 45" xfId="45931" hidden="1" xr:uid="{00000000-0005-0000-0000-0000F3B50000}"/>
    <cellStyle name="Hyperlink 45" xfId="45967" hidden="1" xr:uid="{00000000-0005-0000-0000-0000F4B50000}"/>
    <cellStyle name="Hyperlink 45" xfId="45295" hidden="1" xr:uid="{00000000-0005-0000-0000-0000F5B50000}"/>
    <cellStyle name="Hyperlink 45" xfId="46036" hidden="1" xr:uid="{00000000-0005-0000-0000-0000F6B50000}"/>
    <cellStyle name="Hyperlink 45" xfId="46085" hidden="1" xr:uid="{00000000-0005-0000-0000-0000F7B50000}"/>
    <cellStyle name="Hyperlink 45" xfId="46135" hidden="1" xr:uid="{00000000-0005-0000-0000-0000F8B50000}"/>
    <cellStyle name="Hyperlink 45" xfId="46171" hidden="1" xr:uid="{00000000-0005-0000-0000-0000F9B50000}"/>
    <cellStyle name="Hyperlink 45" xfId="45127" hidden="1" xr:uid="{00000000-0005-0000-0000-0000FAB50000}"/>
    <cellStyle name="Hyperlink 45" xfId="46240" hidden="1" xr:uid="{00000000-0005-0000-0000-0000FBB50000}"/>
    <cellStyle name="Hyperlink 45" xfId="46289" hidden="1" xr:uid="{00000000-0005-0000-0000-0000FCB50000}"/>
    <cellStyle name="Hyperlink 45" xfId="46339" hidden="1" xr:uid="{00000000-0005-0000-0000-0000FDB50000}"/>
    <cellStyle name="Hyperlink 45" xfId="46375" hidden="1" xr:uid="{00000000-0005-0000-0000-0000FEB50000}"/>
    <cellStyle name="Hyperlink 45" xfId="31213" hidden="1" xr:uid="{00000000-0005-0000-0000-0000FFB50000}"/>
    <cellStyle name="Hyperlink 45" xfId="46444" hidden="1" xr:uid="{00000000-0005-0000-0000-000000B60000}"/>
    <cellStyle name="Hyperlink 45" xfId="46493" hidden="1" xr:uid="{00000000-0005-0000-0000-000001B60000}"/>
    <cellStyle name="Hyperlink 45" xfId="46543" hidden="1" xr:uid="{00000000-0005-0000-0000-000002B60000}"/>
    <cellStyle name="Hyperlink 45" xfId="46579" hidden="1" xr:uid="{00000000-0005-0000-0000-000003B60000}"/>
    <cellStyle name="Hyperlink 45" xfId="46630" hidden="1" xr:uid="{00000000-0005-0000-0000-000004B60000}"/>
    <cellStyle name="Hyperlink 45" xfId="46699" hidden="1" xr:uid="{00000000-0005-0000-0000-000005B60000}"/>
    <cellStyle name="Hyperlink 45" xfId="46748" hidden="1" xr:uid="{00000000-0005-0000-0000-000006B60000}"/>
    <cellStyle name="Hyperlink 45" xfId="46798" hidden="1" xr:uid="{00000000-0005-0000-0000-000007B60000}"/>
    <cellStyle name="Hyperlink 45" xfId="46834" hidden="1" xr:uid="{00000000-0005-0000-0000-000008B60000}"/>
    <cellStyle name="Hyperlink 45" xfId="46934" hidden="1" xr:uid="{00000000-0005-0000-0000-000009B60000}"/>
    <cellStyle name="Hyperlink 45" xfId="47056" hidden="1" xr:uid="{00000000-0005-0000-0000-00000AB60000}"/>
    <cellStyle name="Hyperlink 45" xfId="47105" hidden="1" xr:uid="{00000000-0005-0000-0000-00000BB60000}"/>
    <cellStyle name="Hyperlink 45" xfId="47155" hidden="1" xr:uid="{00000000-0005-0000-0000-00000CB60000}"/>
    <cellStyle name="Hyperlink 45" xfId="47191" hidden="1" xr:uid="{00000000-0005-0000-0000-00000DB60000}"/>
    <cellStyle name="Hyperlink 45" xfId="47314" hidden="1" xr:uid="{00000000-0005-0000-0000-00000EB60000}"/>
    <cellStyle name="Hyperlink 45" xfId="47487" hidden="1" xr:uid="{00000000-0005-0000-0000-00000FB60000}"/>
    <cellStyle name="Hyperlink 45" xfId="47536" hidden="1" xr:uid="{00000000-0005-0000-0000-000010B60000}"/>
    <cellStyle name="Hyperlink 45" xfId="47586" hidden="1" xr:uid="{00000000-0005-0000-0000-000011B60000}"/>
    <cellStyle name="Hyperlink 45" xfId="47622" hidden="1" xr:uid="{00000000-0005-0000-0000-000012B60000}"/>
    <cellStyle name="Hyperlink 45" xfId="47331" hidden="1" xr:uid="{00000000-0005-0000-0000-000013B60000}"/>
    <cellStyle name="Hyperlink 45" xfId="47719" hidden="1" xr:uid="{00000000-0005-0000-0000-000014B60000}"/>
    <cellStyle name="Hyperlink 45" xfId="47768" hidden="1" xr:uid="{00000000-0005-0000-0000-000015B60000}"/>
    <cellStyle name="Hyperlink 45" xfId="47818" hidden="1" xr:uid="{00000000-0005-0000-0000-000016B60000}"/>
    <cellStyle name="Hyperlink 45" xfId="47854" hidden="1" xr:uid="{00000000-0005-0000-0000-000017B60000}"/>
    <cellStyle name="Hyperlink 45" xfId="47231" hidden="1" xr:uid="{00000000-0005-0000-0000-000018B60000}"/>
    <cellStyle name="Hyperlink 45" xfId="47923" hidden="1" xr:uid="{00000000-0005-0000-0000-000019B60000}"/>
    <cellStyle name="Hyperlink 45" xfId="47972" hidden="1" xr:uid="{00000000-0005-0000-0000-00001AB60000}"/>
    <cellStyle name="Hyperlink 45" xfId="48022" hidden="1" xr:uid="{00000000-0005-0000-0000-00001BB60000}"/>
    <cellStyle name="Hyperlink 45" xfId="48058" hidden="1" xr:uid="{00000000-0005-0000-0000-00001CB60000}"/>
    <cellStyle name="Hyperlink 45" xfId="47386" hidden="1" xr:uid="{00000000-0005-0000-0000-00001DB60000}"/>
    <cellStyle name="Hyperlink 45" xfId="48127" hidden="1" xr:uid="{00000000-0005-0000-0000-00001EB60000}"/>
    <cellStyle name="Hyperlink 45" xfId="48176" hidden="1" xr:uid="{00000000-0005-0000-0000-00001FB60000}"/>
    <cellStyle name="Hyperlink 45" xfId="48226" hidden="1" xr:uid="{00000000-0005-0000-0000-000020B60000}"/>
    <cellStyle name="Hyperlink 45" xfId="48262" hidden="1" xr:uid="{00000000-0005-0000-0000-000021B60000}"/>
    <cellStyle name="Hyperlink 45" xfId="47218" hidden="1" xr:uid="{00000000-0005-0000-0000-000022B60000}"/>
    <cellStyle name="Hyperlink 45" xfId="48331" hidden="1" xr:uid="{00000000-0005-0000-0000-000023B60000}"/>
    <cellStyle name="Hyperlink 45" xfId="48380" hidden="1" xr:uid="{00000000-0005-0000-0000-000024B60000}"/>
    <cellStyle name="Hyperlink 45" xfId="48430" hidden="1" xr:uid="{00000000-0005-0000-0000-000025B60000}"/>
    <cellStyle name="Hyperlink 45" xfId="48466" hidden="1" xr:uid="{00000000-0005-0000-0000-000026B60000}"/>
    <cellStyle name="Hyperlink 45" xfId="46951" hidden="1" xr:uid="{00000000-0005-0000-0000-000027B60000}"/>
    <cellStyle name="Hyperlink 45" xfId="48535" hidden="1" xr:uid="{00000000-0005-0000-0000-000028B60000}"/>
    <cellStyle name="Hyperlink 45" xfId="48584" hidden="1" xr:uid="{00000000-0005-0000-0000-000029B60000}"/>
    <cellStyle name="Hyperlink 45" xfId="48634" hidden="1" xr:uid="{00000000-0005-0000-0000-00002AB60000}"/>
    <cellStyle name="Hyperlink 45" xfId="48670" hidden="1" xr:uid="{00000000-0005-0000-0000-00002BB60000}"/>
    <cellStyle name="Hyperlink 45" xfId="48793" hidden="1" xr:uid="{00000000-0005-0000-0000-00002CB60000}"/>
    <cellStyle name="Hyperlink 45" xfId="48966" hidden="1" xr:uid="{00000000-0005-0000-0000-00002DB60000}"/>
    <cellStyle name="Hyperlink 45" xfId="49015" hidden="1" xr:uid="{00000000-0005-0000-0000-00002EB60000}"/>
    <cellStyle name="Hyperlink 45" xfId="49065" hidden="1" xr:uid="{00000000-0005-0000-0000-00002FB60000}"/>
    <cellStyle name="Hyperlink 45" xfId="49101" hidden="1" xr:uid="{00000000-0005-0000-0000-000030B60000}"/>
    <cellStyle name="Hyperlink 45" xfId="48810" hidden="1" xr:uid="{00000000-0005-0000-0000-000031B60000}"/>
    <cellStyle name="Hyperlink 45" xfId="49198" hidden="1" xr:uid="{00000000-0005-0000-0000-000032B60000}"/>
    <cellStyle name="Hyperlink 45" xfId="49247" hidden="1" xr:uid="{00000000-0005-0000-0000-000033B60000}"/>
    <cellStyle name="Hyperlink 45" xfId="49297" hidden="1" xr:uid="{00000000-0005-0000-0000-000034B60000}"/>
    <cellStyle name="Hyperlink 45" xfId="49333" hidden="1" xr:uid="{00000000-0005-0000-0000-000035B60000}"/>
    <cellStyle name="Hyperlink 45" xfId="48710" hidden="1" xr:uid="{00000000-0005-0000-0000-000036B60000}"/>
    <cellStyle name="Hyperlink 45" xfId="49402" hidden="1" xr:uid="{00000000-0005-0000-0000-000037B60000}"/>
    <cellStyle name="Hyperlink 45" xfId="49451" hidden="1" xr:uid="{00000000-0005-0000-0000-000038B60000}"/>
    <cellStyle name="Hyperlink 45" xfId="49501" hidden="1" xr:uid="{00000000-0005-0000-0000-000039B60000}"/>
    <cellStyle name="Hyperlink 45" xfId="49537" hidden="1" xr:uid="{00000000-0005-0000-0000-00003AB60000}"/>
    <cellStyle name="Hyperlink 45" xfId="48865" hidden="1" xr:uid="{00000000-0005-0000-0000-00003BB60000}"/>
    <cellStyle name="Hyperlink 45" xfId="49606" hidden="1" xr:uid="{00000000-0005-0000-0000-00003CB60000}"/>
    <cellStyle name="Hyperlink 45" xfId="49655" hidden="1" xr:uid="{00000000-0005-0000-0000-00003DB60000}"/>
    <cellStyle name="Hyperlink 45" xfId="49705" hidden="1" xr:uid="{00000000-0005-0000-0000-00003EB60000}"/>
    <cellStyle name="Hyperlink 45" xfId="49741" hidden="1" xr:uid="{00000000-0005-0000-0000-00003FB60000}"/>
    <cellStyle name="Hyperlink 45" xfId="48697" hidden="1" xr:uid="{00000000-0005-0000-0000-000040B60000}"/>
    <cellStyle name="Hyperlink 45" xfId="49810" hidden="1" xr:uid="{00000000-0005-0000-0000-000041B60000}"/>
    <cellStyle name="Hyperlink 45" xfId="49859" hidden="1" xr:uid="{00000000-0005-0000-0000-000042B60000}"/>
    <cellStyle name="Hyperlink 45" xfId="49909" hidden="1" xr:uid="{00000000-0005-0000-0000-000043B60000}"/>
    <cellStyle name="Hyperlink 45" xfId="49945" hidden="1" xr:uid="{00000000-0005-0000-0000-000044B60000}"/>
    <cellStyle name="Hyperlink 45" xfId="46856" hidden="1" xr:uid="{00000000-0005-0000-0000-000045B60000}"/>
    <cellStyle name="Hyperlink 45" xfId="50014" hidden="1" xr:uid="{00000000-0005-0000-0000-000046B60000}"/>
    <cellStyle name="Hyperlink 45" xfId="50063" hidden="1" xr:uid="{00000000-0005-0000-0000-000047B60000}"/>
    <cellStyle name="Hyperlink 45" xfId="50113" hidden="1" xr:uid="{00000000-0005-0000-0000-000048B60000}"/>
    <cellStyle name="Hyperlink 45" xfId="50149" hidden="1" xr:uid="{00000000-0005-0000-0000-000049B60000}"/>
    <cellStyle name="Hyperlink 45" xfId="50272" hidden="1" xr:uid="{00000000-0005-0000-0000-00004AB60000}"/>
    <cellStyle name="Hyperlink 45" xfId="50445" hidden="1" xr:uid="{00000000-0005-0000-0000-00004BB60000}"/>
    <cellStyle name="Hyperlink 45" xfId="50494" hidden="1" xr:uid="{00000000-0005-0000-0000-00004CB60000}"/>
    <cellStyle name="Hyperlink 45" xfId="50544" hidden="1" xr:uid="{00000000-0005-0000-0000-00004DB60000}"/>
    <cellStyle name="Hyperlink 45" xfId="50580" hidden="1" xr:uid="{00000000-0005-0000-0000-00004EB60000}"/>
    <cellStyle name="Hyperlink 45" xfId="50289" hidden="1" xr:uid="{00000000-0005-0000-0000-00004FB60000}"/>
    <cellStyle name="Hyperlink 45" xfId="50677" hidden="1" xr:uid="{00000000-0005-0000-0000-000050B60000}"/>
    <cellStyle name="Hyperlink 45" xfId="50726" hidden="1" xr:uid="{00000000-0005-0000-0000-000051B60000}"/>
    <cellStyle name="Hyperlink 45" xfId="50776" hidden="1" xr:uid="{00000000-0005-0000-0000-000052B60000}"/>
    <cellStyle name="Hyperlink 45" xfId="50812" hidden="1" xr:uid="{00000000-0005-0000-0000-000053B60000}"/>
    <cellStyle name="Hyperlink 45" xfId="50189" hidden="1" xr:uid="{00000000-0005-0000-0000-000054B60000}"/>
    <cellStyle name="Hyperlink 45" xfId="50881" hidden="1" xr:uid="{00000000-0005-0000-0000-000055B60000}"/>
    <cellStyle name="Hyperlink 45" xfId="50930" hidden="1" xr:uid="{00000000-0005-0000-0000-000056B60000}"/>
    <cellStyle name="Hyperlink 45" xfId="50980" hidden="1" xr:uid="{00000000-0005-0000-0000-000057B60000}"/>
    <cellStyle name="Hyperlink 45" xfId="51016" hidden="1" xr:uid="{00000000-0005-0000-0000-000058B60000}"/>
    <cellStyle name="Hyperlink 45" xfId="50344" hidden="1" xr:uid="{00000000-0005-0000-0000-000059B60000}"/>
    <cellStyle name="Hyperlink 45" xfId="51085" hidden="1" xr:uid="{00000000-0005-0000-0000-00005AB60000}"/>
    <cellStyle name="Hyperlink 45" xfId="51134" hidden="1" xr:uid="{00000000-0005-0000-0000-00005BB60000}"/>
    <cellStyle name="Hyperlink 45" xfId="51184" hidden="1" xr:uid="{00000000-0005-0000-0000-00005CB60000}"/>
    <cellStyle name="Hyperlink 45" xfId="51220" hidden="1" xr:uid="{00000000-0005-0000-0000-00005DB60000}"/>
    <cellStyle name="Hyperlink 45" xfId="50176" hidden="1" xr:uid="{00000000-0005-0000-0000-00005EB60000}"/>
    <cellStyle name="Hyperlink 45" xfId="51289" hidden="1" xr:uid="{00000000-0005-0000-0000-00005FB60000}"/>
    <cellStyle name="Hyperlink 45" xfId="51338" hidden="1" xr:uid="{00000000-0005-0000-0000-000060B60000}"/>
    <cellStyle name="Hyperlink 45" xfId="51388" hidden="1" xr:uid="{00000000-0005-0000-0000-000061B60000}"/>
    <cellStyle name="Hyperlink 45" xfId="51424" hidden="1" xr:uid="{00000000-0005-0000-0000-000062B60000}"/>
    <cellStyle name="Hyperlink 45" xfId="21058" hidden="1" xr:uid="{00000000-0005-0000-0000-000063B60000}"/>
    <cellStyle name="Hyperlink 45" xfId="51493" hidden="1" xr:uid="{00000000-0005-0000-0000-000064B60000}"/>
    <cellStyle name="Hyperlink 45" xfId="51542" hidden="1" xr:uid="{00000000-0005-0000-0000-000065B60000}"/>
    <cellStyle name="Hyperlink 45" xfId="51592" hidden="1" xr:uid="{00000000-0005-0000-0000-000066B60000}"/>
    <cellStyle name="Hyperlink 45" xfId="51628" hidden="1" xr:uid="{00000000-0005-0000-0000-000067B60000}"/>
    <cellStyle name="Hyperlink 45" xfId="51679" hidden="1" xr:uid="{00000000-0005-0000-0000-000068B60000}"/>
    <cellStyle name="Hyperlink 45" xfId="51748" hidden="1" xr:uid="{00000000-0005-0000-0000-000069B60000}"/>
    <cellStyle name="Hyperlink 45" xfId="51797" hidden="1" xr:uid="{00000000-0005-0000-0000-00006AB60000}"/>
    <cellStyle name="Hyperlink 45" xfId="51847" hidden="1" xr:uid="{00000000-0005-0000-0000-00006BB60000}"/>
    <cellStyle name="Hyperlink 45" xfId="51883" hidden="1" xr:uid="{00000000-0005-0000-0000-00006CB60000}"/>
    <cellStyle name="Hyperlink 45" xfId="51983" hidden="1" xr:uid="{00000000-0005-0000-0000-00006DB60000}"/>
    <cellStyle name="Hyperlink 45" xfId="52105" hidden="1" xr:uid="{00000000-0005-0000-0000-00006EB60000}"/>
    <cellStyle name="Hyperlink 45" xfId="52154" hidden="1" xr:uid="{00000000-0005-0000-0000-00006FB60000}"/>
    <cellStyle name="Hyperlink 45" xfId="52204" hidden="1" xr:uid="{00000000-0005-0000-0000-000070B60000}"/>
    <cellStyle name="Hyperlink 45" xfId="52240" hidden="1" xr:uid="{00000000-0005-0000-0000-000071B60000}"/>
    <cellStyle name="Hyperlink 45" xfId="52363" hidden="1" xr:uid="{00000000-0005-0000-0000-000072B60000}"/>
    <cellStyle name="Hyperlink 45" xfId="52536" hidden="1" xr:uid="{00000000-0005-0000-0000-000073B60000}"/>
    <cellStyle name="Hyperlink 45" xfId="52585" hidden="1" xr:uid="{00000000-0005-0000-0000-000074B60000}"/>
    <cellStyle name="Hyperlink 45" xfId="52635" hidden="1" xr:uid="{00000000-0005-0000-0000-000075B60000}"/>
    <cellStyle name="Hyperlink 45" xfId="52671" hidden="1" xr:uid="{00000000-0005-0000-0000-000076B60000}"/>
    <cellStyle name="Hyperlink 45" xfId="52380" hidden="1" xr:uid="{00000000-0005-0000-0000-000077B60000}"/>
    <cellStyle name="Hyperlink 45" xfId="52768" hidden="1" xr:uid="{00000000-0005-0000-0000-000078B60000}"/>
    <cellStyle name="Hyperlink 45" xfId="52817" hidden="1" xr:uid="{00000000-0005-0000-0000-000079B60000}"/>
    <cellStyle name="Hyperlink 45" xfId="52867" hidden="1" xr:uid="{00000000-0005-0000-0000-00007AB60000}"/>
    <cellStyle name="Hyperlink 45" xfId="52903" hidden="1" xr:uid="{00000000-0005-0000-0000-00007BB60000}"/>
    <cellStyle name="Hyperlink 45" xfId="52280" hidden="1" xr:uid="{00000000-0005-0000-0000-00007CB60000}"/>
    <cellStyle name="Hyperlink 45" xfId="52972" hidden="1" xr:uid="{00000000-0005-0000-0000-00007DB60000}"/>
    <cellStyle name="Hyperlink 45" xfId="53021" hidden="1" xr:uid="{00000000-0005-0000-0000-00007EB60000}"/>
    <cellStyle name="Hyperlink 45" xfId="53071" hidden="1" xr:uid="{00000000-0005-0000-0000-00007FB60000}"/>
    <cellStyle name="Hyperlink 45" xfId="53107" hidden="1" xr:uid="{00000000-0005-0000-0000-000080B60000}"/>
    <cellStyle name="Hyperlink 45" xfId="52435" hidden="1" xr:uid="{00000000-0005-0000-0000-000081B60000}"/>
    <cellStyle name="Hyperlink 45" xfId="53176" hidden="1" xr:uid="{00000000-0005-0000-0000-000082B60000}"/>
    <cellStyle name="Hyperlink 45" xfId="53225" hidden="1" xr:uid="{00000000-0005-0000-0000-000083B60000}"/>
    <cellStyle name="Hyperlink 45" xfId="53275" hidden="1" xr:uid="{00000000-0005-0000-0000-000084B60000}"/>
    <cellStyle name="Hyperlink 45" xfId="53311" hidden="1" xr:uid="{00000000-0005-0000-0000-000085B60000}"/>
    <cellStyle name="Hyperlink 45" xfId="52267" hidden="1" xr:uid="{00000000-0005-0000-0000-000086B60000}"/>
    <cellStyle name="Hyperlink 45" xfId="53380" hidden="1" xr:uid="{00000000-0005-0000-0000-000087B60000}"/>
    <cellStyle name="Hyperlink 45" xfId="53429" hidden="1" xr:uid="{00000000-0005-0000-0000-000088B60000}"/>
    <cellStyle name="Hyperlink 45" xfId="53479" hidden="1" xr:uid="{00000000-0005-0000-0000-000089B60000}"/>
    <cellStyle name="Hyperlink 45" xfId="53515" hidden="1" xr:uid="{00000000-0005-0000-0000-00008AB60000}"/>
    <cellStyle name="Hyperlink 45" xfId="52000" hidden="1" xr:uid="{00000000-0005-0000-0000-00008BB60000}"/>
    <cellStyle name="Hyperlink 45" xfId="53584" hidden="1" xr:uid="{00000000-0005-0000-0000-00008CB60000}"/>
    <cellStyle name="Hyperlink 45" xfId="53633" hidden="1" xr:uid="{00000000-0005-0000-0000-00008DB60000}"/>
    <cellStyle name="Hyperlink 45" xfId="53683" hidden="1" xr:uid="{00000000-0005-0000-0000-00008EB60000}"/>
    <cellStyle name="Hyperlink 45" xfId="53719" hidden="1" xr:uid="{00000000-0005-0000-0000-00008FB60000}"/>
    <cellStyle name="Hyperlink 45" xfId="53842" hidden="1" xr:uid="{00000000-0005-0000-0000-000090B60000}"/>
    <cellStyle name="Hyperlink 45" xfId="54015" hidden="1" xr:uid="{00000000-0005-0000-0000-000091B60000}"/>
    <cellStyle name="Hyperlink 45" xfId="54064" hidden="1" xr:uid="{00000000-0005-0000-0000-000092B60000}"/>
    <cellStyle name="Hyperlink 45" xfId="54114" hidden="1" xr:uid="{00000000-0005-0000-0000-000093B60000}"/>
    <cellStyle name="Hyperlink 45" xfId="54150" hidden="1" xr:uid="{00000000-0005-0000-0000-000094B60000}"/>
    <cellStyle name="Hyperlink 45" xfId="53859" hidden="1" xr:uid="{00000000-0005-0000-0000-000095B60000}"/>
    <cellStyle name="Hyperlink 45" xfId="54247" hidden="1" xr:uid="{00000000-0005-0000-0000-000096B60000}"/>
    <cellStyle name="Hyperlink 45" xfId="54296" hidden="1" xr:uid="{00000000-0005-0000-0000-000097B60000}"/>
    <cellStyle name="Hyperlink 45" xfId="54346" hidden="1" xr:uid="{00000000-0005-0000-0000-000098B60000}"/>
    <cellStyle name="Hyperlink 45" xfId="54382" hidden="1" xr:uid="{00000000-0005-0000-0000-000099B60000}"/>
    <cellStyle name="Hyperlink 45" xfId="53759" hidden="1" xr:uid="{00000000-0005-0000-0000-00009AB60000}"/>
    <cellStyle name="Hyperlink 45" xfId="54451" hidden="1" xr:uid="{00000000-0005-0000-0000-00009BB60000}"/>
    <cellStyle name="Hyperlink 45" xfId="54500" hidden="1" xr:uid="{00000000-0005-0000-0000-00009CB60000}"/>
    <cellStyle name="Hyperlink 45" xfId="54550" hidden="1" xr:uid="{00000000-0005-0000-0000-00009DB60000}"/>
    <cellStyle name="Hyperlink 45" xfId="54586" hidden="1" xr:uid="{00000000-0005-0000-0000-00009EB60000}"/>
    <cellStyle name="Hyperlink 45" xfId="53914" hidden="1" xr:uid="{00000000-0005-0000-0000-00009FB60000}"/>
    <cellStyle name="Hyperlink 45" xfId="54655" hidden="1" xr:uid="{00000000-0005-0000-0000-0000A0B60000}"/>
    <cellStyle name="Hyperlink 45" xfId="54704" hidden="1" xr:uid="{00000000-0005-0000-0000-0000A1B60000}"/>
    <cellStyle name="Hyperlink 45" xfId="54754" hidden="1" xr:uid="{00000000-0005-0000-0000-0000A2B60000}"/>
    <cellStyle name="Hyperlink 45" xfId="54790" hidden="1" xr:uid="{00000000-0005-0000-0000-0000A3B60000}"/>
    <cellStyle name="Hyperlink 45" xfId="53746" hidden="1" xr:uid="{00000000-0005-0000-0000-0000A4B60000}"/>
    <cellStyle name="Hyperlink 45" xfId="54859" hidden="1" xr:uid="{00000000-0005-0000-0000-0000A5B60000}"/>
    <cellStyle name="Hyperlink 45" xfId="54908" hidden="1" xr:uid="{00000000-0005-0000-0000-0000A6B60000}"/>
    <cellStyle name="Hyperlink 45" xfId="54958" hidden="1" xr:uid="{00000000-0005-0000-0000-0000A7B60000}"/>
    <cellStyle name="Hyperlink 45" xfId="54994" hidden="1" xr:uid="{00000000-0005-0000-0000-0000A8B60000}"/>
    <cellStyle name="Hyperlink 45" xfId="51905" hidden="1" xr:uid="{00000000-0005-0000-0000-0000A9B60000}"/>
    <cellStyle name="Hyperlink 45" xfId="55063" hidden="1" xr:uid="{00000000-0005-0000-0000-0000AAB60000}"/>
    <cellStyle name="Hyperlink 45" xfId="55112" hidden="1" xr:uid="{00000000-0005-0000-0000-0000ABB60000}"/>
    <cellStyle name="Hyperlink 45" xfId="55162" hidden="1" xr:uid="{00000000-0005-0000-0000-0000ACB60000}"/>
    <cellStyle name="Hyperlink 45" xfId="55198" hidden="1" xr:uid="{00000000-0005-0000-0000-0000ADB60000}"/>
    <cellStyle name="Hyperlink 45" xfId="55321" hidden="1" xr:uid="{00000000-0005-0000-0000-0000AEB60000}"/>
    <cellStyle name="Hyperlink 45" xfId="55494" hidden="1" xr:uid="{00000000-0005-0000-0000-0000AFB60000}"/>
    <cellStyle name="Hyperlink 45" xfId="55543" hidden="1" xr:uid="{00000000-0005-0000-0000-0000B0B60000}"/>
    <cellStyle name="Hyperlink 45" xfId="55593" hidden="1" xr:uid="{00000000-0005-0000-0000-0000B1B60000}"/>
    <cellStyle name="Hyperlink 45" xfId="55629" hidden="1" xr:uid="{00000000-0005-0000-0000-0000B2B60000}"/>
    <cellStyle name="Hyperlink 45" xfId="55338" hidden="1" xr:uid="{00000000-0005-0000-0000-0000B3B60000}"/>
    <cellStyle name="Hyperlink 45" xfId="55726" hidden="1" xr:uid="{00000000-0005-0000-0000-0000B4B60000}"/>
    <cellStyle name="Hyperlink 45" xfId="55775" hidden="1" xr:uid="{00000000-0005-0000-0000-0000B5B60000}"/>
    <cellStyle name="Hyperlink 45" xfId="55825" hidden="1" xr:uid="{00000000-0005-0000-0000-0000B6B60000}"/>
    <cellStyle name="Hyperlink 45" xfId="55861" hidden="1" xr:uid="{00000000-0005-0000-0000-0000B7B60000}"/>
    <cellStyle name="Hyperlink 45" xfId="55238" hidden="1" xr:uid="{00000000-0005-0000-0000-0000B8B60000}"/>
    <cellStyle name="Hyperlink 45" xfId="55930" hidden="1" xr:uid="{00000000-0005-0000-0000-0000B9B60000}"/>
    <cellStyle name="Hyperlink 45" xfId="55979" hidden="1" xr:uid="{00000000-0005-0000-0000-0000BAB60000}"/>
    <cellStyle name="Hyperlink 45" xfId="56029" hidden="1" xr:uid="{00000000-0005-0000-0000-0000BBB60000}"/>
    <cellStyle name="Hyperlink 45" xfId="56065" hidden="1" xr:uid="{00000000-0005-0000-0000-0000BCB60000}"/>
    <cellStyle name="Hyperlink 45" xfId="55393" hidden="1" xr:uid="{00000000-0005-0000-0000-0000BDB60000}"/>
    <cellStyle name="Hyperlink 45" xfId="56134" hidden="1" xr:uid="{00000000-0005-0000-0000-0000BEB60000}"/>
    <cellStyle name="Hyperlink 45" xfId="56183" hidden="1" xr:uid="{00000000-0005-0000-0000-0000BFB60000}"/>
    <cellStyle name="Hyperlink 45" xfId="56233" hidden="1" xr:uid="{00000000-0005-0000-0000-0000C0B60000}"/>
    <cellStyle name="Hyperlink 45" xfId="56269" hidden="1" xr:uid="{00000000-0005-0000-0000-0000C1B60000}"/>
    <cellStyle name="Hyperlink 45" xfId="55225" hidden="1" xr:uid="{00000000-0005-0000-0000-0000C2B60000}"/>
    <cellStyle name="Hyperlink 45" xfId="56338" hidden="1" xr:uid="{00000000-0005-0000-0000-0000C3B60000}"/>
    <cellStyle name="Hyperlink 45" xfId="56387" hidden="1" xr:uid="{00000000-0005-0000-0000-0000C4B60000}"/>
    <cellStyle name="Hyperlink 45" xfId="56437" hidden="1" xr:uid="{00000000-0005-0000-0000-0000C5B60000}"/>
    <cellStyle name="Hyperlink 45" xfId="56473" hidden="1" xr:uid="{00000000-0005-0000-0000-0000C6B60000}"/>
    <cellStyle name="Hyperlink 45" xfId="56535" hidden="1" xr:uid="{00000000-0005-0000-0000-0000C7B60000}"/>
    <cellStyle name="Hyperlink 45" xfId="56606" hidden="1" xr:uid="{00000000-0005-0000-0000-0000C8B60000}"/>
    <cellStyle name="Hyperlink 45" xfId="56655" hidden="1" xr:uid="{00000000-0005-0000-0000-0000C9B60000}"/>
    <cellStyle name="Hyperlink 45" xfId="56705" hidden="1" xr:uid="{00000000-0005-0000-0000-0000CAB60000}"/>
    <cellStyle name="Hyperlink 45" xfId="56741" hidden="1" xr:uid="{00000000-0005-0000-0000-0000CBB60000}"/>
    <cellStyle name="Hyperlink 45" xfId="56792" hidden="1" xr:uid="{00000000-0005-0000-0000-0000CCB60000}"/>
    <cellStyle name="Hyperlink 45" xfId="56861" hidden="1" xr:uid="{00000000-0005-0000-0000-0000CDB60000}"/>
    <cellStyle name="Hyperlink 45" xfId="56910" hidden="1" xr:uid="{00000000-0005-0000-0000-0000CEB60000}"/>
    <cellStyle name="Hyperlink 45" xfId="56960" hidden="1" xr:uid="{00000000-0005-0000-0000-0000CFB60000}"/>
    <cellStyle name="Hyperlink 45" xfId="56996" hidden="1" xr:uid="{00000000-0005-0000-0000-0000D0B60000}"/>
    <cellStyle name="Hyperlink 45" xfId="57104" hidden="1" xr:uid="{00000000-0005-0000-0000-0000D1B60000}"/>
    <cellStyle name="Hyperlink 45" xfId="57228" hidden="1" xr:uid="{00000000-0005-0000-0000-0000D2B60000}"/>
    <cellStyle name="Hyperlink 45" xfId="57277" hidden="1" xr:uid="{00000000-0005-0000-0000-0000D3B60000}"/>
    <cellStyle name="Hyperlink 45" xfId="57327" hidden="1" xr:uid="{00000000-0005-0000-0000-0000D4B60000}"/>
    <cellStyle name="Hyperlink 45" xfId="57363" hidden="1" xr:uid="{00000000-0005-0000-0000-0000D5B60000}"/>
    <cellStyle name="Hyperlink 45" xfId="57486" hidden="1" xr:uid="{00000000-0005-0000-0000-0000D6B60000}"/>
    <cellStyle name="Hyperlink 45" xfId="57659" hidden="1" xr:uid="{00000000-0005-0000-0000-0000D7B60000}"/>
    <cellStyle name="Hyperlink 45" xfId="57708" hidden="1" xr:uid="{00000000-0005-0000-0000-0000D8B60000}"/>
    <cellStyle name="Hyperlink 45" xfId="57758" hidden="1" xr:uid="{00000000-0005-0000-0000-0000D9B60000}"/>
    <cellStyle name="Hyperlink 45" xfId="57794" hidden="1" xr:uid="{00000000-0005-0000-0000-0000DAB60000}"/>
    <cellStyle name="Hyperlink 45" xfId="57503" hidden="1" xr:uid="{00000000-0005-0000-0000-0000DBB60000}"/>
    <cellStyle name="Hyperlink 45" xfId="57891" hidden="1" xr:uid="{00000000-0005-0000-0000-0000DCB60000}"/>
    <cellStyle name="Hyperlink 45" xfId="57940" hidden="1" xr:uid="{00000000-0005-0000-0000-0000DDB60000}"/>
    <cellStyle name="Hyperlink 45" xfId="57990" hidden="1" xr:uid="{00000000-0005-0000-0000-0000DEB60000}"/>
    <cellStyle name="Hyperlink 45" xfId="58026" hidden="1" xr:uid="{00000000-0005-0000-0000-0000DFB60000}"/>
    <cellStyle name="Hyperlink 45" xfId="57403" hidden="1" xr:uid="{00000000-0005-0000-0000-0000E0B60000}"/>
    <cellStyle name="Hyperlink 45" xfId="58095" hidden="1" xr:uid="{00000000-0005-0000-0000-0000E1B60000}"/>
    <cellStyle name="Hyperlink 45" xfId="58144" hidden="1" xr:uid="{00000000-0005-0000-0000-0000E2B60000}"/>
    <cellStyle name="Hyperlink 45" xfId="58194" hidden="1" xr:uid="{00000000-0005-0000-0000-0000E3B60000}"/>
    <cellStyle name="Hyperlink 45" xfId="58230" hidden="1" xr:uid="{00000000-0005-0000-0000-0000E4B60000}"/>
    <cellStyle name="Hyperlink 45" xfId="57558" hidden="1" xr:uid="{00000000-0005-0000-0000-0000E5B60000}"/>
    <cellStyle name="Hyperlink 45" xfId="58299" hidden="1" xr:uid="{00000000-0005-0000-0000-0000E6B60000}"/>
    <cellStyle name="Hyperlink 45" xfId="58348" hidden="1" xr:uid="{00000000-0005-0000-0000-0000E7B60000}"/>
    <cellStyle name="Hyperlink 45" xfId="58398" hidden="1" xr:uid="{00000000-0005-0000-0000-0000E8B60000}"/>
    <cellStyle name="Hyperlink 45" xfId="58434" hidden="1" xr:uid="{00000000-0005-0000-0000-0000E9B60000}"/>
    <cellStyle name="Hyperlink 45" xfId="57390" hidden="1" xr:uid="{00000000-0005-0000-0000-0000EAB60000}"/>
    <cellStyle name="Hyperlink 45" xfId="58503" hidden="1" xr:uid="{00000000-0005-0000-0000-0000EBB60000}"/>
    <cellStyle name="Hyperlink 45" xfId="58552" hidden="1" xr:uid="{00000000-0005-0000-0000-0000ECB60000}"/>
    <cellStyle name="Hyperlink 45" xfId="58602" hidden="1" xr:uid="{00000000-0005-0000-0000-0000EDB60000}"/>
    <cellStyle name="Hyperlink 45" xfId="58638" hidden="1" xr:uid="{00000000-0005-0000-0000-0000EEB60000}"/>
    <cellStyle name="Hyperlink 45" xfId="57122" hidden="1" xr:uid="{00000000-0005-0000-0000-0000EFB60000}"/>
    <cellStyle name="Hyperlink 45" xfId="58707" hidden="1" xr:uid="{00000000-0005-0000-0000-0000F0B60000}"/>
    <cellStyle name="Hyperlink 45" xfId="58756" hidden="1" xr:uid="{00000000-0005-0000-0000-0000F1B60000}"/>
    <cellStyle name="Hyperlink 45" xfId="58806" hidden="1" xr:uid="{00000000-0005-0000-0000-0000F2B60000}"/>
    <cellStyle name="Hyperlink 45" xfId="58842" hidden="1" xr:uid="{00000000-0005-0000-0000-0000F3B60000}"/>
    <cellStyle name="Hyperlink 45" xfId="58965" hidden="1" xr:uid="{00000000-0005-0000-0000-0000F4B60000}"/>
    <cellStyle name="Hyperlink 45" xfId="59138" hidden="1" xr:uid="{00000000-0005-0000-0000-0000F5B60000}"/>
    <cellStyle name="Hyperlink 45" xfId="59187" hidden="1" xr:uid="{00000000-0005-0000-0000-0000F6B60000}"/>
    <cellStyle name="Hyperlink 45" xfId="59237" hidden="1" xr:uid="{00000000-0005-0000-0000-0000F7B60000}"/>
    <cellStyle name="Hyperlink 45" xfId="59273" hidden="1" xr:uid="{00000000-0005-0000-0000-0000F8B60000}"/>
    <cellStyle name="Hyperlink 45" xfId="58982" hidden="1" xr:uid="{00000000-0005-0000-0000-0000F9B60000}"/>
    <cellStyle name="Hyperlink 45" xfId="59370" hidden="1" xr:uid="{00000000-0005-0000-0000-0000FAB60000}"/>
    <cellStyle name="Hyperlink 45" xfId="59419" hidden="1" xr:uid="{00000000-0005-0000-0000-0000FBB60000}"/>
    <cellStyle name="Hyperlink 45" xfId="59469" hidden="1" xr:uid="{00000000-0005-0000-0000-0000FCB60000}"/>
    <cellStyle name="Hyperlink 45" xfId="59505" hidden="1" xr:uid="{00000000-0005-0000-0000-0000FDB60000}"/>
    <cellStyle name="Hyperlink 45" xfId="58882" hidden="1" xr:uid="{00000000-0005-0000-0000-0000FEB60000}"/>
    <cellStyle name="Hyperlink 45" xfId="59574" hidden="1" xr:uid="{00000000-0005-0000-0000-0000FFB60000}"/>
    <cellStyle name="Hyperlink 45" xfId="59623" hidden="1" xr:uid="{00000000-0005-0000-0000-000000B70000}"/>
    <cellStyle name="Hyperlink 45" xfId="59673" hidden="1" xr:uid="{00000000-0005-0000-0000-000001B70000}"/>
    <cellStyle name="Hyperlink 45" xfId="59709" hidden="1" xr:uid="{00000000-0005-0000-0000-000002B70000}"/>
    <cellStyle name="Hyperlink 45" xfId="59037" hidden="1" xr:uid="{00000000-0005-0000-0000-000003B70000}"/>
    <cellStyle name="Hyperlink 45" xfId="59778" hidden="1" xr:uid="{00000000-0005-0000-0000-000004B70000}"/>
    <cellStyle name="Hyperlink 45" xfId="59827" hidden="1" xr:uid="{00000000-0005-0000-0000-000005B70000}"/>
    <cellStyle name="Hyperlink 45" xfId="59877" hidden="1" xr:uid="{00000000-0005-0000-0000-000006B70000}"/>
    <cellStyle name="Hyperlink 45" xfId="59913" hidden="1" xr:uid="{00000000-0005-0000-0000-000007B70000}"/>
    <cellStyle name="Hyperlink 45" xfId="58869" hidden="1" xr:uid="{00000000-0005-0000-0000-000008B70000}"/>
    <cellStyle name="Hyperlink 45" xfId="59982" hidden="1" xr:uid="{00000000-0005-0000-0000-000009B70000}"/>
    <cellStyle name="Hyperlink 45" xfId="60031" hidden="1" xr:uid="{00000000-0005-0000-0000-00000AB70000}"/>
    <cellStyle name="Hyperlink 45" xfId="60081" hidden="1" xr:uid="{00000000-0005-0000-0000-00000BB70000}"/>
    <cellStyle name="Hyperlink 45" xfId="60117" hidden="1" xr:uid="{00000000-0005-0000-0000-00000CB70000}"/>
    <cellStyle name="Hyperlink 45" xfId="57022" hidden="1" xr:uid="{00000000-0005-0000-0000-00000DB70000}"/>
    <cellStyle name="Hyperlink 45" xfId="60186" hidden="1" xr:uid="{00000000-0005-0000-0000-00000EB70000}"/>
    <cellStyle name="Hyperlink 45" xfId="60235" hidden="1" xr:uid="{00000000-0005-0000-0000-00000FB70000}"/>
    <cellStyle name="Hyperlink 45" xfId="60285" hidden="1" xr:uid="{00000000-0005-0000-0000-000010B70000}"/>
    <cellStyle name="Hyperlink 45" xfId="60321" hidden="1" xr:uid="{00000000-0005-0000-0000-000011B70000}"/>
    <cellStyle name="Hyperlink 45" xfId="60444" hidden="1" xr:uid="{00000000-0005-0000-0000-000012B70000}"/>
    <cellStyle name="Hyperlink 45" xfId="60617" hidden="1" xr:uid="{00000000-0005-0000-0000-000013B70000}"/>
    <cellStyle name="Hyperlink 45" xfId="60666" hidden="1" xr:uid="{00000000-0005-0000-0000-000014B70000}"/>
    <cellStyle name="Hyperlink 45" xfId="60716" hidden="1" xr:uid="{00000000-0005-0000-0000-000015B70000}"/>
    <cellStyle name="Hyperlink 45" xfId="60752" hidden="1" xr:uid="{00000000-0005-0000-0000-000016B70000}"/>
    <cellStyle name="Hyperlink 45" xfId="60461" hidden="1" xr:uid="{00000000-0005-0000-0000-000017B70000}"/>
    <cellStyle name="Hyperlink 45" xfId="60849" hidden="1" xr:uid="{00000000-0005-0000-0000-000018B70000}"/>
    <cellStyle name="Hyperlink 45" xfId="60898" hidden="1" xr:uid="{00000000-0005-0000-0000-000019B70000}"/>
    <cellStyle name="Hyperlink 45" xfId="60948" hidden="1" xr:uid="{00000000-0005-0000-0000-00001AB70000}"/>
    <cellStyle name="Hyperlink 45" xfId="60984" hidden="1" xr:uid="{00000000-0005-0000-0000-00001BB70000}"/>
    <cellStyle name="Hyperlink 45" xfId="60361" hidden="1" xr:uid="{00000000-0005-0000-0000-00001CB70000}"/>
    <cellStyle name="Hyperlink 45" xfId="61053" hidden="1" xr:uid="{00000000-0005-0000-0000-00001DB70000}"/>
    <cellStyle name="Hyperlink 45" xfId="61102" hidden="1" xr:uid="{00000000-0005-0000-0000-00001EB70000}"/>
    <cellStyle name="Hyperlink 45" xfId="61152" hidden="1" xr:uid="{00000000-0005-0000-0000-00001FB70000}"/>
    <cellStyle name="Hyperlink 45" xfId="61188" hidden="1" xr:uid="{00000000-0005-0000-0000-000020B70000}"/>
    <cellStyle name="Hyperlink 45" xfId="60516" hidden="1" xr:uid="{00000000-0005-0000-0000-000021B70000}"/>
    <cellStyle name="Hyperlink 45" xfId="61257" hidden="1" xr:uid="{00000000-0005-0000-0000-000022B70000}"/>
    <cellStyle name="Hyperlink 45" xfId="61306" hidden="1" xr:uid="{00000000-0005-0000-0000-000023B70000}"/>
    <cellStyle name="Hyperlink 45" xfId="61356" hidden="1" xr:uid="{00000000-0005-0000-0000-000024B70000}"/>
    <cellStyle name="Hyperlink 45" xfId="61392" hidden="1" xr:uid="{00000000-0005-0000-0000-000025B70000}"/>
    <cellStyle name="Hyperlink 45" xfId="60348" hidden="1" xr:uid="{00000000-0005-0000-0000-000026B70000}"/>
    <cellStyle name="Hyperlink 45" xfId="61461" hidden="1" xr:uid="{00000000-0005-0000-0000-000027B70000}"/>
    <cellStyle name="Hyperlink 45" xfId="61510" hidden="1" xr:uid="{00000000-0005-0000-0000-000028B70000}"/>
    <cellStyle name="Hyperlink 45" xfId="61560" hidden="1" xr:uid="{00000000-0005-0000-0000-000029B70000}"/>
    <cellStyle name="Hyperlink 45" xfId="61596" xr:uid="{00000000-0005-0000-0000-00002AB70000}"/>
    <cellStyle name="Hyperlink 46" xfId="142" hidden="1" xr:uid="{00000000-0005-0000-0000-00002BB70000}"/>
    <cellStyle name="Hyperlink 46" xfId="244" hidden="1" xr:uid="{00000000-0005-0000-0000-00002CB70000}"/>
    <cellStyle name="Hyperlink 46" xfId="474" hidden="1" xr:uid="{00000000-0005-0000-0000-00002DB70000}"/>
    <cellStyle name="Hyperlink 46" xfId="525" hidden="1" xr:uid="{00000000-0005-0000-0000-00002EB70000}"/>
    <cellStyle name="Hyperlink 46" xfId="575" hidden="1" xr:uid="{00000000-0005-0000-0000-00002FB70000}"/>
    <cellStyle name="Hyperlink 46" xfId="611" hidden="1" xr:uid="{00000000-0005-0000-0000-000030B70000}"/>
    <cellStyle name="Hyperlink 46" xfId="662" hidden="1" xr:uid="{00000000-0005-0000-0000-000031B70000}"/>
    <cellStyle name="Hyperlink 46" xfId="731" hidden="1" xr:uid="{00000000-0005-0000-0000-000032B70000}"/>
    <cellStyle name="Hyperlink 46" xfId="780" hidden="1" xr:uid="{00000000-0005-0000-0000-000033B70000}"/>
    <cellStyle name="Hyperlink 46" xfId="830" hidden="1" xr:uid="{00000000-0005-0000-0000-000034B70000}"/>
    <cellStyle name="Hyperlink 46" xfId="866" hidden="1" xr:uid="{00000000-0005-0000-0000-000035B70000}"/>
    <cellStyle name="Hyperlink 46" xfId="976" hidden="1" xr:uid="{00000000-0005-0000-0000-000036B70000}"/>
    <cellStyle name="Hyperlink 46" xfId="1101" hidden="1" xr:uid="{00000000-0005-0000-0000-000037B70000}"/>
    <cellStyle name="Hyperlink 46" xfId="1150" hidden="1" xr:uid="{00000000-0005-0000-0000-000038B70000}"/>
    <cellStyle name="Hyperlink 46" xfId="1200" hidden="1" xr:uid="{00000000-0005-0000-0000-000039B70000}"/>
    <cellStyle name="Hyperlink 46" xfId="1236" hidden="1" xr:uid="{00000000-0005-0000-0000-00003AB70000}"/>
    <cellStyle name="Hyperlink 46" xfId="1359" hidden="1" xr:uid="{00000000-0005-0000-0000-00003BB70000}"/>
    <cellStyle name="Hyperlink 46" xfId="1532" hidden="1" xr:uid="{00000000-0005-0000-0000-00003CB70000}"/>
    <cellStyle name="Hyperlink 46" xfId="1581" hidden="1" xr:uid="{00000000-0005-0000-0000-00003DB70000}"/>
    <cellStyle name="Hyperlink 46" xfId="1631" hidden="1" xr:uid="{00000000-0005-0000-0000-00003EB70000}"/>
    <cellStyle name="Hyperlink 46" xfId="1667" hidden="1" xr:uid="{00000000-0005-0000-0000-00003FB70000}"/>
    <cellStyle name="Hyperlink 46" xfId="1374" hidden="1" xr:uid="{00000000-0005-0000-0000-000040B70000}"/>
    <cellStyle name="Hyperlink 46" xfId="1764" hidden="1" xr:uid="{00000000-0005-0000-0000-000041B70000}"/>
    <cellStyle name="Hyperlink 46" xfId="1813" hidden="1" xr:uid="{00000000-0005-0000-0000-000042B70000}"/>
    <cellStyle name="Hyperlink 46" xfId="1863" hidden="1" xr:uid="{00000000-0005-0000-0000-000043B70000}"/>
    <cellStyle name="Hyperlink 46" xfId="1899" hidden="1" xr:uid="{00000000-0005-0000-0000-000044B70000}"/>
    <cellStyle name="Hyperlink 46" xfId="1274" hidden="1" xr:uid="{00000000-0005-0000-0000-000045B70000}"/>
    <cellStyle name="Hyperlink 46" xfId="1968" hidden="1" xr:uid="{00000000-0005-0000-0000-000046B70000}"/>
    <cellStyle name="Hyperlink 46" xfId="2017" hidden="1" xr:uid="{00000000-0005-0000-0000-000047B70000}"/>
    <cellStyle name="Hyperlink 46" xfId="2067" hidden="1" xr:uid="{00000000-0005-0000-0000-000048B70000}"/>
    <cellStyle name="Hyperlink 46" xfId="2103" hidden="1" xr:uid="{00000000-0005-0000-0000-000049B70000}"/>
    <cellStyle name="Hyperlink 46" xfId="1468" hidden="1" xr:uid="{00000000-0005-0000-0000-00004AB70000}"/>
    <cellStyle name="Hyperlink 46" xfId="2172" hidden="1" xr:uid="{00000000-0005-0000-0000-00004BB70000}"/>
    <cellStyle name="Hyperlink 46" xfId="2221" hidden="1" xr:uid="{00000000-0005-0000-0000-00004CB70000}"/>
    <cellStyle name="Hyperlink 46" xfId="2271" hidden="1" xr:uid="{00000000-0005-0000-0000-00004DB70000}"/>
    <cellStyle name="Hyperlink 46" xfId="2307" hidden="1" xr:uid="{00000000-0005-0000-0000-00004EB70000}"/>
    <cellStyle name="Hyperlink 46" xfId="1260" hidden="1" xr:uid="{00000000-0005-0000-0000-00004FB70000}"/>
    <cellStyle name="Hyperlink 46" xfId="2376" hidden="1" xr:uid="{00000000-0005-0000-0000-000050B70000}"/>
    <cellStyle name="Hyperlink 46" xfId="2425" hidden="1" xr:uid="{00000000-0005-0000-0000-000051B70000}"/>
    <cellStyle name="Hyperlink 46" xfId="2475" hidden="1" xr:uid="{00000000-0005-0000-0000-000052B70000}"/>
    <cellStyle name="Hyperlink 46" xfId="2511" hidden="1" xr:uid="{00000000-0005-0000-0000-000053B70000}"/>
    <cellStyle name="Hyperlink 46" xfId="992" hidden="1" xr:uid="{00000000-0005-0000-0000-000054B70000}"/>
    <cellStyle name="Hyperlink 46" xfId="2580" hidden="1" xr:uid="{00000000-0005-0000-0000-000055B70000}"/>
    <cellStyle name="Hyperlink 46" xfId="2629" hidden="1" xr:uid="{00000000-0005-0000-0000-000056B70000}"/>
    <cellStyle name="Hyperlink 46" xfId="2679" hidden="1" xr:uid="{00000000-0005-0000-0000-000057B70000}"/>
    <cellStyle name="Hyperlink 46" xfId="2715" hidden="1" xr:uid="{00000000-0005-0000-0000-000058B70000}"/>
    <cellStyle name="Hyperlink 46" xfId="2838" hidden="1" xr:uid="{00000000-0005-0000-0000-000059B70000}"/>
    <cellStyle name="Hyperlink 46" xfId="3011" hidden="1" xr:uid="{00000000-0005-0000-0000-00005AB70000}"/>
    <cellStyle name="Hyperlink 46" xfId="3060" hidden="1" xr:uid="{00000000-0005-0000-0000-00005BB70000}"/>
    <cellStyle name="Hyperlink 46" xfId="3110" hidden="1" xr:uid="{00000000-0005-0000-0000-00005CB70000}"/>
    <cellStyle name="Hyperlink 46" xfId="3146" hidden="1" xr:uid="{00000000-0005-0000-0000-00005DB70000}"/>
    <cellStyle name="Hyperlink 46" xfId="2853" hidden="1" xr:uid="{00000000-0005-0000-0000-00005EB70000}"/>
    <cellStyle name="Hyperlink 46" xfId="3243" hidden="1" xr:uid="{00000000-0005-0000-0000-00005FB70000}"/>
    <cellStyle name="Hyperlink 46" xfId="3292" hidden="1" xr:uid="{00000000-0005-0000-0000-000060B70000}"/>
    <cellStyle name="Hyperlink 46" xfId="3342" hidden="1" xr:uid="{00000000-0005-0000-0000-000061B70000}"/>
    <cellStyle name="Hyperlink 46" xfId="3378" hidden="1" xr:uid="{00000000-0005-0000-0000-000062B70000}"/>
    <cellStyle name="Hyperlink 46" xfId="2753" hidden="1" xr:uid="{00000000-0005-0000-0000-000063B70000}"/>
    <cellStyle name="Hyperlink 46" xfId="3447" hidden="1" xr:uid="{00000000-0005-0000-0000-000064B70000}"/>
    <cellStyle name="Hyperlink 46" xfId="3496" hidden="1" xr:uid="{00000000-0005-0000-0000-000065B70000}"/>
    <cellStyle name="Hyperlink 46" xfId="3546" hidden="1" xr:uid="{00000000-0005-0000-0000-000066B70000}"/>
    <cellStyle name="Hyperlink 46" xfId="3582" hidden="1" xr:uid="{00000000-0005-0000-0000-000067B70000}"/>
    <cellStyle name="Hyperlink 46" xfId="2947" hidden="1" xr:uid="{00000000-0005-0000-0000-000068B70000}"/>
    <cellStyle name="Hyperlink 46" xfId="3651" hidden="1" xr:uid="{00000000-0005-0000-0000-000069B70000}"/>
    <cellStyle name="Hyperlink 46" xfId="3700" hidden="1" xr:uid="{00000000-0005-0000-0000-00006AB70000}"/>
    <cellStyle name="Hyperlink 46" xfId="3750" hidden="1" xr:uid="{00000000-0005-0000-0000-00006BB70000}"/>
    <cellStyle name="Hyperlink 46" xfId="3786" hidden="1" xr:uid="{00000000-0005-0000-0000-00006CB70000}"/>
    <cellStyle name="Hyperlink 46" xfId="2739" hidden="1" xr:uid="{00000000-0005-0000-0000-00006DB70000}"/>
    <cellStyle name="Hyperlink 46" xfId="3855" hidden="1" xr:uid="{00000000-0005-0000-0000-00006EB70000}"/>
    <cellStyle name="Hyperlink 46" xfId="3904" hidden="1" xr:uid="{00000000-0005-0000-0000-00006FB70000}"/>
    <cellStyle name="Hyperlink 46" xfId="3954" hidden="1" xr:uid="{00000000-0005-0000-0000-000070B70000}"/>
    <cellStyle name="Hyperlink 46" xfId="3990" hidden="1" xr:uid="{00000000-0005-0000-0000-000071B70000}"/>
    <cellStyle name="Hyperlink 46" xfId="892" hidden="1" xr:uid="{00000000-0005-0000-0000-000072B70000}"/>
    <cellStyle name="Hyperlink 46" xfId="4059" hidden="1" xr:uid="{00000000-0005-0000-0000-000073B70000}"/>
    <cellStyle name="Hyperlink 46" xfId="4108" hidden="1" xr:uid="{00000000-0005-0000-0000-000074B70000}"/>
    <cellStyle name="Hyperlink 46" xfId="4158" hidden="1" xr:uid="{00000000-0005-0000-0000-000075B70000}"/>
    <cellStyle name="Hyperlink 46" xfId="4194" hidden="1" xr:uid="{00000000-0005-0000-0000-000076B70000}"/>
    <cellStyle name="Hyperlink 46" xfId="4317" hidden="1" xr:uid="{00000000-0005-0000-0000-000077B70000}"/>
    <cellStyle name="Hyperlink 46" xfId="4490" hidden="1" xr:uid="{00000000-0005-0000-0000-000078B70000}"/>
    <cellStyle name="Hyperlink 46" xfId="4539" hidden="1" xr:uid="{00000000-0005-0000-0000-000079B70000}"/>
    <cellStyle name="Hyperlink 46" xfId="4589" hidden="1" xr:uid="{00000000-0005-0000-0000-00007AB70000}"/>
    <cellStyle name="Hyperlink 46" xfId="4625" hidden="1" xr:uid="{00000000-0005-0000-0000-00007BB70000}"/>
    <cellStyle name="Hyperlink 46" xfId="4332" hidden="1" xr:uid="{00000000-0005-0000-0000-00007CB70000}"/>
    <cellStyle name="Hyperlink 46" xfId="4722" hidden="1" xr:uid="{00000000-0005-0000-0000-00007DB70000}"/>
    <cellStyle name="Hyperlink 46" xfId="4771" hidden="1" xr:uid="{00000000-0005-0000-0000-00007EB70000}"/>
    <cellStyle name="Hyperlink 46" xfId="4821" hidden="1" xr:uid="{00000000-0005-0000-0000-00007FB70000}"/>
    <cellStyle name="Hyperlink 46" xfId="4857" hidden="1" xr:uid="{00000000-0005-0000-0000-000080B70000}"/>
    <cellStyle name="Hyperlink 46" xfId="4232" hidden="1" xr:uid="{00000000-0005-0000-0000-000081B70000}"/>
    <cellStyle name="Hyperlink 46" xfId="4926" hidden="1" xr:uid="{00000000-0005-0000-0000-000082B70000}"/>
    <cellStyle name="Hyperlink 46" xfId="4975" hidden="1" xr:uid="{00000000-0005-0000-0000-000083B70000}"/>
    <cellStyle name="Hyperlink 46" xfId="5025" hidden="1" xr:uid="{00000000-0005-0000-0000-000084B70000}"/>
    <cellStyle name="Hyperlink 46" xfId="5061" hidden="1" xr:uid="{00000000-0005-0000-0000-000085B70000}"/>
    <cellStyle name="Hyperlink 46" xfId="4426" hidden="1" xr:uid="{00000000-0005-0000-0000-000086B70000}"/>
    <cellStyle name="Hyperlink 46" xfId="5130" hidden="1" xr:uid="{00000000-0005-0000-0000-000087B70000}"/>
    <cellStyle name="Hyperlink 46" xfId="5179" hidden="1" xr:uid="{00000000-0005-0000-0000-000088B70000}"/>
    <cellStyle name="Hyperlink 46" xfId="5229" hidden="1" xr:uid="{00000000-0005-0000-0000-000089B70000}"/>
    <cellStyle name="Hyperlink 46" xfId="5265" hidden="1" xr:uid="{00000000-0005-0000-0000-00008AB70000}"/>
    <cellStyle name="Hyperlink 46" xfId="4218" hidden="1" xr:uid="{00000000-0005-0000-0000-00008BB70000}"/>
    <cellStyle name="Hyperlink 46" xfId="5334" hidden="1" xr:uid="{00000000-0005-0000-0000-00008CB70000}"/>
    <cellStyle name="Hyperlink 46" xfId="5383" hidden="1" xr:uid="{00000000-0005-0000-0000-00008DB70000}"/>
    <cellStyle name="Hyperlink 46" xfId="5433" hidden="1" xr:uid="{00000000-0005-0000-0000-00008EB70000}"/>
    <cellStyle name="Hyperlink 46" xfId="5469" hidden="1" xr:uid="{00000000-0005-0000-0000-00008FB70000}"/>
    <cellStyle name="Hyperlink 46" xfId="5670" hidden="1" xr:uid="{00000000-0005-0000-0000-000090B70000}"/>
    <cellStyle name="Hyperlink 46" xfId="5870" hidden="1" xr:uid="{00000000-0005-0000-0000-000091B70000}"/>
    <cellStyle name="Hyperlink 46" xfId="5919" hidden="1" xr:uid="{00000000-0005-0000-0000-000092B70000}"/>
    <cellStyle name="Hyperlink 46" xfId="5969" hidden="1" xr:uid="{00000000-0005-0000-0000-000093B70000}"/>
    <cellStyle name="Hyperlink 46" xfId="6005" hidden="1" xr:uid="{00000000-0005-0000-0000-000094B70000}"/>
    <cellStyle name="Hyperlink 46" xfId="6056" hidden="1" xr:uid="{00000000-0005-0000-0000-000095B70000}"/>
    <cellStyle name="Hyperlink 46" xfId="6125" hidden="1" xr:uid="{00000000-0005-0000-0000-000096B70000}"/>
    <cellStyle name="Hyperlink 46" xfId="6174" hidden="1" xr:uid="{00000000-0005-0000-0000-000097B70000}"/>
    <cellStyle name="Hyperlink 46" xfId="6224" hidden="1" xr:uid="{00000000-0005-0000-0000-000098B70000}"/>
    <cellStyle name="Hyperlink 46" xfId="6260" hidden="1" xr:uid="{00000000-0005-0000-0000-000099B70000}"/>
    <cellStyle name="Hyperlink 46" xfId="6367" hidden="1" xr:uid="{00000000-0005-0000-0000-00009AB70000}"/>
    <cellStyle name="Hyperlink 46" xfId="6491" hidden="1" xr:uid="{00000000-0005-0000-0000-00009BB70000}"/>
    <cellStyle name="Hyperlink 46" xfId="6540" hidden="1" xr:uid="{00000000-0005-0000-0000-00009CB70000}"/>
    <cellStyle name="Hyperlink 46" xfId="6590" hidden="1" xr:uid="{00000000-0005-0000-0000-00009DB70000}"/>
    <cellStyle name="Hyperlink 46" xfId="6626" hidden="1" xr:uid="{00000000-0005-0000-0000-00009EB70000}"/>
    <cellStyle name="Hyperlink 46" xfId="6749" hidden="1" xr:uid="{00000000-0005-0000-0000-00009FB70000}"/>
    <cellStyle name="Hyperlink 46" xfId="6922" hidden="1" xr:uid="{00000000-0005-0000-0000-0000A0B70000}"/>
    <cellStyle name="Hyperlink 46" xfId="6971" hidden="1" xr:uid="{00000000-0005-0000-0000-0000A1B70000}"/>
    <cellStyle name="Hyperlink 46" xfId="7021" hidden="1" xr:uid="{00000000-0005-0000-0000-0000A2B70000}"/>
    <cellStyle name="Hyperlink 46" xfId="7057" hidden="1" xr:uid="{00000000-0005-0000-0000-0000A3B70000}"/>
    <cellStyle name="Hyperlink 46" xfId="6764" hidden="1" xr:uid="{00000000-0005-0000-0000-0000A4B70000}"/>
    <cellStyle name="Hyperlink 46" xfId="7154" hidden="1" xr:uid="{00000000-0005-0000-0000-0000A5B70000}"/>
    <cellStyle name="Hyperlink 46" xfId="7203" hidden="1" xr:uid="{00000000-0005-0000-0000-0000A6B70000}"/>
    <cellStyle name="Hyperlink 46" xfId="7253" hidden="1" xr:uid="{00000000-0005-0000-0000-0000A7B70000}"/>
    <cellStyle name="Hyperlink 46" xfId="7289" hidden="1" xr:uid="{00000000-0005-0000-0000-0000A8B70000}"/>
    <cellStyle name="Hyperlink 46" xfId="6664" hidden="1" xr:uid="{00000000-0005-0000-0000-0000A9B70000}"/>
    <cellStyle name="Hyperlink 46" xfId="7358" hidden="1" xr:uid="{00000000-0005-0000-0000-0000AAB70000}"/>
    <cellStyle name="Hyperlink 46" xfId="7407" hidden="1" xr:uid="{00000000-0005-0000-0000-0000ABB70000}"/>
    <cellStyle name="Hyperlink 46" xfId="7457" hidden="1" xr:uid="{00000000-0005-0000-0000-0000ACB70000}"/>
    <cellStyle name="Hyperlink 46" xfId="7493" hidden="1" xr:uid="{00000000-0005-0000-0000-0000ADB70000}"/>
    <cellStyle name="Hyperlink 46" xfId="6858" hidden="1" xr:uid="{00000000-0005-0000-0000-0000AEB70000}"/>
    <cellStyle name="Hyperlink 46" xfId="7562" hidden="1" xr:uid="{00000000-0005-0000-0000-0000AFB70000}"/>
    <cellStyle name="Hyperlink 46" xfId="7611" hidden="1" xr:uid="{00000000-0005-0000-0000-0000B0B70000}"/>
    <cellStyle name="Hyperlink 46" xfId="7661" hidden="1" xr:uid="{00000000-0005-0000-0000-0000B1B70000}"/>
    <cellStyle name="Hyperlink 46" xfId="7697" hidden="1" xr:uid="{00000000-0005-0000-0000-0000B2B70000}"/>
    <cellStyle name="Hyperlink 46" xfId="6650" hidden="1" xr:uid="{00000000-0005-0000-0000-0000B3B70000}"/>
    <cellStyle name="Hyperlink 46" xfId="7766" hidden="1" xr:uid="{00000000-0005-0000-0000-0000B4B70000}"/>
    <cellStyle name="Hyperlink 46" xfId="7815" hidden="1" xr:uid="{00000000-0005-0000-0000-0000B5B70000}"/>
    <cellStyle name="Hyperlink 46" xfId="7865" hidden="1" xr:uid="{00000000-0005-0000-0000-0000B6B70000}"/>
    <cellStyle name="Hyperlink 46" xfId="7901" hidden="1" xr:uid="{00000000-0005-0000-0000-0000B7B70000}"/>
    <cellStyle name="Hyperlink 46" xfId="6383" hidden="1" xr:uid="{00000000-0005-0000-0000-0000B8B70000}"/>
    <cellStyle name="Hyperlink 46" xfId="7970" hidden="1" xr:uid="{00000000-0005-0000-0000-0000B9B70000}"/>
    <cellStyle name="Hyperlink 46" xfId="8019" hidden="1" xr:uid="{00000000-0005-0000-0000-0000BAB70000}"/>
    <cellStyle name="Hyperlink 46" xfId="8069" hidden="1" xr:uid="{00000000-0005-0000-0000-0000BBB70000}"/>
    <cellStyle name="Hyperlink 46" xfId="8105" hidden="1" xr:uid="{00000000-0005-0000-0000-0000BCB70000}"/>
    <cellStyle name="Hyperlink 46" xfId="8228" hidden="1" xr:uid="{00000000-0005-0000-0000-0000BDB70000}"/>
    <cellStyle name="Hyperlink 46" xfId="8401" hidden="1" xr:uid="{00000000-0005-0000-0000-0000BEB70000}"/>
    <cellStyle name="Hyperlink 46" xfId="8450" hidden="1" xr:uid="{00000000-0005-0000-0000-0000BFB70000}"/>
    <cellStyle name="Hyperlink 46" xfId="8500" hidden="1" xr:uid="{00000000-0005-0000-0000-0000C0B70000}"/>
    <cellStyle name="Hyperlink 46" xfId="8536" hidden="1" xr:uid="{00000000-0005-0000-0000-0000C1B70000}"/>
    <cellStyle name="Hyperlink 46" xfId="8243" hidden="1" xr:uid="{00000000-0005-0000-0000-0000C2B70000}"/>
    <cellStyle name="Hyperlink 46" xfId="8633" hidden="1" xr:uid="{00000000-0005-0000-0000-0000C3B70000}"/>
    <cellStyle name="Hyperlink 46" xfId="8682" hidden="1" xr:uid="{00000000-0005-0000-0000-0000C4B70000}"/>
    <cellStyle name="Hyperlink 46" xfId="8732" hidden="1" xr:uid="{00000000-0005-0000-0000-0000C5B70000}"/>
    <cellStyle name="Hyperlink 46" xfId="8768" hidden="1" xr:uid="{00000000-0005-0000-0000-0000C6B70000}"/>
    <cellStyle name="Hyperlink 46" xfId="8143" hidden="1" xr:uid="{00000000-0005-0000-0000-0000C7B70000}"/>
    <cellStyle name="Hyperlink 46" xfId="8837" hidden="1" xr:uid="{00000000-0005-0000-0000-0000C8B70000}"/>
    <cellStyle name="Hyperlink 46" xfId="8886" hidden="1" xr:uid="{00000000-0005-0000-0000-0000C9B70000}"/>
    <cellStyle name="Hyperlink 46" xfId="8936" hidden="1" xr:uid="{00000000-0005-0000-0000-0000CAB70000}"/>
    <cellStyle name="Hyperlink 46" xfId="8972" hidden="1" xr:uid="{00000000-0005-0000-0000-0000CBB70000}"/>
    <cellStyle name="Hyperlink 46" xfId="8337" hidden="1" xr:uid="{00000000-0005-0000-0000-0000CCB70000}"/>
    <cellStyle name="Hyperlink 46" xfId="9041" hidden="1" xr:uid="{00000000-0005-0000-0000-0000CDB70000}"/>
    <cellStyle name="Hyperlink 46" xfId="9090" hidden="1" xr:uid="{00000000-0005-0000-0000-0000CEB70000}"/>
    <cellStyle name="Hyperlink 46" xfId="9140" hidden="1" xr:uid="{00000000-0005-0000-0000-0000CFB70000}"/>
    <cellStyle name="Hyperlink 46" xfId="9176" hidden="1" xr:uid="{00000000-0005-0000-0000-0000D0B70000}"/>
    <cellStyle name="Hyperlink 46" xfId="8129" hidden="1" xr:uid="{00000000-0005-0000-0000-0000D1B70000}"/>
    <cellStyle name="Hyperlink 46" xfId="9245" hidden="1" xr:uid="{00000000-0005-0000-0000-0000D2B70000}"/>
    <cellStyle name="Hyperlink 46" xfId="9294" hidden="1" xr:uid="{00000000-0005-0000-0000-0000D3B70000}"/>
    <cellStyle name="Hyperlink 46" xfId="9344" hidden="1" xr:uid="{00000000-0005-0000-0000-0000D4B70000}"/>
    <cellStyle name="Hyperlink 46" xfId="9380" hidden="1" xr:uid="{00000000-0005-0000-0000-0000D5B70000}"/>
    <cellStyle name="Hyperlink 46" xfId="6284" hidden="1" xr:uid="{00000000-0005-0000-0000-0000D6B70000}"/>
    <cellStyle name="Hyperlink 46" xfId="9449" hidden="1" xr:uid="{00000000-0005-0000-0000-0000D7B70000}"/>
    <cellStyle name="Hyperlink 46" xfId="9498" hidden="1" xr:uid="{00000000-0005-0000-0000-0000D8B70000}"/>
    <cellStyle name="Hyperlink 46" xfId="9548" hidden="1" xr:uid="{00000000-0005-0000-0000-0000D9B70000}"/>
    <cellStyle name="Hyperlink 46" xfId="9584" hidden="1" xr:uid="{00000000-0005-0000-0000-0000DAB70000}"/>
    <cellStyle name="Hyperlink 46" xfId="9707" hidden="1" xr:uid="{00000000-0005-0000-0000-0000DBB70000}"/>
    <cellStyle name="Hyperlink 46" xfId="9880" hidden="1" xr:uid="{00000000-0005-0000-0000-0000DCB70000}"/>
    <cellStyle name="Hyperlink 46" xfId="9929" hidden="1" xr:uid="{00000000-0005-0000-0000-0000DDB70000}"/>
    <cellStyle name="Hyperlink 46" xfId="9979" hidden="1" xr:uid="{00000000-0005-0000-0000-0000DEB70000}"/>
    <cellStyle name="Hyperlink 46" xfId="10015" hidden="1" xr:uid="{00000000-0005-0000-0000-0000DFB70000}"/>
    <cellStyle name="Hyperlink 46" xfId="9722" hidden="1" xr:uid="{00000000-0005-0000-0000-0000E0B70000}"/>
    <cellStyle name="Hyperlink 46" xfId="10112" hidden="1" xr:uid="{00000000-0005-0000-0000-0000E1B70000}"/>
    <cellStyle name="Hyperlink 46" xfId="10161" hidden="1" xr:uid="{00000000-0005-0000-0000-0000E2B70000}"/>
    <cellStyle name="Hyperlink 46" xfId="10211" hidden="1" xr:uid="{00000000-0005-0000-0000-0000E3B70000}"/>
    <cellStyle name="Hyperlink 46" xfId="10247" hidden="1" xr:uid="{00000000-0005-0000-0000-0000E4B70000}"/>
    <cellStyle name="Hyperlink 46" xfId="9622" hidden="1" xr:uid="{00000000-0005-0000-0000-0000E5B70000}"/>
    <cellStyle name="Hyperlink 46" xfId="10316" hidden="1" xr:uid="{00000000-0005-0000-0000-0000E6B70000}"/>
    <cellStyle name="Hyperlink 46" xfId="10365" hidden="1" xr:uid="{00000000-0005-0000-0000-0000E7B70000}"/>
    <cellStyle name="Hyperlink 46" xfId="10415" hidden="1" xr:uid="{00000000-0005-0000-0000-0000E8B70000}"/>
    <cellStyle name="Hyperlink 46" xfId="10451" hidden="1" xr:uid="{00000000-0005-0000-0000-0000E9B70000}"/>
    <cellStyle name="Hyperlink 46" xfId="9816" hidden="1" xr:uid="{00000000-0005-0000-0000-0000EAB70000}"/>
    <cellStyle name="Hyperlink 46" xfId="10520" hidden="1" xr:uid="{00000000-0005-0000-0000-0000EBB70000}"/>
    <cellStyle name="Hyperlink 46" xfId="10569" hidden="1" xr:uid="{00000000-0005-0000-0000-0000ECB70000}"/>
    <cellStyle name="Hyperlink 46" xfId="10619" hidden="1" xr:uid="{00000000-0005-0000-0000-0000EDB70000}"/>
    <cellStyle name="Hyperlink 46" xfId="10655" hidden="1" xr:uid="{00000000-0005-0000-0000-0000EEB70000}"/>
    <cellStyle name="Hyperlink 46" xfId="9608" hidden="1" xr:uid="{00000000-0005-0000-0000-0000EFB70000}"/>
    <cellStyle name="Hyperlink 46" xfId="10724" hidden="1" xr:uid="{00000000-0005-0000-0000-0000F0B70000}"/>
    <cellStyle name="Hyperlink 46" xfId="10773" hidden="1" xr:uid="{00000000-0005-0000-0000-0000F1B70000}"/>
    <cellStyle name="Hyperlink 46" xfId="10823" hidden="1" xr:uid="{00000000-0005-0000-0000-0000F2B70000}"/>
    <cellStyle name="Hyperlink 46" xfId="10859" hidden="1" xr:uid="{00000000-0005-0000-0000-0000F3B70000}"/>
    <cellStyle name="Hyperlink 46" xfId="5692" hidden="1" xr:uid="{00000000-0005-0000-0000-0000F4B70000}"/>
    <cellStyle name="Hyperlink 46" xfId="10957" hidden="1" xr:uid="{00000000-0005-0000-0000-0000F5B70000}"/>
    <cellStyle name="Hyperlink 46" xfId="11006" hidden="1" xr:uid="{00000000-0005-0000-0000-0000F6B70000}"/>
    <cellStyle name="Hyperlink 46" xfId="11056" hidden="1" xr:uid="{00000000-0005-0000-0000-0000F7B70000}"/>
    <cellStyle name="Hyperlink 46" xfId="11092" hidden="1" xr:uid="{00000000-0005-0000-0000-0000F8B70000}"/>
    <cellStyle name="Hyperlink 46" xfId="11143" hidden="1" xr:uid="{00000000-0005-0000-0000-0000F9B70000}"/>
    <cellStyle name="Hyperlink 46" xfId="11212" hidden="1" xr:uid="{00000000-0005-0000-0000-0000FAB70000}"/>
    <cellStyle name="Hyperlink 46" xfId="11261" hidden="1" xr:uid="{00000000-0005-0000-0000-0000FBB70000}"/>
    <cellStyle name="Hyperlink 46" xfId="11311" hidden="1" xr:uid="{00000000-0005-0000-0000-0000FCB70000}"/>
    <cellStyle name="Hyperlink 46" xfId="11347" hidden="1" xr:uid="{00000000-0005-0000-0000-0000FDB70000}"/>
    <cellStyle name="Hyperlink 46" xfId="11455" hidden="1" xr:uid="{00000000-0005-0000-0000-0000FEB70000}"/>
    <cellStyle name="Hyperlink 46" xfId="11579" hidden="1" xr:uid="{00000000-0005-0000-0000-0000FFB70000}"/>
    <cellStyle name="Hyperlink 46" xfId="11628" hidden="1" xr:uid="{00000000-0005-0000-0000-000000B80000}"/>
    <cellStyle name="Hyperlink 46" xfId="11678" hidden="1" xr:uid="{00000000-0005-0000-0000-000001B80000}"/>
    <cellStyle name="Hyperlink 46" xfId="11714" hidden="1" xr:uid="{00000000-0005-0000-0000-000002B80000}"/>
    <cellStyle name="Hyperlink 46" xfId="11837" hidden="1" xr:uid="{00000000-0005-0000-0000-000003B80000}"/>
    <cellStyle name="Hyperlink 46" xfId="12010" hidden="1" xr:uid="{00000000-0005-0000-0000-000004B80000}"/>
    <cellStyle name="Hyperlink 46" xfId="12059" hidden="1" xr:uid="{00000000-0005-0000-0000-000005B80000}"/>
    <cellStyle name="Hyperlink 46" xfId="12109" hidden="1" xr:uid="{00000000-0005-0000-0000-000006B80000}"/>
    <cellStyle name="Hyperlink 46" xfId="12145" hidden="1" xr:uid="{00000000-0005-0000-0000-000007B80000}"/>
    <cellStyle name="Hyperlink 46" xfId="11852" hidden="1" xr:uid="{00000000-0005-0000-0000-000008B80000}"/>
    <cellStyle name="Hyperlink 46" xfId="12242" hidden="1" xr:uid="{00000000-0005-0000-0000-000009B80000}"/>
    <cellStyle name="Hyperlink 46" xfId="12291" hidden="1" xr:uid="{00000000-0005-0000-0000-00000AB80000}"/>
    <cellStyle name="Hyperlink 46" xfId="12341" hidden="1" xr:uid="{00000000-0005-0000-0000-00000BB80000}"/>
    <cellStyle name="Hyperlink 46" xfId="12377" hidden="1" xr:uid="{00000000-0005-0000-0000-00000CB80000}"/>
    <cellStyle name="Hyperlink 46" xfId="11752" hidden="1" xr:uid="{00000000-0005-0000-0000-00000DB80000}"/>
    <cellStyle name="Hyperlink 46" xfId="12446" hidden="1" xr:uid="{00000000-0005-0000-0000-00000EB80000}"/>
    <cellStyle name="Hyperlink 46" xfId="12495" hidden="1" xr:uid="{00000000-0005-0000-0000-00000FB80000}"/>
    <cellStyle name="Hyperlink 46" xfId="12545" hidden="1" xr:uid="{00000000-0005-0000-0000-000010B80000}"/>
    <cellStyle name="Hyperlink 46" xfId="12581" hidden="1" xr:uid="{00000000-0005-0000-0000-000011B80000}"/>
    <cellStyle name="Hyperlink 46" xfId="11946" hidden="1" xr:uid="{00000000-0005-0000-0000-000012B80000}"/>
    <cellStyle name="Hyperlink 46" xfId="12650" hidden="1" xr:uid="{00000000-0005-0000-0000-000013B80000}"/>
    <cellStyle name="Hyperlink 46" xfId="12699" hidden="1" xr:uid="{00000000-0005-0000-0000-000014B80000}"/>
    <cellStyle name="Hyperlink 46" xfId="12749" hidden="1" xr:uid="{00000000-0005-0000-0000-000015B80000}"/>
    <cellStyle name="Hyperlink 46" xfId="12785" hidden="1" xr:uid="{00000000-0005-0000-0000-000016B80000}"/>
    <cellStyle name="Hyperlink 46" xfId="11738" hidden="1" xr:uid="{00000000-0005-0000-0000-000017B80000}"/>
    <cellStyle name="Hyperlink 46" xfId="12854" hidden="1" xr:uid="{00000000-0005-0000-0000-000018B80000}"/>
    <cellStyle name="Hyperlink 46" xfId="12903" hidden="1" xr:uid="{00000000-0005-0000-0000-000019B80000}"/>
    <cellStyle name="Hyperlink 46" xfId="12953" hidden="1" xr:uid="{00000000-0005-0000-0000-00001AB80000}"/>
    <cellStyle name="Hyperlink 46" xfId="12989" hidden="1" xr:uid="{00000000-0005-0000-0000-00001BB80000}"/>
    <cellStyle name="Hyperlink 46" xfId="11471" hidden="1" xr:uid="{00000000-0005-0000-0000-00001CB80000}"/>
    <cellStyle name="Hyperlink 46" xfId="13058" hidden="1" xr:uid="{00000000-0005-0000-0000-00001DB80000}"/>
    <cellStyle name="Hyperlink 46" xfId="13107" hidden="1" xr:uid="{00000000-0005-0000-0000-00001EB80000}"/>
    <cellStyle name="Hyperlink 46" xfId="13157" hidden="1" xr:uid="{00000000-0005-0000-0000-00001FB80000}"/>
    <cellStyle name="Hyperlink 46" xfId="13193" hidden="1" xr:uid="{00000000-0005-0000-0000-000020B80000}"/>
    <cellStyle name="Hyperlink 46" xfId="13316" hidden="1" xr:uid="{00000000-0005-0000-0000-000021B80000}"/>
    <cellStyle name="Hyperlink 46" xfId="13489" hidden="1" xr:uid="{00000000-0005-0000-0000-000022B80000}"/>
    <cellStyle name="Hyperlink 46" xfId="13538" hidden="1" xr:uid="{00000000-0005-0000-0000-000023B80000}"/>
    <cellStyle name="Hyperlink 46" xfId="13588" hidden="1" xr:uid="{00000000-0005-0000-0000-000024B80000}"/>
    <cellStyle name="Hyperlink 46" xfId="13624" hidden="1" xr:uid="{00000000-0005-0000-0000-000025B80000}"/>
    <cellStyle name="Hyperlink 46" xfId="13331" hidden="1" xr:uid="{00000000-0005-0000-0000-000026B80000}"/>
    <cellStyle name="Hyperlink 46" xfId="13721" hidden="1" xr:uid="{00000000-0005-0000-0000-000027B80000}"/>
    <cellStyle name="Hyperlink 46" xfId="13770" hidden="1" xr:uid="{00000000-0005-0000-0000-000028B80000}"/>
    <cellStyle name="Hyperlink 46" xfId="13820" hidden="1" xr:uid="{00000000-0005-0000-0000-000029B80000}"/>
    <cellStyle name="Hyperlink 46" xfId="13856" hidden="1" xr:uid="{00000000-0005-0000-0000-00002AB80000}"/>
    <cellStyle name="Hyperlink 46" xfId="13231" hidden="1" xr:uid="{00000000-0005-0000-0000-00002BB80000}"/>
    <cellStyle name="Hyperlink 46" xfId="13925" hidden="1" xr:uid="{00000000-0005-0000-0000-00002CB80000}"/>
    <cellStyle name="Hyperlink 46" xfId="13974" hidden="1" xr:uid="{00000000-0005-0000-0000-00002DB80000}"/>
    <cellStyle name="Hyperlink 46" xfId="14024" hidden="1" xr:uid="{00000000-0005-0000-0000-00002EB80000}"/>
    <cellStyle name="Hyperlink 46" xfId="14060" hidden="1" xr:uid="{00000000-0005-0000-0000-00002FB80000}"/>
    <cellStyle name="Hyperlink 46" xfId="13425" hidden="1" xr:uid="{00000000-0005-0000-0000-000030B80000}"/>
    <cellStyle name="Hyperlink 46" xfId="14129" hidden="1" xr:uid="{00000000-0005-0000-0000-000031B80000}"/>
    <cellStyle name="Hyperlink 46" xfId="14178" hidden="1" xr:uid="{00000000-0005-0000-0000-000032B80000}"/>
    <cellStyle name="Hyperlink 46" xfId="14228" hidden="1" xr:uid="{00000000-0005-0000-0000-000033B80000}"/>
    <cellStyle name="Hyperlink 46" xfId="14264" hidden="1" xr:uid="{00000000-0005-0000-0000-000034B80000}"/>
    <cellStyle name="Hyperlink 46" xfId="13217" hidden="1" xr:uid="{00000000-0005-0000-0000-000035B80000}"/>
    <cellStyle name="Hyperlink 46" xfId="14333" hidden="1" xr:uid="{00000000-0005-0000-0000-000036B80000}"/>
    <cellStyle name="Hyperlink 46" xfId="14382" hidden="1" xr:uid="{00000000-0005-0000-0000-000037B80000}"/>
    <cellStyle name="Hyperlink 46" xfId="14432" hidden="1" xr:uid="{00000000-0005-0000-0000-000038B80000}"/>
    <cellStyle name="Hyperlink 46" xfId="14468" hidden="1" xr:uid="{00000000-0005-0000-0000-000039B80000}"/>
    <cellStyle name="Hyperlink 46" xfId="11372" hidden="1" xr:uid="{00000000-0005-0000-0000-00003AB80000}"/>
    <cellStyle name="Hyperlink 46" xfId="14537" hidden="1" xr:uid="{00000000-0005-0000-0000-00003BB80000}"/>
    <cellStyle name="Hyperlink 46" xfId="14586" hidden="1" xr:uid="{00000000-0005-0000-0000-00003CB80000}"/>
    <cellStyle name="Hyperlink 46" xfId="14636" hidden="1" xr:uid="{00000000-0005-0000-0000-00003DB80000}"/>
    <cellStyle name="Hyperlink 46" xfId="14672" hidden="1" xr:uid="{00000000-0005-0000-0000-00003EB80000}"/>
    <cellStyle name="Hyperlink 46" xfId="14795" hidden="1" xr:uid="{00000000-0005-0000-0000-00003FB80000}"/>
    <cellStyle name="Hyperlink 46" xfId="14968" hidden="1" xr:uid="{00000000-0005-0000-0000-000040B80000}"/>
    <cellStyle name="Hyperlink 46" xfId="15017" hidden="1" xr:uid="{00000000-0005-0000-0000-000041B80000}"/>
    <cellStyle name="Hyperlink 46" xfId="15067" hidden="1" xr:uid="{00000000-0005-0000-0000-000042B80000}"/>
    <cellStyle name="Hyperlink 46" xfId="15103" hidden="1" xr:uid="{00000000-0005-0000-0000-000043B80000}"/>
    <cellStyle name="Hyperlink 46" xfId="14810" hidden="1" xr:uid="{00000000-0005-0000-0000-000044B80000}"/>
    <cellStyle name="Hyperlink 46" xfId="15200" hidden="1" xr:uid="{00000000-0005-0000-0000-000045B80000}"/>
    <cellStyle name="Hyperlink 46" xfId="15249" hidden="1" xr:uid="{00000000-0005-0000-0000-000046B80000}"/>
    <cellStyle name="Hyperlink 46" xfId="15299" hidden="1" xr:uid="{00000000-0005-0000-0000-000047B80000}"/>
    <cellStyle name="Hyperlink 46" xfId="15335" hidden="1" xr:uid="{00000000-0005-0000-0000-000048B80000}"/>
    <cellStyle name="Hyperlink 46" xfId="14710" hidden="1" xr:uid="{00000000-0005-0000-0000-000049B80000}"/>
    <cellStyle name="Hyperlink 46" xfId="15404" hidden="1" xr:uid="{00000000-0005-0000-0000-00004AB80000}"/>
    <cellStyle name="Hyperlink 46" xfId="15453" hidden="1" xr:uid="{00000000-0005-0000-0000-00004BB80000}"/>
    <cellStyle name="Hyperlink 46" xfId="15503" hidden="1" xr:uid="{00000000-0005-0000-0000-00004CB80000}"/>
    <cellStyle name="Hyperlink 46" xfId="15539" hidden="1" xr:uid="{00000000-0005-0000-0000-00004DB80000}"/>
    <cellStyle name="Hyperlink 46" xfId="14904" hidden="1" xr:uid="{00000000-0005-0000-0000-00004EB80000}"/>
    <cellStyle name="Hyperlink 46" xfId="15608" hidden="1" xr:uid="{00000000-0005-0000-0000-00004FB80000}"/>
    <cellStyle name="Hyperlink 46" xfId="15657" hidden="1" xr:uid="{00000000-0005-0000-0000-000050B80000}"/>
    <cellStyle name="Hyperlink 46" xfId="15707" hidden="1" xr:uid="{00000000-0005-0000-0000-000051B80000}"/>
    <cellStyle name="Hyperlink 46" xfId="15743" hidden="1" xr:uid="{00000000-0005-0000-0000-000052B80000}"/>
    <cellStyle name="Hyperlink 46" xfId="14696" hidden="1" xr:uid="{00000000-0005-0000-0000-000053B80000}"/>
    <cellStyle name="Hyperlink 46" xfId="15812" hidden="1" xr:uid="{00000000-0005-0000-0000-000054B80000}"/>
    <cellStyle name="Hyperlink 46" xfId="15861" hidden="1" xr:uid="{00000000-0005-0000-0000-000055B80000}"/>
    <cellStyle name="Hyperlink 46" xfId="15911" hidden="1" xr:uid="{00000000-0005-0000-0000-000056B80000}"/>
    <cellStyle name="Hyperlink 46" xfId="15947" hidden="1" xr:uid="{00000000-0005-0000-0000-000057B80000}"/>
    <cellStyle name="Hyperlink 46" xfId="5602" hidden="1" xr:uid="{00000000-0005-0000-0000-000058B80000}"/>
    <cellStyle name="Hyperlink 46" xfId="16041" hidden="1" xr:uid="{00000000-0005-0000-0000-000059B80000}"/>
    <cellStyle name="Hyperlink 46" xfId="16090" hidden="1" xr:uid="{00000000-0005-0000-0000-00005AB80000}"/>
    <cellStyle name="Hyperlink 46" xfId="16140" hidden="1" xr:uid="{00000000-0005-0000-0000-00005BB80000}"/>
    <cellStyle name="Hyperlink 46" xfId="16176" hidden="1" xr:uid="{00000000-0005-0000-0000-00005CB80000}"/>
    <cellStyle name="Hyperlink 46" xfId="16227" hidden="1" xr:uid="{00000000-0005-0000-0000-00005DB80000}"/>
    <cellStyle name="Hyperlink 46" xfId="16296" hidden="1" xr:uid="{00000000-0005-0000-0000-00005EB80000}"/>
    <cellStyle name="Hyperlink 46" xfId="16345" hidden="1" xr:uid="{00000000-0005-0000-0000-00005FB80000}"/>
    <cellStyle name="Hyperlink 46" xfId="16395" hidden="1" xr:uid="{00000000-0005-0000-0000-000060B80000}"/>
    <cellStyle name="Hyperlink 46" xfId="16431" hidden="1" xr:uid="{00000000-0005-0000-0000-000061B80000}"/>
    <cellStyle name="Hyperlink 46" xfId="16536" hidden="1" xr:uid="{00000000-0005-0000-0000-000062B80000}"/>
    <cellStyle name="Hyperlink 46" xfId="16659" hidden="1" xr:uid="{00000000-0005-0000-0000-000063B80000}"/>
    <cellStyle name="Hyperlink 46" xfId="16708" hidden="1" xr:uid="{00000000-0005-0000-0000-000064B80000}"/>
    <cellStyle name="Hyperlink 46" xfId="16758" hidden="1" xr:uid="{00000000-0005-0000-0000-000065B80000}"/>
    <cellStyle name="Hyperlink 46" xfId="16794" hidden="1" xr:uid="{00000000-0005-0000-0000-000066B80000}"/>
    <cellStyle name="Hyperlink 46" xfId="16917" hidden="1" xr:uid="{00000000-0005-0000-0000-000067B80000}"/>
    <cellStyle name="Hyperlink 46" xfId="17090" hidden="1" xr:uid="{00000000-0005-0000-0000-000068B80000}"/>
    <cellStyle name="Hyperlink 46" xfId="17139" hidden="1" xr:uid="{00000000-0005-0000-0000-000069B80000}"/>
    <cellStyle name="Hyperlink 46" xfId="17189" hidden="1" xr:uid="{00000000-0005-0000-0000-00006AB80000}"/>
    <cellStyle name="Hyperlink 46" xfId="17225" hidden="1" xr:uid="{00000000-0005-0000-0000-00006BB80000}"/>
    <cellStyle name="Hyperlink 46" xfId="16932" hidden="1" xr:uid="{00000000-0005-0000-0000-00006CB80000}"/>
    <cellStyle name="Hyperlink 46" xfId="17322" hidden="1" xr:uid="{00000000-0005-0000-0000-00006DB80000}"/>
    <cellStyle name="Hyperlink 46" xfId="17371" hidden="1" xr:uid="{00000000-0005-0000-0000-00006EB80000}"/>
    <cellStyle name="Hyperlink 46" xfId="17421" hidden="1" xr:uid="{00000000-0005-0000-0000-00006FB80000}"/>
    <cellStyle name="Hyperlink 46" xfId="17457" hidden="1" xr:uid="{00000000-0005-0000-0000-000070B80000}"/>
    <cellStyle name="Hyperlink 46" xfId="16832" hidden="1" xr:uid="{00000000-0005-0000-0000-000071B80000}"/>
    <cellStyle name="Hyperlink 46" xfId="17526" hidden="1" xr:uid="{00000000-0005-0000-0000-000072B80000}"/>
    <cellStyle name="Hyperlink 46" xfId="17575" hidden="1" xr:uid="{00000000-0005-0000-0000-000073B80000}"/>
    <cellStyle name="Hyperlink 46" xfId="17625" hidden="1" xr:uid="{00000000-0005-0000-0000-000074B80000}"/>
    <cellStyle name="Hyperlink 46" xfId="17661" hidden="1" xr:uid="{00000000-0005-0000-0000-000075B80000}"/>
    <cellStyle name="Hyperlink 46" xfId="17026" hidden="1" xr:uid="{00000000-0005-0000-0000-000076B80000}"/>
    <cellStyle name="Hyperlink 46" xfId="17730" hidden="1" xr:uid="{00000000-0005-0000-0000-000077B80000}"/>
    <cellStyle name="Hyperlink 46" xfId="17779" hidden="1" xr:uid="{00000000-0005-0000-0000-000078B80000}"/>
    <cellStyle name="Hyperlink 46" xfId="17829" hidden="1" xr:uid="{00000000-0005-0000-0000-000079B80000}"/>
    <cellStyle name="Hyperlink 46" xfId="17865" hidden="1" xr:uid="{00000000-0005-0000-0000-00007AB80000}"/>
    <cellStyle name="Hyperlink 46" xfId="16818" hidden="1" xr:uid="{00000000-0005-0000-0000-00007BB80000}"/>
    <cellStyle name="Hyperlink 46" xfId="17934" hidden="1" xr:uid="{00000000-0005-0000-0000-00007CB80000}"/>
    <cellStyle name="Hyperlink 46" xfId="17983" hidden="1" xr:uid="{00000000-0005-0000-0000-00007DB80000}"/>
    <cellStyle name="Hyperlink 46" xfId="18033" hidden="1" xr:uid="{00000000-0005-0000-0000-00007EB80000}"/>
    <cellStyle name="Hyperlink 46" xfId="18069" hidden="1" xr:uid="{00000000-0005-0000-0000-00007FB80000}"/>
    <cellStyle name="Hyperlink 46" xfId="16552" hidden="1" xr:uid="{00000000-0005-0000-0000-000080B80000}"/>
    <cellStyle name="Hyperlink 46" xfId="18138" hidden="1" xr:uid="{00000000-0005-0000-0000-000081B80000}"/>
    <cellStyle name="Hyperlink 46" xfId="18187" hidden="1" xr:uid="{00000000-0005-0000-0000-000082B80000}"/>
    <cellStyle name="Hyperlink 46" xfId="18237" hidden="1" xr:uid="{00000000-0005-0000-0000-000083B80000}"/>
    <cellStyle name="Hyperlink 46" xfId="18273" hidden="1" xr:uid="{00000000-0005-0000-0000-000084B80000}"/>
    <cellStyle name="Hyperlink 46" xfId="18396" hidden="1" xr:uid="{00000000-0005-0000-0000-000085B80000}"/>
    <cellStyle name="Hyperlink 46" xfId="18569" hidden="1" xr:uid="{00000000-0005-0000-0000-000086B80000}"/>
    <cellStyle name="Hyperlink 46" xfId="18618" hidden="1" xr:uid="{00000000-0005-0000-0000-000087B80000}"/>
    <cellStyle name="Hyperlink 46" xfId="18668" hidden="1" xr:uid="{00000000-0005-0000-0000-000088B80000}"/>
    <cellStyle name="Hyperlink 46" xfId="18704" hidden="1" xr:uid="{00000000-0005-0000-0000-000089B80000}"/>
    <cellStyle name="Hyperlink 46" xfId="18411" hidden="1" xr:uid="{00000000-0005-0000-0000-00008AB80000}"/>
    <cellStyle name="Hyperlink 46" xfId="18801" hidden="1" xr:uid="{00000000-0005-0000-0000-00008BB80000}"/>
    <cellStyle name="Hyperlink 46" xfId="18850" hidden="1" xr:uid="{00000000-0005-0000-0000-00008CB80000}"/>
    <cellStyle name="Hyperlink 46" xfId="18900" hidden="1" xr:uid="{00000000-0005-0000-0000-00008DB80000}"/>
    <cellStyle name="Hyperlink 46" xfId="18936" hidden="1" xr:uid="{00000000-0005-0000-0000-00008EB80000}"/>
    <cellStyle name="Hyperlink 46" xfId="18311" hidden="1" xr:uid="{00000000-0005-0000-0000-00008FB80000}"/>
    <cellStyle name="Hyperlink 46" xfId="19005" hidden="1" xr:uid="{00000000-0005-0000-0000-000090B80000}"/>
    <cellStyle name="Hyperlink 46" xfId="19054" hidden="1" xr:uid="{00000000-0005-0000-0000-000091B80000}"/>
    <cellStyle name="Hyperlink 46" xfId="19104" hidden="1" xr:uid="{00000000-0005-0000-0000-000092B80000}"/>
    <cellStyle name="Hyperlink 46" xfId="19140" hidden="1" xr:uid="{00000000-0005-0000-0000-000093B80000}"/>
    <cellStyle name="Hyperlink 46" xfId="18505" hidden="1" xr:uid="{00000000-0005-0000-0000-000094B80000}"/>
    <cellStyle name="Hyperlink 46" xfId="19209" hidden="1" xr:uid="{00000000-0005-0000-0000-000095B80000}"/>
    <cellStyle name="Hyperlink 46" xfId="19258" hidden="1" xr:uid="{00000000-0005-0000-0000-000096B80000}"/>
    <cellStyle name="Hyperlink 46" xfId="19308" hidden="1" xr:uid="{00000000-0005-0000-0000-000097B80000}"/>
    <cellStyle name="Hyperlink 46" xfId="19344" hidden="1" xr:uid="{00000000-0005-0000-0000-000098B80000}"/>
    <cellStyle name="Hyperlink 46" xfId="18297" hidden="1" xr:uid="{00000000-0005-0000-0000-000099B80000}"/>
    <cellStyle name="Hyperlink 46" xfId="19413" hidden="1" xr:uid="{00000000-0005-0000-0000-00009AB80000}"/>
    <cellStyle name="Hyperlink 46" xfId="19462" hidden="1" xr:uid="{00000000-0005-0000-0000-00009BB80000}"/>
    <cellStyle name="Hyperlink 46" xfId="19512" hidden="1" xr:uid="{00000000-0005-0000-0000-00009CB80000}"/>
    <cellStyle name="Hyperlink 46" xfId="19548" hidden="1" xr:uid="{00000000-0005-0000-0000-00009DB80000}"/>
    <cellStyle name="Hyperlink 46" xfId="16454" hidden="1" xr:uid="{00000000-0005-0000-0000-00009EB80000}"/>
    <cellStyle name="Hyperlink 46" xfId="19617" hidden="1" xr:uid="{00000000-0005-0000-0000-00009FB80000}"/>
    <cellStyle name="Hyperlink 46" xfId="19666" hidden="1" xr:uid="{00000000-0005-0000-0000-0000A0B80000}"/>
    <cellStyle name="Hyperlink 46" xfId="19716" hidden="1" xr:uid="{00000000-0005-0000-0000-0000A1B80000}"/>
    <cellStyle name="Hyperlink 46" xfId="19752" hidden="1" xr:uid="{00000000-0005-0000-0000-0000A2B80000}"/>
    <cellStyle name="Hyperlink 46" xfId="19875" hidden="1" xr:uid="{00000000-0005-0000-0000-0000A3B80000}"/>
    <cellStyle name="Hyperlink 46" xfId="20048" hidden="1" xr:uid="{00000000-0005-0000-0000-0000A4B80000}"/>
    <cellStyle name="Hyperlink 46" xfId="20097" hidden="1" xr:uid="{00000000-0005-0000-0000-0000A5B80000}"/>
    <cellStyle name="Hyperlink 46" xfId="20147" hidden="1" xr:uid="{00000000-0005-0000-0000-0000A6B80000}"/>
    <cellStyle name="Hyperlink 46" xfId="20183" hidden="1" xr:uid="{00000000-0005-0000-0000-0000A7B80000}"/>
    <cellStyle name="Hyperlink 46" xfId="19890" hidden="1" xr:uid="{00000000-0005-0000-0000-0000A8B80000}"/>
    <cellStyle name="Hyperlink 46" xfId="20280" hidden="1" xr:uid="{00000000-0005-0000-0000-0000A9B80000}"/>
    <cellStyle name="Hyperlink 46" xfId="20329" hidden="1" xr:uid="{00000000-0005-0000-0000-0000AAB80000}"/>
    <cellStyle name="Hyperlink 46" xfId="20379" hidden="1" xr:uid="{00000000-0005-0000-0000-0000ABB80000}"/>
    <cellStyle name="Hyperlink 46" xfId="20415" hidden="1" xr:uid="{00000000-0005-0000-0000-0000ACB80000}"/>
    <cellStyle name="Hyperlink 46" xfId="19790" hidden="1" xr:uid="{00000000-0005-0000-0000-0000ADB80000}"/>
    <cellStyle name="Hyperlink 46" xfId="20484" hidden="1" xr:uid="{00000000-0005-0000-0000-0000AEB80000}"/>
    <cellStyle name="Hyperlink 46" xfId="20533" hidden="1" xr:uid="{00000000-0005-0000-0000-0000AFB80000}"/>
    <cellStyle name="Hyperlink 46" xfId="20583" hidden="1" xr:uid="{00000000-0005-0000-0000-0000B0B80000}"/>
    <cellStyle name="Hyperlink 46" xfId="20619" hidden="1" xr:uid="{00000000-0005-0000-0000-0000B1B80000}"/>
    <cellStyle name="Hyperlink 46" xfId="19984" hidden="1" xr:uid="{00000000-0005-0000-0000-0000B2B80000}"/>
    <cellStyle name="Hyperlink 46" xfId="20688" hidden="1" xr:uid="{00000000-0005-0000-0000-0000B3B80000}"/>
    <cellStyle name="Hyperlink 46" xfId="20737" hidden="1" xr:uid="{00000000-0005-0000-0000-0000B4B80000}"/>
    <cellStyle name="Hyperlink 46" xfId="20787" hidden="1" xr:uid="{00000000-0005-0000-0000-0000B5B80000}"/>
    <cellStyle name="Hyperlink 46" xfId="20823" hidden="1" xr:uid="{00000000-0005-0000-0000-0000B6B80000}"/>
    <cellStyle name="Hyperlink 46" xfId="19776" hidden="1" xr:uid="{00000000-0005-0000-0000-0000B7B80000}"/>
    <cellStyle name="Hyperlink 46" xfId="20892" hidden="1" xr:uid="{00000000-0005-0000-0000-0000B8B80000}"/>
    <cellStyle name="Hyperlink 46" xfId="20941" hidden="1" xr:uid="{00000000-0005-0000-0000-0000B9B80000}"/>
    <cellStyle name="Hyperlink 46" xfId="20991" hidden="1" xr:uid="{00000000-0005-0000-0000-0000BAB80000}"/>
    <cellStyle name="Hyperlink 46" xfId="21027" hidden="1" xr:uid="{00000000-0005-0000-0000-0000BBB80000}"/>
    <cellStyle name="Hyperlink 46" xfId="5759" hidden="1" xr:uid="{00000000-0005-0000-0000-0000BCB80000}"/>
    <cellStyle name="Hyperlink 46" xfId="21125" hidden="1" xr:uid="{00000000-0005-0000-0000-0000BDB80000}"/>
    <cellStyle name="Hyperlink 46" xfId="21174" hidden="1" xr:uid="{00000000-0005-0000-0000-0000BEB80000}"/>
    <cellStyle name="Hyperlink 46" xfId="21224" hidden="1" xr:uid="{00000000-0005-0000-0000-0000BFB80000}"/>
    <cellStyle name="Hyperlink 46" xfId="21260" hidden="1" xr:uid="{00000000-0005-0000-0000-0000C0B80000}"/>
    <cellStyle name="Hyperlink 46" xfId="21311" hidden="1" xr:uid="{00000000-0005-0000-0000-0000C1B80000}"/>
    <cellStyle name="Hyperlink 46" xfId="21380" hidden="1" xr:uid="{00000000-0005-0000-0000-0000C2B80000}"/>
    <cellStyle name="Hyperlink 46" xfId="21429" hidden="1" xr:uid="{00000000-0005-0000-0000-0000C3B80000}"/>
    <cellStyle name="Hyperlink 46" xfId="21479" hidden="1" xr:uid="{00000000-0005-0000-0000-0000C4B80000}"/>
    <cellStyle name="Hyperlink 46" xfId="21515" hidden="1" xr:uid="{00000000-0005-0000-0000-0000C5B80000}"/>
    <cellStyle name="Hyperlink 46" xfId="21621" hidden="1" xr:uid="{00000000-0005-0000-0000-0000C6B80000}"/>
    <cellStyle name="Hyperlink 46" xfId="21744" hidden="1" xr:uid="{00000000-0005-0000-0000-0000C7B80000}"/>
    <cellStyle name="Hyperlink 46" xfId="21793" hidden="1" xr:uid="{00000000-0005-0000-0000-0000C8B80000}"/>
    <cellStyle name="Hyperlink 46" xfId="21843" hidden="1" xr:uid="{00000000-0005-0000-0000-0000C9B80000}"/>
    <cellStyle name="Hyperlink 46" xfId="21879" hidden="1" xr:uid="{00000000-0005-0000-0000-0000CAB80000}"/>
    <cellStyle name="Hyperlink 46" xfId="22002" hidden="1" xr:uid="{00000000-0005-0000-0000-0000CBB80000}"/>
    <cellStyle name="Hyperlink 46" xfId="22175" hidden="1" xr:uid="{00000000-0005-0000-0000-0000CCB80000}"/>
    <cellStyle name="Hyperlink 46" xfId="22224" hidden="1" xr:uid="{00000000-0005-0000-0000-0000CDB80000}"/>
    <cellStyle name="Hyperlink 46" xfId="22274" hidden="1" xr:uid="{00000000-0005-0000-0000-0000CEB80000}"/>
    <cellStyle name="Hyperlink 46" xfId="22310" hidden="1" xr:uid="{00000000-0005-0000-0000-0000CFB80000}"/>
    <cellStyle name="Hyperlink 46" xfId="22017" hidden="1" xr:uid="{00000000-0005-0000-0000-0000D0B80000}"/>
    <cellStyle name="Hyperlink 46" xfId="22407" hidden="1" xr:uid="{00000000-0005-0000-0000-0000D1B80000}"/>
    <cellStyle name="Hyperlink 46" xfId="22456" hidden="1" xr:uid="{00000000-0005-0000-0000-0000D2B80000}"/>
    <cellStyle name="Hyperlink 46" xfId="22506" hidden="1" xr:uid="{00000000-0005-0000-0000-0000D3B80000}"/>
    <cellStyle name="Hyperlink 46" xfId="22542" hidden="1" xr:uid="{00000000-0005-0000-0000-0000D4B80000}"/>
    <cellStyle name="Hyperlink 46" xfId="21917" hidden="1" xr:uid="{00000000-0005-0000-0000-0000D5B80000}"/>
    <cellStyle name="Hyperlink 46" xfId="22611" hidden="1" xr:uid="{00000000-0005-0000-0000-0000D6B80000}"/>
    <cellStyle name="Hyperlink 46" xfId="22660" hidden="1" xr:uid="{00000000-0005-0000-0000-0000D7B80000}"/>
    <cellStyle name="Hyperlink 46" xfId="22710" hidden="1" xr:uid="{00000000-0005-0000-0000-0000D8B80000}"/>
    <cellStyle name="Hyperlink 46" xfId="22746" hidden="1" xr:uid="{00000000-0005-0000-0000-0000D9B80000}"/>
    <cellStyle name="Hyperlink 46" xfId="22111" hidden="1" xr:uid="{00000000-0005-0000-0000-0000DAB80000}"/>
    <cellStyle name="Hyperlink 46" xfId="22815" hidden="1" xr:uid="{00000000-0005-0000-0000-0000DBB80000}"/>
    <cellStyle name="Hyperlink 46" xfId="22864" hidden="1" xr:uid="{00000000-0005-0000-0000-0000DCB80000}"/>
    <cellStyle name="Hyperlink 46" xfId="22914" hidden="1" xr:uid="{00000000-0005-0000-0000-0000DDB80000}"/>
    <cellStyle name="Hyperlink 46" xfId="22950" hidden="1" xr:uid="{00000000-0005-0000-0000-0000DEB80000}"/>
    <cellStyle name="Hyperlink 46" xfId="21903" hidden="1" xr:uid="{00000000-0005-0000-0000-0000DFB80000}"/>
    <cellStyle name="Hyperlink 46" xfId="23019" hidden="1" xr:uid="{00000000-0005-0000-0000-0000E0B80000}"/>
    <cellStyle name="Hyperlink 46" xfId="23068" hidden="1" xr:uid="{00000000-0005-0000-0000-0000E1B80000}"/>
    <cellStyle name="Hyperlink 46" xfId="23118" hidden="1" xr:uid="{00000000-0005-0000-0000-0000E2B80000}"/>
    <cellStyle name="Hyperlink 46" xfId="23154" hidden="1" xr:uid="{00000000-0005-0000-0000-0000E3B80000}"/>
    <cellStyle name="Hyperlink 46" xfId="21637" hidden="1" xr:uid="{00000000-0005-0000-0000-0000E4B80000}"/>
    <cellStyle name="Hyperlink 46" xfId="23223" hidden="1" xr:uid="{00000000-0005-0000-0000-0000E5B80000}"/>
    <cellStyle name="Hyperlink 46" xfId="23272" hidden="1" xr:uid="{00000000-0005-0000-0000-0000E6B80000}"/>
    <cellStyle name="Hyperlink 46" xfId="23322" hidden="1" xr:uid="{00000000-0005-0000-0000-0000E7B80000}"/>
    <cellStyle name="Hyperlink 46" xfId="23358" hidden="1" xr:uid="{00000000-0005-0000-0000-0000E8B80000}"/>
    <cellStyle name="Hyperlink 46" xfId="23481" hidden="1" xr:uid="{00000000-0005-0000-0000-0000E9B80000}"/>
    <cellStyle name="Hyperlink 46" xfId="23654" hidden="1" xr:uid="{00000000-0005-0000-0000-0000EAB80000}"/>
    <cellStyle name="Hyperlink 46" xfId="23703" hidden="1" xr:uid="{00000000-0005-0000-0000-0000EBB80000}"/>
    <cellStyle name="Hyperlink 46" xfId="23753" hidden="1" xr:uid="{00000000-0005-0000-0000-0000ECB80000}"/>
    <cellStyle name="Hyperlink 46" xfId="23789" hidden="1" xr:uid="{00000000-0005-0000-0000-0000EDB80000}"/>
    <cellStyle name="Hyperlink 46" xfId="23496" hidden="1" xr:uid="{00000000-0005-0000-0000-0000EEB80000}"/>
    <cellStyle name="Hyperlink 46" xfId="23886" hidden="1" xr:uid="{00000000-0005-0000-0000-0000EFB80000}"/>
    <cellStyle name="Hyperlink 46" xfId="23935" hidden="1" xr:uid="{00000000-0005-0000-0000-0000F0B80000}"/>
    <cellStyle name="Hyperlink 46" xfId="23985" hidden="1" xr:uid="{00000000-0005-0000-0000-0000F1B80000}"/>
    <cellStyle name="Hyperlink 46" xfId="24021" hidden="1" xr:uid="{00000000-0005-0000-0000-0000F2B80000}"/>
    <cellStyle name="Hyperlink 46" xfId="23396" hidden="1" xr:uid="{00000000-0005-0000-0000-0000F3B80000}"/>
    <cellStyle name="Hyperlink 46" xfId="24090" hidden="1" xr:uid="{00000000-0005-0000-0000-0000F4B80000}"/>
    <cellStyle name="Hyperlink 46" xfId="24139" hidden="1" xr:uid="{00000000-0005-0000-0000-0000F5B80000}"/>
    <cellStyle name="Hyperlink 46" xfId="24189" hidden="1" xr:uid="{00000000-0005-0000-0000-0000F6B80000}"/>
    <cellStyle name="Hyperlink 46" xfId="24225" hidden="1" xr:uid="{00000000-0005-0000-0000-0000F7B80000}"/>
    <cellStyle name="Hyperlink 46" xfId="23590" hidden="1" xr:uid="{00000000-0005-0000-0000-0000F8B80000}"/>
    <cellStyle name="Hyperlink 46" xfId="24294" hidden="1" xr:uid="{00000000-0005-0000-0000-0000F9B80000}"/>
    <cellStyle name="Hyperlink 46" xfId="24343" hidden="1" xr:uid="{00000000-0005-0000-0000-0000FAB80000}"/>
    <cellStyle name="Hyperlink 46" xfId="24393" hidden="1" xr:uid="{00000000-0005-0000-0000-0000FBB80000}"/>
    <cellStyle name="Hyperlink 46" xfId="24429" hidden="1" xr:uid="{00000000-0005-0000-0000-0000FCB80000}"/>
    <cellStyle name="Hyperlink 46" xfId="23382" hidden="1" xr:uid="{00000000-0005-0000-0000-0000FDB80000}"/>
    <cellStyle name="Hyperlink 46" xfId="24498" hidden="1" xr:uid="{00000000-0005-0000-0000-0000FEB80000}"/>
    <cellStyle name="Hyperlink 46" xfId="24547" hidden="1" xr:uid="{00000000-0005-0000-0000-0000FFB80000}"/>
    <cellStyle name="Hyperlink 46" xfId="24597" hidden="1" xr:uid="{00000000-0005-0000-0000-000000B90000}"/>
    <cellStyle name="Hyperlink 46" xfId="24633" hidden="1" xr:uid="{00000000-0005-0000-0000-000001B90000}"/>
    <cellStyle name="Hyperlink 46" xfId="21539" hidden="1" xr:uid="{00000000-0005-0000-0000-000002B90000}"/>
    <cellStyle name="Hyperlink 46" xfId="24702" hidden="1" xr:uid="{00000000-0005-0000-0000-000003B90000}"/>
    <cellStyle name="Hyperlink 46" xfId="24751" hidden="1" xr:uid="{00000000-0005-0000-0000-000004B90000}"/>
    <cellStyle name="Hyperlink 46" xfId="24801" hidden="1" xr:uid="{00000000-0005-0000-0000-000005B90000}"/>
    <cellStyle name="Hyperlink 46" xfId="24837" hidden="1" xr:uid="{00000000-0005-0000-0000-000006B90000}"/>
    <cellStyle name="Hyperlink 46" xfId="24960" hidden="1" xr:uid="{00000000-0005-0000-0000-000007B90000}"/>
    <cellStyle name="Hyperlink 46" xfId="25133" hidden="1" xr:uid="{00000000-0005-0000-0000-000008B90000}"/>
    <cellStyle name="Hyperlink 46" xfId="25182" hidden="1" xr:uid="{00000000-0005-0000-0000-000009B90000}"/>
    <cellStyle name="Hyperlink 46" xfId="25232" hidden="1" xr:uid="{00000000-0005-0000-0000-00000AB90000}"/>
    <cellStyle name="Hyperlink 46" xfId="25268" hidden="1" xr:uid="{00000000-0005-0000-0000-00000BB90000}"/>
    <cellStyle name="Hyperlink 46" xfId="24975" hidden="1" xr:uid="{00000000-0005-0000-0000-00000CB90000}"/>
    <cellStyle name="Hyperlink 46" xfId="25365" hidden="1" xr:uid="{00000000-0005-0000-0000-00000DB90000}"/>
    <cellStyle name="Hyperlink 46" xfId="25414" hidden="1" xr:uid="{00000000-0005-0000-0000-00000EB90000}"/>
    <cellStyle name="Hyperlink 46" xfId="25464" hidden="1" xr:uid="{00000000-0005-0000-0000-00000FB90000}"/>
    <cellStyle name="Hyperlink 46" xfId="25500" hidden="1" xr:uid="{00000000-0005-0000-0000-000010B90000}"/>
    <cellStyle name="Hyperlink 46" xfId="24875" hidden="1" xr:uid="{00000000-0005-0000-0000-000011B90000}"/>
    <cellStyle name="Hyperlink 46" xfId="25569" hidden="1" xr:uid="{00000000-0005-0000-0000-000012B90000}"/>
    <cellStyle name="Hyperlink 46" xfId="25618" hidden="1" xr:uid="{00000000-0005-0000-0000-000013B90000}"/>
    <cellStyle name="Hyperlink 46" xfId="25668" hidden="1" xr:uid="{00000000-0005-0000-0000-000014B90000}"/>
    <cellStyle name="Hyperlink 46" xfId="25704" hidden="1" xr:uid="{00000000-0005-0000-0000-000015B90000}"/>
    <cellStyle name="Hyperlink 46" xfId="25069" hidden="1" xr:uid="{00000000-0005-0000-0000-000016B90000}"/>
    <cellStyle name="Hyperlink 46" xfId="25773" hidden="1" xr:uid="{00000000-0005-0000-0000-000017B90000}"/>
    <cellStyle name="Hyperlink 46" xfId="25822" hidden="1" xr:uid="{00000000-0005-0000-0000-000018B90000}"/>
    <cellStyle name="Hyperlink 46" xfId="25872" hidden="1" xr:uid="{00000000-0005-0000-0000-000019B90000}"/>
    <cellStyle name="Hyperlink 46" xfId="25908" hidden="1" xr:uid="{00000000-0005-0000-0000-00001AB90000}"/>
    <cellStyle name="Hyperlink 46" xfId="24861" hidden="1" xr:uid="{00000000-0005-0000-0000-00001BB90000}"/>
    <cellStyle name="Hyperlink 46" xfId="25977" hidden="1" xr:uid="{00000000-0005-0000-0000-00001CB90000}"/>
    <cellStyle name="Hyperlink 46" xfId="26026" hidden="1" xr:uid="{00000000-0005-0000-0000-00001DB90000}"/>
    <cellStyle name="Hyperlink 46" xfId="26076" hidden="1" xr:uid="{00000000-0005-0000-0000-00001EB90000}"/>
    <cellStyle name="Hyperlink 46" xfId="26112" hidden="1" xr:uid="{00000000-0005-0000-0000-00001FB90000}"/>
    <cellStyle name="Hyperlink 46" xfId="5609" hidden="1" xr:uid="{00000000-0005-0000-0000-000020B90000}"/>
    <cellStyle name="Hyperlink 46" xfId="26206" hidden="1" xr:uid="{00000000-0005-0000-0000-000021B90000}"/>
    <cellStyle name="Hyperlink 46" xfId="26255" hidden="1" xr:uid="{00000000-0005-0000-0000-000022B90000}"/>
    <cellStyle name="Hyperlink 46" xfId="26305" hidden="1" xr:uid="{00000000-0005-0000-0000-000023B90000}"/>
    <cellStyle name="Hyperlink 46" xfId="26341" hidden="1" xr:uid="{00000000-0005-0000-0000-000024B90000}"/>
    <cellStyle name="Hyperlink 46" xfId="26392" hidden="1" xr:uid="{00000000-0005-0000-0000-000025B90000}"/>
    <cellStyle name="Hyperlink 46" xfId="26461" hidden="1" xr:uid="{00000000-0005-0000-0000-000026B90000}"/>
    <cellStyle name="Hyperlink 46" xfId="26510" hidden="1" xr:uid="{00000000-0005-0000-0000-000027B90000}"/>
    <cellStyle name="Hyperlink 46" xfId="26560" hidden="1" xr:uid="{00000000-0005-0000-0000-000028B90000}"/>
    <cellStyle name="Hyperlink 46" xfId="26596" hidden="1" xr:uid="{00000000-0005-0000-0000-000029B90000}"/>
    <cellStyle name="Hyperlink 46" xfId="26699" hidden="1" xr:uid="{00000000-0005-0000-0000-00002AB90000}"/>
    <cellStyle name="Hyperlink 46" xfId="26822" hidden="1" xr:uid="{00000000-0005-0000-0000-00002BB90000}"/>
    <cellStyle name="Hyperlink 46" xfId="26871" hidden="1" xr:uid="{00000000-0005-0000-0000-00002CB90000}"/>
    <cellStyle name="Hyperlink 46" xfId="26921" hidden="1" xr:uid="{00000000-0005-0000-0000-00002DB90000}"/>
    <cellStyle name="Hyperlink 46" xfId="26957" hidden="1" xr:uid="{00000000-0005-0000-0000-00002EB90000}"/>
    <cellStyle name="Hyperlink 46" xfId="27080" hidden="1" xr:uid="{00000000-0005-0000-0000-00002FB90000}"/>
    <cellStyle name="Hyperlink 46" xfId="27253" hidden="1" xr:uid="{00000000-0005-0000-0000-000030B90000}"/>
    <cellStyle name="Hyperlink 46" xfId="27302" hidden="1" xr:uid="{00000000-0005-0000-0000-000031B90000}"/>
    <cellStyle name="Hyperlink 46" xfId="27352" hidden="1" xr:uid="{00000000-0005-0000-0000-000032B90000}"/>
    <cellStyle name="Hyperlink 46" xfId="27388" hidden="1" xr:uid="{00000000-0005-0000-0000-000033B90000}"/>
    <cellStyle name="Hyperlink 46" xfId="27095" hidden="1" xr:uid="{00000000-0005-0000-0000-000034B90000}"/>
    <cellStyle name="Hyperlink 46" xfId="27485" hidden="1" xr:uid="{00000000-0005-0000-0000-000035B90000}"/>
    <cellStyle name="Hyperlink 46" xfId="27534" hidden="1" xr:uid="{00000000-0005-0000-0000-000036B90000}"/>
    <cellStyle name="Hyperlink 46" xfId="27584" hidden="1" xr:uid="{00000000-0005-0000-0000-000037B90000}"/>
    <cellStyle name="Hyperlink 46" xfId="27620" hidden="1" xr:uid="{00000000-0005-0000-0000-000038B90000}"/>
    <cellStyle name="Hyperlink 46" xfId="26995" hidden="1" xr:uid="{00000000-0005-0000-0000-000039B90000}"/>
    <cellStyle name="Hyperlink 46" xfId="27689" hidden="1" xr:uid="{00000000-0005-0000-0000-00003AB90000}"/>
    <cellStyle name="Hyperlink 46" xfId="27738" hidden="1" xr:uid="{00000000-0005-0000-0000-00003BB90000}"/>
    <cellStyle name="Hyperlink 46" xfId="27788" hidden="1" xr:uid="{00000000-0005-0000-0000-00003CB90000}"/>
    <cellStyle name="Hyperlink 46" xfId="27824" hidden="1" xr:uid="{00000000-0005-0000-0000-00003DB90000}"/>
    <cellStyle name="Hyperlink 46" xfId="27189" hidden="1" xr:uid="{00000000-0005-0000-0000-00003EB90000}"/>
    <cellStyle name="Hyperlink 46" xfId="27893" hidden="1" xr:uid="{00000000-0005-0000-0000-00003FB90000}"/>
    <cellStyle name="Hyperlink 46" xfId="27942" hidden="1" xr:uid="{00000000-0005-0000-0000-000040B90000}"/>
    <cellStyle name="Hyperlink 46" xfId="27992" hidden="1" xr:uid="{00000000-0005-0000-0000-000041B90000}"/>
    <cellStyle name="Hyperlink 46" xfId="28028" hidden="1" xr:uid="{00000000-0005-0000-0000-000042B90000}"/>
    <cellStyle name="Hyperlink 46" xfId="26981" hidden="1" xr:uid="{00000000-0005-0000-0000-000043B90000}"/>
    <cellStyle name="Hyperlink 46" xfId="28097" hidden="1" xr:uid="{00000000-0005-0000-0000-000044B90000}"/>
    <cellStyle name="Hyperlink 46" xfId="28146" hidden="1" xr:uid="{00000000-0005-0000-0000-000045B90000}"/>
    <cellStyle name="Hyperlink 46" xfId="28196" hidden="1" xr:uid="{00000000-0005-0000-0000-000046B90000}"/>
    <cellStyle name="Hyperlink 46" xfId="28232" hidden="1" xr:uid="{00000000-0005-0000-0000-000047B90000}"/>
    <cellStyle name="Hyperlink 46" xfId="26715" hidden="1" xr:uid="{00000000-0005-0000-0000-000048B90000}"/>
    <cellStyle name="Hyperlink 46" xfId="28301" hidden="1" xr:uid="{00000000-0005-0000-0000-000049B90000}"/>
    <cellStyle name="Hyperlink 46" xfId="28350" hidden="1" xr:uid="{00000000-0005-0000-0000-00004AB90000}"/>
    <cellStyle name="Hyperlink 46" xfId="28400" hidden="1" xr:uid="{00000000-0005-0000-0000-00004BB90000}"/>
    <cellStyle name="Hyperlink 46" xfId="28436" hidden="1" xr:uid="{00000000-0005-0000-0000-00004CB90000}"/>
    <cellStyle name="Hyperlink 46" xfId="28559" hidden="1" xr:uid="{00000000-0005-0000-0000-00004DB90000}"/>
    <cellStyle name="Hyperlink 46" xfId="28732" hidden="1" xr:uid="{00000000-0005-0000-0000-00004EB90000}"/>
    <cellStyle name="Hyperlink 46" xfId="28781" hidden="1" xr:uid="{00000000-0005-0000-0000-00004FB90000}"/>
    <cellStyle name="Hyperlink 46" xfId="28831" hidden="1" xr:uid="{00000000-0005-0000-0000-000050B90000}"/>
    <cellStyle name="Hyperlink 46" xfId="28867" hidden="1" xr:uid="{00000000-0005-0000-0000-000051B90000}"/>
    <cellStyle name="Hyperlink 46" xfId="28574" hidden="1" xr:uid="{00000000-0005-0000-0000-000052B90000}"/>
    <cellStyle name="Hyperlink 46" xfId="28964" hidden="1" xr:uid="{00000000-0005-0000-0000-000053B90000}"/>
    <cellStyle name="Hyperlink 46" xfId="29013" hidden="1" xr:uid="{00000000-0005-0000-0000-000054B90000}"/>
    <cellStyle name="Hyperlink 46" xfId="29063" hidden="1" xr:uid="{00000000-0005-0000-0000-000055B90000}"/>
    <cellStyle name="Hyperlink 46" xfId="29099" hidden="1" xr:uid="{00000000-0005-0000-0000-000056B90000}"/>
    <cellStyle name="Hyperlink 46" xfId="28474" hidden="1" xr:uid="{00000000-0005-0000-0000-000057B90000}"/>
    <cellStyle name="Hyperlink 46" xfId="29168" hidden="1" xr:uid="{00000000-0005-0000-0000-000058B90000}"/>
    <cellStyle name="Hyperlink 46" xfId="29217" hidden="1" xr:uid="{00000000-0005-0000-0000-000059B90000}"/>
    <cellStyle name="Hyperlink 46" xfId="29267" hidden="1" xr:uid="{00000000-0005-0000-0000-00005AB90000}"/>
    <cellStyle name="Hyperlink 46" xfId="29303" hidden="1" xr:uid="{00000000-0005-0000-0000-00005BB90000}"/>
    <cellStyle name="Hyperlink 46" xfId="28668" hidden="1" xr:uid="{00000000-0005-0000-0000-00005CB90000}"/>
    <cellStyle name="Hyperlink 46" xfId="29372" hidden="1" xr:uid="{00000000-0005-0000-0000-00005DB90000}"/>
    <cellStyle name="Hyperlink 46" xfId="29421" hidden="1" xr:uid="{00000000-0005-0000-0000-00005EB90000}"/>
    <cellStyle name="Hyperlink 46" xfId="29471" hidden="1" xr:uid="{00000000-0005-0000-0000-00005FB90000}"/>
    <cellStyle name="Hyperlink 46" xfId="29507" hidden="1" xr:uid="{00000000-0005-0000-0000-000060B90000}"/>
    <cellStyle name="Hyperlink 46" xfId="28460" hidden="1" xr:uid="{00000000-0005-0000-0000-000061B90000}"/>
    <cellStyle name="Hyperlink 46" xfId="29576" hidden="1" xr:uid="{00000000-0005-0000-0000-000062B90000}"/>
    <cellStyle name="Hyperlink 46" xfId="29625" hidden="1" xr:uid="{00000000-0005-0000-0000-000063B90000}"/>
    <cellStyle name="Hyperlink 46" xfId="29675" hidden="1" xr:uid="{00000000-0005-0000-0000-000064B90000}"/>
    <cellStyle name="Hyperlink 46" xfId="29711" hidden="1" xr:uid="{00000000-0005-0000-0000-000065B90000}"/>
    <cellStyle name="Hyperlink 46" xfId="26617" hidden="1" xr:uid="{00000000-0005-0000-0000-000066B90000}"/>
    <cellStyle name="Hyperlink 46" xfId="29780" hidden="1" xr:uid="{00000000-0005-0000-0000-000067B90000}"/>
    <cellStyle name="Hyperlink 46" xfId="29829" hidden="1" xr:uid="{00000000-0005-0000-0000-000068B90000}"/>
    <cellStyle name="Hyperlink 46" xfId="29879" hidden="1" xr:uid="{00000000-0005-0000-0000-000069B90000}"/>
    <cellStyle name="Hyperlink 46" xfId="29915" hidden="1" xr:uid="{00000000-0005-0000-0000-00006AB90000}"/>
    <cellStyle name="Hyperlink 46" xfId="30038" hidden="1" xr:uid="{00000000-0005-0000-0000-00006BB90000}"/>
    <cellStyle name="Hyperlink 46" xfId="30211" hidden="1" xr:uid="{00000000-0005-0000-0000-00006CB90000}"/>
    <cellStyle name="Hyperlink 46" xfId="30260" hidden="1" xr:uid="{00000000-0005-0000-0000-00006DB90000}"/>
    <cellStyle name="Hyperlink 46" xfId="30310" hidden="1" xr:uid="{00000000-0005-0000-0000-00006EB90000}"/>
    <cellStyle name="Hyperlink 46" xfId="30346" hidden="1" xr:uid="{00000000-0005-0000-0000-00006FB90000}"/>
    <cellStyle name="Hyperlink 46" xfId="30053" hidden="1" xr:uid="{00000000-0005-0000-0000-000070B90000}"/>
    <cellStyle name="Hyperlink 46" xfId="30443" hidden="1" xr:uid="{00000000-0005-0000-0000-000071B90000}"/>
    <cellStyle name="Hyperlink 46" xfId="30492" hidden="1" xr:uid="{00000000-0005-0000-0000-000072B90000}"/>
    <cellStyle name="Hyperlink 46" xfId="30542" hidden="1" xr:uid="{00000000-0005-0000-0000-000073B90000}"/>
    <cellStyle name="Hyperlink 46" xfId="30578" hidden="1" xr:uid="{00000000-0005-0000-0000-000074B90000}"/>
    <cellStyle name="Hyperlink 46" xfId="29953" hidden="1" xr:uid="{00000000-0005-0000-0000-000075B90000}"/>
    <cellStyle name="Hyperlink 46" xfId="30647" hidden="1" xr:uid="{00000000-0005-0000-0000-000076B90000}"/>
    <cellStyle name="Hyperlink 46" xfId="30696" hidden="1" xr:uid="{00000000-0005-0000-0000-000077B90000}"/>
    <cellStyle name="Hyperlink 46" xfId="30746" hidden="1" xr:uid="{00000000-0005-0000-0000-000078B90000}"/>
    <cellStyle name="Hyperlink 46" xfId="30782" hidden="1" xr:uid="{00000000-0005-0000-0000-000079B90000}"/>
    <cellStyle name="Hyperlink 46" xfId="30147" hidden="1" xr:uid="{00000000-0005-0000-0000-00007AB90000}"/>
    <cellStyle name="Hyperlink 46" xfId="30851" hidden="1" xr:uid="{00000000-0005-0000-0000-00007BB90000}"/>
    <cellStyle name="Hyperlink 46" xfId="30900" hidden="1" xr:uid="{00000000-0005-0000-0000-00007CB90000}"/>
    <cellStyle name="Hyperlink 46" xfId="30950" hidden="1" xr:uid="{00000000-0005-0000-0000-00007DB90000}"/>
    <cellStyle name="Hyperlink 46" xfId="30986" hidden="1" xr:uid="{00000000-0005-0000-0000-00007EB90000}"/>
    <cellStyle name="Hyperlink 46" xfId="29939" hidden="1" xr:uid="{00000000-0005-0000-0000-00007FB90000}"/>
    <cellStyle name="Hyperlink 46" xfId="31055" hidden="1" xr:uid="{00000000-0005-0000-0000-000080B90000}"/>
    <cellStyle name="Hyperlink 46" xfId="31104" hidden="1" xr:uid="{00000000-0005-0000-0000-000081B90000}"/>
    <cellStyle name="Hyperlink 46" xfId="31154" hidden="1" xr:uid="{00000000-0005-0000-0000-000082B90000}"/>
    <cellStyle name="Hyperlink 46" xfId="31190" hidden="1" xr:uid="{00000000-0005-0000-0000-000083B90000}"/>
    <cellStyle name="Hyperlink 46" xfId="5753" hidden="1" xr:uid="{00000000-0005-0000-0000-000084B90000}"/>
    <cellStyle name="Hyperlink 46" xfId="31278" hidden="1" xr:uid="{00000000-0005-0000-0000-000085B90000}"/>
    <cellStyle name="Hyperlink 46" xfId="31327" hidden="1" xr:uid="{00000000-0005-0000-0000-000086B90000}"/>
    <cellStyle name="Hyperlink 46" xfId="31377" hidden="1" xr:uid="{00000000-0005-0000-0000-000087B90000}"/>
    <cellStyle name="Hyperlink 46" xfId="31413" hidden="1" xr:uid="{00000000-0005-0000-0000-000088B90000}"/>
    <cellStyle name="Hyperlink 46" xfId="31464" hidden="1" xr:uid="{00000000-0005-0000-0000-000089B90000}"/>
    <cellStyle name="Hyperlink 46" xfId="31533" hidden="1" xr:uid="{00000000-0005-0000-0000-00008AB90000}"/>
    <cellStyle name="Hyperlink 46" xfId="31582" hidden="1" xr:uid="{00000000-0005-0000-0000-00008BB90000}"/>
    <cellStyle name="Hyperlink 46" xfId="31632" hidden="1" xr:uid="{00000000-0005-0000-0000-00008CB90000}"/>
    <cellStyle name="Hyperlink 46" xfId="31668" hidden="1" xr:uid="{00000000-0005-0000-0000-00008DB90000}"/>
    <cellStyle name="Hyperlink 46" xfId="31768" hidden="1" xr:uid="{00000000-0005-0000-0000-00008EB90000}"/>
    <cellStyle name="Hyperlink 46" xfId="31890" hidden="1" xr:uid="{00000000-0005-0000-0000-00008FB90000}"/>
    <cellStyle name="Hyperlink 46" xfId="31939" hidden="1" xr:uid="{00000000-0005-0000-0000-000090B90000}"/>
    <cellStyle name="Hyperlink 46" xfId="31989" hidden="1" xr:uid="{00000000-0005-0000-0000-000091B90000}"/>
    <cellStyle name="Hyperlink 46" xfId="32025" hidden="1" xr:uid="{00000000-0005-0000-0000-000092B90000}"/>
    <cellStyle name="Hyperlink 46" xfId="32148" hidden="1" xr:uid="{00000000-0005-0000-0000-000093B90000}"/>
    <cellStyle name="Hyperlink 46" xfId="32321" hidden="1" xr:uid="{00000000-0005-0000-0000-000094B90000}"/>
    <cellStyle name="Hyperlink 46" xfId="32370" hidden="1" xr:uid="{00000000-0005-0000-0000-000095B90000}"/>
    <cellStyle name="Hyperlink 46" xfId="32420" hidden="1" xr:uid="{00000000-0005-0000-0000-000096B90000}"/>
    <cellStyle name="Hyperlink 46" xfId="32456" hidden="1" xr:uid="{00000000-0005-0000-0000-000097B90000}"/>
    <cellStyle name="Hyperlink 46" xfId="32163" hidden="1" xr:uid="{00000000-0005-0000-0000-000098B90000}"/>
    <cellStyle name="Hyperlink 46" xfId="32553" hidden="1" xr:uid="{00000000-0005-0000-0000-000099B90000}"/>
    <cellStyle name="Hyperlink 46" xfId="32602" hidden="1" xr:uid="{00000000-0005-0000-0000-00009AB90000}"/>
    <cellStyle name="Hyperlink 46" xfId="32652" hidden="1" xr:uid="{00000000-0005-0000-0000-00009BB90000}"/>
    <cellStyle name="Hyperlink 46" xfId="32688" hidden="1" xr:uid="{00000000-0005-0000-0000-00009CB90000}"/>
    <cellStyle name="Hyperlink 46" xfId="32063" hidden="1" xr:uid="{00000000-0005-0000-0000-00009DB90000}"/>
    <cellStyle name="Hyperlink 46" xfId="32757" hidden="1" xr:uid="{00000000-0005-0000-0000-00009EB90000}"/>
    <cellStyle name="Hyperlink 46" xfId="32806" hidden="1" xr:uid="{00000000-0005-0000-0000-00009FB90000}"/>
    <cellStyle name="Hyperlink 46" xfId="32856" hidden="1" xr:uid="{00000000-0005-0000-0000-0000A0B90000}"/>
    <cellStyle name="Hyperlink 46" xfId="32892" hidden="1" xr:uid="{00000000-0005-0000-0000-0000A1B90000}"/>
    <cellStyle name="Hyperlink 46" xfId="32257" hidden="1" xr:uid="{00000000-0005-0000-0000-0000A2B90000}"/>
    <cellStyle name="Hyperlink 46" xfId="32961" hidden="1" xr:uid="{00000000-0005-0000-0000-0000A3B90000}"/>
    <cellStyle name="Hyperlink 46" xfId="33010" hidden="1" xr:uid="{00000000-0005-0000-0000-0000A4B90000}"/>
    <cellStyle name="Hyperlink 46" xfId="33060" hidden="1" xr:uid="{00000000-0005-0000-0000-0000A5B90000}"/>
    <cellStyle name="Hyperlink 46" xfId="33096" hidden="1" xr:uid="{00000000-0005-0000-0000-0000A6B90000}"/>
    <cellStyle name="Hyperlink 46" xfId="32049" hidden="1" xr:uid="{00000000-0005-0000-0000-0000A7B90000}"/>
    <cellStyle name="Hyperlink 46" xfId="33165" hidden="1" xr:uid="{00000000-0005-0000-0000-0000A8B90000}"/>
    <cellStyle name="Hyperlink 46" xfId="33214" hidden="1" xr:uid="{00000000-0005-0000-0000-0000A9B90000}"/>
    <cellStyle name="Hyperlink 46" xfId="33264" hidden="1" xr:uid="{00000000-0005-0000-0000-0000AAB90000}"/>
    <cellStyle name="Hyperlink 46" xfId="33300" hidden="1" xr:uid="{00000000-0005-0000-0000-0000ABB90000}"/>
    <cellStyle name="Hyperlink 46" xfId="31783" hidden="1" xr:uid="{00000000-0005-0000-0000-0000ACB90000}"/>
    <cellStyle name="Hyperlink 46" xfId="33369" hidden="1" xr:uid="{00000000-0005-0000-0000-0000ADB90000}"/>
    <cellStyle name="Hyperlink 46" xfId="33418" hidden="1" xr:uid="{00000000-0005-0000-0000-0000AEB90000}"/>
    <cellStyle name="Hyperlink 46" xfId="33468" hidden="1" xr:uid="{00000000-0005-0000-0000-0000AFB90000}"/>
    <cellStyle name="Hyperlink 46" xfId="33504" hidden="1" xr:uid="{00000000-0005-0000-0000-0000B0B90000}"/>
    <cellStyle name="Hyperlink 46" xfId="33627" hidden="1" xr:uid="{00000000-0005-0000-0000-0000B1B90000}"/>
    <cellStyle name="Hyperlink 46" xfId="33800" hidden="1" xr:uid="{00000000-0005-0000-0000-0000B2B90000}"/>
    <cellStyle name="Hyperlink 46" xfId="33849" hidden="1" xr:uid="{00000000-0005-0000-0000-0000B3B90000}"/>
    <cellStyle name="Hyperlink 46" xfId="33899" hidden="1" xr:uid="{00000000-0005-0000-0000-0000B4B90000}"/>
    <cellStyle name="Hyperlink 46" xfId="33935" hidden="1" xr:uid="{00000000-0005-0000-0000-0000B5B90000}"/>
    <cellStyle name="Hyperlink 46" xfId="33642" hidden="1" xr:uid="{00000000-0005-0000-0000-0000B6B90000}"/>
    <cellStyle name="Hyperlink 46" xfId="34032" hidden="1" xr:uid="{00000000-0005-0000-0000-0000B7B90000}"/>
    <cellStyle name="Hyperlink 46" xfId="34081" hidden="1" xr:uid="{00000000-0005-0000-0000-0000B8B90000}"/>
    <cellStyle name="Hyperlink 46" xfId="34131" hidden="1" xr:uid="{00000000-0005-0000-0000-0000B9B90000}"/>
    <cellStyle name="Hyperlink 46" xfId="34167" hidden="1" xr:uid="{00000000-0005-0000-0000-0000BAB90000}"/>
    <cellStyle name="Hyperlink 46" xfId="33542" hidden="1" xr:uid="{00000000-0005-0000-0000-0000BBB90000}"/>
    <cellStyle name="Hyperlink 46" xfId="34236" hidden="1" xr:uid="{00000000-0005-0000-0000-0000BCB90000}"/>
    <cellStyle name="Hyperlink 46" xfId="34285" hidden="1" xr:uid="{00000000-0005-0000-0000-0000BDB90000}"/>
    <cellStyle name="Hyperlink 46" xfId="34335" hidden="1" xr:uid="{00000000-0005-0000-0000-0000BEB90000}"/>
    <cellStyle name="Hyperlink 46" xfId="34371" hidden="1" xr:uid="{00000000-0005-0000-0000-0000BFB90000}"/>
    <cellStyle name="Hyperlink 46" xfId="33736" hidden="1" xr:uid="{00000000-0005-0000-0000-0000C0B90000}"/>
    <cellStyle name="Hyperlink 46" xfId="34440" hidden="1" xr:uid="{00000000-0005-0000-0000-0000C1B90000}"/>
    <cellStyle name="Hyperlink 46" xfId="34489" hidden="1" xr:uid="{00000000-0005-0000-0000-0000C2B90000}"/>
    <cellStyle name="Hyperlink 46" xfId="34539" hidden="1" xr:uid="{00000000-0005-0000-0000-0000C3B90000}"/>
    <cellStyle name="Hyperlink 46" xfId="34575" hidden="1" xr:uid="{00000000-0005-0000-0000-0000C4B90000}"/>
    <cellStyle name="Hyperlink 46" xfId="33528" hidden="1" xr:uid="{00000000-0005-0000-0000-0000C5B90000}"/>
    <cellStyle name="Hyperlink 46" xfId="34644" hidden="1" xr:uid="{00000000-0005-0000-0000-0000C6B90000}"/>
    <cellStyle name="Hyperlink 46" xfId="34693" hidden="1" xr:uid="{00000000-0005-0000-0000-0000C7B90000}"/>
    <cellStyle name="Hyperlink 46" xfId="34743" hidden="1" xr:uid="{00000000-0005-0000-0000-0000C8B90000}"/>
    <cellStyle name="Hyperlink 46" xfId="34779" hidden="1" xr:uid="{00000000-0005-0000-0000-0000C9B90000}"/>
    <cellStyle name="Hyperlink 46" xfId="31688" hidden="1" xr:uid="{00000000-0005-0000-0000-0000CAB90000}"/>
    <cellStyle name="Hyperlink 46" xfId="34848" hidden="1" xr:uid="{00000000-0005-0000-0000-0000CBB90000}"/>
    <cellStyle name="Hyperlink 46" xfId="34897" hidden="1" xr:uid="{00000000-0005-0000-0000-0000CCB90000}"/>
    <cellStyle name="Hyperlink 46" xfId="34947" hidden="1" xr:uid="{00000000-0005-0000-0000-0000CDB90000}"/>
    <cellStyle name="Hyperlink 46" xfId="34983" hidden="1" xr:uid="{00000000-0005-0000-0000-0000CEB90000}"/>
    <cellStyle name="Hyperlink 46" xfId="35106" hidden="1" xr:uid="{00000000-0005-0000-0000-0000CFB90000}"/>
    <cellStyle name="Hyperlink 46" xfId="35279" hidden="1" xr:uid="{00000000-0005-0000-0000-0000D0B90000}"/>
    <cellStyle name="Hyperlink 46" xfId="35328" hidden="1" xr:uid="{00000000-0005-0000-0000-0000D1B90000}"/>
    <cellStyle name="Hyperlink 46" xfId="35378" hidden="1" xr:uid="{00000000-0005-0000-0000-0000D2B90000}"/>
    <cellStyle name="Hyperlink 46" xfId="35414" hidden="1" xr:uid="{00000000-0005-0000-0000-0000D3B90000}"/>
    <cellStyle name="Hyperlink 46" xfId="35121" hidden="1" xr:uid="{00000000-0005-0000-0000-0000D4B90000}"/>
    <cellStyle name="Hyperlink 46" xfId="35511" hidden="1" xr:uid="{00000000-0005-0000-0000-0000D5B90000}"/>
    <cellStyle name="Hyperlink 46" xfId="35560" hidden="1" xr:uid="{00000000-0005-0000-0000-0000D6B90000}"/>
    <cellStyle name="Hyperlink 46" xfId="35610" hidden="1" xr:uid="{00000000-0005-0000-0000-0000D7B90000}"/>
    <cellStyle name="Hyperlink 46" xfId="35646" hidden="1" xr:uid="{00000000-0005-0000-0000-0000D8B90000}"/>
    <cellStyle name="Hyperlink 46" xfId="35021" hidden="1" xr:uid="{00000000-0005-0000-0000-0000D9B90000}"/>
    <cellStyle name="Hyperlink 46" xfId="35715" hidden="1" xr:uid="{00000000-0005-0000-0000-0000DAB90000}"/>
    <cellStyle name="Hyperlink 46" xfId="35764" hidden="1" xr:uid="{00000000-0005-0000-0000-0000DBB90000}"/>
    <cellStyle name="Hyperlink 46" xfId="35814" hidden="1" xr:uid="{00000000-0005-0000-0000-0000DCB90000}"/>
    <cellStyle name="Hyperlink 46" xfId="35850" hidden="1" xr:uid="{00000000-0005-0000-0000-0000DDB90000}"/>
    <cellStyle name="Hyperlink 46" xfId="35215" hidden="1" xr:uid="{00000000-0005-0000-0000-0000DEB90000}"/>
    <cellStyle name="Hyperlink 46" xfId="35919" hidden="1" xr:uid="{00000000-0005-0000-0000-0000DFB90000}"/>
    <cellStyle name="Hyperlink 46" xfId="35968" hidden="1" xr:uid="{00000000-0005-0000-0000-0000E0B90000}"/>
    <cellStyle name="Hyperlink 46" xfId="36018" hidden="1" xr:uid="{00000000-0005-0000-0000-0000E1B90000}"/>
    <cellStyle name="Hyperlink 46" xfId="36054" hidden="1" xr:uid="{00000000-0005-0000-0000-0000E2B90000}"/>
    <cellStyle name="Hyperlink 46" xfId="35007" hidden="1" xr:uid="{00000000-0005-0000-0000-0000E3B90000}"/>
    <cellStyle name="Hyperlink 46" xfId="36123" hidden="1" xr:uid="{00000000-0005-0000-0000-0000E4B90000}"/>
    <cellStyle name="Hyperlink 46" xfId="36172" hidden="1" xr:uid="{00000000-0005-0000-0000-0000E5B90000}"/>
    <cellStyle name="Hyperlink 46" xfId="36222" hidden="1" xr:uid="{00000000-0005-0000-0000-0000E6B90000}"/>
    <cellStyle name="Hyperlink 46" xfId="36258" hidden="1" xr:uid="{00000000-0005-0000-0000-0000E7B90000}"/>
    <cellStyle name="Hyperlink 46" xfId="21056" hidden="1" xr:uid="{00000000-0005-0000-0000-0000E8B90000}"/>
    <cellStyle name="Hyperlink 46" xfId="36347" hidden="1" xr:uid="{00000000-0005-0000-0000-0000E9B90000}"/>
    <cellStyle name="Hyperlink 46" xfId="36396" hidden="1" xr:uid="{00000000-0005-0000-0000-0000EAB90000}"/>
    <cellStyle name="Hyperlink 46" xfId="36446" hidden="1" xr:uid="{00000000-0005-0000-0000-0000EBB90000}"/>
    <cellStyle name="Hyperlink 46" xfId="36482" hidden="1" xr:uid="{00000000-0005-0000-0000-0000ECB90000}"/>
    <cellStyle name="Hyperlink 46" xfId="36533" hidden="1" xr:uid="{00000000-0005-0000-0000-0000EDB90000}"/>
    <cellStyle name="Hyperlink 46" xfId="36602" hidden="1" xr:uid="{00000000-0005-0000-0000-0000EEB90000}"/>
    <cellStyle name="Hyperlink 46" xfId="36651" hidden="1" xr:uid="{00000000-0005-0000-0000-0000EFB90000}"/>
    <cellStyle name="Hyperlink 46" xfId="36701" hidden="1" xr:uid="{00000000-0005-0000-0000-0000F0B90000}"/>
    <cellStyle name="Hyperlink 46" xfId="36737" hidden="1" xr:uid="{00000000-0005-0000-0000-0000F1B90000}"/>
    <cellStyle name="Hyperlink 46" xfId="36837" hidden="1" xr:uid="{00000000-0005-0000-0000-0000F2B90000}"/>
    <cellStyle name="Hyperlink 46" xfId="36959" hidden="1" xr:uid="{00000000-0005-0000-0000-0000F3B90000}"/>
    <cellStyle name="Hyperlink 46" xfId="37008" hidden="1" xr:uid="{00000000-0005-0000-0000-0000F4B90000}"/>
    <cellStyle name="Hyperlink 46" xfId="37058" hidden="1" xr:uid="{00000000-0005-0000-0000-0000F5B90000}"/>
    <cellStyle name="Hyperlink 46" xfId="37094" hidden="1" xr:uid="{00000000-0005-0000-0000-0000F6B90000}"/>
    <cellStyle name="Hyperlink 46" xfId="37217" hidden="1" xr:uid="{00000000-0005-0000-0000-0000F7B90000}"/>
    <cellStyle name="Hyperlink 46" xfId="37390" hidden="1" xr:uid="{00000000-0005-0000-0000-0000F8B90000}"/>
    <cellStyle name="Hyperlink 46" xfId="37439" hidden="1" xr:uid="{00000000-0005-0000-0000-0000F9B90000}"/>
    <cellStyle name="Hyperlink 46" xfId="37489" hidden="1" xr:uid="{00000000-0005-0000-0000-0000FAB90000}"/>
    <cellStyle name="Hyperlink 46" xfId="37525" hidden="1" xr:uid="{00000000-0005-0000-0000-0000FBB90000}"/>
    <cellStyle name="Hyperlink 46" xfId="37232" hidden="1" xr:uid="{00000000-0005-0000-0000-0000FCB90000}"/>
    <cellStyle name="Hyperlink 46" xfId="37622" hidden="1" xr:uid="{00000000-0005-0000-0000-0000FDB90000}"/>
    <cellStyle name="Hyperlink 46" xfId="37671" hidden="1" xr:uid="{00000000-0005-0000-0000-0000FEB90000}"/>
    <cellStyle name="Hyperlink 46" xfId="37721" hidden="1" xr:uid="{00000000-0005-0000-0000-0000FFB90000}"/>
    <cellStyle name="Hyperlink 46" xfId="37757" hidden="1" xr:uid="{00000000-0005-0000-0000-000000BA0000}"/>
    <cellStyle name="Hyperlink 46" xfId="37132" hidden="1" xr:uid="{00000000-0005-0000-0000-000001BA0000}"/>
    <cellStyle name="Hyperlink 46" xfId="37826" hidden="1" xr:uid="{00000000-0005-0000-0000-000002BA0000}"/>
    <cellStyle name="Hyperlink 46" xfId="37875" hidden="1" xr:uid="{00000000-0005-0000-0000-000003BA0000}"/>
    <cellStyle name="Hyperlink 46" xfId="37925" hidden="1" xr:uid="{00000000-0005-0000-0000-000004BA0000}"/>
    <cellStyle name="Hyperlink 46" xfId="37961" hidden="1" xr:uid="{00000000-0005-0000-0000-000005BA0000}"/>
    <cellStyle name="Hyperlink 46" xfId="37326" hidden="1" xr:uid="{00000000-0005-0000-0000-000006BA0000}"/>
    <cellStyle name="Hyperlink 46" xfId="38030" hidden="1" xr:uid="{00000000-0005-0000-0000-000007BA0000}"/>
    <cellStyle name="Hyperlink 46" xfId="38079" hidden="1" xr:uid="{00000000-0005-0000-0000-000008BA0000}"/>
    <cellStyle name="Hyperlink 46" xfId="38129" hidden="1" xr:uid="{00000000-0005-0000-0000-000009BA0000}"/>
    <cellStyle name="Hyperlink 46" xfId="38165" hidden="1" xr:uid="{00000000-0005-0000-0000-00000ABA0000}"/>
    <cellStyle name="Hyperlink 46" xfId="37118" hidden="1" xr:uid="{00000000-0005-0000-0000-00000BBA0000}"/>
    <cellStyle name="Hyperlink 46" xfId="38234" hidden="1" xr:uid="{00000000-0005-0000-0000-00000CBA0000}"/>
    <cellStyle name="Hyperlink 46" xfId="38283" hidden="1" xr:uid="{00000000-0005-0000-0000-00000DBA0000}"/>
    <cellStyle name="Hyperlink 46" xfId="38333" hidden="1" xr:uid="{00000000-0005-0000-0000-00000EBA0000}"/>
    <cellStyle name="Hyperlink 46" xfId="38369" hidden="1" xr:uid="{00000000-0005-0000-0000-00000FBA0000}"/>
    <cellStyle name="Hyperlink 46" xfId="36852" hidden="1" xr:uid="{00000000-0005-0000-0000-000010BA0000}"/>
    <cellStyle name="Hyperlink 46" xfId="38438" hidden="1" xr:uid="{00000000-0005-0000-0000-000011BA0000}"/>
    <cellStyle name="Hyperlink 46" xfId="38487" hidden="1" xr:uid="{00000000-0005-0000-0000-000012BA0000}"/>
    <cellStyle name="Hyperlink 46" xfId="38537" hidden="1" xr:uid="{00000000-0005-0000-0000-000013BA0000}"/>
    <cellStyle name="Hyperlink 46" xfId="38573" hidden="1" xr:uid="{00000000-0005-0000-0000-000014BA0000}"/>
    <cellStyle name="Hyperlink 46" xfId="38696" hidden="1" xr:uid="{00000000-0005-0000-0000-000015BA0000}"/>
    <cellStyle name="Hyperlink 46" xfId="38869" hidden="1" xr:uid="{00000000-0005-0000-0000-000016BA0000}"/>
    <cellStyle name="Hyperlink 46" xfId="38918" hidden="1" xr:uid="{00000000-0005-0000-0000-000017BA0000}"/>
    <cellStyle name="Hyperlink 46" xfId="38968" hidden="1" xr:uid="{00000000-0005-0000-0000-000018BA0000}"/>
    <cellStyle name="Hyperlink 46" xfId="39004" hidden="1" xr:uid="{00000000-0005-0000-0000-000019BA0000}"/>
    <cellStyle name="Hyperlink 46" xfId="38711" hidden="1" xr:uid="{00000000-0005-0000-0000-00001ABA0000}"/>
    <cellStyle name="Hyperlink 46" xfId="39101" hidden="1" xr:uid="{00000000-0005-0000-0000-00001BBA0000}"/>
    <cellStyle name="Hyperlink 46" xfId="39150" hidden="1" xr:uid="{00000000-0005-0000-0000-00001CBA0000}"/>
    <cellStyle name="Hyperlink 46" xfId="39200" hidden="1" xr:uid="{00000000-0005-0000-0000-00001DBA0000}"/>
    <cellStyle name="Hyperlink 46" xfId="39236" hidden="1" xr:uid="{00000000-0005-0000-0000-00001EBA0000}"/>
    <cellStyle name="Hyperlink 46" xfId="38611" hidden="1" xr:uid="{00000000-0005-0000-0000-00001FBA0000}"/>
    <cellStyle name="Hyperlink 46" xfId="39305" hidden="1" xr:uid="{00000000-0005-0000-0000-000020BA0000}"/>
    <cellStyle name="Hyperlink 46" xfId="39354" hidden="1" xr:uid="{00000000-0005-0000-0000-000021BA0000}"/>
    <cellStyle name="Hyperlink 46" xfId="39404" hidden="1" xr:uid="{00000000-0005-0000-0000-000022BA0000}"/>
    <cellStyle name="Hyperlink 46" xfId="39440" hidden="1" xr:uid="{00000000-0005-0000-0000-000023BA0000}"/>
    <cellStyle name="Hyperlink 46" xfId="38805" hidden="1" xr:uid="{00000000-0005-0000-0000-000024BA0000}"/>
    <cellStyle name="Hyperlink 46" xfId="39509" hidden="1" xr:uid="{00000000-0005-0000-0000-000025BA0000}"/>
    <cellStyle name="Hyperlink 46" xfId="39558" hidden="1" xr:uid="{00000000-0005-0000-0000-000026BA0000}"/>
    <cellStyle name="Hyperlink 46" xfId="39608" hidden="1" xr:uid="{00000000-0005-0000-0000-000027BA0000}"/>
    <cellStyle name="Hyperlink 46" xfId="39644" hidden="1" xr:uid="{00000000-0005-0000-0000-000028BA0000}"/>
    <cellStyle name="Hyperlink 46" xfId="38597" hidden="1" xr:uid="{00000000-0005-0000-0000-000029BA0000}"/>
    <cellStyle name="Hyperlink 46" xfId="39713" hidden="1" xr:uid="{00000000-0005-0000-0000-00002ABA0000}"/>
    <cellStyle name="Hyperlink 46" xfId="39762" hidden="1" xr:uid="{00000000-0005-0000-0000-00002BBA0000}"/>
    <cellStyle name="Hyperlink 46" xfId="39812" hidden="1" xr:uid="{00000000-0005-0000-0000-00002CBA0000}"/>
    <cellStyle name="Hyperlink 46" xfId="39848" hidden="1" xr:uid="{00000000-0005-0000-0000-00002DBA0000}"/>
    <cellStyle name="Hyperlink 46" xfId="36757" hidden="1" xr:uid="{00000000-0005-0000-0000-00002EBA0000}"/>
    <cellStyle name="Hyperlink 46" xfId="39917" hidden="1" xr:uid="{00000000-0005-0000-0000-00002FBA0000}"/>
    <cellStyle name="Hyperlink 46" xfId="39966" hidden="1" xr:uid="{00000000-0005-0000-0000-000030BA0000}"/>
    <cellStyle name="Hyperlink 46" xfId="40016" hidden="1" xr:uid="{00000000-0005-0000-0000-000031BA0000}"/>
    <cellStyle name="Hyperlink 46" xfId="40052" hidden="1" xr:uid="{00000000-0005-0000-0000-000032BA0000}"/>
    <cellStyle name="Hyperlink 46" xfId="40175" hidden="1" xr:uid="{00000000-0005-0000-0000-000033BA0000}"/>
    <cellStyle name="Hyperlink 46" xfId="40348" hidden="1" xr:uid="{00000000-0005-0000-0000-000034BA0000}"/>
    <cellStyle name="Hyperlink 46" xfId="40397" hidden="1" xr:uid="{00000000-0005-0000-0000-000035BA0000}"/>
    <cellStyle name="Hyperlink 46" xfId="40447" hidden="1" xr:uid="{00000000-0005-0000-0000-000036BA0000}"/>
    <cellStyle name="Hyperlink 46" xfId="40483" hidden="1" xr:uid="{00000000-0005-0000-0000-000037BA0000}"/>
    <cellStyle name="Hyperlink 46" xfId="40190" hidden="1" xr:uid="{00000000-0005-0000-0000-000038BA0000}"/>
    <cellStyle name="Hyperlink 46" xfId="40580" hidden="1" xr:uid="{00000000-0005-0000-0000-000039BA0000}"/>
    <cellStyle name="Hyperlink 46" xfId="40629" hidden="1" xr:uid="{00000000-0005-0000-0000-00003ABA0000}"/>
    <cellStyle name="Hyperlink 46" xfId="40679" hidden="1" xr:uid="{00000000-0005-0000-0000-00003BBA0000}"/>
    <cellStyle name="Hyperlink 46" xfId="40715" hidden="1" xr:uid="{00000000-0005-0000-0000-00003CBA0000}"/>
    <cellStyle name="Hyperlink 46" xfId="40090" hidden="1" xr:uid="{00000000-0005-0000-0000-00003DBA0000}"/>
    <cellStyle name="Hyperlink 46" xfId="40784" hidden="1" xr:uid="{00000000-0005-0000-0000-00003EBA0000}"/>
    <cellStyle name="Hyperlink 46" xfId="40833" hidden="1" xr:uid="{00000000-0005-0000-0000-00003FBA0000}"/>
    <cellStyle name="Hyperlink 46" xfId="40883" hidden="1" xr:uid="{00000000-0005-0000-0000-000040BA0000}"/>
    <cellStyle name="Hyperlink 46" xfId="40919" hidden="1" xr:uid="{00000000-0005-0000-0000-000041BA0000}"/>
    <cellStyle name="Hyperlink 46" xfId="40284" hidden="1" xr:uid="{00000000-0005-0000-0000-000042BA0000}"/>
    <cellStyle name="Hyperlink 46" xfId="40988" hidden="1" xr:uid="{00000000-0005-0000-0000-000043BA0000}"/>
    <cellStyle name="Hyperlink 46" xfId="41037" hidden="1" xr:uid="{00000000-0005-0000-0000-000044BA0000}"/>
    <cellStyle name="Hyperlink 46" xfId="41087" hidden="1" xr:uid="{00000000-0005-0000-0000-000045BA0000}"/>
    <cellStyle name="Hyperlink 46" xfId="41123" hidden="1" xr:uid="{00000000-0005-0000-0000-000046BA0000}"/>
    <cellStyle name="Hyperlink 46" xfId="40076" hidden="1" xr:uid="{00000000-0005-0000-0000-000047BA0000}"/>
    <cellStyle name="Hyperlink 46" xfId="41192" hidden="1" xr:uid="{00000000-0005-0000-0000-000048BA0000}"/>
    <cellStyle name="Hyperlink 46" xfId="41241" hidden="1" xr:uid="{00000000-0005-0000-0000-000049BA0000}"/>
    <cellStyle name="Hyperlink 46" xfId="41291" hidden="1" xr:uid="{00000000-0005-0000-0000-00004ABA0000}"/>
    <cellStyle name="Hyperlink 46" xfId="41327" hidden="1" xr:uid="{00000000-0005-0000-0000-00004BBA0000}"/>
    <cellStyle name="Hyperlink 46" xfId="26140" hidden="1" xr:uid="{00000000-0005-0000-0000-00004CBA0000}"/>
    <cellStyle name="Hyperlink 46" xfId="41396" hidden="1" xr:uid="{00000000-0005-0000-0000-00004DBA0000}"/>
    <cellStyle name="Hyperlink 46" xfId="41445" hidden="1" xr:uid="{00000000-0005-0000-0000-00004EBA0000}"/>
    <cellStyle name="Hyperlink 46" xfId="41495" hidden="1" xr:uid="{00000000-0005-0000-0000-00004FBA0000}"/>
    <cellStyle name="Hyperlink 46" xfId="41531" hidden="1" xr:uid="{00000000-0005-0000-0000-000050BA0000}"/>
    <cellStyle name="Hyperlink 46" xfId="41582" hidden="1" xr:uid="{00000000-0005-0000-0000-000051BA0000}"/>
    <cellStyle name="Hyperlink 46" xfId="41651" hidden="1" xr:uid="{00000000-0005-0000-0000-000052BA0000}"/>
    <cellStyle name="Hyperlink 46" xfId="41700" hidden="1" xr:uid="{00000000-0005-0000-0000-000053BA0000}"/>
    <cellStyle name="Hyperlink 46" xfId="41750" hidden="1" xr:uid="{00000000-0005-0000-0000-000054BA0000}"/>
    <cellStyle name="Hyperlink 46" xfId="41786" hidden="1" xr:uid="{00000000-0005-0000-0000-000055BA0000}"/>
    <cellStyle name="Hyperlink 46" xfId="41886" hidden="1" xr:uid="{00000000-0005-0000-0000-000056BA0000}"/>
    <cellStyle name="Hyperlink 46" xfId="42008" hidden="1" xr:uid="{00000000-0005-0000-0000-000057BA0000}"/>
    <cellStyle name="Hyperlink 46" xfId="42057" hidden="1" xr:uid="{00000000-0005-0000-0000-000058BA0000}"/>
    <cellStyle name="Hyperlink 46" xfId="42107" hidden="1" xr:uid="{00000000-0005-0000-0000-000059BA0000}"/>
    <cellStyle name="Hyperlink 46" xfId="42143" hidden="1" xr:uid="{00000000-0005-0000-0000-00005ABA0000}"/>
    <cellStyle name="Hyperlink 46" xfId="42266" hidden="1" xr:uid="{00000000-0005-0000-0000-00005BBA0000}"/>
    <cellStyle name="Hyperlink 46" xfId="42439" hidden="1" xr:uid="{00000000-0005-0000-0000-00005CBA0000}"/>
    <cellStyle name="Hyperlink 46" xfId="42488" hidden="1" xr:uid="{00000000-0005-0000-0000-00005DBA0000}"/>
    <cellStyle name="Hyperlink 46" xfId="42538" hidden="1" xr:uid="{00000000-0005-0000-0000-00005EBA0000}"/>
    <cellStyle name="Hyperlink 46" xfId="42574" hidden="1" xr:uid="{00000000-0005-0000-0000-00005FBA0000}"/>
    <cellStyle name="Hyperlink 46" xfId="42281" hidden="1" xr:uid="{00000000-0005-0000-0000-000060BA0000}"/>
    <cellStyle name="Hyperlink 46" xfId="42671" hidden="1" xr:uid="{00000000-0005-0000-0000-000061BA0000}"/>
    <cellStyle name="Hyperlink 46" xfId="42720" hidden="1" xr:uid="{00000000-0005-0000-0000-000062BA0000}"/>
    <cellStyle name="Hyperlink 46" xfId="42770" hidden="1" xr:uid="{00000000-0005-0000-0000-000063BA0000}"/>
    <cellStyle name="Hyperlink 46" xfId="42806" hidden="1" xr:uid="{00000000-0005-0000-0000-000064BA0000}"/>
    <cellStyle name="Hyperlink 46" xfId="42181" hidden="1" xr:uid="{00000000-0005-0000-0000-000065BA0000}"/>
    <cellStyle name="Hyperlink 46" xfId="42875" hidden="1" xr:uid="{00000000-0005-0000-0000-000066BA0000}"/>
    <cellStyle name="Hyperlink 46" xfId="42924" hidden="1" xr:uid="{00000000-0005-0000-0000-000067BA0000}"/>
    <cellStyle name="Hyperlink 46" xfId="42974" hidden="1" xr:uid="{00000000-0005-0000-0000-000068BA0000}"/>
    <cellStyle name="Hyperlink 46" xfId="43010" hidden="1" xr:uid="{00000000-0005-0000-0000-000069BA0000}"/>
    <cellStyle name="Hyperlink 46" xfId="42375" hidden="1" xr:uid="{00000000-0005-0000-0000-00006ABA0000}"/>
    <cellStyle name="Hyperlink 46" xfId="43079" hidden="1" xr:uid="{00000000-0005-0000-0000-00006BBA0000}"/>
    <cellStyle name="Hyperlink 46" xfId="43128" hidden="1" xr:uid="{00000000-0005-0000-0000-00006CBA0000}"/>
    <cellStyle name="Hyperlink 46" xfId="43178" hidden="1" xr:uid="{00000000-0005-0000-0000-00006DBA0000}"/>
    <cellStyle name="Hyperlink 46" xfId="43214" hidden="1" xr:uid="{00000000-0005-0000-0000-00006EBA0000}"/>
    <cellStyle name="Hyperlink 46" xfId="42167" hidden="1" xr:uid="{00000000-0005-0000-0000-00006FBA0000}"/>
    <cellStyle name="Hyperlink 46" xfId="43283" hidden="1" xr:uid="{00000000-0005-0000-0000-000070BA0000}"/>
    <cellStyle name="Hyperlink 46" xfId="43332" hidden="1" xr:uid="{00000000-0005-0000-0000-000071BA0000}"/>
    <cellStyle name="Hyperlink 46" xfId="43382" hidden="1" xr:uid="{00000000-0005-0000-0000-000072BA0000}"/>
    <cellStyle name="Hyperlink 46" xfId="43418" hidden="1" xr:uid="{00000000-0005-0000-0000-000073BA0000}"/>
    <cellStyle name="Hyperlink 46" xfId="41901" hidden="1" xr:uid="{00000000-0005-0000-0000-000074BA0000}"/>
    <cellStyle name="Hyperlink 46" xfId="43487" hidden="1" xr:uid="{00000000-0005-0000-0000-000075BA0000}"/>
    <cellStyle name="Hyperlink 46" xfId="43536" hidden="1" xr:uid="{00000000-0005-0000-0000-000076BA0000}"/>
    <cellStyle name="Hyperlink 46" xfId="43586" hidden="1" xr:uid="{00000000-0005-0000-0000-000077BA0000}"/>
    <cellStyle name="Hyperlink 46" xfId="43622" hidden="1" xr:uid="{00000000-0005-0000-0000-000078BA0000}"/>
    <cellStyle name="Hyperlink 46" xfId="43745" hidden="1" xr:uid="{00000000-0005-0000-0000-000079BA0000}"/>
    <cellStyle name="Hyperlink 46" xfId="43918" hidden="1" xr:uid="{00000000-0005-0000-0000-00007ABA0000}"/>
    <cellStyle name="Hyperlink 46" xfId="43967" hidden="1" xr:uid="{00000000-0005-0000-0000-00007BBA0000}"/>
    <cellStyle name="Hyperlink 46" xfId="44017" hidden="1" xr:uid="{00000000-0005-0000-0000-00007CBA0000}"/>
    <cellStyle name="Hyperlink 46" xfId="44053" hidden="1" xr:uid="{00000000-0005-0000-0000-00007DBA0000}"/>
    <cellStyle name="Hyperlink 46" xfId="43760" hidden="1" xr:uid="{00000000-0005-0000-0000-00007EBA0000}"/>
    <cellStyle name="Hyperlink 46" xfId="44150" hidden="1" xr:uid="{00000000-0005-0000-0000-00007FBA0000}"/>
    <cellStyle name="Hyperlink 46" xfId="44199" hidden="1" xr:uid="{00000000-0005-0000-0000-000080BA0000}"/>
    <cellStyle name="Hyperlink 46" xfId="44249" hidden="1" xr:uid="{00000000-0005-0000-0000-000081BA0000}"/>
    <cellStyle name="Hyperlink 46" xfId="44285" hidden="1" xr:uid="{00000000-0005-0000-0000-000082BA0000}"/>
    <cellStyle name="Hyperlink 46" xfId="43660" hidden="1" xr:uid="{00000000-0005-0000-0000-000083BA0000}"/>
    <cellStyle name="Hyperlink 46" xfId="44354" hidden="1" xr:uid="{00000000-0005-0000-0000-000084BA0000}"/>
    <cellStyle name="Hyperlink 46" xfId="44403" hidden="1" xr:uid="{00000000-0005-0000-0000-000085BA0000}"/>
    <cellStyle name="Hyperlink 46" xfId="44453" hidden="1" xr:uid="{00000000-0005-0000-0000-000086BA0000}"/>
    <cellStyle name="Hyperlink 46" xfId="44489" hidden="1" xr:uid="{00000000-0005-0000-0000-000087BA0000}"/>
    <cellStyle name="Hyperlink 46" xfId="43854" hidden="1" xr:uid="{00000000-0005-0000-0000-000088BA0000}"/>
    <cellStyle name="Hyperlink 46" xfId="44558" hidden="1" xr:uid="{00000000-0005-0000-0000-000089BA0000}"/>
    <cellStyle name="Hyperlink 46" xfId="44607" hidden="1" xr:uid="{00000000-0005-0000-0000-00008ABA0000}"/>
    <cellStyle name="Hyperlink 46" xfId="44657" hidden="1" xr:uid="{00000000-0005-0000-0000-00008BBA0000}"/>
    <cellStyle name="Hyperlink 46" xfId="44693" hidden="1" xr:uid="{00000000-0005-0000-0000-00008CBA0000}"/>
    <cellStyle name="Hyperlink 46" xfId="43646" hidden="1" xr:uid="{00000000-0005-0000-0000-00008DBA0000}"/>
    <cellStyle name="Hyperlink 46" xfId="44762" hidden="1" xr:uid="{00000000-0005-0000-0000-00008EBA0000}"/>
    <cellStyle name="Hyperlink 46" xfId="44811" hidden="1" xr:uid="{00000000-0005-0000-0000-00008FBA0000}"/>
    <cellStyle name="Hyperlink 46" xfId="44861" hidden="1" xr:uid="{00000000-0005-0000-0000-000090BA0000}"/>
    <cellStyle name="Hyperlink 46" xfId="44897" hidden="1" xr:uid="{00000000-0005-0000-0000-000091BA0000}"/>
    <cellStyle name="Hyperlink 46" xfId="41806" hidden="1" xr:uid="{00000000-0005-0000-0000-000092BA0000}"/>
    <cellStyle name="Hyperlink 46" xfId="44966" hidden="1" xr:uid="{00000000-0005-0000-0000-000093BA0000}"/>
    <cellStyle name="Hyperlink 46" xfId="45015" hidden="1" xr:uid="{00000000-0005-0000-0000-000094BA0000}"/>
    <cellStyle name="Hyperlink 46" xfId="45065" hidden="1" xr:uid="{00000000-0005-0000-0000-000095BA0000}"/>
    <cellStyle name="Hyperlink 46" xfId="45101" hidden="1" xr:uid="{00000000-0005-0000-0000-000096BA0000}"/>
    <cellStyle name="Hyperlink 46" xfId="45224" hidden="1" xr:uid="{00000000-0005-0000-0000-000097BA0000}"/>
    <cellStyle name="Hyperlink 46" xfId="45397" hidden="1" xr:uid="{00000000-0005-0000-0000-000098BA0000}"/>
    <cellStyle name="Hyperlink 46" xfId="45446" hidden="1" xr:uid="{00000000-0005-0000-0000-000099BA0000}"/>
    <cellStyle name="Hyperlink 46" xfId="45496" hidden="1" xr:uid="{00000000-0005-0000-0000-00009ABA0000}"/>
    <cellStyle name="Hyperlink 46" xfId="45532" hidden="1" xr:uid="{00000000-0005-0000-0000-00009BBA0000}"/>
    <cellStyle name="Hyperlink 46" xfId="45239" hidden="1" xr:uid="{00000000-0005-0000-0000-00009CBA0000}"/>
    <cellStyle name="Hyperlink 46" xfId="45629" hidden="1" xr:uid="{00000000-0005-0000-0000-00009DBA0000}"/>
    <cellStyle name="Hyperlink 46" xfId="45678" hidden="1" xr:uid="{00000000-0005-0000-0000-00009EBA0000}"/>
    <cellStyle name="Hyperlink 46" xfId="45728" hidden="1" xr:uid="{00000000-0005-0000-0000-00009FBA0000}"/>
    <cellStyle name="Hyperlink 46" xfId="45764" hidden="1" xr:uid="{00000000-0005-0000-0000-0000A0BA0000}"/>
    <cellStyle name="Hyperlink 46" xfId="45139" hidden="1" xr:uid="{00000000-0005-0000-0000-0000A1BA0000}"/>
    <cellStyle name="Hyperlink 46" xfId="45833" hidden="1" xr:uid="{00000000-0005-0000-0000-0000A2BA0000}"/>
    <cellStyle name="Hyperlink 46" xfId="45882" hidden="1" xr:uid="{00000000-0005-0000-0000-0000A3BA0000}"/>
    <cellStyle name="Hyperlink 46" xfId="45932" hidden="1" xr:uid="{00000000-0005-0000-0000-0000A4BA0000}"/>
    <cellStyle name="Hyperlink 46" xfId="45968" hidden="1" xr:uid="{00000000-0005-0000-0000-0000A5BA0000}"/>
    <cellStyle name="Hyperlink 46" xfId="45333" hidden="1" xr:uid="{00000000-0005-0000-0000-0000A6BA0000}"/>
    <cellStyle name="Hyperlink 46" xfId="46037" hidden="1" xr:uid="{00000000-0005-0000-0000-0000A7BA0000}"/>
    <cellStyle name="Hyperlink 46" xfId="46086" hidden="1" xr:uid="{00000000-0005-0000-0000-0000A8BA0000}"/>
    <cellStyle name="Hyperlink 46" xfId="46136" hidden="1" xr:uid="{00000000-0005-0000-0000-0000A9BA0000}"/>
    <cellStyle name="Hyperlink 46" xfId="46172" hidden="1" xr:uid="{00000000-0005-0000-0000-0000AABA0000}"/>
    <cellStyle name="Hyperlink 46" xfId="45125" hidden="1" xr:uid="{00000000-0005-0000-0000-0000ABBA0000}"/>
    <cellStyle name="Hyperlink 46" xfId="46241" hidden="1" xr:uid="{00000000-0005-0000-0000-0000ACBA0000}"/>
    <cellStyle name="Hyperlink 46" xfId="46290" hidden="1" xr:uid="{00000000-0005-0000-0000-0000ADBA0000}"/>
    <cellStyle name="Hyperlink 46" xfId="46340" hidden="1" xr:uid="{00000000-0005-0000-0000-0000AEBA0000}"/>
    <cellStyle name="Hyperlink 46" xfId="46376" hidden="1" xr:uid="{00000000-0005-0000-0000-0000AFBA0000}"/>
    <cellStyle name="Hyperlink 46" xfId="5526" hidden="1" xr:uid="{00000000-0005-0000-0000-0000B0BA0000}"/>
    <cellStyle name="Hyperlink 46" xfId="46445" hidden="1" xr:uid="{00000000-0005-0000-0000-0000B1BA0000}"/>
    <cellStyle name="Hyperlink 46" xfId="46494" hidden="1" xr:uid="{00000000-0005-0000-0000-0000B2BA0000}"/>
    <cellStyle name="Hyperlink 46" xfId="46544" hidden="1" xr:uid="{00000000-0005-0000-0000-0000B3BA0000}"/>
    <cellStyle name="Hyperlink 46" xfId="46580" hidden="1" xr:uid="{00000000-0005-0000-0000-0000B4BA0000}"/>
    <cellStyle name="Hyperlink 46" xfId="46631" hidden="1" xr:uid="{00000000-0005-0000-0000-0000B5BA0000}"/>
    <cellStyle name="Hyperlink 46" xfId="46700" hidden="1" xr:uid="{00000000-0005-0000-0000-0000B6BA0000}"/>
    <cellStyle name="Hyperlink 46" xfId="46749" hidden="1" xr:uid="{00000000-0005-0000-0000-0000B7BA0000}"/>
    <cellStyle name="Hyperlink 46" xfId="46799" hidden="1" xr:uid="{00000000-0005-0000-0000-0000B8BA0000}"/>
    <cellStyle name="Hyperlink 46" xfId="46835" hidden="1" xr:uid="{00000000-0005-0000-0000-0000B9BA0000}"/>
    <cellStyle name="Hyperlink 46" xfId="46935" hidden="1" xr:uid="{00000000-0005-0000-0000-0000BABA0000}"/>
    <cellStyle name="Hyperlink 46" xfId="47057" hidden="1" xr:uid="{00000000-0005-0000-0000-0000BBBA0000}"/>
    <cellStyle name="Hyperlink 46" xfId="47106" hidden="1" xr:uid="{00000000-0005-0000-0000-0000BCBA0000}"/>
    <cellStyle name="Hyperlink 46" xfId="47156" hidden="1" xr:uid="{00000000-0005-0000-0000-0000BDBA0000}"/>
    <cellStyle name="Hyperlink 46" xfId="47192" hidden="1" xr:uid="{00000000-0005-0000-0000-0000BEBA0000}"/>
    <cellStyle name="Hyperlink 46" xfId="47315" hidden="1" xr:uid="{00000000-0005-0000-0000-0000BFBA0000}"/>
    <cellStyle name="Hyperlink 46" xfId="47488" hidden="1" xr:uid="{00000000-0005-0000-0000-0000C0BA0000}"/>
    <cellStyle name="Hyperlink 46" xfId="47537" hidden="1" xr:uid="{00000000-0005-0000-0000-0000C1BA0000}"/>
    <cellStyle name="Hyperlink 46" xfId="47587" hidden="1" xr:uid="{00000000-0005-0000-0000-0000C2BA0000}"/>
    <cellStyle name="Hyperlink 46" xfId="47623" hidden="1" xr:uid="{00000000-0005-0000-0000-0000C3BA0000}"/>
    <cellStyle name="Hyperlink 46" xfId="47330" hidden="1" xr:uid="{00000000-0005-0000-0000-0000C4BA0000}"/>
    <cellStyle name="Hyperlink 46" xfId="47720" hidden="1" xr:uid="{00000000-0005-0000-0000-0000C5BA0000}"/>
    <cellStyle name="Hyperlink 46" xfId="47769" hidden="1" xr:uid="{00000000-0005-0000-0000-0000C6BA0000}"/>
    <cellStyle name="Hyperlink 46" xfId="47819" hidden="1" xr:uid="{00000000-0005-0000-0000-0000C7BA0000}"/>
    <cellStyle name="Hyperlink 46" xfId="47855" hidden="1" xr:uid="{00000000-0005-0000-0000-0000C8BA0000}"/>
    <cellStyle name="Hyperlink 46" xfId="47230" hidden="1" xr:uid="{00000000-0005-0000-0000-0000C9BA0000}"/>
    <cellStyle name="Hyperlink 46" xfId="47924" hidden="1" xr:uid="{00000000-0005-0000-0000-0000CABA0000}"/>
    <cellStyle name="Hyperlink 46" xfId="47973" hidden="1" xr:uid="{00000000-0005-0000-0000-0000CBBA0000}"/>
    <cellStyle name="Hyperlink 46" xfId="48023" hidden="1" xr:uid="{00000000-0005-0000-0000-0000CCBA0000}"/>
    <cellStyle name="Hyperlink 46" xfId="48059" hidden="1" xr:uid="{00000000-0005-0000-0000-0000CDBA0000}"/>
    <cellStyle name="Hyperlink 46" xfId="47424" hidden="1" xr:uid="{00000000-0005-0000-0000-0000CEBA0000}"/>
    <cellStyle name="Hyperlink 46" xfId="48128" hidden="1" xr:uid="{00000000-0005-0000-0000-0000CFBA0000}"/>
    <cellStyle name="Hyperlink 46" xfId="48177" hidden="1" xr:uid="{00000000-0005-0000-0000-0000D0BA0000}"/>
    <cellStyle name="Hyperlink 46" xfId="48227" hidden="1" xr:uid="{00000000-0005-0000-0000-0000D1BA0000}"/>
    <cellStyle name="Hyperlink 46" xfId="48263" hidden="1" xr:uid="{00000000-0005-0000-0000-0000D2BA0000}"/>
    <cellStyle name="Hyperlink 46" xfId="47216" hidden="1" xr:uid="{00000000-0005-0000-0000-0000D3BA0000}"/>
    <cellStyle name="Hyperlink 46" xfId="48332" hidden="1" xr:uid="{00000000-0005-0000-0000-0000D4BA0000}"/>
    <cellStyle name="Hyperlink 46" xfId="48381" hidden="1" xr:uid="{00000000-0005-0000-0000-0000D5BA0000}"/>
    <cellStyle name="Hyperlink 46" xfId="48431" hidden="1" xr:uid="{00000000-0005-0000-0000-0000D6BA0000}"/>
    <cellStyle name="Hyperlink 46" xfId="48467" hidden="1" xr:uid="{00000000-0005-0000-0000-0000D7BA0000}"/>
    <cellStyle name="Hyperlink 46" xfId="46950" hidden="1" xr:uid="{00000000-0005-0000-0000-0000D8BA0000}"/>
    <cellStyle name="Hyperlink 46" xfId="48536" hidden="1" xr:uid="{00000000-0005-0000-0000-0000D9BA0000}"/>
    <cellStyle name="Hyperlink 46" xfId="48585" hidden="1" xr:uid="{00000000-0005-0000-0000-0000DABA0000}"/>
    <cellStyle name="Hyperlink 46" xfId="48635" hidden="1" xr:uid="{00000000-0005-0000-0000-0000DBBA0000}"/>
    <cellStyle name="Hyperlink 46" xfId="48671" hidden="1" xr:uid="{00000000-0005-0000-0000-0000DCBA0000}"/>
    <cellStyle name="Hyperlink 46" xfId="48794" hidden="1" xr:uid="{00000000-0005-0000-0000-0000DDBA0000}"/>
    <cellStyle name="Hyperlink 46" xfId="48967" hidden="1" xr:uid="{00000000-0005-0000-0000-0000DEBA0000}"/>
    <cellStyle name="Hyperlink 46" xfId="49016" hidden="1" xr:uid="{00000000-0005-0000-0000-0000DFBA0000}"/>
    <cellStyle name="Hyperlink 46" xfId="49066" hidden="1" xr:uid="{00000000-0005-0000-0000-0000E0BA0000}"/>
    <cellStyle name="Hyperlink 46" xfId="49102" hidden="1" xr:uid="{00000000-0005-0000-0000-0000E1BA0000}"/>
    <cellStyle name="Hyperlink 46" xfId="48809" hidden="1" xr:uid="{00000000-0005-0000-0000-0000E2BA0000}"/>
    <cellStyle name="Hyperlink 46" xfId="49199" hidden="1" xr:uid="{00000000-0005-0000-0000-0000E3BA0000}"/>
    <cellStyle name="Hyperlink 46" xfId="49248" hidden="1" xr:uid="{00000000-0005-0000-0000-0000E4BA0000}"/>
    <cellStyle name="Hyperlink 46" xfId="49298" hidden="1" xr:uid="{00000000-0005-0000-0000-0000E5BA0000}"/>
    <cellStyle name="Hyperlink 46" xfId="49334" hidden="1" xr:uid="{00000000-0005-0000-0000-0000E6BA0000}"/>
    <cellStyle name="Hyperlink 46" xfId="48709" hidden="1" xr:uid="{00000000-0005-0000-0000-0000E7BA0000}"/>
    <cellStyle name="Hyperlink 46" xfId="49403" hidden="1" xr:uid="{00000000-0005-0000-0000-0000E8BA0000}"/>
    <cellStyle name="Hyperlink 46" xfId="49452" hidden="1" xr:uid="{00000000-0005-0000-0000-0000E9BA0000}"/>
    <cellStyle name="Hyperlink 46" xfId="49502" hidden="1" xr:uid="{00000000-0005-0000-0000-0000EABA0000}"/>
    <cellStyle name="Hyperlink 46" xfId="49538" hidden="1" xr:uid="{00000000-0005-0000-0000-0000EBBA0000}"/>
    <cellStyle name="Hyperlink 46" xfId="48903" hidden="1" xr:uid="{00000000-0005-0000-0000-0000ECBA0000}"/>
    <cellStyle name="Hyperlink 46" xfId="49607" hidden="1" xr:uid="{00000000-0005-0000-0000-0000EDBA0000}"/>
    <cellStyle name="Hyperlink 46" xfId="49656" hidden="1" xr:uid="{00000000-0005-0000-0000-0000EEBA0000}"/>
    <cellStyle name="Hyperlink 46" xfId="49706" hidden="1" xr:uid="{00000000-0005-0000-0000-0000EFBA0000}"/>
    <cellStyle name="Hyperlink 46" xfId="49742" hidden="1" xr:uid="{00000000-0005-0000-0000-0000F0BA0000}"/>
    <cellStyle name="Hyperlink 46" xfId="48695" hidden="1" xr:uid="{00000000-0005-0000-0000-0000F1BA0000}"/>
    <cellStyle name="Hyperlink 46" xfId="49811" hidden="1" xr:uid="{00000000-0005-0000-0000-0000F2BA0000}"/>
    <cellStyle name="Hyperlink 46" xfId="49860" hidden="1" xr:uid="{00000000-0005-0000-0000-0000F3BA0000}"/>
    <cellStyle name="Hyperlink 46" xfId="49910" hidden="1" xr:uid="{00000000-0005-0000-0000-0000F4BA0000}"/>
    <cellStyle name="Hyperlink 46" xfId="49946" hidden="1" xr:uid="{00000000-0005-0000-0000-0000F5BA0000}"/>
    <cellStyle name="Hyperlink 46" xfId="46855" hidden="1" xr:uid="{00000000-0005-0000-0000-0000F6BA0000}"/>
    <cellStyle name="Hyperlink 46" xfId="50015" hidden="1" xr:uid="{00000000-0005-0000-0000-0000F7BA0000}"/>
    <cellStyle name="Hyperlink 46" xfId="50064" hidden="1" xr:uid="{00000000-0005-0000-0000-0000F8BA0000}"/>
    <cellStyle name="Hyperlink 46" xfId="50114" hidden="1" xr:uid="{00000000-0005-0000-0000-0000F9BA0000}"/>
    <cellStyle name="Hyperlink 46" xfId="50150" hidden="1" xr:uid="{00000000-0005-0000-0000-0000FABA0000}"/>
    <cellStyle name="Hyperlink 46" xfId="50273" hidden="1" xr:uid="{00000000-0005-0000-0000-0000FBBA0000}"/>
    <cellStyle name="Hyperlink 46" xfId="50446" hidden="1" xr:uid="{00000000-0005-0000-0000-0000FCBA0000}"/>
    <cellStyle name="Hyperlink 46" xfId="50495" hidden="1" xr:uid="{00000000-0005-0000-0000-0000FDBA0000}"/>
    <cellStyle name="Hyperlink 46" xfId="50545" hidden="1" xr:uid="{00000000-0005-0000-0000-0000FEBA0000}"/>
    <cellStyle name="Hyperlink 46" xfId="50581" hidden="1" xr:uid="{00000000-0005-0000-0000-0000FFBA0000}"/>
    <cellStyle name="Hyperlink 46" xfId="50288" hidden="1" xr:uid="{00000000-0005-0000-0000-000000BB0000}"/>
    <cellStyle name="Hyperlink 46" xfId="50678" hidden="1" xr:uid="{00000000-0005-0000-0000-000001BB0000}"/>
    <cellStyle name="Hyperlink 46" xfId="50727" hidden="1" xr:uid="{00000000-0005-0000-0000-000002BB0000}"/>
    <cellStyle name="Hyperlink 46" xfId="50777" hidden="1" xr:uid="{00000000-0005-0000-0000-000003BB0000}"/>
    <cellStyle name="Hyperlink 46" xfId="50813" hidden="1" xr:uid="{00000000-0005-0000-0000-000004BB0000}"/>
    <cellStyle name="Hyperlink 46" xfId="50188" hidden="1" xr:uid="{00000000-0005-0000-0000-000005BB0000}"/>
    <cellStyle name="Hyperlink 46" xfId="50882" hidden="1" xr:uid="{00000000-0005-0000-0000-000006BB0000}"/>
    <cellStyle name="Hyperlink 46" xfId="50931" hidden="1" xr:uid="{00000000-0005-0000-0000-000007BB0000}"/>
    <cellStyle name="Hyperlink 46" xfId="50981" hidden="1" xr:uid="{00000000-0005-0000-0000-000008BB0000}"/>
    <cellStyle name="Hyperlink 46" xfId="51017" hidden="1" xr:uid="{00000000-0005-0000-0000-000009BB0000}"/>
    <cellStyle name="Hyperlink 46" xfId="50382" hidden="1" xr:uid="{00000000-0005-0000-0000-00000ABB0000}"/>
    <cellStyle name="Hyperlink 46" xfId="51086" hidden="1" xr:uid="{00000000-0005-0000-0000-00000BBB0000}"/>
    <cellStyle name="Hyperlink 46" xfId="51135" hidden="1" xr:uid="{00000000-0005-0000-0000-00000CBB0000}"/>
    <cellStyle name="Hyperlink 46" xfId="51185" hidden="1" xr:uid="{00000000-0005-0000-0000-00000DBB0000}"/>
    <cellStyle name="Hyperlink 46" xfId="51221" hidden="1" xr:uid="{00000000-0005-0000-0000-00000EBB0000}"/>
    <cellStyle name="Hyperlink 46" xfId="50174" hidden="1" xr:uid="{00000000-0005-0000-0000-00000FBB0000}"/>
    <cellStyle name="Hyperlink 46" xfId="51290" hidden="1" xr:uid="{00000000-0005-0000-0000-000010BB0000}"/>
    <cellStyle name="Hyperlink 46" xfId="51339" hidden="1" xr:uid="{00000000-0005-0000-0000-000011BB0000}"/>
    <cellStyle name="Hyperlink 46" xfId="51389" hidden="1" xr:uid="{00000000-0005-0000-0000-000012BB0000}"/>
    <cellStyle name="Hyperlink 46" xfId="51425" hidden="1" xr:uid="{00000000-0005-0000-0000-000013BB0000}"/>
    <cellStyle name="Hyperlink 46" xfId="26654" hidden="1" xr:uid="{00000000-0005-0000-0000-000014BB0000}"/>
    <cellStyle name="Hyperlink 46" xfId="51494" hidden="1" xr:uid="{00000000-0005-0000-0000-000015BB0000}"/>
    <cellStyle name="Hyperlink 46" xfId="51543" hidden="1" xr:uid="{00000000-0005-0000-0000-000016BB0000}"/>
    <cellStyle name="Hyperlink 46" xfId="51593" hidden="1" xr:uid="{00000000-0005-0000-0000-000017BB0000}"/>
    <cellStyle name="Hyperlink 46" xfId="51629" hidden="1" xr:uid="{00000000-0005-0000-0000-000018BB0000}"/>
    <cellStyle name="Hyperlink 46" xfId="51680" hidden="1" xr:uid="{00000000-0005-0000-0000-000019BB0000}"/>
    <cellStyle name="Hyperlink 46" xfId="51749" hidden="1" xr:uid="{00000000-0005-0000-0000-00001ABB0000}"/>
    <cellStyle name="Hyperlink 46" xfId="51798" hidden="1" xr:uid="{00000000-0005-0000-0000-00001BBB0000}"/>
    <cellStyle name="Hyperlink 46" xfId="51848" hidden="1" xr:uid="{00000000-0005-0000-0000-00001CBB0000}"/>
    <cellStyle name="Hyperlink 46" xfId="51884" hidden="1" xr:uid="{00000000-0005-0000-0000-00001DBB0000}"/>
    <cellStyle name="Hyperlink 46" xfId="51984" hidden="1" xr:uid="{00000000-0005-0000-0000-00001EBB0000}"/>
    <cellStyle name="Hyperlink 46" xfId="52106" hidden="1" xr:uid="{00000000-0005-0000-0000-00001FBB0000}"/>
    <cellStyle name="Hyperlink 46" xfId="52155" hidden="1" xr:uid="{00000000-0005-0000-0000-000020BB0000}"/>
    <cellStyle name="Hyperlink 46" xfId="52205" hidden="1" xr:uid="{00000000-0005-0000-0000-000021BB0000}"/>
    <cellStyle name="Hyperlink 46" xfId="52241" hidden="1" xr:uid="{00000000-0005-0000-0000-000022BB0000}"/>
    <cellStyle name="Hyperlink 46" xfId="52364" hidden="1" xr:uid="{00000000-0005-0000-0000-000023BB0000}"/>
    <cellStyle name="Hyperlink 46" xfId="52537" hidden="1" xr:uid="{00000000-0005-0000-0000-000024BB0000}"/>
    <cellStyle name="Hyperlink 46" xfId="52586" hidden="1" xr:uid="{00000000-0005-0000-0000-000025BB0000}"/>
    <cellStyle name="Hyperlink 46" xfId="52636" hidden="1" xr:uid="{00000000-0005-0000-0000-000026BB0000}"/>
    <cellStyle name="Hyperlink 46" xfId="52672" hidden="1" xr:uid="{00000000-0005-0000-0000-000027BB0000}"/>
    <cellStyle name="Hyperlink 46" xfId="52379" hidden="1" xr:uid="{00000000-0005-0000-0000-000028BB0000}"/>
    <cellStyle name="Hyperlink 46" xfId="52769" hidden="1" xr:uid="{00000000-0005-0000-0000-000029BB0000}"/>
    <cellStyle name="Hyperlink 46" xfId="52818" hidden="1" xr:uid="{00000000-0005-0000-0000-00002ABB0000}"/>
    <cellStyle name="Hyperlink 46" xfId="52868" hidden="1" xr:uid="{00000000-0005-0000-0000-00002BBB0000}"/>
    <cellStyle name="Hyperlink 46" xfId="52904" hidden="1" xr:uid="{00000000-0005-0000-0000-00002CBB0000}"/>
    <cellStyle name="Hyperlink 46" xfId="52279" hidden="1" xr:uid="{00000000-0005-0000-0000-00002DBB0000}"/>
    <cellStyle name="Hyperlink 46" xfId="52973" hidden="1" xr:uid="{00000000-0005-0000-0000-00002EBB0000}"/>
    <cellStyle name="Hyperlink 46" xfId="53022" hidden="1" xr:uid="{00000000-0005-0000-0000-00002FBB0000}"/>
    <cellStyle name="Hyperlink 46" xfId="53072" hidden="1" xr:uid="{00000000-0005-0000-0000-000030BB0000}"/>
    <cellStyle name="Hyperlink 46" xfId="53108" hidden="1" xr:uid="{00000000-0005-0000-0000-000031BB0000}"/>
    <cellStyle name="Hyperlink 46" xfId="52473" hidden="1" xr:uid="{00000000-0005-0000-0000-000032BB0000}"/>
    <cellStyle name="Hyperlink 46" xfId="53177" hidden="1" xr:uid="{00000000-0005-0000-0000-000033BB0000}"/>
    <cellStyle name="Hyperlink 46" xfId="53226" hidden="1" xr:uid="{00000000-0005-0000-0000-000034BB0000}"/>
    <cellStyle name="Hyperlink 46" xfId="53276" hidden="1" xr:uid="{00000000-0005-0000-0000-000035BB0000}"/>
    <cellStyle name="Hyperlink 46" xfId="53312" hidden="1" xr:uid="{00000000-0005-0000-0000-000036BB0000}"/>
    <cellStyle name="Hyperlink 46" xfId="52265" hidden="1" xr:uid="{00000000-0005-0000-0000-000037BB0000}"/>
    <cellStyle name="Hyperlink 46" xfId="53381" hidden="1" xr:uid="{00000000-0005-0000-0000-000038BB0000}"/>
    <cellStyle name="Hyperlink 46" xfId="53430" hidden="1" xr:uid="{00000000-0005-0000-0000-000039BB0000}"/>
    <cellStyle name="Hyperlink 46" xfId="53480" hidden="1" xr:uid="{00000000-0005-0000-0000-00003ABB0000}"/>
    <cellStyle name="Hyperlink 46" xfId="53516" hidden="1" xr:uid="{00000000-0005-0000-0000-00003BBB0000}"/>
    <cellStyle name="Hyperlink 46" xfId="51999" hidden="1" xr:uid="{00000000-0005-0000-0000-00003CBB0000}"/>
    <cellStyle name="Hyperlink 46" xfId="53585" hidden="1" xr:uid="{00000000-0005-0000-0000-00003DBB0000}"/>
    <cellStyle name="Hyperlink 46" xfId="53634" hidden="1" xr:uid="{00000000-0005-0000-0000-00003EBB0000}"/>
    <cellStyle name="Hyperlink 46" xfId="53684" hidden="1" xr:uid="{00000000-0005-0000-0000-00003FBB0000}"/>
    <cellStyle name="Hyperlink 46" xfId="53720" hidden="1" xr:uid="{00000000-0005-0000-0000-000040BB0000}"/>
    <cellStyle name="Hyperlink 46" xfId="53843" hidden="1" xr:uid="{00000000-0005-0000-0000-000041BB0000}"/>
    <cellStyle name="Hyperlink 46" xfId="54016" hidden="1" xr:uid="{00000000-0005-0000-0000-000042BB0000}"/>
    <cellStyle name="Hyperlink 46" xfId="54065" hidden="1" xr:uid="{00000000-0005-0000-0000-000043BB0000}"/>
    <cellStyle name="Hyperlink 46" xfId="54115" hidden="1" xr:uid="{00000000-0005-0000-0000-000044BB0000}"/>
    <cellStyle name="Hyperlink 46" xfId="54151" hidden="1" xr:uid="{00000000-0005-0000-0000-000045BB0000}"/>
    <cellStyle name="Hyperlink 46" xfId="53858" hidden="1" xr:uid="{00000000-0005-0000-0000-000046BB0000}"/>
    <cellStyle name="Hyperlink 46" xfId="54248" hidden="1" xr:uid="{00000000-0005-0000-0000-000047BB0000}"/>
    <cellStyle name="Hyperlink 46" xfId="54297" hidden="1" xr:uid="{00000000-0005-0000-0000-000048BB0000}"/>
    <cellStyle name="Hyperlink 46" xfId="54347" hidden="1" xr:uid="{00000000-0005-0000-0000-000049BB0000}"/>
    <cellStyle name="Hyperlink 46" xfId="54383" hidden="1" xr:uid="{00000000-0005-0000-0000-00004ABB0000}"/>
    <cellStyle name="Hyperlink 46" xfId="53758" hidden="1" xr:uid="{00000000-0005-0000-0000-00004BBB0000}"/>
    <cellStyle name="Hyperlink 46" xfId="54452" hidden="1" xr:uid="{00000000-0005-0000-0000-00004CBB0000}"/>
    <cellStyle name="Hyperlink 46" xfId="54501" hidden="1" xr:uid="{00000000-0005-0000-0000-00004DBB0000}"/>
    <cellStyle name="Hyperlink 46" xfId="54551" hidden="1" xr:uid="{00000000-0005-0000-0000-00004EBB0000}"/>
    <cellStyle name="Hyperlink 46" xfId="54587" hidden="1" xr:uid="{00000000-0005-0000-0000-00004FBB0000}"/>
    <cellStyle name="Hyperlink 46" xfId="53952" hidden="1" xr:uid="{00000000-0005-0000-0000-000050BB0000}"/>
    <cellStyle name="Hyperlink 46" xfId="54656" hidden="1" xr:uid="{00000000-0005-0000-0000-000051BB0000}"/>
    <cellStyle name="Hyperlink 46" xfId="54705" hidden="1" xr:uid="{00000000-0005-0000-0000-000052BB0000}"/>
    <cellStyle name="Hyperlink 46" xfId="54755" hidden="1" xr:uid="{00000000-0005-0000-0000-000053BB0000}"/>
    <cellStyle name="Hyperlink 46" xfId="54791" hidden="1" xr:uid="{00000000-0005-0000-0000-000054BB0000}"/>
    <cellStyle name="Hyperlink 46" xfId="53744" hidden="1" xr:uid="{00000000-0005-0000-0000-000055BB0000}"/>
    <cellStyle name="Hyperlink 46" xfId="54860" hidden="1" xr:uid="{00000000-0005-0000-0000-000056BB0000}"/>
    <cellStyle name="Hyperlink 46" xfId="54909" hidden="1" xr:uid="{00000000-0005-0000-0000-000057BB0000}"/>
    <cellStyle name="Hyperlink 46" xfId="54959" hidden="1" xr:uid="{00000000-0005-0000-0000-000058BB0000}"/>
    <cellStyle name="Hyperlink 46" xfId="54995" hidden="1" xr:uid="{00000000-0005-0000-0000-000059BB0000}"/>
    <cellStyle name="Hyperlink 46" xfId="51904" hidden="1" xr:uid="{00000000-0005-0000-0000-00005ABB0000}"/>
    <cellStyle name="Hyperlink 46" xfId="55064" hidden="1" xr:uid="{00000000-0005-0000-0000-00005BBB0000}"/>
    <cellStyle name="Hyperlink 46" xfId="55113" hidden="1" xr:uid="{00000000-0005-0000-0000-00005CBB0000}"/>
    <cellStyle name="Hyperlink 46" xfId="55163" hidden="1" xr:uid="{00000000-0005-0000-0000-00005DBB0000}"/>
    <cellStyle name="Hyperlink 46" xfId="55199" hidden="1" xr:uid="{00000000-0005-0000-0000-00005EBB0000}"/>
    <cellStyle name="Hyperlink 46" xfId="55322" hidden="1" xr:uid="{00000000-0005-0000-0000-00005FBB0000}"/>
    <cellStyle name="Hyperlink 46" xfId="55495" hidden="1" xr:uid="{00000000-0005-0000-0000-000060BB0000}"/>
    <cellStyle name="Hyperlink 46" xfId="55544" hidden="1" xr:uid="{00000000-0005-0000-0000-000061BB0000}"/>
    <cellStyle name="Hyperlink 46" xfId="55594" hidden="1" xr:uid="{00000000-0005-0000-0000-000062BB0000}"/>
    <cellStyle name="Hyperlink 46" xfId="55630" hidden="1" xr:uid="{00000000-0005-0000-0000-000063BB0000}"/>
    <cellStyle name="Hyperlink 46" xfId="55337" hidden="1" xr:uid="{00000000-0005-0000-0000-000064BB0000}"/>
    <cellStyle name="Hyperlink 46" xfId="55727" hidden="1" xr:uid="{00000000-0005-0000-0000-000065BB0000}"/>
    <cellStyle name="Hyperlink 46" xfId="55776" hidden="1" xr:uid="{00000000-0005-0000-0000-000066BB0000}"/>
    <cellStyle name="Hyperlink 46" xfId="55826" hidden="1" xr:uid="{00000000-0005-0000-0000-000067BB0000}"/>
    <cellStyle name="Hyperlink 46" xfId="55862" hidden="1" xr:uid="{00000000-0005-0000-0000-000068BB0000}"/>
    <cellStyle name="Hyperlink 46" xfId="55237" hidden="1" xr:uid="{00000000-0005-0000-0000-000069BB0000}"/>
    <cellStyle name="Hyperlink 46" xfId="55931" hidden="1" xr:uid="{00000000-0005-0000-0000-00006ABB0000}"/>
    <cellStyle name="Hyperlink 46" xfId="55980" hidden="1" xr:uid="{00000000-0005-0000-0000-00006BBB0000}"/>
    <cellStyle name="Hyperlink 46" xfId="56030" hidden="1" xr:uid="{00000000-0005-0000-0000-00006CBB0000}"/>
    <cellStyle name="Hyperlink 46" xfId="56066" hidden="1" xr:uid="{00000000-0005-0000-0000-00006DBB0000}"/>
    <cellStyle name="Hyperlink 46" xfId="55431" hidden="1" xr:uid="{00000000-0005-0000-0000-00006EBB0000}"/>
    <cellStyle name="Hyperlink 46" xfId="56135" hidden="1" xr:uid="{00000000-0005-0000-0000-00006FBB0000}"/>
    <cellStyle name="Hyperlink 46" xfId="56184" hidden="1" xr:uid="{00000000-0005-0000-0000-000070BB0000}"/>
    <cellStyle name="Hyperlink 46" xfId="56234" hidden="1" xr:uid="{00000000-0005-0000-0000-000071BB0000}"/>
    <cellStyle name="Hyperlink 46" xfId="56270" hidden="1" xr:uid="{00000000-0005-0000-0000-000072BB0000}"/>
    <cellStyle name="Hyperlink 46" xfId="55223" hidden="1" xr:uid="{00000000-0005-0000-0000-000073BB0000}"/>
    <cellStyle name="Hyperlink 46" xfId="56339" hidden="1" xr:uid="{00000000-0005-0000-0000-000074BB0000}"/>
    <cellStyle name="Hyperlink 46" xfId="56388" hidden="1" xr:uid="{00000000-0005-0000-0000-000075BB0000}"/>
    <cellStyle name="Hyperlink 46" xfId="56438" hidden="1" xr:uid="{00000000-0005-0000-0000-000076BB0000}"/>
    <cellStyle name="Hyperlink 46" xfId="56474" hidden="1" xr:uid="{00000000-0005-0000-0000-000077BB0000}"/>
    <cellStyle name="Hyperlink 46" xfId="56536" hidden="1" xr:uid="{00000000-0005-0000-0000-000078BB0000}"/>
    <cellStyle name="Hyperlink 46" xfId="56607" hidden="1" xr:uid="{00000000-0005-0000-0000-000079BB0000}"/>
    <cellStyle name="Hyperlink 46" xfId="56656" hidden="1" xr:uid="{00000000-0005-0000-0000-00007ABB0000}"/>
    <cellStyle name="Hyperlink 46" xfId="56706" hidden="1" xr:uid="{00000000-0005-0000-0000-00007BBB0000}"/>
    <cellStyle name="Hyperlink 46" xfId="56742" hidden="1" xr:uid="{00000000-0005-0000-0000-00007CBB0000}"/>
    <cellStyle name="Hyperlink 46" xfId="56793" hidden="1" xr:uid="{00000000-0005-0000-0000-00007DBB0000}"/>
    <cellStyle name="Hyperlink 46" xfId="56862" hidden="1" xr:uid="{00000000-0005-0000-0000-00007EBB0000}"/>
    <cellStyle name="Hyperlink 46" xfId="56911" hidden="1" xr:uid="{00000000-0005-0000-0000-00007FBB0000}"/>
    <cellStyle name="Hyperlink 46" xfId="56961" hidden="1" xr:uid="{00000000-0005-0000-0000-000080BB0000}"/>
    <cellStyle name="Hyperlink 46" xfId="56997" hidden="1" xr:uid="{00000000-0005-0000-0000-000081BB0000}"/>
    <cellStyle name="Hyperlink 46" xfId="57105" hidden="1" xr:uid="{00000000-0005-0000-0000-000082BB0000}"/>
    <cellStyle name="Hyperlink 46" xfId="57229" hidden="1" xr:uid="{00000000-0005-0000-0000-000083BB0000}"/>
    <cellStyle name="Hyperlink 46" xfId="57278" hidden="1" xr:uid="{00000000-0005-0000-0000-000084BB0000}"/>
    <cellStyle name="Hyperlink 46" xfId="57328" hidden="1" xr:uid="{00000000-0005-0000-0000-000085BB0000}"/>
    <cellStyle name="Hyperlink 46" xfId="57364" hidden="1" xr:uid="{00000000-0005-0000-0000-000086BB0000}"/>
    <cellStyle name="Hyperlink 46" xfId="57487" hidden="1" xr:uid="{00000000-0005-0000-0000-000087BB0000}"/>
    <cellStyle name="Hyperlink 46" xfId="57660" hidden="1" xr:uid="{00000000-0005-0000-0000-000088BB0000}"/>
    <cellStyle name="Hyperlink 46" xfId="57709" hidden="1" xr:uid="{00000000-0005-0000-0000-000089BB0000}"/>
    <cellStyle name="Hyperlink 46" xfId="57759" hidden="1" xr:uid="{00000000-0005-0000-0000-00008ABB0000}"/>
    <cellStyle name="Hyperlink 46" xfId="57795" hidden="1" xr:uid="{00000000-0005-0000-0000-00008BBB0000}"/>
    <cellStyle name="Hyperlink 46" xfId="57502" hidden="1" xr:uid="{00000000-0005-0000-0000-00008CBB0000}"/>
    <cellStyle name="Hyperlink 46" xfId="57892" hidden="1" xr:uid="{00000000-0005-0000-0000-00008DBB0000}"/>
    <cellStyle name="Hyperlink 46" xfId="57941" hidden="1" xr:uid="{00000000-0005-0000-0000-00008EBB0000}"/>
    <cellStyle name="Hyperlink 46" xfId="57991" hidden="1" xr:uid="{00000000-0005-0000-0000-00008FBB0000}"/>
    <cellStyle name="Hyperlink 46" xfId="58027" hidden="1" xr:uid="{00000000-0005-0000-0000-000090BB0000}"/>
    <cellStyle name="Hyperlink 46" xfId="57402" hidden="1" xr:uid="{00000000-0005-0000-0000-000091BB0000}"/>
    <cellStyle name="Hyperlink 46" xfId="58096" hidden="1" xr:uid="{00000000-0005-0000-0000-000092BB0000}"/>
    <cellStyle name="Hyperlink 46" xfId="58145" hidden="1" xr:uid="{00000000-0005-0000-0000-000093BB0000}"/>
    <cellStyle name="Hyperlink 46" xfId="58195" hidden="1" xr:uid="{00000000-0005-0000-0000-000094BB0000}"/>
    <cellStyle name="Hyperlink 46" xfId="58231" hidden="1" xr:uid="{00000000-0005-0000-0000-000095BB0000}"/>
    <cellStyle name="Hyperlink 46" xfId="57596" hidden="1" xr:uid="{00000000-0005-0000-0000-000096BB0000}"/>
    <cellStyle name="Hyperlink 46" xfId="58300" hidden="1" xr:uid="{00000000-0005-0000-0000-000097BB0000}"/>
    <cellStyle name="Hyperlink 46" xfId="58349" hidden="1" xr:uid="{00000000-0005-0000-0000-000098BB0000}"/>
    <cellStyle name="Hyperlink 46" xfId="58399" hidden="1" xr:uid="{00000000-0005-0000-0000-000099BB0000}"/>
    <cellStyle name="Hyperlink 46" xfId="58435" hidden="1" xr:uid="{00000000-0005-0000-0000-00009ABB0000}"/>
    <cellStyle name="Hyperlink 46" xfId="57388" hidden="1" xr:uid="{00000000-0005-0000-0000-00009BBB0000}"/>
    <cellStyle name="Hyperlink 46" xfId="58504" hidden="1" xr:uid="{00000000-0005-0000-0000-00009CBB0000}"/>
    <cellStyle name="Hyperlink 46" xfId="58553" hidden="1" xr:uid="{00000000-0005-0000-0000-00009DBB0000}"/>
    <cellStyle name="Hyperlink 46" xfId="58603" hidden="1" xr:uid="{00000000-0005-0000-0000-00009EBB0000}"/>
    <cellStyle name="Hyperlink 46" xfId="58639" hidden="1" xr:uid="{00000000-0005-0000-0000-00009FBB0000}"/>
    <cellStyle name="Hyperlink 46" xfId="57121" hidden="1" xr:uid="{00000000-0005-0000-0000-0000A0BB0000}"/>
    <cellStyle name="Hyperlink 46" xfId="58708" hidden="1" xr:uid="{00000000-0005-0000-0000-0000A1BB0000}"/>
    <cellStyle name="Hyperlink 46" xfId="58757" hidden="1" xr:uid="{00000000-0005-0000-0000-0000A2BB0000}"/>
    <cellStyle name="Hyperlink 46" xfId="58807" hidden="1" xr:uid="{00000000-0005-0000-0000-0000A3BB0000}"/>
    <cellStyle name="Hyperlink 46" xfId="58843" hidden="1" xr:uid="{00000000-0005-0000-0000-0000A4BB0000}"/>
    <cellStyle name="Hyperlink 46" xfId="58966" hidden="1" xr:uid="{00000000-0005-0000-0000-0000A5BB0000}"/>
    <cellStyle name="Hyperlink 46" xfId="59139" hidden="1" xr:uid="{00000000-0005-0000-0000-0000A6BB0000}"/>
    <cellStyle name="Hyperlink 46" xfId="59188" hidden="1" xr:uid="{00000000-0005-0000-0000-0000A7BB0000}"/>
    <cellStyle name="Hyperlink 46" xfId="59238" hidden="1" xr:uid="{00000000-0005-0000-0000-0000A8BB0000}"/>
    <cellStyle name="Hyperlink 46" xfId="59274" hidden="1" xr:uid="{00000000-0005-0000-0000-0000A9BB0000}"/>
    <cellStyle name="Hyperlink 46" xfId="58981" hidden="1" xr:uid="{00000000-0005-0000-0000-0000AABB0000}"/>
    <cellStyle name="Hyperlink 46" xfId="59371" hidden="1" xr:uid="{00000000-0005-0000-0000-0000ABBB0000}"/>
    <cellStyle name="Hyperlink 46" xfId="59420" hidden="1" xr:uid="{00000000-0005-0000-0000-0000ACBB0000}"/>
    <cellStyle name="Hyperlink 46" xfId="59470" hidden="1" xr:uid="{00000000-0005-0000-0000-0000ADBB0000}"/>
    <cellStyle name="Hyperlink 46" xfId="59506" hidden="1" xr:uid="{00000000-0005-0000-0000-0000AEBB0000}"/>
    <cellStyle name="Hyperlink 46" xfId="58881" hidden="1" xr:uid="{00000000-0005-0000-0000-0000AFBB0000}"/>
    <cellStyle name="Hyperlink 46" xfId="59575" hidden="1" xr:uid="{00000000-0005-0000-0000-0000B0BB0000}"/>
    <cellStyle name="Hyperlink 46" xfId="59624" hidden="1" xr:uid="{00000000-0005-0000-0000-0000B1BB0000}"/>
    <cellStyle name="Hyperlink 46" xfId="59674" hidden="1" xr:uid="{00000000-0005-0000-0000-0000B2BB0000}"/>
    <cellStyle name="Hyperlink 46" xfId="59710" hidden="1" xr:uid="{00000000-0005-0000-0000-0000B3BB0000}"/>
    <cellStyle name="Hyperlink 46" xfId="59075" hidden="1" xr:uid="{00000000-0005-0000-0000-0000B4BB0000}"/>
    <cellStyle name="Hyperlink 46" xfId="59779" hidden="1" xr:uid="{00000000-0005-0000-0000-0000B5BB0000}"/>
    <cellStyle name="Hyperlink 46" xfId="59828" hidden="1" xr:uid="{00000000-0005-0000-0000-0000B6BB0000}"/>
    <cellStyle name="Hyperlink 46" xfId="59878" hidden="1" xr:uid="{00000000-0005-0000-0000-0000B7BB0000}"/>
    <cellStyle name="Hyperlink 46" xfId="59914" hidden="1" xr:uid="{00000000-0005-0000-0000-0000B8BB0000}"/>
    <cellStyle name="Hyperlink 46" xfId="58867" hidden="1" xr:uid="{00000000-0005-0000-0000-0000B9BB0000}"/>
    <cellStyle name="Hyperlink 46" xfId="59983" hidden="1" xr:uid="{00000000-0005-0000-0000-0000BABB0000}"/>
    <cellStyle name="Hyperlink 46" xfId="60032" hidden="1" xr:uid="{00000000-0005-0000-0000-0000BBBB0000}"/>
    <cellStyle name="Hyperlink 46" xfId="60082" hidden="1" xr:uid="{00000000-0005-0000-0000-0000BCBB0000}"/>
    <cellStyle name="Hyperlink 46" xfId="60118" hidden="1" xr:uid="{00000000-0005-0000-0000-0000BDBB0000}"/>
    <cellStyle name="Hyperlink 46" xfId="57021" hidden="1" xr:uid="{00000000-0005-0000-0000-0000BEBB0000}"/>
    <cellStyle name="Hyperlink 46" xfId="60187" hidden="1" xr:uid="{00000000-0005-0000-0000-0000BFBB0000}"/>
    <cellStyle name="Hyperlink 46" xfId="60236" hidden="1" xr:uid="{00000000-0005-0000-0000-0000C0BB0000}"/>
    <cellStyle name="Hyperlink 46" xfId="60286" hidden="1" xr:uid="{00000000-0005-0000-0000-0000C1BB0000}"/>
    <cellStyle name="Hyperlink 46" xfId="60322" hidden="1" xr:uid="{00000000-0005-0000-0000-0000C2BB0000}"/>
    <cellStyle name="Hyperlink 46" xfId="60445" hidden="1" xr:uid="{00000000-0005-0000-0000-0000C3BB0000}"/>
    <cellStyle name="Hyperlink 46" xfId="60618" hidden="1" xr:uid="{00000000-0005-0000-0000-0000C4BB0000}"/>
    <cellStyle name="Hyperlink 46" xfId="60667" hidden="1" xr:uid="{00000000-0005-0000-0000-0000C5BB0000}"/>
    <cellStyle name="Hyperlink 46" xfId="60717" hidden="1" xr:uid="{00000000-0005-0000-0000-0000C6BB0000}"/>
    <cellStyle name="Hyperlink 46" xfId="60753" hidden="1" xr:uid="{00000000-0005-0000-0000-0000C7BB0000}"/>
    <cellStyle name="Hyperlink 46" xfId="60460" hidden="1" xr:uid="{00000000-0005-0000-0000-0000C8BB0000}"/>
    <cellStyle name="Hyperlink 46" xfId="60850" hidden="1" xr:uid="{00000000-0005-0000-0000-0000C9BB0000}"/>
    <cellStyle name="Hyperlink 46" xfId="60899" hidden="1" xr:uid="{00000000-0005-0000-0000-0000CABB0000}"/>
    <cellStyle name="Hyperlink 46" xfId="60949" hidden="1" xr:uid="{00000000-0005-0000-0000-0000CBBB0000}"/>
    <cellStyle name="Hyperlink 46" xfId="60985" hidden="1" xr:uid="{00000000-0005-0000-0000-0000CCBB0000}"/>
    <cellStyle name="Hyperlink 46" xfId="60360" hidden="1" xr:uid="{00000000-0005-0000-0000-0000CDBB0000}"/>
    <cellStyle name="Hyperlink 46" xfId="61054" hidden="1" xr:uid="{00000000-0005-0000-0000-0000CEBB0000}"/>
    <cellStyle name="Hyperlink 46" xfId="61103" hidden="1" xr:uid="{00000000-0005-0000-0000-0000CFBB0000}"/>
    <cellStyle name="Hyperlink 46" xfId="61153" hidden="1" xr:uid="{00000000-0005-0000-0000-0000D0BB0000}"/>
    <cellStyle name="Hyperlink 46" xfId="61189" hidden="1" xr:uid="{00000000-0005-0000-0000-0000D1BB0000}"/>
    <cellStyle name="Hyperlink 46" xfId="60554" hidden="1" xr:uid="{00000000-0005-0000-0000-0000D2BB0000}"/>
    <cellStyle name="Hyperlink 46" xfId="61258" hidden="1" xr:uid="{00000000-0005-0000-0000-0000D3BB0000}"/>
    <cellStyle name="Hyperlink 46" xfId="61307" hidden="1" xr:uid="{00000000-0005-0000-0000-0000D4BB0000}"/>
    <cellStyle name="Hyperlink 46" xfId="61357" hidden="1" xr:uid="{00000000-0005-0000-0000-0000D5BB0000}"/>
    <cellStyle name="Hyperlink 46" xfId="61393" hidden="1" xr:uid="{00000000-0005-0000-0000-0000D6BB0000}"/>
    <cellStyle name="Hyperlink 46" xfId="60346" hidden="1" xr:uid="{00000000-0005-0000-0000-0000D7BB0000}"/>
    <cellStyle name="Hyperlink 46" xfId="61462" hidden="1" xr:uid="{00000000-0005-0000-0000-0000D8BB0000}"/>
    <cellStyle name="Hyperlink 46" xfId="61511" hidden="1" xr:uid="{00000000-0005-0000-0000-0000D9BB0000}"/>
    <cellStyle name="Hyperlink 46" xfId="61561" hidden="1" xr:uid="{00000000-0005-0000-0000-0000DABB0000}"/>
    <cellStyle name="Hyperlink 46" xfId="61597" xr:uid="{00000000-0005-0000-0000-0000DBBB0000}"/>
    <cellStyle name="Hyperlink 47" xfId="141" hidden="1" xr:uid="{00000000-0005-0000-0000-0000DCBB0000}"/>
    <cellStyle name="Hyperlink 47" xfId="245" hidden="1" xr:uid="{00000000-0005-0000-0000-0000DDBB0000}"/>
    <cellStyle name="Hyperlink 47" xfId="475" hidden="1" xr:uid="{00000000-0005-0000-0000-0000DEBB0000}"/>
    <cellStyle name="Hyperlink 47" xfId="526" hidden="1" xr:uid="{00000000-0005-0000-0000-0000DFBB0000}"/>
    <cellStyle name="Hyperlink 47" xfId="576" hidden="1" xr:uid="{00000000-0005-0000-0000-0000E0BB0000}"/>
    <cellStyle name="Hyperlink 47" xfId="612" hidden="1" xr:uid="{00000000-0005-0000-0000-0000E1BB0000}"/>
    <cellStyle name="Hyperlink 47" xfId="663" hidden="1" xr:uid="{00000000-0005-0000-0000-0000E2BB0000}"/>
    <cellStyle name="Hyperlink 47" xfId="732" hidden="1" xr:uid="{00000000-0005-0000-0000-0000E3BB0000}"/>
    <cellStyle name="Hyperlink 47" xfId="781" hidden="1" xr:uid="{00000000-0005-0000-0000-0000E4BB0000}"/>
    <cellStyle name="Hyperlink 47" xfId="831" hidden="1" xr:uid="{00000000-0005-0000-0000-0000E5BB0000}"/>
    <cellStyle name="Hyperlink 47" xfId="867" hidden="1" xr:uid="{00000000-0005-0000-0000-0000E6BB0000}"/>
    <cellStyle name="Hyperlink 47" xfId="977" hidden="1" xr:uid="{00000000-0005-0000-0000-0000E7BB0000}"/>
    <cellStyle name="Hyperlink 47" xfId="1102" hidden="1" xr:uid="{00000000-0005-0000-0000-0000E8BB0000}"/>
    <cellStyle name="Hyperlink 47" xfId="1151" hidden="1" xr:uid="{00000000-0005-0000-0000-0000E9BB0000}"/>
    <cellStyle name="Hyperlink 47" xfId="1201" hidden="1" xr:uid="{00000000-0005-0000-0000-0000EABB0000}"/>
    <cellStyle name="Hyperlink 47" xfId="1237" hidden="1" xr:uid="{00000000-0005-0000-0000-0000EBBB0000}"/>
    <cellStyle name="Hyperlink 47" xfId="1360" hidden="1" xr:uid="{00000000-0005-0000-0000-0000ECBB0000}"/>
    <cellStyle name="Hyperlink 47" xfId="1533" hidden="1" xr:uid="{00000000-0005-0000-0000-0000EDBB0000}"/>
    <cellStyle name="Hyperlink 47" xfId="1582" hidden="1" xr:uid="{00000000-0005-0000-0000-0000EEBB0000}"/>
    <cellStyle name="Hyperlink 47" xfId="1632" hidden="1" xr:uid="{00000000-0005-0000-0000-0000EFBB0000}"/>
    <cellStyle name="Hyperlink 47" xfId="1668" hidden="1" xr:uid="{00000000-0005-0000-0000-0000F0BB0000}"/>
    <cellStyle name="Hyperlink 47" xfId="1373" hidden="1" xr:uid="{00000000-0005-0000-0000-0000F1BB0000}"/>
    <cellStyle name="Hyperlink 47" xfId="1765" hidden="1" xr:uid="{00000000-0005-0000-0000-0000F2BB0000}"/>
    <cellStyle name="Hyperlink 47" xfId="1814" hidden="1" xr:uid="{00000000-0005-0000-0000-0000F3BB0000}"/>
    <cellStyle name="Hyperlink 47" xfId="1864" hidden="1" xr:uid="{00000000-0005-0000-0000-0000F4BB0000}"/>
    <cellStyle name="Hyperlink 47" xfId="1900" hidden="1" xr:uid="{00000000-0005-0000-0000-0000F5BB0000}"/>
    <cellStyle name="Hyperlink 47" xfId="1273" hidden="1" xr:uid="{00000000-0005-0000-0000-0000F6BB0000}"/>
    <cellStyle name="Hyperlink 47" xfId="1969" hidden="1" xr:uid="{00000000-0005-0000-0000-0000F7BB0000}"/>
    <cellStyle name="Hyperlink 47" xfId="2018" hidden="1" xr:uid="{00000000-0005-0000-0000-0000F8BB0000}"/>
    <cellStyle name="Hyperlink 47" xfId="2068" hidden="1" xr:uid="{00000000-0005-0000-0000-0000F9BB0000}"/>
    <cellStyle name="Hyperlink 47" xfId="2104" hidden="1" xr:uid="{00000000-0005-0000-0000-0000FABB0000}"/>
    <cellStyle name="Hyperlink 47" xfId="1420" hidden="1" xr:uid="{00000000-0005-0000-0000-0000FBBB0000}"/>
    <cellStyle name="Hyperlink 47" xfId="2173" hidden="1" xr:uid="{00000000-0005-0000-0000-0000FCBB0000}"/>
    <cellStyle name="Hyperlink 47" xfId="2222" hidden="1" xr:uid="{00000000-0005-0000-0000-0000FDBB0000}"/>
    <cellStyle name="Hyperlink 47" xfId="2272" hidden="1" xr:uid="{00000000-0005-0000-0000-0000FEBB0000}"/>
    <cellStyle name="Hyperlink 47" xfId="2308" hidden="1" xr:uid="{00000000-0005-0000-0000-0000FFBB0000}"/>
    <cellStyle name="Hyperlink 47" xfId="1259" hidden="1" xr:uid="{00000000-0005-0000-0000-000000BC0000}"/>
    <cellStyle name="Hyperlink 47" xfId="2377" hidden="1" xr:uid="{00000000-0005-0000-0000-000001BC0000}"/>
    <cellStyle name="Hyperlink 47" xfId="2426" hidden="1" xr:uid="{00000000-0005-0000-0000-000002BC0000}"/>
    <cellStyle name="Hyperlink 47" xfId="2476" hidden="1" xr:uid="{00000000-0005-0000-0000-000003BC0000}"/>
    <cellStyle name="Hyperlink 47" xfId="2512" hidden="1" xr:uid="{00000000-0005-0000-0000-000004BC0000}"/>
    <cellStyle name="Hyperlink 47" xfId="991" hidden="1" xr:uid="{00000000-0005-0000-0000-000005BC0000}"/>
    <cellStyle name="Hyperlink 47" xfId="2581" hidden="1" xr:uid="{00000000-0005-0000-0000-000006BC0000}"/>
    <cellStyle name="Hyperlink 47" xfId="2630" hidden="1" xr:uid="{00000000-0005-0000-0000-000007BC0000}"/>
    <cellStyle name="Hyperlink 47" xfId="2680" hidden="1" xr:uid="{00000000-0005-0000-0000-000008BC0000}"/>
    <cellStyle name="Hyperlink 47" xfId="2716" hidden="1" xr:uid="{00000000-0005-0000-0000-000009BC0000}"/>
    <cellStyle name="Hyperlink 47" xfId="2839" hidden="1" xr:uid="{00000000-0005-0000-0000-00000ABC0000}"/>
    <cellStyle name="Hyperlink 47" xfId="3012" hidden="1" xr:uid="{00000000-0005-0000-0000-00000BBC0000}"/>
    <cellStyle name="Hyperlink 47" xfId="3061" hidden="1" xr:uid="{00000000-0005-0000-0000-00000CBC0000}"/>
    <cellStyle name="Hyperlink 47" xfId="3111" hidden="1" xr:uid="{00000000-0005-0000-0000-00000DBC0000}"/>
    <cellStyle name="Hyperlink 47" xfId="3147" hidden="1" xr:uid="{00000000-0005-0000-0000-00000EBC0000}"/>
    <cellStyle name="Hyperlink 47" xfId="2852" hidden="1" xr:uid="{00000000-0005-0000-0000-00000FBC0000}"/>
    <cellStyle name="Hyperlink 47" xfId="3244" hidden="1" xr:uid="{00000000-0005-0000-0000-000010BC0000}"/>
    <cellStyle name="Hyperlink 47" xfId="3293" hidden="1" xr:uid="{00000000-0005-0000-0000-000011BC0000}"/>
    <cellStyle name="Hyperlink 47" xfId="3343" hidden="1" xr:uid="{00000000-0005-0000-0000-000012BC0000}"/>
    <cellStyle name="Hyperlink 47" xfId="3379" hidden="1" xr:uid="{00000000-0005-0000-0000-000013BC0000}"/>
    <cellStyle name="Hyperlink 47" xfId="2752" hidden="1" xr:uid="{00000000-0005-0000-0000-000014BC0000}"/>
    <cellStyle name="Hyperlink 47" xfId="3448" hidden="1" xr:uid="{00000000-0005-0000-0000-000015BC0000}"/>
    <cellStyle name="Hyperlink 47" xfId="3497" hidden="1" xr:uid="{00000000-0005-0000-0000-000016BC0000}"/>
    <cellStyle name="Hyperlink 47" xfId="3547" hidden="1" xr:uid="{00000000-0005-0000-0000-000017BC0000}"/>
    <cellStyle name="Hyperlink 47" xfId="3583" hidden="1" xr:uid="{00000000-0005-0000-0000-000018BC0000}"/>
    <cellStyle name="Hyperlink 47" xfId="2899" hidden="1" xr:uid="{00000000-0005-0000-0000-000019BC0000}"/>
    <cellStyle name="Hyperlink 47" xfId="3652" hidden="1" xr:uid="{00000000-0005-0000-0000-00001ABC0000}"/>
    <cellStyle name="Hyperlink 47" xfId="3701" hidden="1" xr:uid="{00000000-0005-0000-0000-00001BBC0000}"/>
    <cellStyle name="Hyperlink 47" xfId="3751" hidden="1" xr:uid="{00000000-0005-0000-0000-00001CBC0000}"/>
    <cellStyle name="Hyperlink 47" xfId="3787" hidden="1" xr:uid="{00000000-0005-0000-0000-00001DBC0000}"/>
    <cellStyle name="Hyperlink 47" xfId="2738" hidden="1" xr:uid="{00000000-0005-0000-0000-00001EBC0000}"/>
    <cellStyle name="Hyperlink 47" xfId="3856" hidden="1" xr:uid="{00000000-0005-0000-0000-00001FBC0000}"/>
    <cellStyle name="Hyperlink 47" xfId="3905" hidden="1" xr:uid="{00000000-0005-0000-0000-000020BC0000}"/>
    <cellStyle name="Hyperlink 47" xfId="3955" hidden="1" xr:uid="{00000000-0005-0000-0000-000021BC0000}"/>
    <cellStyle name="Hyperlink 47" xfId="3991" hidden="1" xr:uid="{00000000-0005-0000-0000-000022BC0000}"/>
    <cellStyle name="Hyperlink 47" xfId="891" hidden="1" xr:uid="{00000000-0005-0000-0000-000023BC0000}"/>
    <cellStyle name="Hyperlink 47" xfId="4060" hidden="1" xr:uid="{00000000-0005-0000-0000-000024BC0000}"/>
    <cellStyle name="Hyperlink 47" xfId="4109" hidden="1" xr:uid="{00000000-0005-0000-0000-000025BC0000}"/>
    <cellStyle name="Hyperlink 47" xfId="4159" hidden="1" xr:uid="{00000000-0005-0000-0000-000026BC0000}"/>
    <cellStyle name="Hyperlink 47" xfId="4195" hidden="1" xr:uid="{00000000-0005-0000-0000-000027BC0000}"/>
    <cellStyle name="Hyperlink 47" xfId="4318" hidden="1" xr:uid="{00000000-0005-0000-0000-000028BC0000}"/>
    <cellStyle name="Hyperlink 47" xfId="4491" hidden="1" xr:uid="{00000000-0005-0000-0000-000029BC0000}"/>
    <cellStyle name="Hyperlink 47" xfId="4540" hidden="1" xr:uid="{00000000-0005-0000-0000-00002ABC0000}"/>
    <cellStyle name="Hyperlink 47" xfId="4590" hidden="1" xr:uid="{00000000-0005-0000-0000-00002BBC0000}"/>
    <cellStyle name="Hyperlink 47" xfId="4626" hidden="1" xr:uid="{00000000-0005-0000-0000-00002CBC0000}"/>
    <cellStyle name="Hyperlink 47" xfId="4331" hidden="1" xr:uid="{00000000-0005-0000-0000-00002DBC0000}"/>
    <cellStyle name="Hyperlink 47" xfId="4723" hidden="1" xr:uid="{00000000-0005-0000-0000-00002EBC0000}"/>
    <cellStyle name="Hyperlink 47" xfId="4772" hidden="1" xr:uid="{00000000-0005-0000-0000-00002FBC0000}"/>
    <cellStyle name="Hyperlink 47" xfId="4822" hidden="1" xr:uid="{00000000-0005-0000-0000-000030BC0000}"/>
    <cellStyle name="Hyperlink 47" xfId="4858" hidden="1" xr:uid="{00000000-0005-0000-0000-000031BC0000}"/>
    <cellStyle name="Hyperlink 47" xfId="4231" hidden="1" xr:uid="{00000000-0005-0000-0000-000032BC0000}"/>
    <cellStyle name="Hyperlink 47" xfId="4927" hidden="1" xr:uid="{00000000-0005-0000-0000-000033BC0000}"/>
    <cellStyle name="Hyperlink 47" xfId="4976" hidden="1" xr:uid="{00000000-0005-0000-0000-000034BC0000}"/>
    <cellStyle name="Hyperlink 47" xfId="5026" hidden="1" xr:uid="{00000000-0005-0000-0000-000035BC0000}"/>
    <cellStyle name="Hyperlink 47" xfId="5062" hidden="1" xr:uid="{00000000-0005-0000-0000-000036BC0000}"/>
    <cellStyle name="Hyperlink 47" xfId="4378" hidden="1" xr:uid="{00000000-0005-0000-0000-000037BC0000}"/>
    <cellStyle name="Hyperlink 47" xfId="5131" hidden="1" xr:uid="{00000000-0005-0000-0000-000038BC0000}"/>
    <cellStyle name="Hyperlink 47" xfId="5180" hidden="1" xr:uid="{00000000-0005-0000-0000-000039BC0000}"/>
    <cellStyle name="Hyperlink 47" xfId="5230" hidden="1" xr:uid="{00000000-0005-0000-0000-00003ABC0000}"/>
    <cellStyle name="Hyperlink 47" xfId="5266" hidden="1" xr:uid="{00000000-0005-0000-0000-00003BBC0000}"/>
    <cellStyle name="Hyperlink 47" xfId="4217" hidden="1" xr:uid="{00000000-0005-0000-0000-00003CBC0000}"/>
    <cellStyle name="Hyperlink 47" xfId="5335" hidden="1" xr:uid="{00000000-0005-0000-0000-00003DBC0000}"/>
    <cellStyle name="Hyperlink 47" xfId="5384" hidden="1" xr:uid="{00000000-0005-0000-0000-00003EBC0000}"/>
    <cellStyle name="Hyperlink 47" xfId="5434" hidden="1" xr:uid="{00000000-0005-0000-0000-00003FBC0000}"/>
    <cellStyle name="Hyperlink 47" xfId="5470" hidden="1" xr:uid="{00000000-0005-0000-0000-000040BC0000}"/>
    <cellStyle name="Hyperlink 47" xfId="5671" hidden="1" xr:uid="{00000000-0005-0000-0000-000041BC0000}"/>
    <cellStyle name="Hyperlink 47" xfId="5871" hidden="1" xr:uid="{00000000-0005-0000-0000-000042BC0000}"/>
    <cellStyle name="Hyperlink 47" xfId="5920" hidden="1" xr:uid="{00000000-0005-0000-0000-000043BC0000}"/>
    <cellStyle name="Hyperlink 47" xfId="5970" hidden="1" xr:uid="{00000000-0005-0000-0000-000044BC0000}"/>
    <cellStyle name="Hyperlink 47" xfId="6006" hidden="1" xr:uid="{00000000-0005-0000-0000-000045BC0000}"/>
    <cellStyle name="Hyperlink 47" xfId="6057" hidden="1" xr:uid="{00000000-0005-0000-0000-000046BC0000}"/>
    <cellStyle name="Hyperlink 47" xfId="6126" hidden="1" xr:uid="{00000000-0005-0000-0000-000047BC0000}"/>
    <cellStyle name="Hyperlink 47" xfId="6175" hidden="1" xr:uid="{00000000-0005-0000-0000-000048BC0000}"/>
    <cellStyle name="Hyperlink 47" xfId="6225" hidden="1" xr:uid="{00000000-0005-0000-0000-000049BC0000}"/>
    <cellStyle name="Hyperlink 47" xfId="6261" hidden="1" xr:uid="{00000000-0005-0000-0000-00004ABC0000}"/>
    <cellStyle name="Hyperlink 47" xfId="6368" hidden="1" xr:uid="{00000000-0005-0000-0000-00004BBC0000}"/>
    <cellStyle name="Hyperlink 47" xfId="6492" hidden="1" xr:uid="{00000000-0005-0000-0000-00004CBC0000}"/>
    <cellStyle name="Hyperlink 47" xfId="6541" hidden="1" xr:uid="{00000000-0005-0000-0000-00004DBC0000}"/>
    <cellStyle name="Hyperlink 47" xfId="6591" hidden="1" xr:uid="{00000000-0005-0000-0000-00004EBC0000}"/>
    <cellStyle name="Hyperlink 47" xfId="6627" hidden="1" xr:uid="{00000000-0005-0000-0000-00004FBC0000}"/>
    <cellStyle name="Hyperlink 47" xfId="6750" hidden="1" xr:uid="{00000000-0005-0000-0000-000050BC0000}"/>
    <cellStyle name="Hyperlink 47" xfId="6923" hidden="1" xr:uid="{00000000-0005-0000-0000-000051BC0000}"/>
    <cellStyle name="Hyperlink 47" xfId="6972" hidden="1" xr:uid="{00000000-0005-0000-0000-000052BC0000}"/>
    <cellStyle name="Hyperlink 47" xfId="7022" hidden="1" xr:uid="{00000000-0005-0000-0000-000053BC0000}"/>
    <cellStyle name="Hyperlink 47" xfId="7058" hidden="1" xr:uid="{00000000-0005-0000-0000-000054BC0000}"/>
    <cellStyle name="Hyperlink 47" xfId="6763" hidden="1" xr:uid="{00000000-0005-0000-0000-000055BC0000}"/>
    <cellStyle name="Hyperlink 47" xfId="7155" hidden="1" xr:uid="{00000000-0005-0000-0000-000056BC0000}"/>
    <cellStyle name="Hyperlink 47" xfId="7204" hidden="1" xr:uid="{00000000-0005-0000-0000-000057BC0000}"/>
    <cellStyle name="Hyperlink 47" xfId="7254" hidden="1" xr:uid="{00000000-0005-0000-0000-000058BC0000}"/>
    <cellStyle name="Hyperlink 47" xfId="7290" hidden="1" xr:uid="{00000000-0005-0000-0000-000059BC0000}"/>
    <cellStyle name="Hyperlink 47" xfId="6663" hidden="1" xr:uid="{00000000-0005-0000-0000-00005ABC0000}"/>
    <cellStyle name="Hyperlink 47" xfId="7359" hidden="1" xr:uid="{00000000-0005-0000-0000-00005BBC0000}"/>
    <cellStyle name="Hyperlink 47" xfId="7408" hidden="1" xr:uid="{00000000-0005-0000-0000-00005CBC0000}"/>
    <cellStyle name="Hyperlink 47" xfId="7458" hidden="1" xr:uid="{00000000-0005-0000-0000-00005DBC0000}"/>
    <cellStyle name="Hyperlink 47" xfId="7494" hidden="1" xr:uid="{00000000-0005-0000-0000-00005EBC0000}"/>
    <cellStyle name="Hyperlink 47" xfId="6810" hidden="1" xr:uid="{00000000-0005-0000-0000-00005FBC0000}"/>
    <cellStyle name="Hyperlink 47" xfId="7563" hidden="1" xr:uid="{00000000-0005-0000-0000-000060BC0000}"/>
    <cellStyle name="Hyperlink 47" xfId="7612" hidden="1" xr:uid="{00000000-0005-0000-0000-000061BC0000}"/>
    <cellStyle name="Hyperlink 47" xfId="7662" hidden="1" xr:uid="{00000000-0005-0000-0000-000062BC0000}"/>
    <cellStyle name="Hyperlink 47" xfId="7698" hidden="1" xr:uid="{00000000-0005-0000-0000-000063BC0000}"/>
    <cellStyle name="Hyperlink 47" xfId="6649" hidden="1" xr:uid="{00000000-0005-0000-0000-000064BC0000}"/>
    <cellStyle name="Hyperlink 47" xfId="7767" hidden="1" xr:uid="{00000000-0005-0000-0000-000065BC0000}"/>
    <cellStyle name="Hyperlink 47" xfId="7816" hidden="1" xr:uid="{00000000-0005-0000-0000-000066BC0000}"/>
    <cellStyle name="Hyperlink 47" xfId="7866" hidden="1" xr:uid="{00000000-0005-0000-0000-000067BC0000}"/>
    <cellStyle name="Hyperlink 47" xfId="7902" hidden="1" xr:uid="{00000000-0005-0000-0000-000068BC0000}"/>
    <cellStyle name="Hyperlink 47" xfId="6382" hidden="1" xr:uid="{00000000-0005-0000-0000-000069BC0000}"/>
    <cellStyle name="Hyperlink 47" xfId="7971" hidden="1" xr:uid="{00000000-0005-0000-0000-00006ABC0000}"/>
    <cellStyle name="Hyperlink 47" xfId="8020" hidden="1" xr:uid="{00000000-0005-0000-0000-00006BBC0000}"/>
    <cellStyle name="Hyperlink 47" xfId="8070" hidden="1" xr:uid="{00000000-0005-0000-0000-00006CBC0000}"/>
    <cellStyle name="Hyperlink 47" xfId="8106" hidden="1" xr:uid="{00000000-0005-0000-0000-00006DBC0000}"/>
    <cellStyle name="Hyperlink 47" xfId="8229" hidden="1" xr:uid="{00000000-0005-0000-0000-00006EBC0000}"/>
    <cellStyle name="Hyperlink 47" xfId="8402" hidden="1" xr:uid="{00000000-0005-0000-0000-00006FBC0000}"/>
    <cellStyle name="Hyperlink 47" xfId="8451" hidden="1" xr:uid="{00000000-0005-0000-0000-000070BC0000}"/>
    <cellStyle name="Hyperlink 47" xfId="8501" hidden="1" xr:uid="{00000000-0005-0000-0000-000071BC0000}"/>
    <cellStyle name="Hyperlink 47" xfId="8537" hidden="1" xr:uid="{00000000-0005-0000-0000-000072BC0000}"/>
    <cellStyle name="Hyperlink 47" xfId="8242" hidden="1" xr:uid="{00000000-0005-0000-0000-000073BC0000}"/>
    <cellStyle name="Hyperlink 47" xfId="8634" hidden="1" xr:uid="{00000000-0005-0000-0000-000074BC0000}"/>
    <cellStyle name="Hyperlink 47" xfId="8683" hidden="1" xr:uid="{00000000-0005-0000-0000-000075BC0000}"/>
    <cellStyle name="Hyperlink 47" xfId="8733" hidden="1" xr:uid="{00000000-0005-0000-0000-000076BC0000}"/>
    <cellStyle name="Hyperlink 47" xfId="8769" hidden="1" xr:uid="{00000000-0005-0000-0000-000077BC0000}"/>
    <cellStyle name="Hyperlink 47" xfId="8142" hidden="1" xr:uid="{00000000-0005-0000-0000-000078BC0000}"/>
    <cellStyle name="Hyperlink 47" xfId="8838" hidden="1" xr:uid="{00000000-0005-0000-0000-000079BC0000}"/>
    <cellStyle name="Hyperlink 47" xfId="8887" hidden="1" xr:uid="{00000000-0005-0000-0000-00007ABC0000}"/>
    <cellStyle name="Hyperlink 47" xfId="8937" hidden="1" xr:uid="{00000000-0005-0000-0000-00007BBC0000}"/>
    <cellStyle name="Hyperlink 47" xfId="8973" hidden="1" xr:uid="{00000000-0005-0000-0000-00007CBC0000}"/>
    <cellStyle name="Hyperlink 47" xfId="8289" hidden="1" xr:uid="{00000000-0005-0000-0000-00007DBC0000}"/>
    <cellStyle name="Hyperlink 47" xfId="9042" hidden="1" xr:uid="{00000000-0005-0000-0000-00007EBC0000}"/>
    <cellStyle name="Hyperlink 47" xfId="9091" hidden="1" xr:uid="{00000000-0005-0000-0000-00007FBC0000}"/>
    <cellStyle name="Hyperlink 47" xfId="9141" hidden="1" xr:uid="{00000000-0005-0000-0000-000080BC0000}"/>
    <cellStyle name="Hyperlink 47" xfId="9177" hidden="1" xr:uid="{00000000-0005-0000-0000-000081BC0000}"/>
    <cellStyle name="Hyperlink 47" xfId="8128" hidden="1" xr:uid="{00000000-0005-0000-0000-000082BC0000}"/>
    <cellStyle name="Hyperlink 47" xfId="9246" hidden="1" xr:uid="{00000000-0005-0000-0000-000083BC0000}"/>
    <cellStyle name="Hyperlink 47" xfId="9295" hidden="1" xr:uid="{00000000-0005-0000-0000-000084BC0000}"/>
    <cellStyle name="Hyperlink 47" xfId="9345" hidden="1" xr:uid="{00000000-0005-0000-0000-000085BC0000}"/>
    <cellStyle name="Hyperlink 47" xfId="9381" hidden="1" xr:uid="{00000000-0005-0000-0000-000086BC0000}"/>
    <cellStyle name="Hyperlink 47" xfId="6283" hidden="1" xr:uid="{00000000-0005-0000-0000-000087BC0000}"/>
    <cellStyle name="Hyperlink 47" xfId="9450" hidden="1" xr:uid="{00000000-0005-0000-0000-000088BC0000}"/>
    <cellStyle name="Hyperlink 47" xfId="9499" hidden="1" xr:uid="{00000000-0005-0000-0000-000089BC0000}"/>
    <cellStyle name="Hyperlink 47" xfId="9549" hidden="1" xr:uid="{00000000-0005-0000-0000-00008ABC0000}"/>
    <cellStyle name="Hyperlink 47" xfId="9585" hidden="1" xr:uid="{00000000-0005-0000-0000-00008BBC0000}"/>
    <cellStyle name="Hyperlink 47" xfId="9708" hidden="1" xr:uid="{00000000-0005-0000-0000-00008CBC0000}"/>
    <cellStyle name="Hyperlink 47" xfId="9881" hidden="1" xr:uid="{00000000-0005-0000-0000-00008DBC0000}"/>
    <cellStyle name="Hyperlink 47" xfId="9930" hidden="1" xr:uid="{00000000-0005-0000-0000-00008EBC0000}"/>
    <cellStyle name="Hyperlink 47" xfId="9980" hidden="1" xr:uid="{00000000-0005-0000-0000-00008FBC0000}"/>
    <cellStyle name="Hyperlink 47" xfId="10016" hidden="1" xr:uid="{00000000-0005-0000-0000-000090BC0000}"/>
    <cellStyle name="Hyperlink 47" xfId="9721" hidden="1" xr:uid="{00000000-0005-0000-0000-000091BC0000}"/>
    <cellStyle name="Hyperlink 47" xfId="10113" hidden="1" xr:uid="{00000000-0005-0000-0000-000092BC0000}"/>
    <cellStyle name="Hyperlink 47" xfId="10162" hidden="1" xr:uid="{00000000-0005-0000-0000-000093BC0000}"/>
    <cellStyle name="Hyperlink 47" xfId="10212" hidden="1" xr:uid="{00000000-0005-0000-0000-000094BC0000}"/>
    <cellStyle name="Hyperlink 47" xfId="10248" hidden="1" xr:uid="{00000000-0005-0000-0000-000095BC0000}"/>
    <cellStyle name="Hyperlink 47" xfId="9621" hidden="1" xr:uid="{00000000-0005-0000-0000-000096BC0000}"/>
    <cellStyle name="Hyperlink 47" xfId="10317" hidden="1" xr:uid="{00000000-0005-0000-0000-000097BC0000}"/>
    <cellStyle name="Hyperlink 47" xfId="10366" hidden="1" xr:uid="{00000000-0005-0000-0000-000098BC0000}"/>
    <cellStyle name="Hyperlink 47" xfId="10416" hidden="1" xr:uid="{00000000-0005-0000-0000-000099BC0000}"/>
    <cellStyle name="Hyperlink 47" xfId="10452" hidden="1" xr:uid="{00000000-0005-0000-0000-00009ABC0000}"/>
    <cellStyle name="Hyperlink 47" xfId="9768" hidden="1" xr:uid="{00000000-0005-0000-0000-00009BBC0000}"/>
    <cellStyle name="Hyperlink 47" xfId="10521" hidden="1" xr:uid="{00000000-0005-0000-0000-00009CBC0000}"/>
    <cellStyle name="Hyperlink 47" xfId="10570" hidden="1" xr:uid="{00000000-0005-0000-0000-00009DBC0000}"/>
    <cellStyle name="Hyperlink 47" xfId="10620" hidden="1" xr:uid="{00000000-0005-0000-0000-00009EBC0000}"/>
    <cellStyle name="Hyperlink 47" xfId="10656" hidden="1" xr:uid="{00000000-0005-0000-0000-00009FBC0000}"/>
    <cellStyle name="Hyperlink 47" xfId="9607" hidden="1" xr:uid="{00000000-0005-0000-0000-0000A0BC0000}"/>
    <cellStyle name="Hyperlink 47" xfId="10725" hidden="1" xr:uid="{00000000-0005-0000-0000-0000A1BC0000}"/>
    <cellStyle name="Hyperlink 47" xfId="10774" hidden="1" xr:uid="{00000000-0005-0000-0000-0000A2BC0000}"/>
    <cellStyle name="Hyperlink 47" xfId="10824" hidden="1" xr:uid="{00000000-0005-0000-0000-0000A3BC0000}"/>
    <cellStyle name="Hyperlink 47" xfId="10860" hidden="1" xr:uid="{00000000-0005-0000-0000-0000A4BC0000}"/>
    <cellStyle name="Hyperlink 47" xfId="5691" hidden="1" xr:uid="{00000000-0005-0000-0000-0000A5BC0000}"/>
    <cellStyle name="Hyperlink 47" xfId="10958" hidden="1" xr:uid="{00000000-0005-0000-0000-0000A6BC0000}"/>
    <cellStyle name="Hyperlink 47" xfId="11007" hidden="1" xr:uid="{00000000-0005-0000-0000-0000A7BC0000}"/>
    <cellStyle name="Hyperlink 47" xfId="11057" hidden="1" xr:uid="{00000000-0005-0000-0000-0000A8BC0000}"/>
    <cellStyle name="Hyperlink 47" xfId="11093" hidden="1" xr:uid="{00000000-0005-0000-0000-0000A9BC0000}"/>
    <cellStyle name="Hyperlink 47" xfId="11144" hidden="1" xr:uid="{00000000-0005-0000-0000-0000AABC0000}"/>
    <cellStyle name="Hyperlink 47" xfId="11213" hidden="1" xr:uid="{00000000-0005-0000-0000-0000ABBC0000}"/>
    <cellStyle name="Hyperlink 47" xfId="11262" hidden="1" xr:uid="{00000000-0005-0000-0000-0000ACBC0000}"/>
    <cellStyle name="Hyperlink 47" xfId="11312" hidden="1" xr:uid="{00000000-0005-0000-0000-0000ADBC0000}"/>
    <cellStyle name="Hyperlink 47" xfId="11348" hidden="1" xr:uid="{00000000-0005-0000-0000-0000AEBC0000}"/>
    <cellStyle name="Hyperlink 47" xfId="11456" hidden="1" xr:uid="{00000000-0005-0000-0000-0000AFBC0000}"/>
    <cellStyle name="Hyperlink 47" xfId="11580" hidden="1" xr:uid="{00000000-0005-0000-0000-0000B0BC0000}"/>
    <cellStyle name="Hyperlink 47" xfId="11629" hidden="1" xr:uid="{00000000-0005-0000-0000-0000B1BC0000}"/>
    <cellStyle name="Hyperlink 47" xfId="11679" hidden="1" xr:uid="{00000000-0005-0000-0000-0000B2BC0000}"/>
    <cellStyle name="Hyperlink 47" xfId="11715" hidden="1" xr:uid="{00000000-0005-0000-0000-0000B3BC0000}"/>
    <cellStyle name="Hyperlink 47" xfId="11838" hidden="1" xr:uid="{00000000-0005-0000-0000-0000B4BC0000}"/>
    <cellStyle name="Hyperlink 47" xfId="12011" hidden="1" xr:uid="{00000000-0005-0000-0000-0000B5BC0000}"/>
    <cellStyle name="Hyperlink 47" xfId="12060" hidden="1" xr:uid="{00000000-0005-0000-0000-0000B6BC0000}"/>
    <cellStyle name="Hyperlink 47" xfId="12110" hidden="1" xr:uid="{00000000-0005-0000-0000-0000B7BC0000}"/>
    <cellStyle name="Hyperlink 47" xfId="12146" hidden="1" xr:uid="{00000000-0005-0000-0000-0000B8BC0000}"/>
    <cellStyle name="Hyperlink 47" xfId="11851" hidden="1" xr:uid="{00000000-0005-0000-0000-0000B9BC0000}"/>
    <cellStyle name="Hyperlink 47" xfId="12243" hidden="1" xr:uid="{00000000-0005-0000-0000-0000BABC0000}"/>
    <cellStyle name="Hyperlink 47" xfId="12292" hidden="1" xr:uid="{00000000-0005-0000-0000-0000BBBC0000}"/>
    <cellStyle name="Hyperlink 47" xfId="12342" hidden="1" xr:uid="{00000000-0005-0000-0000-0000BCBC0000}"/>
    <cellStyle name="Hyperlink 47" xfId="12378" hidden="1" xr:uid="{00000000-0005-0000-0000-0000BDBC0000}"/>
    <cellStyle name="Hyperlink 47" xfId="11751" hidden="1" xr:uid="{00000000-0005-0000-0000-0000BEBC0000}"/>
    <cellStyle name="Hyperlink 47" xfId="12447" hidden="1" xr:uid="{00000000-0005-0000-0000-0000BFBC0000}"/>
    <cellStyle name="Hyperlink 47" xfId="12496" hidden="1" xr:uid="{00000000-0005-0000-0000-0000C0BC0000}"/>
    <cellStyle name="Hyperlink 47" xfId="12546" hidden="1" xr:uid="{00000000-0005-0000-0000-0000C1BC0000}"/>
    <cellStyle name="Hyperlink 47" xfId="12582" hidden="1" xr:uid="{00000000-0005-0000-0000-0000C2BC0000}"/>
    <cellStyle name="Hyperlink 47" xfId="11898" hidden="1" xr:uid="{00000000-0005-0000-0000-0000C3BC0000}"/>
    <cellStyle name="Hyperlink 47" xfId="12651" hidden="1" xr:uid="{00000000-0005-0000-0000-0000C4BC0000}"/>
    <cellStyle name="Hyperlink 47" xfId="12700" hidden="1" xr:uid="{00000000-0005-0000-0000-0000C5BC0000}"/>
    <cellStyle name="Hyperlink 47" xfId="12750" hidden="1" xr:uid="{00000000-0005-0000-0000-0000C6BC0000}"/>
    <cellStyle name="Hyperlink 47" xfId="12786" hidden="1" xr:uid="{00000000-0005-0000-0000-0000C7BC0000}"/>
    <cellStyle name="Hyperlink 47" xfId="11737" hidden="1" xr:uid="{00000000-0005-0000-0000-0000C8BC0000}"/>
    <cellStyle name="Hyperlink 47" xfId="12855" hidden="1" xr:uid="{00000000-0005-0000-0000-0000C9BC0000}"/>
    <cellStyle name="Hyperlink 47" xfId="12904" hidden="1" xr:uid="{00000000-0005-0000-0000-0000CABC0000}"/>
    <cellStyle name="Hyperlink 47" xfId="12954" hidden="1" xr:uid="{00000000-0005-0000-0000-0000CBBC0000}"/>
    <cellStyle name="Hyperlink 47" xfId="12990" hidden="1" xr:uid="{00000000-0005-0000-0000-0000CCBC0000}"/>
    <cellStyle name="Hyperlink 47" xfId="11470" hidden="1" xr:uid="{00000000-0005-0000-0000-0000CDBC0000}"/>
    <cellStyle name="Hyperlink 47" xfId="13059" hidden="1" xr:uid="{00000000-0005-0000-0000-0000CEBC0000}"/>
    <cellStyle name="Hyperlink 47" xfId="13108" hidden="1" xr:uid="{00000000-0005-0000-0000-0000CFBC0000}"/>
    <cellStyle name="Hyperlink 47" xfId="13158" hidden="1" xr:uid="{00000000-0005-0000-0000-0000D0BC0000}"/>
    <cellStyle name="Hyperlink 47" xfId="13194" hidden="1" xr:uid="{00000000-0005-0000-0000-0000D1BC0000}"/>
    <cellStyle name="Hyperlink 47" xfId="13317" hidden="1" xr:uid="{00000000-0005-0000-0000-0000D2BC0000}"/>
    <cellStyle name="Hyperlink 47" xfId="13490" hidden="1" xr:uid="{00000000-0005-0000-0000-0000D3BC0000}"/>
    <cellStyle name="Hyperlink 47" xfId="13539" hidden="1" xr:uid="{00000000-0005-0000-0000-0000D4BC0000}"/>
    <cellStyle name="Hyperlink 47" xfId="13589" hidden="1" xr:uid="{00000000-0005-0000-0000-0000D5BC0000}"/>
    <cellStyle name="Hyperlink 47" xfId="13625" hidden="1" xr:uid="{00000000-0005-0000-0000-0000D6BC0000}"/>
    <cellStyle name="Hyperlink 47" xfId="13330" hidden="1" xr:uid="{00000000-0005-0000-0000-0000D7BC0000}"/>
    <cellStyle name="Hyperlink 47" xfId="13722" hidden="1" xr:uid="{00000000-0005-0000-0000-0000D8BC0000}"/>
    <cellStyle name="Hyperlink 47" xfId="13771" hidden="1" xr:uid="{00000000-0005-0000-0000-0000D9BC0000}"/>
    <cellStyle name="Hyperlink 47" xfId="13821" hidden="1" xr:uid="{00000000-0005-0000-0000-0000DABC0000}"/>
    <cellStyle name="Hyperlink 47" xfId="13857" hidden="1" xr:uid="{00000000-0005-0000-0000-0000DBBC0000}"/>
    <cellStyle name="Hyperlink 47" xfId="13230" hidden="1" xr:uid="{00000000-0005-0000-0000-0000DCBC0000}"/>
    <cellStyle name="Hyperlink 47" xfId="13926" hidden="1" xr:uid="{00000000-0005-0000-0000-0000DDBC0000}"/>
    <cellStyle name="Hyperlink 47" xfId="13975" hidden="1" xr:uid="{00000000-0005-0000-0000-0000DEBC0000}"/>
    <cellStyle name="Hyperlink 47" xfId="14025" hidden="1" xr:uid="{00000000-0005-0000-0000-0000DFBC0000}"/>
    <cellStyle name="Hyperlink 47" xfId="14061" hidden="1" xr:uid="{00000000-0005-0000-0000-0000E0BC0000}"/>
    <cellStyle name="Hyperlink 47" xfId="13377" hidden="1" xr:uid="{00000000-0005-0000-0000-0000E1BC0000}"/>
    <cellStyle name="Hyperlink 47" xfId="14130" hidden="1" xr:uid="{00000000-0005-0000-0000-0000E2BC0000}"/>
    <cellStyle name="Hyperlink 47" xfId="14179" hidden="1" xr:uid="{00000000-0005-0000-0000-0000E3BC0000}"/>
    <cellStyle name="Hyperlink 47" xfId="14229" hidden="1" xr:uid="{00000000-0005-0000-0000-0000E4BC0000}"/>
    <cellStyle name="Hyperlink 47" xfId="14265" hidden="1" xr:uid="{00000000-0005-0000-0000-0000E5BC0000}"/>
    <cellStyle name="Hyperlink 47" xfId="13216" hidden="1" xr:uid="{00000000-0005-0000-0000-0000E6BC0000}"/>
    <cellStyle name="Hyperlink 47" xfId="14334" hidden="1" xr:uid="{00000000-0005-0000-0000-0000E7BC0000}"/>
    <cellStyle name="Hyperlink 47" xfId="14383" hidden="1" xr:uid="{00000000-0005-0000-0000-0000E8BC0000}"/>
    <cellStyle name="Hyperlink 47" xfId="14433" hidden="1" xr:uid="{00000000-0005-0000-0000-0000E9BC0000}"/>
    <cellStyle name="Hyperlink 47" xfId="14469" hidden="1" xr:uid="{00000000-0005-0000-0000-0000EABC0000}"/>
    <cellStyle name="Hyperlink 47" xfId="11371" hidden="1" xr:uid="{00000000-0005-0000-0000-0000EBBC0000}"/>
    <cellStyle name="Hyperlink 47" xfId="14538" hidden="1" xr:uid="{00000000-0005-0000-0000-0000ECBC0000}"/>
    <cellStyle name="Hyperlink 47" xfId="14587" hidden="1" xr:uid="{00000000-0005-0000-0000-0000EDBC0000}"/>
    <cellStyle name="Hyperlink 47" xfId="14637" hidden="1" xr:uid="{00000000-0005-0000-0000-0000EEBC0000}"/>
    <cellStyle name="Hyperlink 47" xfId="14673" hidden="1" xr:uid="{00000000-0005-0000-0000-0000EFBC0000}"/>
    <cellStyle name="Hyperlink 47" xfId="14796" hidden="1" xr:uid="{00000000-0005-0000-0000-0000F0BC0000}"/>
    <cellStyle name="Hyperlink 47" xfId="14969" hidden="1" xr:uid="{00000000-0005-0000-0000-0000F1BC0000}"/>
    <cellStyle name="Hyperlink 47" xfId="15018" hidden="1" xr:uid="{00000000-0005-0000-0000-0000F2BC0000}"/>
    <cellStyle name="Hyperlink 47" xfId="15068" hidden="1" xr:uid="{00000000-0005-0000-0000-0000F3BC0000}"/>
    <cellStyle name="Hyperlink 47" xfId="15104" hidden="1" xr:uid="{00000000-0005-0000-0000-0000F4BC0000}"/>
    <cellStyle name="Hyperlink 47" xfId="14809" hidden="1" xr:uid="{00000000-0005-0000-0000-0000F5BC0000}"/>
    <cellStyle name="Hyperlink 47" xfId="15201" hidden="1" xr:uid="{00000000-0005-0000-0000-0000F6BC0000}"/>
    <cellStyle name="Hyperlink 47" xfId="15250" hidden="1" xr:uid="{00000000-0005-0000-0000-0000F7BC0000}"/>
    <cellStyle name="Hyperlink 47" xfId="15300" hidden="1" xr:uid="{00000000-0005-0000-0000-0000F8BC0000}"/>
    <cellStyle name="Hyperlink 47" xfId="15336" hidden="1" xr:uid="{00000000-0005-0000-0000-0000F9BC0000}"/>
    <cellStyle name="Hyperlink 47" xfId="14709" hidden="1" xr:uid="{00000000-0005-0000-0000-0000FABC0000}"/>
    <cellStyle name="Hyperlink 47" xfId="15405" hidden="1" xr:uid="{00000000-0005-0000-0000-0000FBBC0000}"/>
    <cellStyle name="Hyperlink 47" xfId="15454" hidden="1" xr:uid="{00000000-0005-0000-0000-0000FCBC0000}"/>
    <cellStyle name="Hyperlink 47" xfId="15504" hidden="1" xr:uid="{00000000-0005-0000-0000-0000FDBC0000}"/>
    <cellStyle name="Hyperlink 47" xfId="15540" hidden="1" xr:uid="{00000000-0005-0000-0000-0000FEBC0000}"/>
    <cellStyle name="Hyperlink 47" xfId="14856" hidden="1" xr:uid="{00000000-0005-0000-0000-0000FFBC0000}"/>
    <cellStyle name="Hyperlink 47" xfId="15609" hidden="1" xr:uid="{00000000-0005-0000-0000-000000BD0000}"/>
    <cellStyle name="Hyperlink 47" xfId="15658" hidden="1" xr:uid="{00000000-0005-0000-0000-000001BD0000}"/>
    <cellStyle name="Hyperlink 47" xfId="15708" hidden="1" xr:uid="{00000000-0005-0000-0000-000002BD0000}"/>
    <cellStyle name="Hyperlink 47" xfId="15744" hidden="1" xr:uid="{00000000-0005-0000-0000-000003BD0000}"/>
    <cellStyle name="Hyperlink 47" xfId="14695" hidden="1" xr:uid="{00000000-0005-0000-0000-000004BD0000}"/>
    <cellStyle name="Hyperlink 47" xfId="15813" hidden="1" xr:uid="{00000000-0005-0000-0000-000005BD0000}"/>
    <cellStyle name="Hyperlink 47" xfId="15862" hidden="1" xr:uid="{00000000-0005-0000-0000-000006BD0000}"/>
    <cellStyle name="Hyperlink 47" xfId="15912" hidden="1" xr:uid="{00000000-0005-0000-0000-000007BD0000}"/>
    <cellStyle name="Hyperlink 47" xfId="15948" hidden="1" xr:uid="{00000000-0005-0000-0000-000008BD0000}"/>
    <cellStyle name="Hyperlink 47" xfId="5564" hidden="1" xr:uid="{00000000-0005-0000-0000-000009BD0000}"/>
    <cellStyle name="Hyperlink 47" xfId="16042" hidden="1" xr:uid="{00000000-0005-0000-0000-00000ABD0000}"/>
    <cellStyle name="Hyperlink 47" xfId="16091" hidden="1" xr:uid="{00000000-0005-0000-0000-00000BBD0000}"/>
    <cellStyle name="Hyperlink 47" xfId="16141" hidden="1" xr:uid="{00000000-0005-0000-0000-00000CBD0000}"/>
    <cellStyle name="Hyperlink 47" xfId="16177" hidden="1" xr:uid="{00000000-0005-0000-0000-00000DBD0000}"/>
    <cellStyle name="Hyperlink 47" xfId="16228" hidden="1" xr:uid="{00000000-0005-0000-0000-00000EBD0000}"/>
    <cellStyle name="Hyperlink 47" xfId="16297" hidden="1" xr:uid="{00000000-0005-0000-0000-00000FBD0000}"/>
    <cellStyle name="Hyperlink 47" xfId="16346" hidden="1" xr:uid="{00000000-0005-0000-0000-000010BD0000}"/>
    <cellStyle name="Hyperlink 47" xfId="16396" hidden="1" xr:uid="{00000000-0005-0000-0000-000011BD0000}"/>
    <cellStyle name="Hyperlink 47" xfId="16432" hidden="1" xr:uid="{00000000-0005-0000-0000-000012BD0000}"/>
    <cellStyle name="Hyperlink 47" xfId="16537" hidden="1" xr:uid="{00000000-0005-0000-0000-000013BD0000}"/>
    <cellStyle name="Hyperlink 47" xfId="16660" hidden="1" xr:uid="{00000000-0005-0000-0000-000014BD0000}"/>
    <cellStyle name="Hyperlink 47" xfId="16709" hidden="1" xr:uid="{00000000-0005-0000-0000-000015BD0000}"/>
    <cellStyle name="Hyperlink 47" xfId="16759" hidden="1" xr:uid="{00000000-0005-0000-0000-000016BD0000}"/>
    <cellStyle name="Hyperlink 47" xfId="16795" hidden="1" xr:uid="{00000000-0005-0000-0000-000017BD0000}"/>
    <cellStyle name="Hyperlink 47" xfId="16918" hidden="1" xr:uid="{00000000-0005-0000-0000-000018BD0000}"/>
    <cellStyle name="Hyperlink 47" xfId="17091" hidden="1" xr:uid="{00000000-0005-0000-0000-000019BD0000}"/>
    <cellStyle name="Hyperlink 47" xfId="17140" hidden="1" xr:uid="{00000000-0005-0000-0000-00001ABD0000}"/>
    <cellStyle name="Hyperlink 47" xfId="17190" hidden="1" xr:uid="{00000000-0005-0000-0000-00001BBD0000}"/>
    <cellStyle name="Hyperlink 47" xfId="17226" hidden="1" xr:uid="{00000000-0005-0000-0000-00001CBD0000}"/>
    <cellStyle name="Hyperlink 47" xfId="16931" hidden="1" xr:uid="{00000000-0005-0000-0000-00001DBD0000}"/>
    <cellStyle name="Hyperlink 47" xfId="17323" hidden="1" xr:uid="{00000000-0005-0000-0000-00001EBD0000}"/>
    <cellStyle name="Hyperlink 47" xfId="17372" hidden="1" xr:uid="{00000000-0005-0000-0000-00001FBD0000}"/>
    <cellStyle name="Hyperlink 47" xfId="17422" hidden="1" xr:uid="{00000000-0005-0000-0000-000020BD0000}"/>
    <cellStyle name="Hyperlink 47" xfId="17458" hidden="1" xr:uid="{00000000-0005-0000-0000-000021BD0000}"/>
    <cellStyle name="Hyperlink 47" xfId="16831" hidden="1" xr:uid="{00000000-0005-0000-0000-000022BD0000}"/>
    <cellStyle name="Hyperlink 47" xfId="17527" hidden="1" xr:uid="{00000000-0005-0000-0000-000023BD0000}"/>
    <cellStyle name="Hyperlink 47" xfId="17576" hidden="1" xr:uid="{00000000-0005-0000-0000-000024BD0000}"/>
    <cellStyle name="Hyperlink 47" xfId="17626" hidden="1" xr:uid="{00000000-0005-0000-0000-000025BD0000}"/>
    <cellStyle name="Hyperlink 47" xfId="17662" hidden="1" xr:uid="{00000000-0005-0000-0000-000026BD0000}"/>
    <cellStyle name="Hyperlink 47" xfId="16978" hidden="1" xr:uid="{00000000-0005-0000-0000-000027BD0000}"/>
    <cellStyle name="Hyperlink 47" xfId="17731" hidden="1" xr:uid="{00000000-0005-0000-0000-000028BD0000}"/>
    <cellStyle name="Hyperlink 47" xfId="17780" hidden="1" xr:uid="{00000000-0005-0000-0000-000029BD0000}"/>
    <cellStyle name="Hyperlink 47" xfId="17830" hidden="1" xr:uid="{00000000-0005-0000-0000-00002ABD0000}"/>
    <cellStyle name="Hyperlink 47" xfId="17866" hidden="1" xr:uid="{00000000-0005-0000-0000-00002BBD0000}"/>
    <cellStyle name="Hyperlink 47" xfId="16817" hidden="1" xr:uid="{00000000-0005-0000-0000-00002CBD0000}"/>
    <cellStyle name="Hyperlink 47" xfId="17935" hidden="1" xr:uid="{00000000-0005-0000-0000-00002DBD0000}"/>
    <cellStyle name="Hyperlink 47" xfId="17984" hidden="1" xr:uid="{00000000-0005-0000-0000-00002EBD0000}"/>
    <cellStyle name="Hyperlink 47" xfId="18034" hidden="1" xr:uid="{00000000-0005-0000-0000-00002FBD0000}"/>
    <cellStyle name="Hyperlink 47" xfId="18070" hidden="1" xr:uid="{00000000-0005-0000-0000-000030BD0000}"/>
    <cellStyle name="Hyperlink 47" xfId="16551" hidden="1" xr:uid="{00000000-0005-0000-0000-000031BD0000}"/>
    <cellStyle name="Hyperlink 47" xfId="18139" hidden="1" xr:uid="{00000000-0005-0000-0000-000032BD0000}"/>
    <cellStyle name="Hyperlink 47" xfId="18188" hidden="1" xr:uid="{00000000-0005-0000-0000-000033BD0000}"/>
    <cellStyle name="Hyperlink 47" xfId="18238" hidden="1" xr:uid="{00000000-0005-0000-0000-000034BD0000}"/>
    <cellStyle name="Hyperlink 47" xfId="18274" hidden="1" xr:uid="{00000000-0005-0000-0000-000035BD0000}"/>
    <cellStyle name="Hyperlink 47" xfId="18397" hidden="1" xr:uid="{00000000-0005-0000-0000-000036BD0000}"/>
    <cellStyle name="Hyperlink 47" xfId="18570" hidden="1" xr:uid="{00000000-0005-0000-0000-000037BD0000}"/>
    <cellStyle name="Hyperlink 47" xfId="18619" hidden="1" xr:uid="{00000000-0005-0000-0000-000038BD0000}"/>
    <cellStyle name="Hyperlink 47" xfId="18669" hidden="1" xr:uid="{00000000-0005-0000-0000-000039BD0000}"/>
    <cellStyle name="Hyperlink 47" xfId="18705" hidden="1" xr:uid="{00000000-0005-0000-0000-00003ABD0000}"/>
    <cellStyle name="Hyperlink 47" xfId="18410" hidden="1" xr:uid="{00000000-0005-0000-0000-00003BBD0000}"/>
    <cellStyle name="Hyperlink 47" xfId="18802" hidden="1" xr:uid="{00000000-0005-0000-0000-00003CBD0000}"/>
    <cellStyle name="Hyperlink 47" xfId="18851" hidden="1" xr:uid="{00000000-0005-0000-0000-00003DBD0000}"/>
    <cellStyle name="Hyperlink 47" xfId="18901" hidden="1" xr:uid="{00000000-0005-0000-0000-00003EBD0000}"/>
    <cellStyle name="Hyperlink 47" xfId="18937" hidden="1" xr:uid="{00000000-0005-0000-0000-00003FBD0000}"/>
    <cellStyle name="Hyperlink 47" xfId="18310" hidden="1" xr:uid="{00000000-0005-0000-0000-000040BD0000}"/>
    <cellStyle name="Hyperlink 47" xfId="19006" hidden="1" xr:uid="{00000000-0005-0000-0000-000041BD0000}"/>
    <cellStyle name="Hyperlink 47" xfId="19055" hidden="1" xr:uid="{00000000-0005-0000-0000-000042BD0000}"/>
    <cellStyle name="Hyperlink 47" xfId="19105" hidden="1" xr:uid="{00000000-0005-0000-0000-000043BD0000}"/>
    <cellStyle name="Hyperlink 47" xfId="19141" hidden="1" xr:uid="{00000000-0005-0000-0000-000044BD0000}"/>
    <cellStyle name="Hyperlink 47" xfId="18457" hidden="1" xr:uid="{00000000-0005-0000-0000-000045BD0000}"/>
    <cellStyle name="Hyperlink 47" xfId="19210" hidden="1" xr:uid="{00000000-0005-0000-0000-000046BD0000}"/>
    <cellStyle name="Hyperlink 47" xfId="19259" hidden="1" xr:uid="{00000000-0005-0000-0000-000047BD0000}"/>
    <cellStyle name="Hyperlink 47" xfId="19309" hidden="1" xr:uid="{00000000-0005-0000-0000-000048BD0000}"/>
    <cellStyle name="Hyperlink 47" xfId="19345" hidden="1" xr:uid="{00000000-0005-0000-0000-000049BD0000}"/>
    <cellStyle name="Hyperlink 47" xfId="18296" hidden="1" xr:uid="{00000000-0005-0000-0000-00004ABD0000}"/>
    <cellStyle name="Hyperlink 47" xfId="19414" hidden="1" xr:uid="{00000000-0005-0000-0000-00004BBD0000}"/>
    <cellStyle name="Hyperlink 47" xfId="19463" hidden="1" xr:uid="{00000000-0005-0000-0000-00004CBD0000}"/>
    <cellStyle name="Hyperlink 47" xfId="19513" hidden="1" xr:uid="{00000000-0005-0000-0000-00004DBD0000}"/>
    <cellStyle name="Hyperlink 47" xfId="19549" hidden="1" xr:uid="{00000000-0005-0000-0000-00004EBD0000}"/>
    <cellStyle name="Hyperlink 47" xfId="16453" hidden="1" xr:uid="{00000000-0005-0000-0000-00004FBD0000}"/>
    <cellStyle name="Hyperlink 47" xfId="19618" hidden="1" xr:uid="{00000000-0005-0000-0000-000050BD0000}"/>
    <cellStyle name="Hyperlink 47" xfId="19667" hidden="1" xr:uid="{00000000-0005-0000-0000-000051BD0000}"/>
    <cellStyle name="Hyperlink 47" xfId="19717" hidden="1" xr:uid="{00000000-0005-0000-0000-000052BD0000}"/>
    <cellStyle name="Hyperlink 47" xfId="19753" hidden="1" xr:uid="{00000000-0005-0000-0000-000053BD0000}"/>
    <cellStyle name="Hyperlink 47" xfId="19876" hidden="1" xr:uid="{00000000-0005-0000-0000-000054BD0000}"/>
    <cellStyle name="Hyperlink 47" xfId="20049" hidden="1" xr:uid="{00000000-0005-0000-0000-000055BD0000}"/>
    <cellStyle name="Hyperlink 47" xfId="20098" hidden="1" xr:uid="{00000000-0005-0000-0000-000056BD0000}"/>
    <cellStyle name="Hyperlink 47" xfId="20148" hidden="1" xr:uid="{00000000-0005-0000-0000-000057BD0000}"/>
    <cellStyle name="Hyperlink 47" xfId="20184" hidden="1" xr:uid="{00000000-0005-0000-0000-000058BD0000}"/>
    <cellStyle name="Hyperlink 47" xfId="19889" hidden="1" xr:uid="{00000000-0005-0000-0000-000059BD0000}"/>
    <cellStyle name="Hyperlink 47" xfId="20281" hidden="1" xr:uid="{00000000-0005-0000-0000-00005ABD0000}"/>
    <cellStyle name="Hyperlink 47" xfId="20330" hidden="1" xr:uid="{00000000-0005-0000-0000-00005BBD0000}"/>
    <cellStyle name="Hyperlink 47" xfId="20380" hidden="1" xr:uid="{00000000-0005-0000-0000-00005CBD0000}"/>
    <cellStyle name="Hyperlink 47" xfId="20416" hidden="1" xr:uid="{00000000-0005-0000-0000-00005DBD0000}"/>
    <cellStyle name="Hyperlink 47" xfId="19789" hidden="1" xr:uid="{00000000-0005-0000-0000-00005EBD0000}"/>
    <cellStyle name="Hyperlink 47" xfId="20485" hidden="1" xr:uid="{00000000-0005-0000-0000-00005FBD0000}"/>
    <cellStyle name="Hyperlink 47" xfId="20534" hidden="1" xr:uid="{00000000-0005-0000-0000-000060BD0000}"/>
    <cellStyle name="Hyperlink 47" xfId="20584" hidden="1" xr:uid="{00000000-0005-0000-0000-000061BD0000}"/>
    <cellStyle name="Hyperlink 47" xfId="20620" hidden="1" xr:uid="{00000000-0005-0000-0000-000062BD0000}"/>
    <cellStyle name="Hyperlink 47" xfId="19936" hidden="1" xr:uid="{00000000-0005-0000-0000-000063BD0000}"/>
    <cellStyle name="Hyperlink 47" xfId="20689" hidden="1" xr:uid="{00000000-0005-0000-0000-000064BD0000}"/>
    <cellStyle name="Hyperlink 47" xfId="20738" hidden="1" xr:uid="{00000000-0005-0000-0000-000065BD0000}"/>
    <cellStyle name="Hyperlink 47" xfId="20788" hidden="1" xr:uid="{00000000-0005-0000-0000-000066BD0000}"/>
    <cellStyle name="Hyperlink 47" xfId="20824" hidden="1" xr:uid="{00000000-0005-0000-0000-000067BD0000}"/>
    <cellStyle name="Hyperlink 47" xfId="19775" hidden="1" xr:uid="{00000000-0005-0000-0000-000068BD0000}"/>
    <cellStyle name="Hyperlink 47" xfId="20893" hidden="1" xr:uid="{00000000-0005-0000-0000-000069BD0000}"/>
    <cellStyle name="Hyperlink 47" xfId="20942" hidden="1" xr:uid="{00000000-0005-0000-0000-00006ABD0000}"/>
    <cellStyle name="Hyperlink 47" xfId="20992" hidden="1" xr:uid="{00000000-0005-0000-0000-00006BBD0000}"/>
    <cellStyle name="Hyperlink 47" xfId="21028" hidden="1" xr:uid="{00000000-0005-0000-0000-00006CBD0000}"/>
    <cellStyle name="Hyperlink 47" xfId="5797" hidden="1" xr:uid="{00000000-0005-0000-0000-00006DBD0000}"/>
    <cellStyle name="Hyperlink 47" xfId="21126" hidden="1" xr:uid="{00000000-0005-0000-0000-00006EBD0000}"/>
    <cellStyle name="Hyperlink 47" xfId="21175" hidden="1" xr:uid="{00000000-0005-0000-0000-00006FBD0000}"/>
    <cellStyle name="Hyperlink 47" xfId="21225" hidden="1" xr:uid="{00000000-0005-0000-0000-000070BD0000}"/>
    <cellStyle name="Hyperlink 47" xfId="21261" hidden="1" xr:uid="{00000000-0005-0000-0000-000071BD0000}"/>
    <cellStyle name="Hyperlink 47" xfId="21312" hidden="1" xr:uid="{00000000-0005-0000-0000-000072BD0000}"/>
    <cellStyle name="Hyperlink 47" xfId="21381" hidden="1" xr:uid="{00000000-0005-0000-0000-000073BD0000}"/>
    <cellStyle name="Hyperlink 47" xfId="21430" hidden="1" xr:uid="{00000000-0005-0000-0000-000074BD0000}"/>
    <cellStyle name="Hyperlink 47" xfId="21480" hidden="1" xr:uid="{00000000-0005-0000-0000-000075BD0000}"/>
    <cellStyle name="Hyperlink 47" xfId="21516" hidden="1" xr:uid="{00000000-0005-0000-0000-000076BD0000}"/>
    <cellStyle name="Hyperlink 47" xfId="21622" hidden="1" xr:uid="{00000000-0005-0000-0000-000077BD0000}"/>
    <cellStyle name="Hyperlink 47" xfId="21745" hidden="1" xr:uid="{00000000-0005-0000-0000-000078BD0000}"/>
    <cellStyle name="Hyperlink 47" xfId="21794" hidden="1" xr:uid="{00000000-0005-0000-0000-000079BD0000}"/>
    <cellStyle name="Hyperlink 47" xfId="21844" hidden="1" xr:uid="{00000000-0005-0000-0000-00007ABD0000}"/>
    <cellStyle name="Hyperlink 47" xfId="21880" hidden="1" xr:uid="{00000000-0005-0000-0000-00007BBD0000}"/>
    <cellStyle name="Hyperlink 47" xfId="22003" hidden="1" xr:uid="{00000000-0005-0000-0000-00007CBD0000}"/>
    <cellStyle name="Hyperlink 47" xfId="22176" hidden="1" xr:uid="{00000000-0005-0000-0000-00007DBD0000}"/>
    <cellStyle name="Hyperlink 47" xfId="22225" hidden="1" xr:uid="{00000000-0005-0000-0000-00007EBD0000}"/>
    <cellStyle name="Hyperlink 47" xfId="22275" hidden="1" xr:uid="{00000000-0005-0000-0000-00007FBD0000}"/>
    <cellStyle name="Hyperlink 47" xfId="22311" hidden="1" xr:uid="{00000000-0005-0000-0000-000080BD0000}"/>
    <cellStyle name="Hyperlink 47" xfId="22016" hidden="1" xr:uid="{00000000-0005-0000-0000-000081BD0000}"/>
    <cellStyle name="Hyperlink 47" xfId="22408" hidden="1" xr:uid="{00000000-0005-0000-0000-000082BD0000}"/>
    <cellStyle name="Hyperlink 47" xfId="22457" hidden="1" xr:uid="{00000000-0005-0000-0000-000083BD0000}"/>
    <cellStyle name="Hyperlink 47" xfId="22507" hidden="1" xr:uid="{00000000-0005-0000-0000-000084BD0000}"/>
    <cellStyle name="Hyperlink 47" xfId="22543" hidden="1" xr:uid="{00000000-0005-0000-0000-000085BD0000}"/>
    <cellStyle name="Hyperlink 47" xfId="21916" hidden="1" xr:uid="{00000000-0005-0000-0000-000086BD0000}"/>
    <cellStyle name="Hyperlink 47" xfId="22612" hidden="1" xr:uid="{00000000-0005-0000-0000-000087BD0000}"/>
    <cellStyle name="Hyperlink 47" xfId="22661" hidden="1" xr:uid="{00000000-0005-0000-0000-000088BD0000}"/>
    <cellStyle name="Hyperlink 47" xfId="22711" hidden="1" xr:uid="{00000000-0005-0000-0000-000089BD0000}"/>
    <cellStyle name="Hyperlink 47" xfId="22747" hidden="1" xr:uid="{00000000-0005-0000-0000-00008ABD0000}"/>
    <cellStyle name="Hyperlink 47" xfId="22063" hidden="1" xr:uid="{00000000-0005-0000-0000-00008BBD0000}"/>
    <cellStyle name="Hyperlink 47" xfId="22816" hidden="1" xr:uid="{00000000-0005-0000-0000-00008CBD0000}"/>
    <cellStyle name="Hyperlink 47" xfId="22865" hidden="1" xr:uid="{00000000-0005-0000-0000-00008DBD0000}"/>
    <cellStyle name="Hyperlink 47" xfId="22915" hidden="1" xr:uid="{00000000-0005-0000-0000-00008EBD0000}"/>
    <cellStyle name="Hyperlink 47" xfId="22951" hidden="1" xr:uid="{00000000-0005-0000-0000-00008FBD0000}"/>
    <cellStyle name="Hyperlink 47" xfId="21902" hidden="1" xr:uid="{00000000-0005-0000-0000-000090BD0000}"/>
    <cellStyle name="Hyperlink 47" xfId="23020" hidden="1" xr:uid="{00000000-0005-0000-0000-000091BD0000}"/>
    <cellStyle name="Hyperlink 47" xfId="23069" hidden="1" xr:uid="{00000000-0005-0000-0000-000092BD0000}"/>
    <cellStyle name="Hyperlink 47" xfId="23119" hidden="1" xr:uid="{00000000-0005-0000-0000-000093BD0000}"/>
    <cellStyle name="Hyperlink 47" xfId="23155" hidden="1" xr:uid="{00000000-0005-0000-0000-000094BD0000}"/>
    <cellStyle name="Hyperlink 47" xfId="21636" hidden="1" xr:uid="{00000000-0005-0000-0000-000095BD0000}"/>
    <cellStyle name="Hyperlink 47" xfId="23224" hidden="1" xr:uid="{00000000-0005-0000-0000-000096BD0000}"/>
    <cellStyle name="Hyperlink 47" xfId="23273" hidden="1" xr:uid="{00000000-0005-0000-0000-000097BD0000}"/>
    <cellStyle name="Hyperlink 47" xfId="23323" hidden="1" xr:uid="{00000000-0005-0000-0000-000098BD0000}"/>
    <cellStyle name="Hyperlink 47" xfId="23359" hidden="1" xr:uid="{00000000-0005-0000-0000-000099BD0000}"/>
    <cellStyle name="Hyperlink 47" xfId="23482" hidden="1" xr:uid="{00000000-0005-0000-0000-00009ABD0000}"/>
    <cellStyle name="Hyperlink 47" xfId="23655" hidden="1" xr:uid="{00000000-0005-0000-0000-00009BBD0000}"/>
    <cellStyle name="Hyperlink 47" xfId="23704" hidden="1" xr:uid="{00000000-0005-0000-0000-00009CBD0000}"/>
    <cellStyle name="Hyperlink 47" xfId="23754" hidden="1" xr:uid="{00000000-0005-0000-0000-00009DBD0000}"/>
    <cellStyle name="Hyperlink 47" xfId="23790" hidden="1" xr:uid="{00000000-0005-0000-0000-00009EBD0000}"/>
    <cellStyle name="Hyperlink 47" xfId="23495" hidden="1" xr:uid="{00000000-0005-0000-0000-00009FBD0000}"/>
    <cellStyle name="Hyperlink 47" xfId="23887" hidden="1" xr:uid="{00000000-0005-0000-0000-0000A0BD0000}"/>
    <cellStyle name="Hyperlink 47" xfId="23936" hidden="1" xr:uid="{00000000-0005-0000-0000-0000A1BD0000}"/>
    <cellStyle name="Hyperlink 47" xfId="23986" hidden="1" xr:uid="{00000000-0005-0000-0000-0000A2BD0000}"/>
    <cellStyle name="Hyperlink 47" xfId="24022" hidden="1" xr:uid="{00000000-0005-0000-0000-0000A3BD0000}"/>
    <cellStyle name="Hyperlink 47" xfId="23395" hidden="1" xr:uid="{00000000-0005-0000-0000-0000A4BD0000}"/>
    <cellStyle name="Hyperlink 47" xfId="24091" hidden="1" xr:uid="{00000000-0005-0000-0000-0000A5BD0000}"/>
    <cellStyle name="Hyperlink 47" xfId="24140" hidden="1" xr:uid="{00000000-0005-0000-0000-0000A6BD0000}"/>
    <cellStyle name="Hyperlink 47" xfId="24190" hidden="1" xr:uid="{00000000-0005-0000-0000-0000A7BD0000}"/>
    <cellStyle name="Hyperlink 47" xfId="24226" hidden="1" xr:uid="{00000000-0005-0000-0000-0000A8BD0000}"/>
    <cellStyle name="Hyperlink 47" xfId="23542" hidden="1" xr:uid="{00000000-0005-0000-0000-0000A9BD0000}"/>
    <cellStyle name="Hyperlink 47" xfId="24295" hidden="1" xr:uid="{00000000-0005-0000-0000-0000AABD0000}"/>
    <cellStyle name="Hyperlink 47" xfId="24344" hidden="1" xr:uid="{00000000-0005-0000-0000-0000ABBD0000}"/>
    <cellStyle name="Hyperlink 47" xfId="24394" hidden="1" xr:uid="{00000000-0005-0000-0000-0000ACBD0000}"/>
    <cellStyle name="Hyperlink 47" xfId="24430" hidden="1" xr:uid="{00000000-0005-0000-0000-0000ADBD0000}"/>
    <cellStyle name="Hyperlink 47" xfId="23381" hidden="1" xr:uid="{00000000-0005-0000-0000-0000AEBD0000}"/>
    <cellStyle name="Hyperlink 47" xfId="24499" hidden="1" xr:uid="{00000000-0005-0000-0000-0000AFBD0000}"/>
    <cellStyle name="Hyperlink 47" xfId="24548" hidden="1" xr:uid="{00000000-0005-0000-0000-0000B0BD0000}"/>
    <cellStyle name="Hyperlink 47" xfId="24598" hidden="1" xr:uid="{00000000-0005-0000-0000-0000B1BD0000}"/>
    <cellStyle name="Hyperlink 47" xfId="24634" hidden="1" xr:uid="{00000000-0005-0000-0000-0000B2BD0000}"/>
    <cellStyle name="Hyperlink 47" xfId="21538" hidden="1" xr:uid="{00000000-0005-0000-0000-0000B3BD0000}"/>
    <cellStyle name="Hyperlink 47" xfId="24703" hidden="1" xr:uid="{00000000-0005-0000-0000-0000B4BD0000}"/>
    <cellStyle name="Hyperlink 47" xfId="24752" hidden="1" xr:uid="{00000000-0005-0000-0000-0000B5BD0000}"/>
    <cellStyle name="Hyperlink 47" xfId="24802" hidden="1" xr:uid="{00000000-0005-0000-0000-0000B6BD0000}"/>
    <cellStyle name="Hyperlink 47" xfId="24838" hidden="1" xr:uid="{00000000-0005-0000-0000-0000B7BD0000}"/>
    <cellStyle name="Hyperlink 47" xfId="24961" hidden="1" xr:uid="{00000000-0005-0000-0000-0000B8BD0000}"/>
    <cellStyle name="Hyperlink 47" xfId="25134" hidden="1" xr:uid="{00000000-0005-0000-0000-0000B9BD0000}"/>
    <cellStyle name="Hyperlink 47" xfId="25183" hidden="1" xr:uid="{00000000-0005-0000-0000-0000BABD0000}"/>
    <cellStyle name="Hyperlink 47" xfId="25233" hidden="1" xr:uid="{00000000-0005-0000-0000-0000BBBD0000}"/>
    <cellStyle name="Hyperlink 47" xfId="25269" hidden="1" xr:uid="{00000000-0005-0000-0000-0000BCBD0000}"/>
    <cellStyle name="Hyperlink 47" xfId="24974" hidden="1" xr:uid="{00000000-0005-0000-0000-0000BDBD0000}"/>
    <cellStyle name="Hyperlink 47" xfId="25366" hidden="1" xr:uid="{00000000-0005-0000-0000-0000BEBD0000}"/>
    <cellStyle name="Hyperlink 47" xfId="25415" hidden="1" xr:uid="{00000000-0005-0000-0000-0000BFBD0000}"/>
    <cellStyle name="Hyperlink 47" xfId="25465" hidden="1" xr:uid="{00000000-0005-0000-0000-0000C0BD0000}"/>
    <cellStyle name="Hyperlink 47" xfId="25501" hidden="1" xr:uid="{00000000-0005-0000-0000-0000C1BD0000}"/>
    <cellStyle name="Hyperlink 47" xfId="24874" hidden="1" xr:uid="{00000000-0005-0000-0000-0000C2BD0000}"/>
    <cellStyle name="Hyperlink 47" xfId="25570" hidden="1" xr:uid="{00000000-0005-0000-0000-0000C3BD0000}"/>
    <cellStyle name="Hyperlink 47" xfId="25619" hidden="1" xr:uid="{00000000-0005-0000-0000-0000C4BD0000}"/>
    <cellStyle name="Hyperlink 47" xfId="25669" hidden="1" xr:uid="{00000000-0005-0000-0000-0000C5BD0000}"/>
    <cellStyle name="Hyperlink 47" xfId="25705" hidden="1" xr:uid="{00000000-0005-0000-0000-0000C6BD0000}"/>
    <cellStyle name="Hyperlink 47" xfId="25021" hidden="1" xr:uid="{00000000-0005-0000-0000-0000C7BD0000}"/>
    <cellStyle name="Hyperlink 47" xfId="25774" hidden="1" xr:uid="{00000000-0005-0000-0000-0000C8BD0000}"/>
    <cellStyle name="Hyperlink 47" xfId="25823" hidden="1" xr:uid="{00000000-0005-0000-0000-0000C9BD0000}"/>
    <cellStyle name="Hyperlink 47" xfId="25873" hidden="1" xr:uid="{00000000-0005-0000-0000-0000CABD0000}"/>
    <cellStyle name="Hyperlink 47" xfId="25909" hidden="1" xr:uid="{00000000-0005-0000-0000-0000CBBD0000}"/>
    <cellStyle name="Hyperlink 47" xfId="24860" hidden="1" xr:uid="{00000000-0005-0000-0000-0000CCBD0000}"/>
    <cellStyle name="Hyperlink 47" xfId="25978" hidden="1" xr:uid="{00000000-0005-0000-0000-0000CDBD0000}"/>
    <cellStyle name="Hyperlink 47" xfId="26027" hidden="1" xr:uid="{00000000-0005-0000-0000-0000CEBD0000}"/>
    <cellStyle name="Hyperlink 47" xfId="26077" hidden="1" xr:uid="{00000000-0005-0000-0000-0000CFBD0000}"/>
    <cellStyle name="Hyperlink 47" xfId="26113" hidden="1" xr:uid="{00000000-0005-0000-0000-0000D0BD0000}"/>
    <cellStyle name="Hyperlink 47" xfId="10888" hidden="1" xr:uid="{00000000-0005-0000-0000-0000D1BD0000}"/>
    <cellStyle name="Hyperlink 47" xfId="26207" hidden="1" xr:uid="{00000000-0005-0000-0000-0000D2BD0000}"/>
    <cellStyle name="Hyperlink 47" xfId="26256" hidden="1" xr:uid="{00000000-0005-0000-0000-0000D3BD0000}"/>
    <cellStyle name="Hyperlink 47" xfId="26306" hidden="1" xr:uid="{00000000-0005-0000-0000-0000D4BD0000}"/>
    <cellStyle name="Hyperlink 47" xfId="26342" hidden="1" xr:uid="{00000000-0005-0000-0000-0000D5BD0000}"/>
    <cellStyle name="Hyperlink 47" xfId="26393" hidden="1" xr:uid="{00000000-0005-0000-0000-0000D6BD0000}"/>
    <cellStyle name="Hyperlink 47" xfId="26462" hidden="1" xr:uid="{00000000-0005-0000-0000-0000D7BD0000}"/>
    <cellStyle name="Hyperlink 47" xfId="26511" hidden="1" xr:uid="{00000000-0005-0000-0000-0000D8BD0000}"/>
    <cellStyle name="Hyperlink 47" xfId="26561" hidden="1" xr:uid="{00000000-0005-0000-0000-0000D9BD0000}"/>
    <cellStyle name="Hyperlink 47" xfId="26597" hidden="1" xr:uid="{00000000-0005-0000-0000-0000DABD0000}"/>
    <cellStyle name="Hyperlink 47" xfId="26700" hidden="1" xr:uid="{00000000-0005-0000-0000-0000DBBD0000}"/>
    <cellStyle name="Hyperlink 47" xfId="26823" hidden="1" xr:uid="{00000000-0005-0000-0000-0000DCBD0000}"/>
    <cellStyle name="Hyperlink 47" xfId="26872" hidden="1" xr:uid="{00000000-0005-0000-0000-0000DDBD0000}"/>
    <cellStyle name="Hyperlink 47" xfId="26922" hidden="1" xr:uid="{00000000-0005-0000-0000-0000DEBD0000}"/>
    <cellStyle name="Hyperlink 47" xfId="26958" hidden="1" xr:uid="{00000000-0005-0000-0000-0000DFBD0000}"/>
    <cellStyle name="Hyperlink 47" xfId="27081" hidden="1" xr:uid="{00000000-0005-0000-0000-0000E0BD0000}"/>
    <cellStyle name="Hyperlink 47" xfId="27254" hidden="1" xr:uid="{00000000-0005-0000-0000-0000E1BD0000}"/>
    <cellStyle name="Hyperlink 47" xfId="27303" hidden="1" xr:uid="{00000000-0005-0000-0000-0000E2BD0000}"/>
    <cellStyle name="Hyperlink 47" xfId="27353" hidden="1" xr:uid="{00000000-0005-0000-0000-0000E3BD0000}"/>
    <cellStyle name="Hyperlink 47" xfId="27389" hidden="1" xr:uid="{00000000-0005-0000-0000-0000E4BD0000}"/>
    <cellStyle name="Hyperlink 47" xfId="27094" hidden="1" xr:uid="{00000000-0005-0000-0000-0000E5BD0000}"/>
    <cellStyle name="Hyperlink 47" xfId="27486" hidden="1" xr:uid="{00000000-0005-0000-0000-0000E6BD0000}"/>
    <cellStyle name="Hyperlink 47" xfId="27535" hidden="1" xr:uid="{00000000-0005-0000-0000-0000E7BD0000}"/>
    <cellStyle name="Hyperlink 47" xfId="27585" hidden="1" xr:uid="{00000000-0005-0000-0000-0000E8BD0000}"/>
    <cellStyle name="Hyperlink 47" xfId="27621" hidden="1" xr:uid="{00000000-0005-0000-0000-0000E9BD0000}"/>
    <cellStyle name="Hyperlink 47" xfId="26994" hidden="1" xr:uid="{00000000-0005-0000-0000-0000EABD0000}"/>
    <cellStyle name="Hyperlink 47" xfId="27690" hidden="1" xr:uid="{00000000-0005-0000-0000-0000EBBD0000}"/>
    <cellStyle name="Hyperlink 47" xfId="27739" hidden="1" xr:uid="{00000000-0005-0000-0000-0000ECBD0000}"/>
    <cellStyle name="Hyperlink 47" xfId="27789" hidden="1" xr:uid="{00000000-0005-0000-0000-0000EDBD0000}"/>
    <cellStyle name="Hyperlink 47" xfId="27825" hidden="1" xr:uid="{00000000-0005-0000-0000-0000EEBD0000}"/>
    <cellStyle name="Hyperlink 47" xfId="27141" hidden="1" xr:uid="{00000000-0005-0000-0000-0000EFBD0000}"/>
    <cellStyle name="Hyperlink 47" xfId="27894" hidden="1" xr:uid="{00000000-0005-0000-0000-0000F0BD0000}"/>
    <cellStyle name="Hyperlink 47" xfId="27943" hidden="1" xr:uid="{00000000-0005-0000-0000-0000F1BD0000}"/>
    <cellStyle name="Hyperlink 47" xfId="27993" hidden="1" xr:uid="{00000000-0005-0000-0000-0000F2BD0000}"/>
    <cellStyle name="Hyperlink 47" xfId="28029" hidden="1" xr:uid="{00000000-0005-0000-0000-0000F3BD0000}"/>
    <cellStyle name="Hyperlink 47" xfId="26980" hidden="1" xr:uid="{00000000-0005-0000-0000-0000F4BD0000}"/>
    <cellStyle name="Hyperlink 47" xfId="28098" hidden="1" xr:uid="{00000000-0005-0000-0000-0000F5BD0000}"/>
    <cellStyle name="Hyperlink 47" xfId="28147" hidden="1" xr:uid="{00000000-0005-0000-0000-0000F6BD0000}"/>
    <cellStyle name="Hyperlink 47" xfId="28197" hidden="1" xr:uid="{00000000-0005-0000-0000-0000F7BD0000}"/>
    <cellStyle name="Hyperlink 47" xfId="28233" hidden="1" xr:uid="{00000000-0005-0000-0000-0000F8BD0000}"/>
    <cellStyle name="Hyperlink 47" xfId="26714" hidden="1" xr:uid="{00000000-0005-0000-0000-0000F9BD0000}"/>
    <cellStyle name="Hyperlink 47" xfId="28302" hidden="1" xr:uid="{00000000-0005-0000-0000-0000FABD0000}"/>
    <cellStyle name="Hyperlink 47" xfId="28351" hidden="1" xr:uid="{00000000-0005-0000-0000-0000FBBD0000}"/>
    <cellStyle name="Hyperlink 47" xfId="28401" hidden="1" xr:uid="{00000000-0005-0000-0000-0000FCBD0000}"/>
    <cellStyle name="Hyperlink 47" xfId="28437" hidden="1" xr:uid="{00000000-0005-0000-0000-0000FDBD0000}"/>
    <cellStyle name="Hyperlink 47" xfId="28560" hidden="1" xr:uid="{00000000-0005-0000-0000-0000FEBD0000}"/>
    <cellStyle name="Hyperlink 47" xfId="28733" hidden="1" xr:uid="{00000000-0005-0000-0000-0000FFBD0000}"/>
    <cellStyle name="Hyperlink 47" xfId="28782" hidden="1" xr:uid="{00000000-0005-0000-0000-000000BE0000}"/>
    <cellStyle name="Hyperlink 47" xfId="28832" hidden="1" xr:uid="{00000000-0005-0000-0000-000001BE0000}"/>
    <cellStyle name="Hyperlink 47" xfId="28868" hidden="1" xr:uid="{00000000-0005-0000-0000-000002BE0000}"/>
    <cellStyle name="Hyperlink 47" xfId="28573" hidden="1" xr:uid="{00000000-0005-0000-0000-000003BE0000}"/>
    <cellStyle name="Hyperlink 47" xfId="28965" hidden="1" xr:uid="{00000000-0005-0000-0000-000004BE0000}"/>
    <cellStyle name="Hyperlink 47" xfId="29014" hidden="1" xr:uid="{00000000-0005-0000-0000-000005BE0000}"/>
    <cellStyle name="Hyperlink 47" xfId="29064" hidden="1" xr:uid="{00000000-0005-0000-0000-000006BE0000}"/>
    <cellStyle name="Hyperlink 47" xfId="29100" hidden="1" xr:uid="{00000000-0005-0000-0000-000007BE0000}"/>
    <cellStyle name="Hyperlink 47" xfId="28473" hidden="1" xr:uid="{00000000-0005-0000-0000-000008BE0000}"/>
    <cellStyle name="Hyperlink 47" xfId="29169" hidden="1" xr:uid="{00000000-0005-0000-0000-000009BE0000}"/>
    <cellStyle name="Hyperlink 47" xfId="29218" hidden="1" xr:uid="{00000000-0005-0000-0000-00000ABE0000}"/>
    <cellStyle name="Hyperlink 47" xfId="29268" hidden="1" xr:uid="{00000000-0005-0000-0000-00000BBE0000}"/>
    <cellStyle name="Hyperlink 47" xfId="29304" hidden="1" xr:uid="{00000000-0005-0000-0000-00000CBE0000}"/>
    <cellStyle name="Hyperlink 47" xfId="28620" hidden="1" xr:uid="{00000000-0005-0000-0000-00000DBE0000}"/>
    <cellStyle name="Hyperlink 47" xfId="29373" hidden="1" xr:uid="{00000000-0005-0000-0000-00000EBE0000}"/>
    <cellStyle name="Hyperlink 47" xfId="29422" hidden="1" xr:uid="{00000000-0005-0000-0000-00000FBE0000}"/>
    <cellStyle name="Hyperlink 47" xfId="29472" hidden="1" xr:uid="{00000000-0005-0000-0000-000010BE0000}"/>
    <cellStyle name="Hyperlink 47" xfId="29508" hidden="1" xr:uid="{00000000-0005-0000-0000-000011BE0000}"/>
    <cellStyle name="Hyperlink 47" xfId="28459" hidden="1" xr:uid="{00000000-0005-0000-0000-000012BE0000}"/>
    <cellStyle name="Hyperlink 47" xfId="29577" hidden="1" xr:uid="{00000000-0005-0000-0000-000013BE0000}"/>
    <cellStyle name="Hyperlink 47" xfId="29626" hidden="1" xr:uid="{00000000-0005-0000-0000-000014BE0000}"/>
    <cellStyle name="Hyperlink 47" xfId="29676" hidden="1" xr:uid="{00000000-0005-0000-0000-000015BE0000}"/>
    <cellStyle name="Hyperlink 47" xfId="29712" hidden="1" xr:uid="{00000000-0005-0000-0000-000016BE0000}"/>
    <cellStyle name="Hyperlink 47" xfId="26616" hidden="1" xr:uid="{00000000-0005-0000-0000-000017BE0000}"/>
    <cellStyle name="Hyperlink 47" xfId="29781" hidden="1" xr:uid="{00000000-0005-0000-0000-000018BE0000}"/>
    <cellStyle name="Hyperlink 47" xfId="29830" hidden="1" xr:uid="{00000000-0005-0000-0000-000019BE0000}"/>
    <cellStyle name="Hyperlink 47" xfId="29880" hidden="1" xr:uid="{00000000-0005-0000-0000-00001ABE0000}"/>
    <cellStyle name="Hyperlink 47" xfId="29916" hidden="1" xr:uid="{00000000-0005-0000-0000-00001BBE0000}"/>
    <cellStyle name="Hyperlink 47" xfId="30039" hidden="1" xr:uid="{00000000-0005-0000-0000-00001CBE0000}"/>
    <cellStyle name="Hyperlink 47" xfId="30212" hidden="1" xr:uid="{00000000-0005-0000-0000-00001DBE0000}"/>
    <cellStyle name="Hyperlink 47" xfId="30261" hidden="1" xr:uid="{00000000-0005-0000-0000-00001EBE0000}"/>
    <cellStyle name="Hyperlink 47" xfId="30311" hidden="1" xr:uid="{00000000-0005-0000-0000-00001FBE0000}"/>
    <cellStyle name="Hyperlink 47" xfId="30347" hidden="1" xr:uid="{00000000-0005-0000-0000-000020BE0000}"/>
    <cellStyle name="Hyperlink 47" xfId="30052" hidden="1" xr:uid="{00000000-0005-0000-0000-000021BE0000}"/>
    <cellStyle name="Hyperlink 47" xfId="30444" hidden="1" xr:uid="{00000000-0005-0000-0000-000022BE0000}"/>
    <cellStyle name="Hyperlink 47" xfId="30493" hidden="1" xr:uid="{00000000-0005-0000-0000-000023BE0000}"/>
    <cellStyle name="Hyperlink 47" xfId="30543" hidden="1" xr:uid="{00000000-0005-0000-0000-000024BE0000}"/>
    <cellStyle name="Hyperlink 47" xfId="30579" hidden="1" xr:uid="{00000000-0005-0000-0000-000025BE0000}"/>
    <cellStyle name="Hyperlink 47" xfId="29952" hidden="1" xr:uid="{00000000-0005-0000-0000-000026BE0000}"/>
    <cellStyle name="Hyperlink 47" xfId="30648" hidden="1" xr:uid="{00000000-0005-0000-0000-000027BE0000}"/>
    <cellStyle name="Hyperlink 47" xfId="30697" hidden="1" xr:uid="{00000000-0005-0000-0000-000028BE0000}"/>
    <cellStyle name="Hyperlink 47" xfId="30747" hidden="1" xr:uid="{00000000-0005-0000-0000-000029BE0000}"/>
    <cellStyle name="Hyperlink 47" xfId="30783" hidden="1" xr:uid="{00000000-0005-0000-0000-00002ABE0000}"/>
    <cellStyle name="Hyperlink 47" xfId="30099" hidden="1" xr:uid="{00000000-0005-0000-0000-00002BBE0000}"/>
    <cellStyle name="Hyperlink 47" xfId="30852" hidden="1" xr:uid="{00000000-0005-0000-0000-00002CBE0000}"/>
    <cellStyle name="Hyperlink 47" xfId="30901" hidden="1" xr:uid="{00000000-0005-0000-0000-00002DBE0000}"/>
    <cellStyle name="Hyperlink 47" xfId="30951" hidden="1" xr:uid="{00000000-0005-0000-0000-00002EBE0000}"/>
    <cellStyle name="Hyperlink 47" xfId="30987" hidden="1" xr:uid="{00000000-0005-0000-0000-00002FBE0000}"/>
    <cellStyle name="Hyperlink 47" xfId="29938" hidden="1" xr:uid="{00000000-0005-0000-0000-000030BE0000}"/>
    <cellStyle name="Hyperlink 47" xfId="31056" hidden="1" xr:uid="{00000000-0005-0000-0000-000031BE0000}"/>
    <cellStyle name="Hyperlink 47" xfId="31105" hidden="1" xr:uid="{00000000-0005-0000-0000-000032BE0000}"/>
    <cellStyle name="Hyperlink 47" xfId="31155" hidden="1" xr:uid="{00000000-0005-0000-0000-000033BE0000}"/>
    <cellStyle name="Hyperlink 47" xfId="31191" hidden="1" xr:uid="{00000000-0005-0000-0000-000034BE0000}"/>
    <cellStyle name="Hyperlink 47" xfId="15976" hidden="1" xr:uid="{00000000-0005-0000-0000-000035BE0000}"/>
    <cellStyle name="Hyperlink 47" xfId="31279" hidden="1" xr:uid="{00000000-0005-0000-0000-000036BE0000}"/>
    <cellStyle name="Hyperlink 47" xfId="31328" hidden="1" xr:uid="{00000000-0005-0000-0000-000037BE0000}"/>
    <cellStyle name="Hyperlink 47" xfId="31378" hidden="1" xr:uid="{00000000-0005-0000-0000-000038BE0000}"/>
    <cellStyle name="Hyperlink 47" xfId="31414" hidden="1" xr:uid="{00000000-0005-0000-0000-000039BE0000}"/>
    <cellStyle name="Hyperlink 47" xfId="31465" hidden="1" xr:uid="{00000000-0005-0000-0000-00003ABE0000}"/>
    <cellStyle name="Hyperlink 47" xfId="31534" hidden="1" xr:uid="{00000000-0005-0000-0000-00003BBE0000}"/>
    <cellStyle name="Hyperlink 47" xfId="31583" hidden="1" xr:uid="{00000000-0005-0000-0000-00003CBE0000}"/>
    <cellStyle name="Hyperlink 47" xfId="31633" hidden="1" xr:uid="{00000000-0005-0000-0000-00003DBE0000}"/>
    <cellStyle name="Hyperlink 47" xfId="31669" hidden="1" xr:uid="{00000000-0005-0000-0000-00003EBE0000}"/>
    <cellStyle name="Hyperlink 47" xfId="31769" hidden="1" xr:uid="{00000000-0005-0000-0000-00003FBE0000}"/>
    <cellStyle name="Hyperlink 47" xfId="31891" hidden="1" xr:uid="{00000000-0005-0000-0000-000040BE0000}"/>
    <cellStyle name="Hyperlink 47" xfId="31940" hidden="1" xr:uid="{00000000-0005-0000-0000-000041BE0000}"/>
    <cellStyle name="Hyperlink 47" xfId="31990" hidden="1" xr:uid="{00000000-0005-0000-0000-000042BE0000}"/>
    <cellStyle name="Hyperlink 47" xfId="32026" hidden="1" xr:uid="{00000000-0005-0000-0000-000043BE0000}"/>
    <cellStyle name="Hyperlink 47" xfId="32149" hidden="1" xr:uid="{00000000-0005-0000-0000-000044BE0000}"/>
    <cellStyle name="Hyperlink 47" xfId="32322" hidden="1" xr:uid="{00000000-0005-0000-0000-000045BE0000}"/>
    <cellStyle name="Hyperlink 47" xfId="32371" hidden="1" xr:uid="{00000000-0005-0000-0000-000046BE0000}"/>
    <cellStyle name="Hyperlink 47" xfId="32421" hidden="1" xr:uid="{00000000-0005-0000-0000-000047BE0000}"/>
    <cellStyle name="Hyperlink 47" xfId="32457" hidden="1" xr:uid="{00000000-0005-0000-0000-000048BE0000}"/>
    <cellStyle name="Hyperlink 47" xfId="32162" hidden="1" xr:uid="{00000000-0005-0000-0000-000049BE0000}"/>
    <cellStyle name="Hyperlink 47" xfId="32554" hidden="1" xr:uid="{00000000-0005-0000-0000-00004ABE0000}"/>
    <cellStyle name="Hyperlink 47" xfId="32603" hidden="1" xr:uid="{00000000-0005-0000-0000-00004BBE0000}"/>
    <cellStyle name="Hyperlink 47" xfId="32653" hidden="1" xr:uid="{00000000-0005-0000-0000-00004CBE0000}"/>
    <cellStyle name="Hyperlink 47" xfId="32689" hidden="1" xr:uid="{00000000-0005-0000-0000-00004DBE0000}"/>
    <cellStyle name="Hyperlink 47" xfId="32062" hidden="1" xr:uid="{00000000-0005-0000-0000-00004EBE0000}"/>
    <cellStyle name="Hyperlink 47" xfId="32758" hidden="1" xr:uid="{00000000-0005-0000-0000-00004FBE0000}"/>
    <cellStyle name="Hyperlink 47" xfId="32807" hidden="1" xr:uid="{00000000-0005-0000-0000-000050BE0000}"/>
    <cellStyle name="Hyperlink 47" xfId="32857" hidden="1" xr:uid="{00000000-0005-0000-0000-000051BE0000}"/>
    <cellStyle name="Hyperlink 47" xfId="32893" hidden="1" xr:uid="{00000000-0005-0000-0000-000052BE0000}"/>
    <cellStyle name="Hyperlink 47" xfId="32209" hidden="1" xr:uid="{00000000-0005-0000-0000-000053BE0000}"/>
    <cellStyle name="Hyperlink 47" xfId="32962" hidden="1" xr:uid="{00000000-0005-0000-0000-000054BE0000}"/>
    <cellStyle name="Hyperlink 47" xfId="33011" hidden="1" xr:uid="{00000000-0005-0000-0000-000055BE0000}"/>
    <cellStyle name="Hyperlink 47" xfId="33061" hidden="1" xr:uid="{00000000-0005-0000-0000-000056BE0000}"/>
    <cellStyle name="Hyperlink 47" xfId="33097" hidden="1" xr:uid="{00000000-0005-0000-0000-000057BE0000}"/>
    <cellStyle name="Hyperlink 47" xfId="32048" hidden="1" xr:uid="{00000000-0005-0000-0000-000058BE0000}"/>
    <cellStyle name="Hyperlink 47" xfId="33166" hidden="1" xr:uid="{00000000-0005-0000-0000-000059BE0000}"/>
    <cellStyle name="Hyperlink 47" xfId="33215" hidden="1" xr:uid="{00000000-0005-0000-0000-00005ABE0000}"/>
    <cellStyle name="Hyperlink 47" xfId="33265" hidden="1" xr:uid="{00000000-0005-0000-0000-00005BBE0000}"/>
    <cellStyle name="Hyperlink 47" xfId="33301" hidden="1" xr:uid="{00000000-0005-0000-0000-00005CBE0000}"/>
    <cellStyle name="Hyperlink 47" xfId="31782" hidden="1" xr:uid="{00000000-0005-0000-0000-00005DBE0000}"/>
    <cellStyle name="Hyperlink 47" xfId="33370" hidden="1" xr:uid="{00000000-0005-0000-0000-00005EBE0000}"/>
    <cellStyle name="Hyperlink 47" xfId="33419" hidden="1" xr:uid="{00000000-0005-0000-0000-00005FBE0000}"/>
    <cellStyle name="Hyperlink 47" xfId="33469" hidden="1" xr:uid="{00000000-0005-0000-0000-000060BE0000}"/>
    <cellStyle name="Hyperlink 47" xfId="33505" hidden="1" xr:uid="{00000000-0005-0000-0000-000061BE0000}"/>
    <cellStyle name="Hyperlink 47" xfId="33628" hidden="1" xr:uid="{00000000-0005-0000-0000-000062BE0000}"/>
    <cellStyle name="Hyperlink 47" xfId="33801" hidden="1" xr:uid="{00000000-0005-0000-0000-000063BE0000}"/>
    <cellStyle name="Hyperlink 47" xfId="33850" hidden="1" xr:uid="{00000000-0005-0000-0000-000064BE0000}"/>
    <cellStyle name="Hyperlink 47" xfId="33900" hidden="1" xr:uid="{00000000-0005-0000-0000-000065BE0000}"/>
    <cellStyle name="Hyperlink 47" xfId="33936" hidden="1" xr:uid="{00000000-0005-0000-0000-000066BE0000}"/>
    <cellStyle name="Hyperlink 47" xfId="33641" hidden="1" xr:uid="{00000000-0005-0000-0000-000067BE0000}"/>
    <cellStyle name="Hyperlink 47" xfId="34033" hidden="1" xr:uid="{00000000-0005-0000-0000-000068BE0000}"/>
    <cellStyle name="Hyperlink 47" xfId="34082" hidden="1" xr:uid="{00000000-0005-0000-0000-000069BE0000}"/>
    <cellStyle name="Hyperlink 47" xfId="34132" hidden="1" xr:uid="{00000000-0005-0000-0000-00006ABE0000}"/>
    <cellStyle name="Hyperlink 47" xfId="34168" hidden="1" xr:uid="{00000000-0005-0000-0000-00006BBE0000}"/>
    <cellStyle name="Hyperlink 47" xfId="33541" hidden="1" xr:uid="{00000000-0005-0000-0000-00006CBE0000}"/>
    <cellStyle name="Hyperlink 47" xfId="34237" hidden="1" xr:uid="{00000000-0005-0000-0000-00006DBE0000}"/>
    <cellStyle name="Hyperlink 47" xfId="34286" hidden="1" xr:uid="{00000000-0005-0000-0000-00006EBE0000}"/>
    <cellStyle name="Hyperlink 47" xfId="34336" hidden="1" xr:uid="{00000000-0005-0000-0000-00006FBE0000}"/>
    <cellStyle name="Hyperlink 47" xfId="34372" hidden="1" xr:uid="{00000000-0005-0000-0000-000070BE0000}"/>
    <cellStyle name="Hyperlink 47" xfId="33688" hidden="1" xr:uid="{00000000-0005-0000-0000-000071BE0000}"/>
    <cellStyle name="Hyperlink 47" xfId="34441" hidden="1" xr:uid="{00000000-0005-0000-0000-000072BE0000}"/>
    <cellStyle name="Hyperlink 47" xfId="34490" hidden="1" xr:uid="{00000000-0005-0000-0000-000073BE0000}"/>
    <cellStyle name="Hyperlink 47" xfId="34540" hidden="1" xr:uid="{00000000-0005-0000-0000-000074BE0000}"/>
    <cellStyle name="Hyperlink 47" xfId="34576" hidden="1" xr:uid="{00000000-0005-0000-0000-000075BE0000}"/>
    <cellStyle name="Hyperlink 47" xfId="33527" hidden="1" xr:uid="{00000000-0005-0000-0000-000076BE0000}"/>
    <cellStyle name="Hyperlink 47" xfId="34645" hidden="1" xr:uid="{00000000-0005-0000-0000-000077BE0000}"/>
    <cellStyle name="Hyperlink 47" xfId="34694" hidden="1" xr:uid="{00000000-0005-0000-0000-000078BE0000}"/>
    <cellStyle name="Hyperlink 47" xfId="34744" hidden="1" xr:uid="{00000000-0005-0000-0000-000079BE0000}"/>
    <cellStyle name="Hyperlink 47" xfId="34780" hidden="1" xr:uid="{00000000-0005-0000-0000-00007ABE0000}"/>
    <cellStyle name="Hyperlink 47" xfId="31687" hidden="1" xr:uid="{00000000-0005-0000-0000-00007BBE0000}"/>
    <cellStyle name="Hyperlink 47" xfId="34849" hidden="1" xr:uid="{00000000-0005-0000-0000-00007CBE0000}"/>
    <cellStyle name="Hyperlink 47" xfId="34898" hidden="1" xr:uid="{00000000-0005-0000-0000-00007DBE0000}"/>
    <cellStyle name="Hyperlink 47" xfId="34948" hidden="1" xr:uid="{00000000-0005-0000-0000-00007EBE0000}"/>
    <cellStyle name="Hyperlink 47" xfId="34984" hidden="1" xr:uid="{00000000-0005-0000-0000-00007FBE0000}"/>
    <cellStyle name="Hyperlink 47" xfId="35107" hidden="1" xr:uid="{00000000-0005-0000-0000-000080BE0000}"/>
    <cellStyle name="Hyperlink 47" xfId="35280" hidden="1" xr:uid="{00000000-0005-0000-0000-000081BE0000}"/>
    <cellStyle name="Hyperlink 47" xfId="35329" hidden="1" xr:uid="{00000000-0005-0000-0000-000082BE0000}"/>
    <cellStyle name="Hyperlink 47" xfId="35379" hidden="1" xr:uid="{00000000-0005-0000-0000-000083BE0000}"/>
    <cellStyle name="Hyperlink 47" xfId="35415" hidden="1" xr:uid="{00000000-0005-0000-0000-000084BE0000}"/>
    <cellStyle name="Hyperlink 47" xfId="35120" hidden="1" xr:uid="{00000000-0005-0000-0000-000085BE0000}"/>
    <cellStyle name="Hyperlink 47" xfId="35512" hidden="1" xr:uid="{00000000-0005-0000-0000-000086BE0000}"/>
    <cellStyle name="Hyperlink 47" xfId="35561" hidden="1" xr:uid="{00000000-0005-0000-0000-000087BE0000}"/>
    <cellStyle name="Hyperlink 47" xfId="35611" hidden="1" xr:uid="{00000000-0005-0000-0000-000088BE0000}"/>
    <cellStyle name="Hyperlink 47" xfId="35647" hidden="1" xr:uid="{00000000-0005-0000-0000-000089BE0000}"/>
    <cellStyle name="Hyperlink 47" xfId="35020" hidden="1" xr:uid="{00000000-0005-0000-0000-00008ABE0000}"/>
    <cellStyle name="Hyperlink 47" xfId="35716" hidden="1" xr:uid="{00000000-0005-0000-0000-00008BBE0000}"/>
    <cellStyle name="Hyperlink 47" xfId="35765" hidden="1" xr:uid="{00000000-0005-0000-0000-00008CBE0000}"/>
    <cellStyle name="Hyperlink 47" xfId="35815" hidden="1" xr:uid="{00000000-0005-0000-0000-00008DBE0000}"/>
    <cellStyle name="Hyperlink 47" xfId="35851" hidden="1" xr:uid="{00000000-0005-0000-0000-00008EBE0000}"/>
    <cellStyle name="Hyperlink 47" xfId="35167" hidden="1" xr:uid="{00000000-0005-0000-0000-00008FBE0000}"/>
    <cellStyle name="Hyperlink 47" xfId="35920" hidden="1" xr:uid="{00000000-0005-0000-0000-000090BE0000}"/>
    <cellStyle name="Hyperlink 47" xfId="35969" hidden="1" xr:uid="{00000000-0005-0000-0000-000091BE0000}"/>
    <cellStyle name="Hyperlink 47" xfId="36019" hidden="1" xr:uid="{00000000-0005-0000-0000-000092BE0000}"/>
    <cellStyle name="Hyperlink 47" xfId="36055" hidden="1" xr:uid="{00000000-0005-0000-0000-000093BE0000}"/>
    <cellStyle name="Hyperlink 47" xfId="35006" hidden="1" xr:uid="{00000000-0005-0000-0000-000094BE0000}"/>
    <cellStyle name="Hyperlink 47" xfId="36124" hidden="1" xr:uid="{00000000-0005-0000-0000-000095BE0000}"/>
    <cellStyle name="Hyperlink 47" xfId="36173" hidden="1" xr:uid="{00000000-0005-0000-0000-000096BE0000}"/>
    <cellStyle name="Hyperlink 47" xfId="36223" hidden="1" xr:uid="{00000000-0005-0000-0000-000097BE0000}"/>
    <cellStyle name="Hyperlink 47" xfId="36259" hidden="1" xr:uid="{00000000-0005-0000-0000-000098BE0000}"/>
    <cellStyle name="Hyperlink 47" xfId="11410" hidden="1" xr:uid="{00000000-0005-0000-0000-000099BE0000}"/>
    <cellStyle name="Hyperlink 47" xfId="36348" hidden="1" xr:uid="{00000000-0005-0000-0000-00009ABE0000}"/>
    <cellStyle name="Hyperlink 47" xfId="36397" hidden="1" xr:uid="{00000000-0005-0000-0000-00009BBE0000}"/>
    <cellStyle name="Hyperlink 47" xfId="36447" hidden="1" xr:uid="{00000000-0005-0000-0000-00009CBE0000}"/>
    <cellStyle name="Hyperlink 47" xfId="36483" hidden="1" xr:uid="{00000000-0005-0000-0000-00009DBE0000}"/>
    <cellStyle name="Hyperlink 47" xfId="36534" hidden="1" xr:uid="{00000000-0005-0000-0000-00009EBE0000}"/>
    <cellStyle name="Hyperlink 47" xfId="36603" hidden="1" xr:uid="{00000000-0005-0000-0000-00009FBE0000}"/>
    <cellStyle name="Hyperlink 47" xfId="36652" hidden="1" xr:uid="{00000000-0005-0000-0000-0000A0BE0000}"/>
    <cellStyle name="Hyperlink 47" xfId="36702" hidden="1" xr:uid="{00000000-0005-0000-0000-0000A1BE0000}"/>
    <cellStyle name="Hyperlink 47" xfId="36738" hidden="1" xr:uid="{00000000-0005-0000-0000-0000A2BE0000}"/>
    <cellStyle name="Hyperlink 47" xfId="36838" hidden="1" xr:uid="{00000000-0005-0000-0000-0000A3BE0000}"/>
    <cellStyle name="Hyperlink 47" xfId="36960" hidden="1" xr:uid="{00000000-0005-0000-0000-0000A4BE0000}"/>
    <cellStyle name="Hyperlink 47" xfId="37009" hidden="1" xr:uid="{00000000-0005-0000-0000-0000A5BE0000}"/>
    <cellStyle name="Hyperlink 47" xfId="37059" hidden="1" xr:uid="{00000000-0005-0000-0000-0000A6BE0000}"/>
    <cellStyle name="Hyperlink 47" xfId="37095" hidden="1" xr:uid="{00000000-0005-0000-0000-0000A7BE0000}"/>
    <cellStyle name="Hyperlink 47" xfId="37218" hidden="1" xr:uid="{00000000-0005-0000-0000-0000A8BE0000}"/>
    <cellStyle name="Hyperlink 47" xfId="37391" hidden="1" xr:uid="{00000000-0005-0000-0000-0000A9BE0000}"/>
    <cellStyle name="Hyperlink 47" xfId="37440" hidden="1" xr:uid="{00000000-0005-0000-0000-0000AABE0000}"/>
    <cellStyle name="Hyperlink 47" xfId="37490" hidden="1" xr:uid="{00000000-0005-0000-0000-0000ABBE0000}"/>
    <cellStyle name="Hyperlink 47" xfId="37526" hidden="1" xr:uid="{00000000-0005-0000-0000-0000ACBE0000}"/>
    <cellStyle name="Hyperlink 47" xfId="37231" hidden="1" xr:uid="{00000000-0005-0000-0000-0000ADBE0000}"/>
    <cellStyle name="Hyperlink 47" xfId="37623" hidden="1" xr:uid="{00000000-0005-0000-0000-0000AEBE0000}"/>
    <cellStyle name="Hyperlink 47" xfId="37672" hidden="1" xr:uid="{00000000-0005-0000-0000-0000AFBE0000}"/>
    <cellStyle name="Hyperlink 47" xfId="37722" hidden="1" xr:uid="{00000000-0005-0000-0000-0000B0BE0000}"/>
    <cellStyle name="Hyperlink 47" xfId="37758" hidden="1" xr:uid="{00000000-0005-0000-0000-0000B1BE0000}"/>
    <cellStyle name="Hyperlink 47" xfId="37131" hidden="1" xr:uid="{00000000-0005-0000-0000-0000B2BE0000}"/>
    <cellStyle name="Hyperlink 47" xfId="37827" hidden="1" xr:uid="{00000000-0005-0000-0000-0000B3BE0000}"/>
    <cellStyle name="Hyperlink 47" xfId="37876" hidden="1" xr:uid="{00000000-0005-0000-0000-0000B4BE0000}"/>
    <cellStyle name="Hyperlink 47" xfId="37926" hidden="1" xr:uid="{00000000-0005-0000-0000-0000B5BE0000}"/>
    <cellStyle name="Hyperlink 47" xfId="37962" hidden="1" xr:uid="{00000000-0005-0000-0000-0000B6BE0000}"/>
    <cellStyle name="Hyperlink 47" xfId="37278" hidden="1" xr:uid="{00000000-0005-0000-0000-0000B7BE0000}"/>
    <cellStyle name="Hyperlink 47" xfId="38031" hidden="1" xr:uid="{00000000-0005-0000-0000-0000B8BE0000}"/>
    <cellStyle name="Hyperlink 47" xfId="38080" hidden="1" xr:uid="{00000000-0005-0000-0000-0000B9BE0000}"/>
    <cellStyle name="Hyperlink 47" xfId="38130" hidden="1" xr:uid="{00000000-0005-0000-0000-0000BABE0000}"/>
    <cellStyle name="Hyperlink 47" xfId="38166" hidden="1" xr:uid="{00000000-0005-0000-0000-0000BBBE0000}"/>
    <cellStyle name="Hyperlink 47" xfId="37117" hidden="1" xr:uid="{00000000-0005-0000-0000-0000BCBE0000}"/>
    <cellStyle name="Hyperlink 47" xfId="38235" hidden="1" xr:uid="{00000000-0005-0000-0000-0000BDBE0000}"/>
    <cellStyle name="Hyperlink 47" xfId="38284" hidden="1" xr:uid="{00000000-0005-0000-0000-0000BEBE0000}"/>
    <cellStyle name="Hyperlink 47" xfId="38334" hidden="1" xr:uid="{00000000-0005-0000-0000-0000BFBE0000}"/>
    <cellStyle name="Hyperlink 47" xfId="38370" hidden="1" xr:uid="{00000000-0005-0000-0000-0000C0BE0000}"/>
    <cellStyle name="Hyperlink 47" xfId="36851" hidden="1" xr:uid="{00000000-0005-0000-0000-0000C1BE0000}"/>
    <cellStyle name="Hyperlink 47" xfId="38439" hidden="1" xr:uid="{00000000-0005-0000-0000-0000C2BE0000}"/>
    <cellStyle name="Hyperlink 47" xfId="38488" hidden="1" xr:uid="{00000000-0005-0000-0000-0000C3BE0000}"/>
    <cellStyle name="Hyperlink 47" xfId="38538" hidden="1" xr:uid="{00000000-0005-0000-0000-0000C4BE0000}"/>
    <cellStyle name="Hyperlink 47" xfId="38574" hidden="1" xr:uid="{00000000-0005-0000-0000-0000C5BE0000}"/>
    <cellStyle name="Hyperlink 47" xfId="38697" hidden="1" xr:uid="{00000000-0005-0000-0000-0000C6BE0000}"/>
    <cellStyle name="Hyperlink 47" xfId="38870" hidden="1" xr:uid="{00000000-0005-0000-0000-0000C7BE0000}"/>
    <cellStyle name="Hyperlink 47" xfId="38919" hidden="1" xr:uid="{00000000-0005-0000-0000-0000C8BE0000}"/>
    <cellStyle name="Hyperlink 47" xfId="38969" hidden="1" xr:uid="{00000000-0005-0000-0000-0000C9BE0000}"/>
    <cellStyle name="Hyperlink 47" xfId="39005" hidden="1" xr:uid="{00000000-0005-0000-0000-0000CABE0000}"/>
    <cellStyle name="Hyperlink 47" xfId="38710" hidden="1" xr:uid="{00000000-0005-0000-0000-0000CBBE0000}"/>
    <cellStyle name="Hyperlink 47" xfId="39102" hidden="1" xr:uid="{00000000-0005-0000-0000-0000CCBE0000}"/>
    <cellStyle name="Hyperlink 47" xfId="39151" hidden="1" xr:uid="{00000000-0005-0000-0000-0000CDBE0000}"/>
    <cellStyle name="Hyperlink 47" xfId="39201" hidden="1" xr:uid="{00000000-0005-0000-0000-0000CEBE0000}"/>
    <cellStyle name="Hyperlink 47" xfId="39237" hidden="1" xr:uid="{00000000-0005-0000-0000-0000CFBE0000}"/>
    <cellStyle name="Hyperlink 47" xfId="38610" hidden="1" xr:uid="{00000000-0005-0000-0000-0000D0BE0000}"/>
    <cellStyle name="Hyperlink 47" xfId="39306" hidden="1" xr:uid="{00000000-0005-0000-0000-0000D1BE0000}"/>
    <cellStyle name="Hyperlink 47" xfId="39355" hidden="1" xr:uid="{00000000-0005-0000-0000-0000D2BE0000}"/>
    <cellStyle name="Hyperlink 47" xfId="39405" hidden="1" xr:uid="{00000000-0005-0000-0000-0000D3BE0000}"/>
    <cellStyle name="Hyperlink 47" xfId="39441" hidden="1" xr:uid="{00000000-0005-0000-0000-0000D4BE0000}"/>
    <cellStyle name="Hyperlink 47" xfId="38757" hidden="1" xr:uid="{00000000-0005-0000-0000-0000D5BE0000}"/>
    <cellStyle name="Hyperlink 47" xfId="39510" hidden="1" xr:uid="{00000000-0005-0000-0000-0000D6BE0000}"/>
    <cellStyle name="Hyperlink 47" xfId="39559" hidden="1" xr:uid="{00000000-0005-0000-0000-0000D7BE0000}"/>
    <cellStyle name="Hyperlink 47" xfId="39609" hidden="1" xr:uid="{00000000-0005-0000-0000-0000D8BE0000}"/>
    <cellStyle name="Hyperlink 47" xfId="39645" hidden="1" xr:uid="{00000000-0005-0000-0000-0000D9BE0000}"/>
    <cellStyle name="Hyperlink 47" xfId="38596" hidden="1" xr:uid="{00000000-0005-0000-0000-0000DABE0000}"/>
    <cellStyle name="Hyperlink 47" xfId="39714" hidden="1" xr:uid="{00000000-0005-0000-0000-0000DBBE0000}"/>
    <cellStyle name="Hyperlink 47" xfId="39763" hidden="1" xr:uid="{00000000-0005-0000-0000-0000DCBE0000}"/>
    <cellStyle name="Hyperlink 47" xfId="39813" hidden="1" xr:uid="{00000000-0005-0000-0000-0000DDBE0000}"/>
    <cellStyle name="Hyperlink 47" xfId="39849" hidden="1" xr:uid="{00000000-0005-0000-0000-0000DEBE0000}"/>
    <cellStyle name="Hyperlink 47" xfId="36756" hidden="1" xr:uid="{00000000-0005-0000-0000-0000DFBE0000}"/>
    <cellStyle name="Hyperlink 47" xfId="39918" hidden="1" xr:uid="{00000000-0005-0000-0000-0000E0BE0000}"/>
    <cellStyle name="Hyperlink 47" xfId="39967" hidden="1" xr:uid="{00000000-0005-0000-0000-0000E1BE0000}"/>
    <cellStyle name="Hyperlink 47" xfId="40017" hidden="1" xr:uid="{00000000-0005-0000-0000-0000E2BE0000}"/>
    <cellStyle name="Hyperlink 47" xfId="40053" hidden="1" xr:uid="{00000000-0005-0000-0000-0000E3BE0000}"/>
    <cellStyle name="Hyperlink 47" xfId="40176" hidden="1" xr:uid="{00000000-0005-0000-0000-0000E4BE0000}"/>
    <cellStyle name="Hyperlink 47" xfId="40349" hidden="1" xr:uid="{00000000-0005-0000-0000-0000E5BE0000}"/>
    <cellStyle name="Hyperlink 47" xfId="40398" hidden="1" xr:uid="{00000000-0005-0000-0000-0000E6BE0000}"/>
    <cellStyle name="Hyperlink 47" xfId="40448" hidden="1" xr:uid="{00000000-0005-0000-0000-0000E7BE0000}"/>
    <cellStyle name="Hyperlink 47" xfId="40484" hidden="1" xr:uid="{00000000-0005-0000-0000-0000E8BE0000}"/>
    <cellStyle name="Hyperlink 47" xfId="40189" hidden="1" xr:uid="{00000000-0005-0000-0000-0000E9BE0000}"/>
    <cellStyle name="Hyperlink 47" xfId="40581" hidden="1" xr:uid="{00000000-0005-0000-0000-0000EABE0000}"/>
    <cellStyle name="Hyperlink 47" xfId="40630" hidden="1" xr:uid="{00000000-0005-0000-0000-0000EBBE0000}"/>
    <cellStyle name="Hyperlink 47" xfId="40680" hidden="1" xr:uid="{00000000-0005-0000-0000-0000ECBE0000}"/>
    <cellStyle name="Hyperlink 47" xfId="40716" hidden="1" xr:uid="{00000000-0005-0000-0000-0000EDBE0000}"/>
    <cellStyle name="Hyperlink 47" xfId="40089" hidden="1" xr:uid="{00000000-0005-0000-0000-0000EEBE0000}"/>
    <cellStyle name="Hyperlink 47" xfId="40785" hidden="1" xr:uid="{00000000-0005-0000-0000-0000EFBE0000}"/>
    <cellStyle name="Hyperlink 47" xfId="40834" hidden="1" xr:uid="{00000000-0005-0000-0000-0000F0BE0000}"/>
    <cellStyle name="Hyperlink 47" xfId="40884" hidden="1" xr:uid="{00000000-0005-0000-0000-0000F1BE0000}"/>
    <cellStyle name="Hyperlink 47" xfId="40920" hidden="1" xr:uid="{00000000-0005-0000-0000-0000F2BE0000}"/>
    <cellStyle name="Hyperlink 47" xfId="40236" hidden="1" xr:uid="{00000000-0005-0000-0000-0000F3BE0000}"/>
    <cellStyle name="Hyperlink 47" xfId="40989" hidden="1" xr:uid="{00000000-0005-0000-0000-0000F4BE0000}"/>
    <cellStyle name="Hyperlink 47" xfId="41038" hidden="1" xr:uid="{00000000-0005-0000-0000-0000F5BE0000}"/>
    <cellStyle name="Hyperlink 47" xfId="41088" hidden="1" xr:uid="{00000000-0005-0000-0000-0000F6BE0000}"/>
    <cellStyle name="Hyperlink 47" xfId="41124" hidden="1" xr:uid="{00000000-0005-0000-0000-0000F7BE0000}"/>
    <cellStyle name="Hyperlink 47" xfId="40075" hidden="1" xr:uid="{00000000-0005-0000-0000-0000F8BE0000}"/>
    <cellStyle name="Hyperlink 47" xfId="41193" hidden="1" xr:uid="{00000000-0005-0000-0000-0000F9BE0000}"/>
    <cellStyle name="Hyperlink 47" xfId="41242" hidden="1" xr:uid="{00000000-0005-0000-0000-0000FABE0000}"/>
    <cellStyle name="Hyperlink 47" xfId="41292" hidden="1" xr:uid="{00000000-0005-0000-0000-0000FBBE0000}"/>
    <cellStyle name="Hyperlink 47" xfId="41328" hidden="1" xr:uid="{00000000-0005-0000-0000-0000FCBE0000}"/>
    <cellStyle name="Hyperlink 47" xfId="5562" hidden="1" xr:uid="{00000000-0005-0000-0000-0000FDBE0000}"/>
    <cellStyle name="Hyperlink 47" xfId="41397" hidden="1" xr:uid="{00000000-0005-0000-0000-0000FEBE0000}"/>
    <cellStyle name="Hyperlink 47" xfId="41446" hidden="1" xr:uid="{00000000-0005-0000-0000-0000FFBE0000}"/>
    <cellStyle name="Hyperlink 47" xfId="41496" hidden="1" xr:uid="{00000000-0005-0000-0000-000000BF0000}"/>
    <cellStyle name="Hyperlink 47" xfId="41532" hidden="1" xr:uid="{00000000-0005-0000-0000-000001BF0000}"/>
    <cellStyle name="Hyperlink 47" xfId="41583" hidden="1" xr:uid="{00000000-0005-0000-0000-000002BF0000}"/>
    <cellStyle name="Hyperlink 47" xfId="41652" hidden="1" xr:uid="{00000000-0005-0000-0000-000003BF0000}"/>
    <cellStyle name="Hyperlink 47" xfId="41701" hidden="1" xr:uid="{00000000-0005-0000-0000-000004BF0000}"/>
    <cellStyle name="Hyperlink 47" xfId="41751" hidden="1" xr:uid="{00000000-0005-0000-0000-000005BF0000}"/>
    <cellStyle name="Hyperlink 47" xfId="41787" hidden="1" xr:uid="{00000000-0005-0000-0000-000006BF0000}"/>
    <cellStyle name="Hyperlink 47" xfId="41887" hidden="1" xr:uid="{00000000-0005-0000-0000-000007BF0000}"/>
    <cellStyle name="Hyperlink 47" xfId="42009" hidden="1" xr:uid="{00000000-0005-0000-0000-000008BF0000}"/>
    <cellStyle name="Hyperlink 47" xfId="42058" hidden="1" xr:uid="{00000000-0005-0000-0000-000009BF0000}"/>
    <cellStyle name="Hyperlink 47" xfId="42108" hidden="1" xr:uid="{00000000-0005-0000-0000-00000ABF0000}"/>
    <cellStyle name="Hyperlink 47" xfId="42144" hidden="1" xr:uid="{00000000-0005-0000-0000-00000BBF0000}"/>
    <cellStyle name="Hyperlink 47" xfId="42267" hidden="1" xr:uid="{00000000-0005-0000-0000-00000CBF0000}"/>
    <cellStyle name="Hyperlink 47" xfId="42440" hidden="1" xr:uid="{00000000-0005-0000-0000-00000DBF0000}"/>
    <cellStyle name="Hyperlink 47" xfId="42489" hidden="1" xr:uid="{00000000-0005-0000-0000-00000EBF0000}"/>
    <cellStyle name="Hyperlink 47" xfId="42539" hidden="1" xr:uid="{00000000-0005-0000-0000-00000FBF0000}"/>
    <cellStyle name="Hyperlink 47" xfId="42575" hidden="1" xr:uid="{00000000-0005-0000-0000-000010BF0000}"/>
    <cellStyle name="Hyperlink 47" xfId="42280" hidden="1" xr:uid="{00000000-0005-0000-0000-000011BF0000}"/>
    <cellStyle name="Hyperlink 47" xfId="42672" hidden="1" xr:uid="{00000000-0005-0000-0000-000012BF0000}"/>
    <cellStyle name="Hyperlink 47" xfId="42721" hidden="1" xr:uid="{00000000-0005-0000-0000-000013BF0000}"/>
    <cellStyle name="Hyperlink 47" xfId="42771" hidden="1" xr:uid="{00000000-0005-0000-0000-000014BF0000}"/>
    <cellStyle name="Hyperlink 47" xfId="42807" hidden="1" xr:uid="{00000000-0005-0000-0000-000015BF0000}"/>
    <cellStyle name="Hyperlink 47" xfId="42180" hidden="1" xr:uid="{00000000-0005-0000-0000-000016BF0000}"/>
    <cellStyle name="Hyperlink 47" xfId="42876" hidden="1" xr:uid="{00000000-0005-0000-0000-000017BF0000}"/>
    <cellStyle name="Hyperlink 47" xfId="42925" hidden="1" xr:uid="{00000000-0005-0000-0000-000018BF0000}"/>
    <cellStyle name="Hyperlink 47" xfId="42975" hidden="1" xr:uid="{00000000-0005-0000-0000-000019BF0000}"/>
    <cellStyle name="Hyperlink 47" xfId="43011" hidden="1" xr:uid="{00000000-0005-0000-0000-00001ABF0000}"/>
    <cellStyle name="Hyperlink 47" xfId="42327" hidden="1" xr:uid="{00000000-0005-0000-0000-00001BBF0000}"/>
    <cellStyle name="Hyperlink 47" xfId="43080" hidden="1" xr:uid="{00000000-0005-0000-0000-00001CBF0000}"/>
    <cellStyle name="Hyperlink 47" xfId="43129" hidden="1" xr:uid="{00000000-0005-0000-0000-00001DBF0000}"/>
    <cellStyle name="Hyperlink 47" xfId="43179" hidden="1" xr:uid="{00000000-0005-0000-0000-00001EBF0000}"/>
    <cellStyle name="Hyperlink 47" xfId="43215" hidden="1" xr:uid="{00000000-0005-0000-0000-00001FBF0000}"/>
    <cellStyle name="Hyperlink 47" xfId="42166" hidden="1" xr:uid="{00000000-0005-0000-0000-000020BF0000}"/>
    <cellStyle name="Hyperlink 47" xfId="43284" hidden="1" xr:uid="{00000000-0005-0000-0000-000021BF0000}"/>
    <cellStyle name="Hyperlink 47" xfId="43333" hidden="1" xr:uid="{00000000-0005-0000-0000-000022BF0000}"/>
    <cellStyle name="Hyperlink 47" xfId="43383" hidden="1" xr:uid="{00000000-0005-0000-0000-000023BF0000}"/>
    <cellStyle name="Hyperlink 47" xfId="43419" hidden="1" xr:uid="{00000000-0005-0000-0000-000024BF0000}"/>
    <cellStyle name="Hyperlink 47" xfId="41900" hidden="1" xr:uid="{00000000-0005-0000-0000-000025BF0000}"/>
    <cellStyle name="Hyperlink 47" xfId="43488" hidden="1" xr:uid="{00000000-0005-0000-0000-000026BF0000}"/>
    <cellStyle name="Hyperlink 47" xfId="43537" hidden="1" xr:uid="{00000000-0005-0000-0000-000027BF0000}"/>
    <cellStyle name="Hyperlink 47" xfId="43587" hidden="1" xr:uid="{00000000-0005-0000-0000-000028BF0000}"/>
    <cellStyle name="Hyperlink 47" xfId="43623" hidden="1" xr:uid="{00000000-0005-0000-0000-000029BF0000}"/>
    <cellStyle name="Hyperlink 47" xfId="43746" hidden="1" xr:uid="{00000000-0005-0000-0000-00002ABF0000}"/>
    <cellStyle name="Hyperlink 47" xfId="43919" hidden="1" xr:uid="{00000000-0005-0000-0000-00002BBF0000}"/>
    <cellStyle name="Hyperlink 47" xfId="43968" hidden="1" xr:uid="{00000000-0005-0000-0000-00002CBF0000}"/>
    <cellStyle name="Hyperlink 47" xfId="44018" hidden="1" xr:uid="{00000000-0005-0000-0000-00002DBF0000}"/>
    <cellStyle name="Hyperlink 47" xfId="44054" hidden="1" xr:uid="{00000000-0005-0000-0000-00002EBF0000}"/>
    <cellStyle name="Hyperlink 47" xfId="43759" hidden="1" xr:uid="{00000000-0005-0000-0000-00002FBF0000}"/>
    <cellStyle name="Hyperlink 47" xfId="44151" hidden="1" xr:uid="{00000000-0005-0000-0000-000030BF0000}"/>
    <cellStyle name="Hyperlink 47" xfId="44200" hidden="1" xr:uid="{00000000-0005-0000-0000-000031BF0000}"/>
    <cellStyle name="Hyperlink 47" xfId="44250" hidden="1" xr:uid="{00000000-0005-0000-0000-000032BF0000}"/>
    <cellStyle name="Hyperlink 47" xfId="44286" hidden="1" xr:uid="{00000000-0005-0000-0000-000033BF0000}"/>
    <cellStyle name="Hyperlink 47" xfId="43659" hidden="1" xr:uid="{00000000-0005-0000-0000-000034BF0000}"/>
    <cellStyle name="Hyperlink 47" xfId="44355" hidden="1" xr:uid="{00000000-0005-0000-0000-000035BF0000}"/>
    <cellStyle name="Hyperlink 47" xfId="44404" hidden="1" xr:uid="{00000000-0005-0000-0000-000036BF0000}"/>
    <cellStyle name="Hyperlink 47" xfId="44454" hidden="1" xr:uid="{00000000-0005-0000-0000-000037BF0000}"/>
    <cellStyle name="Hyperlink 47" xfId="44490" hidden="1" xr:uid="{00000000-0005-0000-0000-000038BF0000}"/>
    <cellStyle name="Hyperlink 47" xfId="43806" hidden="1" xr:uid="{00000000-0005-0000-0000-000039BF0000}"/>
    <cellStyle name="Hyperlink 47" xfId="44559" hidden="1" xr:uid="{00000000-0005-0000-0000-00003ABF0000}"/>
    <cellStyle name="Hyperlink 47" xfId="44608" hidden="1" xr:uid="{00000000-0005-0000-0000-00003BBF0000}"/>
    <cellStyle name="Hyperlink 47" xfId="44658" hidden="1" xr:uid="{00000000-0005-0000-0000-00003CBF0000}"/>
    <cellStyle name="Hyperlink 47" xfId="44694" hidden="1" xr:uid="{00000000-0005-0000-0000-00003DBF0000}"/>
    <cellStyle name="Hyperlink 47" xfId="43645" hidden="1" xr:uid="{00000000-0005-0000-0000-00003EBF0000}"/>
    <cellStyle name="Hyperlink 47" xfId="44763" hidden="1" xr:uid="{00000000-0005-0000-0000-00003FBF0000}"/>
    <cellStyle name="Hyperlink 47" xfId="44812" hidden="1" xr:uid="{00000000-0005-0000-0000-000040BF0000}"/>
    <cellStyle name="Hyperlink 47" xfId="44862" hidden="1" xr:uid="{00000000-0005-0000-0000-000041BF0000}"/>
    <cellStyle name="Hyperlink 47" xfId="44898" hidden="1" xr:uid="{00000000-0005-0000-0000-000042BF0000}"/>
    <cellStyle name="Hyperlink 47" xfId="41805" hidden="1" xr:uid="{00000000-0005-0000-0000-000043BF0000}"/>
    <cellStyle name="Hyperlink 47" xfId="44967" hidden="1" xr:uid="{00000000-0005-0000-0000-000044BF0000}"/>
    <cellStyle name="Hyperlink 47" xfId="45016" hidden="1" xr:uid="{00000000-0005-0000-0000-000045BF0000}"/>
    <cellStyle name="Hyperlink 47" xfId="45066" hidden="1" xr:uid="{00000000-0005-0000-0000-000046BF0000}"/>
    <cellStyle name="Hyperlink 47" xfId="45102" hidden="1" xr:uid="{00000000-0005-0000-0000-000047BF0000}"/>
    <cellStyle name="Hyperlink 47" xfId="45225" hidden="1" xr:uid="{00000000-0005-0000-0000-000048BF0000}"/>
    <cellStyle name="Hyperlink 47" xfId="45398" hidden="1" xr:uid="{00000000-0005-0000-0000-000049BF0000}"/>
    <cellStyle name="Hyperlink 47" xfId="45447" hidden="1" xr:uid="{00000000-0005-0000-0000-00004ABF0000}"/>
    <cellStyle name="Hyperlink 47" xfId="45497" hidden="1" xr:uid="{00000000-0005-0000-0000-00004BBF0000}"/>
    <cellStyle name="Hyperlink 47" xfId="45533" hidden="1" xr:uid="{00000000-0005-0000-0000-00004CBF0000}"/>
    <cellStyle name="Hyperlink 47" xfId="45238" hidden="1" xr:uid="{00000000-0005-0000-0000-00004DBF0000}"/>
    <cellStyle name="Hyperlink 47" xfId="45630" hidden="1" xr:uid="{00000000-0005-0000-0000-00004EBF0000}"/>
    <cellStyle name="Hyperlink 47" xfId="45679" hidden="1" xr:uid="{00000000-0005-0000-0000-00004FBF0000}"/>
    <cellStyle name="Hyperlink 47" xfId="45729" hidden="1" xr:uid="{00000000-0005-0000-0000-000050BF0000}"/>
    <cellStyle name="Hyperlink 47" xfId="45765" hidden="1" xr:uid="{00000000-0005-0000-0000-000051BF0000}"/>
    <cellStyle name="Hyperlink 47" xfId="45138" hidden="1" xr:uid="{00000000-0005-0000-0000-000052BF0000}"/>
    <cellStyle name="Hyperlink 47" xfId="45834" hidden="1" xr:uid="{00000000-0005-0000-0000-000053BF0000}"/>
    <cellStyle name="Hyperlink 47" xfId="45883" hidden="1" xr:uid="{00000000-0005-0000-0000-000054BF0000}"/>
    <cellStyle name="Hyperlink 47" xfId="45933" hidden="1" xr:uid="{00000000-0005-0000-0000-000055BF0000}"/>
    <cellStyle name="Hyperlink 47" xfId="45969" hidden="1" xr:uid="{00000000-0005-0000-0000-000056BF0000}"/>
    <cellStyle name="Hyperlink 47" xfId="45285" hidden="1" xr:uid="{00000000-0005-0000-0000-000057BF0000}"/>
    <cellStyle name="Hyperlink 47" xfId="46038" hidden="1" xr:uid="{00000000-0005-0000-0000-000058BF0000}"/>
    <cellStyle name="Hyperlink 47" xfId="46087" hidden="1" xr:uid="{00000000-0005-0000-0000-000059BF0000}"/>
    <cellStyle name="Hyperlink 47" xfId="46137" hidden="1" xr:uid="{00000000-0005-0000-0000-00005ABF0000}"/>
    <cellStyle name="Hyperlink 47" xfId="46173" hidden="1" xr:uid="{00000000-0005-0000-0000-00005BBF0000}"/>
    <cellStyle name="Hyperlink 47" xfId="45124" hidden="1" xr:uid="{00000000-0005-0000-0000-00005CBF0000}"/>
    <cellStyle name="Hyperlink 47" xfId="46242" hidden="1" xr:uid="{00000000-0005-0000-0000-00005DBF0000}"/>
    <cellStyle name="Hyperlink 47" xfId="46291" hidden="1" xr:uid="{00000000-0005-0000-0000-00005EBF0000}"/>
    <cellStyle name="Hyperlink 47" xfId="46341" hidden="1" xr:uid="{00000000-0005-0000-0000-00005FBF0000}"/>
    <cellStyle name="Hyperlink 47" xfId="46377" hidden="1" xr:uid="{00000000-0005-0000-0000-000060BF0000}"/>
    <cellStyle name="Hyperlink 47" xfId="31214" hidden="1" xr:uid="{00000000-0005-0000-0000-000061BF0000}"/>
    <cellStyle name="Hyperlink 47" xfId="46446" hidden="1" xr:uid="{00000000-0005-0000-0000-000062BF0000}"/>
    <cellStyle name="Hyperlink 47" xfId="46495" hidden="1" xr:uid="{00000000-0005-0000-0000-000063BF0000}"/>
    <cellStyle name="Hyperlink 47" xfId="46545" hidden="1" xr:uid="{00000000-0005-0000-0000-000064BF0000}"/>
    <cellStyle name="Hyperlink 47" xfId="46581" hidden="1" xr:uid="{00000000-0005-0000-0000-000065BF0000}"/>
    <cellStyle name="Hyperlink 47" xfId="46632" hidden="1" xr:uid="{00000000-0005-0000-0000-000066BF0000}"/>
    <cellStyle name="Hyperlink 47" xfId="46701" hidden="1" xr:uid="{00000000-0005-0000-0000-000067BF0000}"/>
    <cellStyle name="Hyperlink 47" xfId="46750" hidden="1" xr:uid="{00000000-0005-0000-0000-000068BF0000}"/>
    <cellStyle name="Hyperlink 47" xfId="46800" hidden="1" xr:uid="{00000000-0005-0000-0000-000069BF0000}"/>
    <cellStyle name="Hyperlink 47" xfId="46836" hidden="1" xr:uid="{00000000-0005-0000-0000-00006ABF0000}"/>
    <cellStyle name="Hyperlink 47" xfId="46936" hidden="1" xr:uid="{00000000-0005-0000-0000-00006BBF0000}"/>
    <cellStyle name="Hyperlink 47" xfId="47058" hidden="1" xr:uid="{00000000-0005-0000-0000-00006CBF0000}"/>
    <cellStyle name="Hyperlink 47" xfId="47107" hidden="1" xr:uid="{00000000-0005-0000-0000-00006DBF0000}"/>
    <cellStyle name="Hyperlink 47" xfId="47157" hidden="1" xr:uid="{00000000-0005-0000-0000-00006EBF0000}"/>
    <cellStyle name="Hyperlink 47" xfId="47193" hidden="1" xr:uid="{00000000-0005-0000-0000-00006FBF0000}"/>
    <cellStyle name="Hyperlink 47" xfId="47316" hidden="1" xr:uid="{00000000-0005-0000-0000-000070BF0000}"/>
    <cellStyle name="Hyperlink 47" xfId="47489" hidden="1" xr:uid="{00000000-0005-0000-0000-000071BF0000}"/>
    <cellStyle name="Hyperlink 47" xfId="47538" hidden="1" xr:uid="{00000000-0005-0000-0000-000072BF0000}"/>
    <cellStyle name="Hyperlink 47" xfId="47588" hidden="1" xr:uid="{00000000-0005-0000-0000-000073BF0000}"/>
    <cellStyle name="Hyperlink 47" xfId="47624" hidden="1" xr:uid="{00000000-0005-0000-0000-000074BF0000}"/>
    <cellStyle name="Hyperlink 47" xfId="47329" hidden="1" xr:uid="{00000000-0005-0000-0000-000075BF0000}"/>
    <cellStyle name="Hyperlink 47" xfId="47721" hidden="1" xr:uid="{00000000-0005-0000-0000-000076BF0000}"/>
    <cellStyle name="Hyperlink 47" xfId="47770" hidden="1" xr:uid="{00000000-0005-0000-0000-000077BF0000}"/>
    <cellStyle name="Hyperlink 47" xfId="47820" hidden="1" xr:uid="{00000000-0005-0000-0000-000078BF0000}"/>
    <cellStyle name="Hyperlink 47" xfId="47856" hidden="1" xr:uid="{00000000-0005-0000-0000-000079BF0000}"/>
    <cellStyle name="Hyperlink 47" xfId="47229" hidden="1" xr:uid="{00000000-0005-0000-0000-00007ABF0000}"/>
    <cellStyle name="Hyperlink 47" xfId="47925" hidden="1" xr:uid="{00000000-0005-0000-0000-00007BBF0000}"/>
    <cellStyle name="Hyperlink 47" xfId="47974" hidden="1" xr:uid="{00000000-0005-0000-0000-00007CBF0000}"/>
    <cellStyle name="Hyperlink 47" xfId="48024" hidden="1" xr:uid="{00000000-0005-0000-0000-00007DBF0000}"/>
    <cellStyle name="Hyperlink 47" xfId="48060" hidden="1" xr:uid="{00000000-0005-0000-0000-00007EBF0000}"/>
    <cellStyle name="Hyperlink 47" xfId="47376" hidden="1" xr:uid="{00000000-0005-0000-0000-00007FBF0000}"/>
    <cellStyle name="Hyperlink 47" xfId="48129" hidden="1" xr:uid="{00000000-0005-0000-0000-000080BF0000}"/>
    <cellStyle name="Hyperlink 47" xfId="48178" hidden="1" xr:uid="{00000000-0005-0000-0000-000081BF0000}"/>
    <cellStyle name="Hyperlink 47" xfId="48228" hidden="1" xr:uid="{00000000-0005-0000-0000-000082BF0000}"/>
    <cellStyle name="Hyperlink 47" xfId="48264" hidden="1" xr:uid="{00000000-0005-0000-0000-000083BF0000}"/>
    <cellStyle name="Hyperlink 47" xfId="47215" hidden="1" xr:uid="{00000000-0005-0000-0000-000084BF0000}"/>
    <cellStyle name="Hyperlink 47" xfId="48333" hidden="1" xr:uid="{00000000-0005-0000-0000-000085BF0000}"/>
    <cellStyle name="Hyperlink 47" xfId="48382" hidden="1" xr:uid="{00000000-0005-0000-0000-000086BF0000}"/>
    <cellStyle name="Hyperlink 47" xfId="48432" hidden="1" xr:uid="{00000000-0005-0000-0000-000087BF0000}"/>
    <cellStyle name="Hyperlink 47" xfId="48468" hidden="1" xr:uid="{00000000-0005-0000-0000-000088BF0000}"/>
    <cellStyle name="Hyperlink 47" xfId="46949" hidden="1" xr:uid="{00000000-0005-0000-0000-000089BF0000}"/>
    <cellStyle name="Hyperlink 47" xfId="48537" hidden="1" xr:uid="{00000000-0005-0000-0000-00008ABF0000}"/>
    <cellStyle name="Hyperlink 47" xfId="48586" hidden="1" xr:uid="{00000000-0005-0000-0000-00008BBF0000}"/>
    <cellStyle name="Hyperlink 47" xfId="48636" hidden="1" xr:uid="{00000000-0005-0000-0000-00008CBF0000}"/>
    <cellStyle name="Hyperlink 47" xfId="48672" hidden="1" xr:uid="{00000000-0005-0000-0000-00008DBF0000}"/>
    <cellStyle name="Hyperlink 47" xfId="48795" hidden="1" xr:uid="{00000000-0005-0000-0000-00008EBF0000}"/>
    <cellStyle name="Hyperlink 47" xfId="48968" hidden="1" xr:uid="{00000000-0005-0000-0000-00008FBF0000}"/>
    <cellStyle name="Hyperlink 47" xfId="49017" hidden="1" xr:uid="{00000000-0005-0000-0000-000090BF0000}"/>
    <cellStyle name="Hyperlink 47" xfId="49067" hidden="1" xr:uid="{00000000-0005-0000-0000-000091BF0000}"/>
    <cellStyle name="Hyperlink 47" xfId="49103" hidden="1" xr:uid="{00000000-0005-0000-0000-000092BF0000}"/>
    <cellStyle name="Hyperlink 47" xfId="48808" hidden="1" xr:uid="{00000000-0005-0000-0000-000093BF0000}"/>
    <cellStyle name="Hyperlink 47" xfId="49200" hidden="1" xr:uid="{00000000-0005-0000-0000-000094BF0000}"/>
    <cellStyle name="Hyperlink 47" xfId="49249" hidden="1" xr:uid="{00000000-0005-0000-0000-000095BF0000}"/>
    <cellStyle name="Hyperlink 47" xfId="49299" hidden="1" xr:uid="{00000000-0005-0000-0000-000096BF0000}"/>
    <cellStyle name="Hyperlink 47" xfId="49335" hidden="1" xr:uid="{00000000-0005-0000-0000-000097BF0000}"/>
    <cellStyle name="Hyperlink 47" xfId="48708" hidden="1" xr:uid="{00000000-0005-0000-0000-000098BF0000}"/>
    <cellStyle name="Hyperlink 47" xfId="49404" hidden="1" xr:uid="{00000000-0005-0000-0000-000099BF0000}"/>
    <cellStyle name="Hyperlink 47" xfId="49453" hidden="1" xr:uid="{00000000-0005-0000-0000-00009ABF0000}"/>
    <cellStyle name="Hyperlink 47" xfId="49503" hidden="1" xr:uid="{00000000-0005-0000-0000-00009BBF0000}"/>
    <cellStyle name="Hyperlink 47" xfId="49539" hidden="1" xr:uid="{00000000-0005-0000-0000-00009CBF0000}"/>
    <cellStyle name="Hyperlink 47" xfId="48855" hidden="1" xr:uid="{00000000-0005-0000-0000-00009DBF0000}"/>
    <cellStyle name="Hyperlink 47" xfId="49608" hidden="1" xr:uid="{00000000-0005-0000-0000-00009EBF0000}"/>
    <cellStyle name="Hyperlink 47" xfId="49657" hidden="1" xr:uid="{00000000-0005-0000-0000-00009FBF0000}"/>
    <cellStyle name="Hyperlink 47" xfId="49707" hidden="1" xr:uid="{00000000-0005-0000-0000-0000A0BF0000}"/>
    <cellStyle name="Hyperlink 47" xfId="49743" hidden="1" xr:uid="{00000000-0005-0000-0000-0000A1BF0000}"/>
    <cellStyle name="Hyperlink 47" xfId="48694" hidden="1" xr:uid="{00000000-0005-0000-0000-0000A2BF0000}"/>
    <cellStyle name="Hyperlink 47" xfId="49812" hidden="1" xr:uid="{00000000-0005-0000-0000-0000A3BF0000}"/>
    <cellStyle name="Hyperlink 47" xfId="49861" hidden="1" xr:uid="{00000000-0005-0000-0000-0000A4BF0000}"/>
    <cellStyle name="Hyperlink 47" xfId="49911" hidden="1" xr:uid="{00000000-0005-0000-0000-0000A5BF0000}"/>
    <cellStyle name="Hyperlink 47" xfId="49947" hidden="1" xr:uid="{00000000-0005-0000-0000-0000A6BF0000}"/>
    <cellStyle name="Hyperlink 47" xfId="46854" hidden="1" xr:uid="{00000000-0005-0000-0000-0000A7BF0000}"/>
    <cellStyle name="Hyperlink 47" xfId="50016" hidden="1" xr:uid="{00000000-0005-0000-0000-0000A8BF0000}"/>
    <cellStyle name="Hyperlink 47" xfId="50065" hidden="1" xr:uid="{00000000-0005-0000-0000-0000A9BF0000}"/>
    <cellStyle name="Hyperlink 47" xfId="50115" hidden="1" xr:uid="{00000000-0005-0000-0000-0000AABF0000}"/>
    <cellStyle name="Hyperlink 47" xfId="50151" hidden="1" xr:uid="{00000000-0005-0000-0000-0000ABBF0000}"/>
    <cellStyle name="Hyperlink 47" xfId="50274" hidden="1" xr:uid="{00000000-0005-0000-0000-0000ACBF0000}"/>
    <cellStyle name="Hyperlink 47" xfId="50447" hidden="1" xr:uid="{00000000-0005-0000-0000-0000ADBF0000}"/>
    <cellStyle name="Hyperlink 47" xfId="50496" hidden="1" xr:uid="{00000000-0005-0000-0000-0000AEBF0000}"/>
    <cellStyle name="Hyperlink 47" xfId="50546" hidden="1" xr:uid="{00000000-0005-0000-0000-0000AFBF0000}"/>
    <cellStyle name="Hyperlink 47" xfId="50582" hidden="1" xr:uid="{00000000-0005-0000-0000-0000B0BF0000}"/>
    <cellStyle name="Hyperlink 47" xfId="50287" hidden="1" xr:uid="{00000000-0005-0000-0000-0000B1BF0000}"/>
    <cellStyle name="Hyperlink 47" xfId="50679" hidden="1" xr:uid="{00000000-0005-0000-0000-0000B2BF0000}"/>
    <cellStyle name="Hyperlink 47" xfId="50728" hidden="1" xr:uid="{00000000-0005-0000-0000-0000B3BF0000}"/>
    <cellStyle name="Hyperlink 47" xfId="50778" hidden="1" xr:uid="{00000000-0005-0000-0000-0000B4BF0000}"/>
    <cellStyle name="Hyperlink 47" xfId="50814" hidden="1" xr:uid="{00000000-0005-0000-0000-0000B5BF0000}"/>
    <cellStyle name="Hyperlink 47" xfId="50187" hidden="1" xr:uid="{00000000-0005-0000-0000-0000B6BF0000}"/>
    <cellStyle name="Hyperlink 47" xfId="50883" hidden="1" xr:uid="{00000000-0005-0000-0000-0000B7BF0000}"/>
    <cellStyle name="Hyperlink 47" xfId="50932" hidden="1" xr:uid="{00000000-0005-0000-0000-0000B8BF0000}"/>
    <cellStyle name="Hyperlink 47" xfId="50982" hidden="1" xr:uid="{00000000-0005-0000-0000-0000B9BF0000}"/>
    <cellStyle name="Hyperlink 47" xfId="51018" hidden="1" xr:uid="{00000000-0005-0000-0000-0000BABF0000}"/>
    <cellStyle name="Hyperlink 47" xfId="50334" hidden="1" xr:uid="{00000000-0005-0000-0000-0000BBBF0000}"/>
    <cellStyle name="Hyperlink 47" xfId="51087" hidden="1" xr:uid="{00000000-0005-0000-0000-0000BCBF0000}"/>
    <cellStyle name="Hyperlink 47" xfId="51136" hidden="1" xr:uid="{00000000-0005-0000-0000-0000BDBF0000}"/>
    <cellStyle name="Hyperlink 47" xfId="51186" hidden="1" xr:uid="{00000000-0005-0000-0000-0000BEBF0000}"/>
    <cellStyle name="Hyperlink 47" xfId="51222" hidden="1" xr:uid="{00000000-0005-0000-0000-0000BFBF0000}"/>
    <cellStyle name="Hyperlink 47" xfId="50173" hidden="1" xr:uid="{00000000-0005-0000-0000-0000C0BF0000}"/>
    <cellStyle name="Hyperlink 47" xfId="51291" hidden="1" xr:uid="{00000000-0005-0000-0000-0000C1BF0000}"/>
    <cellStyle name="Hyperlink 47" xfId="51340" hidden="1" xr:uid="{00000000-0005-0000-0000-0000C2BF0000}"/>
    <cellStyle name="Hyperlink 47" xfId="51390" hidden="1" xr:uid="{00000000-0005-0000-0000-0000C3BF0000}"/>
    <cellStyle name="Hyperlink 47" xfId="51426" hidden="1" xr:uid="{00000000-0005-0000-0000-0000C4BF0000}"/>
    <cellStyle name="Hyperlink 47" xfId="5516" hidden="1" xr:uid="{00000000-0005-0000-0000-0000C5BF0000}"/>
    <cellStyle name="Hyperlink 47" xfId="51495" hidden="1" xr:uid="{00000000-0005-0000-0000-0000C6BF0000}"/>
    <cellStyle name="Hyperlink 47" xfId="51544" hidden="1" xr:uid="{00000000-0005-0000-0000-0000C7BF0000}"/>
    <cellStyle name="Hyperlink 47" xfId="51594" hidden="1" xr:uid="{00000000-0005-0000-0000-0000C8BF0000}"/>
    <cellStyle name="Hyperlink 47" xfId="51630" hidden="1" xr:uid="{00000000-0005-0000-0000-0000C9BF0000}"/>
    <cellStyle name="Hyperlink 47" xfId="51681" hidden="1" xr:uid="{00000000-0005-0000-0000-0000CABF0000}"/>
    <cellStyle name="Hyperlink 47" xfId="51750" hidden="1" xr:uid="{00000000-0005-0000-0000-0000CBBF0000}"/>
    <cellStyle name="Hyperlink 47" xfId="51799" hidden="1" xr:uid="{00000000-0005-0000-0000-0000CCBF0000}"/>
    <cellStyle name="Hyperlink 47" xfId="51849" hidden="1" xr:uid="{00000000-0005-0000-0000-0000CDBF0000}"/>
    <cellStyle name="Hyperlink 47" xfId="51885" hidden="1" xr:uid="{00000000-0005-0000-0000-0000CEBF0000}"/>
    <cellStyle name="Hyperlink 47" xfId="51985" hidden="1" xr:uid="{00000000-0005-0000-0000-0000CFBF0000}"/>
    <cellStyle name="Hyperlink 47" xfId="52107" hidden="1" xr:uid="{00000000-0005-0000-0000-0000D0BF0000}"/>
    <cellStyle name="Hyperlink 47" xfId="52156" hidden="1" xr:uid="{00000000-0005-0000-0000-0000D1BF0000}"/>
    <cellStyle name="Hyperlink 47" xfId="52206" hidden="1" xr:uid="{00000000-0005-0000-0000-0000D2BF0000}"/>
    <cellStyle name="Hyperlink 47" xfId="52242" hidden="1" xr:uid="{00000000-0005-0000-0000-0000D3BF0000}"/>
    <cellStyle name="Hyperlink 47" xfId="52365" hidden="1" xr:uid="{00000000-0005-0000-0000-0000D4BF0000}"/>
    <cellStyle name="Hyperlink 47" xfId="52538" hidden="1" xr:uid="{00000000-0005-0000-0000-0000D5BF0000}"/>
    <cellStyle name="Hyperlink 47" xfId="52587" hidden="1" xr:uid="{00000000-0005-0000-0000-0000D6BF0000}"/>
    <cellStyle name="Hyperlink 47" xfId="52637" hidden="1" xr:uid="{00000000-0005-0000-0000-0000D7BF0000}"/>
    <cellStyle name="Hyperlink 47" xfId="52673" hidden="1" xr:uid="{00000000-0005-0000-0000-0000D8BF0000}"/>
    <cellStyle name="Hyperlink 47" xfId="52378" hidden="1" xr:uid="{00000000-0005-0000-0000-0000D9BF0000}"/>
    <cellStyle name="Hyperlink 47" xfId="52770" hidden="1" xr:uid="{00000000-0005-0000-0000-0000DABF0000}"/>
    <cellStyle name="Hyperlink 47" xfId="52819" hidden="1" xr:uid="{00000000-0005-0000-0000-0000DBBF0000}"/>
    <cellStyle name="Hyperlink 47" xfId="52869" hidden="1" xr:uid="{00000000-0005-0000-0000-0000DCBF0000}"/>
    <cellStyle name="Hyperlink 47" xfId="52905" hidden="1" xr:uid="{00000000-0005-0000-0000-0000DDBF0000}"/>
    <cellStyle name="Hyperlink 47" xfId="52278" hidden="1" xr:uid="{00000000-0005-0000-0000-0000DEBF0000}"/>
    <cellStyle name="Hyperlink 47" xfId="52974" hidden="1" xr:uid="{00000000-0005-0000-0000-0000DFBF0000}"/>
    <cellStyle name="Hyperlink 47" xfId="53023" hidden="1" xr:uid="{00000000-0005-0000-0000-0000E0BF0000}"/>
    <cellStyle name="Hyperlink 47" xfId="53073" hidden="1" xr:uid="{00000000-0005-0000-0000-0000E1BF0000}"/>
    <cellStyle name="Hyperlink 47" xfId="53109" hidden="1" xr:uid="{00000000-0005-0000-0000-0000E2BF0000}"/>
    <cellStyle name="Hyperlink 47" xfId="52425" hidden="1" xr:uid="{00000000-0005-0000-0000-0000E3BF0000}"/>
    <cellStyle name="Hyperlink 47" xfId="53178" hidden="1" xr:uid="{00000000-0005-0000-0000-0000E4BF0000}"/>
    <cellStyle name="Hyperlink 47" xfId="53227" hidden="1" xr:uid="{00000000-0005-0000-0000-0000E5BF0000}"/>
    <cellStyle name="Hyperlink 47" xfId="53277" hidden="1" xr:uid="{00000000-0005-0000-0000-0000E6BF0000}"/>
    <cellStyle name="Hyperlink 47" xfId="53313" hidden="1" xr:uid="{00000000-0005-0000-0000-0000E7BF0000}"/>
    <cellStyle name="Hyperlink 47" xfId="52264" hidden="1" xr:uid="{00000000-0005-0000-0000-0000E8BF0000}"/>
    <cellStyle name="Hyperlink 47" xfId="53382" hidden="1" xr:uid="{00000000-0005-0000-0000-0000E9BF0000}"/>
    <cellStyle name="Hyperlink 47" xfId="53431" hidden="1" xr:uid="{00000000-0005-0000-0000-0000EABF0000}"/>
    <cellStyle name="Hyperlink 47" xfId="53481" hidden="1" xr:uid="{00000000-0005-0000-0000-0000EBBF0000}"/>
    <cellStyle name="Hyperlink 47" xfId="53517" hidden="1" xr:uid="{00000000-0005-0000-0000-0000ECBF0000}"/>
    <cellStyle name="Hyperlink 47" xfId="51998" hidden="1" xr:uid="{00000000-0005-0000-0000-0000EDBF0000}"/>
    <cellStyle name="Hyperlink 47" xfId="53586" hidden="1" xr:uid="{00000000-0005-0000-0000-0000EEBF0000}"/>
    <cellStyle name="Hyperlink 47" xfId="53635" hidden="1" xr:uid="{00000000-0005-0000-0000-0000EFBF0000}"/>
    <cellStyle name="Hyperlink 47" xfId="53685" hidden="1" xr:uid="{00000000-0005-0000-0000-0000F0BF0000}"/>
    <cellStyle name="Hyperlink 47" xfId="53721" hidden="1" xr:uid="{00000000-0005-0000-0000-0000F1BF0000}"/>
    <cellStyle name="Hyperlink 47" xfId="53844" hidden="1" xr:uid="{00000000-0005-0000-0000-0000F2BF0000}"/>
    <cellStyle name="Hyperlink 47" xfId="54017" hidden="1" xr:uid="{00000000-0005-0000-0000-0000F3BF0000}"/>
    <cellStyle name="Hyperlink 47" xfId="54066" hidden="1" xr:uid="{00000000-0005-0000-0000-0000F4BF0000}"/>
    <cellStyle name="Hyperlink 47" xfId="54116" hidden="1" xr:uid="{00000000-0005-0000-0000-0000F5BF0000}"/>
    <cellStyle name="Hyperlink 47" xfId="54152" hidden="1" xr:uid="{00000000-0005-0000-0000-0000F6BF0000}"/>
    <cellStyle name="Hyperlink 47" xfId="53857" hidden="1" xr:uid="{00000000-0005-0000-0000-0000F7BF0000}"/>
    <cellStyle name="Hyperlink 47" xfId="54249" hidden="1" xr:uid="{00000000-0005-0000-0000-0000F8BF0000}"/>
    <cellStyle name="Hyperlink 47" xfId="54298" hidden="1" xr:uid="{00000000-0005-0000-0000-0000F9BF0000}"/>
    <cellStyle name="Hyperlink 47" xfId="54348" hidden="1" xr:uid="{00000000-0005-0000-0000-0000FABF0000}"/>
    <cellStyle name="Hyperlink 47" xfId="54384" hidden="1" xr:uid="{00000000-0005-0000-0000-0000FBBF0000}"/>
    <cellStyle name="Hyperlink 47" xfId="53757" hidden="1" xr:uid="{00000000-0005-0000-0000-0000FCBF0000}"/>
    <cellStyle name="Hyperlink 47" xfId="54453" hidden="1" xr:uid="{00000000-0005-0000-0000-0000FDBF0000}"/>
    <cellStyle name="Hyperlink 47" xfId="54502" hidden="1" xr:uid="{00000000-0005-0000-0000-0000FEBF0000}"/>
    <cellStyle name="Hyperlink 47" xfId="54552" hidden="1" xr:uid="{00000000-0005-0000-0000-0000FFBF0000}"/>
    <cellStyle name="Hyperlink 47" xfId="54588" hidden="1" xr:uid="{00000000-0005-0000-0000-000000C00000}"/>
    <cellStyle name="Hyperlink 47" xfId="53904" hidden="1" xr:uid="{00000000-0005-0000-0000-000001C00000}"/>
    <cellStyle name="Hyperlink 47" xfId="54657" hidden="1" xr:uid="{00000000-0005-0000-0000-000002C00000}"/>
    <cellStyle name="Hyperlink 47" xfId="54706" hidden="1" xr:uid="{00000000-0005-0000-0000-000003C00000}"/>
    <cellStyle name="Hyperlink 47" xfId="54756" hidden="1" xr:uid="{00000000-0005-0000-0000-000004C00000}"/>
    <cellStyle name="Hyperlink 47" xfId="54792" hidden="1" xr:uid="{00000000-0005-0000-0000-000005C00000}"/>
    <cellStyle name="Hyperlink 47" xfId="53743" hidden="1" xr:uid="{00000000-0005-0000-0000-000006C00000}"/>
    <cellStyle name="Hyperlink 47" xfId="54861" hidden="1" xr:uid="{00000000-0005-0000-0000-000007C00000}"/>
    <cellStyle name="Hyperlink 47" xfId="54910" hidden="1" xr:uid="{00000000-0005-0000-0000-000008C00000}"/>
    <cellStyle name="Hyperlink 47" xfId="54960" hidden="1" xr:uid="{00000000-0005-0000-0000-000009C00000}"/>
    <cellStyle name="Hyperlink 47" xfId="54996" hidden="1" xr:uid="{00000000-0005-0000-0000-00000AC00000}"/>
    <cellStyle name="Hyperlink 47" xfId="51903" hidden="1" xr:uid="{00000000-0005-0000-0000-00000BC00000}"/>
    <cellStyle name="Hyperlink 47" xfId="55065" hidden="1" xr:uid="{00000000-0005-0000-0000-00000CC00000}"/>
    <cellStyle name="Hyperlink 47" xfId="55114" hidden="1" xr:uid="{00000000-0005-0000-0000-00000DC00000}"/>
    <cellStyle name="Hyperlink 47" xfId="55164" hidden="1" xr:uid="{00000000-0005-0000-0000-00000EC00000}"/>
    <cellStyle name="Hyperlink 47" xfId="55200" hidden="1" xr:uid="{00000000-0005-0000-0000-00000FC00000}"/>
    <cellStyle name="Hyperlink 47" xfId="55323" hidden="1" xr:uid="{00000000-0005-0000-0000-000010C00000}"/>
    <cellStyle name="Hyperlink 47" xfId="55496" hidden="1" xr:uid="{00000000-0005-0000-0000-000011C00000}"/>
    <cellStyle name="Hyperlink 47" xfId="55545" hidden="1" xr:uid="{00000000-0005-0000-0000-000012C00000}"/>
    <cellStyle name="Hyperlink 47" xfId="55595" hidden="1" xr:uid="{00000000-0005-0000-0000-000013C00000}"/>
    <cellStyle name="Hyperlink 47" xfId="55631" hidden="1" xr:uid="{00000000-0005-0000-0000-000014C00000}"/>
    <cellStyle name="Hyperlink 47" xfId="55336" hidden="1" xr:uid="{00000000-0005-0000-0000-000015C00000}"/>
    <cellStyle name="Hyperlink 47" xfId="55728" hidden="1" xr:uid="{00000000-0005-0000-0000-000016C00000}"/>
    <cellStyle name="Hyperlink 47" xfId="55777" hidden="1" xr:uid="{00000000-0005-0000-0000-000017C00000}"/>
    <cellStyle name="Hyperlink 47" xfId="55827" hidden="1" xr:uid="{00000000-0005-0000-0000-000018C00000}"/>
    <cellStyle name="Hyperlink 47" xfId="55863" hidden="1" xr:uid="{00000000-0005-0000-0000-000019C00000}"/>
    <cellStyle name="Hyperlink 47" xfId="55236" hidden="1" xr:uid="{00000000-0005-0000-0000-00001AC00000}"/>
    <cellStyle name="Hyperlink 47" xfId="55932" hidden="1" xr:uid="{00000000-0005-0000-0000-00001BC00000}"/>
    <cellStyle name="Hyperlink 47" xfId="55981" hidden="1" xr:uid="{00000000-0005-0000-0000-00001CC00000}"/>
    <cellStyle name="Hyperlink 47" xfId="56031" hidden="1" xr:uid="{00000000-0005-0000-0000-00001DC00000}"/>
    <cellStyle name="Hyperlink 47" xfId="56067" hidden="1" xr:uid="{00000000-0005-0000-0000-00001EC00000}"/>
    <cellStyle name="Hyperlink 47" xfId="55383" hidden="1" xr:uid="{00000000-0005-0000-0000-00001FC00000}"/>
    <cellStyle name="Hyperlink 47" xfId="56136" hidden="1" xr:uid="{00000000-0005-0000-0000-000020C00000}"/>
    <cellStyle name="Hyperlink 47" xfId="56185" hidden="1" xr:uid="{00000000-0005-0000-0000-000021C00000}"/>
    <cellStyle name="Hyperlink 47" xfId="56235" hidden="1" xr:uid="{00000000-0005-0000-0000-000022C00000}"/>
    <cellStyle name="Hyperlink 47" xfId="56271" hidden="1" xr:uid="{00000000-0005-0000-0000-000023C00000}"/>
    <cellStyle name="Hyperlink 47" xfId="55222" hidden="1" xr:uid="{00000000-0005-0000-0000-000024C00000}"/>
    <cellStyle name="Hyperlink 47" xfId="56340" hidden="1" xr:uid="{00000000-0005-0000-0000-000025C00000}"/>
    <cellStyle name="Hyperlink 47" xfId="56389" hidden="1" xr:uid="{00000000-0005-0000-0000-000026C00000}"/>
    <cellStyle name="Hyperlink 47" xfId="56439" hidden="1" xr:uid="{00000000-0005-0000-0000-000027C00000}"/>
    <cellStyle name="Hyperlink 47" xfId="56475" hidden="1" xr:uid="{00000000-0005-0000-0000-000028C00000}"/>
    <cellStyle name="Hyperlink 47" xfId="56537" hidden="1" xr:uid="{00000000-0005-0000-0000-000029C00000}"/>
    <cellStyle name="Hyperlink 47" xfId="56608" hidden="1" xr:uid="{00000000-0005-0000-0000-00002AC00000}"/>
    <cellStyle name="Hyperlink 47" xfId="56657" hidden="1" xr:uid="{00000000-0005-0000-0000-00002BC00000}"/>
    <cellStyle name="Hyperlink 47" xfId="56707" hidden="1" xr:uid="{00000000-0005-0000-0000-00002CC00000}"/>
    <cellStyle name="Hyperlink 47" xfId="56743" hidden="1" xr:uid="{00000000-0005-0000-0000-00002DC00000}"/>
    <cellStyle name="Hyperlink 47" xfId="56794" hidden="1" xr:uid="{00000000-0005-0000-0000-00002EC00000}"/>
    <cellStyle name="Hyperlink 47" xfId="56863" hidden="1" xr:uid="{00000000-0005-0000-0000-00002FC00000}"/>
    <cellStyle name="Hyperlink 47" xfId="56912" hidden="1" xr:uid="{00000000-0005-0000-0000-000030C00000}"/>
    <cellStyle name="Hyperlink 47" xfId="56962" hidden="1" xr:uid="{00000000-0005-0000-0000-000031C00000}"/>
    <cellStyle name="Hyperlink 47" xfId="56998" hidden="1" xr:uid="{00000000-0005-0000-0000-000032C00000}"/>
    <cellStyle name="Hyperlink 47" xfId="57106" hidden="1" xr:uid="{00000000-0005-0000-0000-000033C00000}"/>
    <cellStyle name="Hyperlink 47" xfId="57230" hidden="1" xr:uid="{00000000-0005-0000-0000-000034C00000}"/>
    <cellStyle name="Hyperlink 47" xfId="57279" hidden="1" xr:uid="{00000000-0005-0000-0000-000035C00000}"/>
    <cellStyle name="Hyperlink 47" xfId="57329" hidden="1" xr:uid="{00000000-0005-0000-0000-000036C00000}"/>
    <cellStyle name="Hyperlink 47" xfId="57365" hidden="1" xr:uid="{00000000-0005-0000-0000-000037C00000}"/>
    <cellStyle name="Hyperlink 47" xfId="57488" hidden="1" xr:uid="{00000000-0005-0000-0000-000038C00000}"/>
    <cellStyle name="Hyperlink 47" xfId="57661" hidden="1" xr:uid="{00000000-0005-0000-0000-000039C00000}"/>
    <cellStyle name="Hyperlink 47" xfId="57710" hidden="1" xr:uid="{00000000-0005-0000-0000-00003AC00000}"/>
    <cellStyle name="Hyperlink 47" xfId="57760" hidden="1" xr:uid="{00000000-0005-0000-0000-00003BC00000}"/>
    <cellStyle name="Hyperlink 47" xfId="57796" hidden="1" xr:uid="{00000000-0005-0000-0000-00003CC00000}"/>
    <cellStyle name="Hyperlink 47" xfId="57501" hidden="1" xr:uid="{00000000-0005-0000-0000-00003DC00000}"/>
    <cellStyle name="Hyperlink 47" xfId="57893" hidden="1" xr:uid="{00000000-0005-0000-0000-00003EC00000}"/>
    <cellStyle name="Hyperlink 47" xfId="57942" hidden="1" xr:uid="{00000000-0005-0000-0000-00003FC00000}"/>
    <cellStyle name="Hyperlink 47" xfId="57992" hidden="1" xr:uid="{00000000-0005-0000-0000-000040C00000}"/>
    <cellStyle name="Hyperlink 47" xfId="58028" hidden="1" xr:uid="{00000000-0005-0000-0000-000041C00000}"/>
    <cellStyle name="Hyperlink 47" xfId="57401" hidden="1" xr:uid="{00000000-0005-0000-0000-000042C00000}"/>
    <cellStyle name="Hyperlink 47" xfId="58097" hidden="1" xr:uid="{00000000-0005-0000-0000-000043C00000}"/>
    <cellStyle name="Hyperlink 47" xfId="58146" hidden="1" xr:uid="{00000000-0005-0000-0000-000044C00000}"/>
    <cellStyle name="Hyperlink 47" xfId="58196" hidden="1" xr:uid="{00000000-0005-0000-0000-000045C00000}"/>
    <cellStyle name="Hyperlink 47" xfId="58232" hidden="1" xr:uid="{00000000-0005-0000-0000-000046C00000}"/>
    <cellStyle name="Hyperlink 47" xfId="57548" hidden="1" xr:uid="{00000000-0005-0000-0000-000047C00000}"/>
    <cellStyle name="Hyperlink 47" xfId="58301" hidden="1" xr:uid="{00000000-0005-0000-0000-000048C00000}"/>
    <cellStyle name="Hyperlink 47" xfId="58350" hidden="1" xr:uid="{00000000-0005-0000-0000-000049C00000}"/>
    <cellStyle name="Hyperlink 47" xfId="58400" hidden="1" xr:uid="{00000000-0005-0000-0000-00004AC00000}"/>
    <cellStyle name="Hyperlink 47" xfId="58436" hidden="1" xr:uid="{00000000-0005-0000-0000-00004BC00000}"/>
    <cellStyle name="Hyperlink 47" xfId="57387" hidden="1" xr:uid="{00000000-0005-0000-0000-00004CC00000}"/>
    <cellStyle name="Hyperlink 47" xfId="58505" hidden="1" xr:uid="{00000000-0005-0000-0000-00004DC00000}"/>
    <cellStyle name="Hyperlink 47" xfId="58554" hidden="1" xr:uid="{00000000-0005-0000-0000-00004EC00000}"/>
    <cellStyle name="Hyperlink 47" xfId="58604" hidden="1" xr:uid="{00000000-0005-0000-0000-00004FC00000}"/>
    <cellStyle name="Hyperlink 47" xfId="58640" hidden="1" xr:uid="{00000000-0005-0000-0000-000050C00000}"/>
    <cellStyle name="Hyperlink 47" xfId="57120" hidden="1" xr:uid="{00000000-0005-0000-0000-000051C00000}"/>
    <cellStyle name="Hyperlink 47" xfId="58709" hidden="1" xr:uid="{00000000-0005-0000-0000-000052C00000}"/>
    <cellStyle name="Hyperlink 47" xfId="58758" hidden="1" xr:uid="{00000000-0005-0000-0000-000053C00000}"/>
    <cellStyle name="Hyperlink 47" xfId="58808" hidden="1" xr:uid="{00000000-0005-0000-0000-000054C00000}"/>
    <cellStyle name="Hyperlink 47" xfId="58844" hidden="1" xr:uid="{00000000-0005-0000-0000-000055C00000}"/>
    <cellStyle name="Hyperlink 47" xfId="58967" hidden="1" xr:uid="{00000000-0005-0000-0000-000056C00000}"/>
    <cellStyle name="Hyperlink 47" xfId="59140" hidden="1" xr:uid="{00000000-0005-0000-0000-000057C00000}"/>
    <cellStyle name="Hyperlink 47" xfId="59189" hidden="1" xr:uid="{00000000-0005-0000-0000-000058C00000}"/>
    <cellStyle name="Hyperlink 47" xfId="59239" hidden="1" xr:uid="{00000000-0005-0000-0000-000059C00000}"/>
    <cellStyle name="Hyperlink 47" xfId="59275" hidden="1" xr:uid="{00000000-0005-0000-0000-00005AC00000}"/>
    <cellStyle name="Hyperlink 47" xfId="58980" hidden="1" xr:uid="{00000000-0005-0000-0000-00005BC00000}"/>
    <cellStyle name="Hyperlink 47" xfId="59372" hidden="1" xr:uid="{00000000-0005-0000-0000-00005CC00000}"/>
    <cellStyle name="Hyperlink 47" xfId="59421" hidden="1" xr:uid="{00000000-0005-0000-0000-00005DC00000}"/>
    <cellStyle name="Hyperlink 47" xfId="59471" hidden="1" xr:uid="{00000000-0005-0000-0000-00005EC00000}"/>
    <cellStyle name="Hyperlink 47" xfId="59507" hidden="1" xr:uid="{00000000-0005-0000-0000-00005FC00000}"/>
    <cellStyle name="Hyperlink 47" xfId="58880" hidden="1" xr:uid="{00000000-0005-0000-0000-000060C00000}"/>
    <cellStyle name="Hyperlink 47" xfId="59576" hidden="1" xr:uid="{00000000-0005-0000-0000-000061C00000}"/>
    <cellStyle name="Hyperlink 47" xfId="59625" hidden="1" xr:uid="{00000000-0005-0000-0000-000062C00000}"/>
    <cellStyle name="Hyperlink 47" xfId="59675" hidden="1" xr:uid="{00000000-0005-0000-0000-000063C00000}"/>
    <cellStyle name="Hyperlink 47" xfId="59711" hidden="1" xr:uid="{00000000-0005-0000-0000-000064C00000}"/>
    <cellStyle name="Hyperlink 47" xfId="59027" hidden="1" xr:uid="{00000000-0005-0000-0000-000065C00000}"/>
    <cellStyle name="Hyperlink 47" xfId="59780" hidden="1" xr:uid="{00000000-0005-0000-0000-000066C00000}"/>
    <cellStyle name="Hyperlink 47" xfId="59829" hidden="1" xr:uid="{00000000-0005-0000-0000-000067C00000}"/>
    <cellStyle name="Hyperlink 47" xfId="59879" hidden="1" xr:uid="{00000000-0005-0000-0000-000068C00000}"/>
    <cellStyle name="Hyperlink 47" xfId="59915" hidden="1" xr:uid="{00000000-0005-0000-0000-000069C00000}"/>
    <cellStyle name="Hyperlink 47" xfId="58866" hidden="1" xr:uid="{00000000-0005-0000-0000-00006AC00000}"/>
    <cellStyle name="Hyperlink 47" xfId="59984" hidden="1" xr:uid="{00000000-0005-0000-0000-00006BC00000}"/>
    <cellStyle name="Hyperlink 47" xfId="60033" hidden="1" xr:uid="{00000000-0005-0000-0000-00006CC00000}"/>
    <cellStyle name="Hyperlink 47" xfId="60083" hidden="1" xr:uid="{00000000-0005-0000-0000-00006DC00000}"/>
    <cellStyle name="Hyperlink 47" xfId="60119" hidden="1" xr:uid="{00000000-0005-0000-0000-00006EC00000}"/>
    <cellStyle name="Hyperlink 47" xfId="57020" hidden="1" xr:uid="{00000000-0005-0000-0000-00006FC00000}"/>
    <cellStyle name="Hyperlink 47" xfId="60188" hidden="1" xr:uid="{00000000-0005-0000-0000-000070C00000}"/>
    <cellStyle name="Hyperlink 47" xfId="60237" hidden="1" xr:uid="{00000000-0005-0000-0000-000071C00000}"/>
    <cellStyle name="Hyperlink 47" xfId="60287" hidden="1" xr:uid="{00000000-0005-0000-0000-000072C00000}"/>
    <cellStyle name="Hyperlink 47" xfId="60323" hidden="1" xr:uid="{00000000-0005-0000-0000-000073C00000}"/>
    <cellStyle name="Hyperlink 47" xfId="60446" hidden="1" xr:uid="{00000000-0005-0000-0000-000074C00000}"/>
    <cellStyle name="Hyperlink 47" xfId="60619" hidden="1" xr:uid="{00000000-0005-0000-0000-000075C00000}"/>
    <cellStyle name="Hyperlink 47" xfId="60668" hidden="1" xr:uid="{00000000-0005-0000-0000-000076C00000}"/>
    <cellStyle name="Hyperlink 47" xfId="60718" hidden="1" xr:uid="{00000000-0005-0000-0000-000077C00000}"/>
    <cellStyle name="Hyperlink 47" xfId="60754" hidden="1" xr:uid="{00000000-0005-0000-0000-000078C00000}"/>
    <cellStyle name="Hyperlink 47" xfId="60459" hidden="1" xr:uid="{00000000-0005-0000-0000-000079C00000}"/>
    <cellStyle name="Hyperlink 47" xfId="60851" hidden="1" xr:uid="{00000000-0005-0000-0000-00007AC00000}"/>
    <cellStyle name="Hyperlink 47" xfId="60900" hidden="1" xr:uid="{00000000-0005-0000-0000-00007BC00000}"/>
    <cellStyle name="Hyperlink 47" xfId="60950" hidden="1" xr:uid="{00000000-0005-0000-0000-00007CC00000}"/>
    <cellStyle name="Hyperlink 47" xfId="60986" hidden="1" xr:uid="{00000000-0005-0000-0000-00007DC00000}"/>
    <cellStyle name="Hyperlink 47" xfId="60359" hidden="1" xr:uid="{00000000-0005-0000-0000-00007EC00000}"/>
    <cellStyle name="Hyperlink 47" xfId="61055" hidden="1" xr:uid="{00000000-0005-0000-0000-00007FC00000}"/>
    <cellStyle name="Hyperlink 47" xfId="61104" hidden="1" xr:uid="{00000000-0005-0000-0000-000080C00000}"/>
    <cellStyle name="Hyperlink 47" xfId="61154" hidden="1" xr:uid="{00000000-0005-0000-0000-000081C00000}"/>
    <cellStyle name="Hyperlink 47" xfId="61190" hidden="1" xr:uid="{00000000-0005-0000-0000-000082C00000}"/>
    <cellStyle name="Hyperlink 47" xfId="60506" hidden="1" xr:uid="{00000000-0005-0000-0000-000083C00000}"/>
    <cellStyle name="Hyperlink 47" xfId="61259" hidden="1" xr:uid="{00000000-0005-0000-0000-000084C00000}"/>
    <cellStyle name="Hyperlink 47" xfId="61308" hidden="1" xr:uid="{00000000-0005-0000-0000-000085C00000}"/>
    <cellStyle name="Hyperlink 47" xfId="61358" hidden="1" xr:uid="{00000000-0005-0000-0000-000086C00000}"/>
    <cellStyle name="Hyperlink 47" xfId="61394" hidden="1" xr:uid="{00000000-0005-0000-0000-000087C00000}"/>
    <cellStyle name="Hyperlink 47" xfId="60345" hidden="1" xr:uid="{00000000-0005-0000-0000-000088C00000}"/>
    <cellStyle name="Hyperlink 47" xfId="61463" hidden="1" xr:uid="{00000000-0005-0000-0000-000089C00000}"/>
    <cellStyle name="Hyperlink 47" xfId="61512" hidden="1" xr:uid="{00000000-0005-0000-0000-00008AC00000}"/>
    <cellStyle name="Hyperlink 47" xfId="61562" hidden="1" xr:uid="{00000000-0005-0000-0000-00008BC00000}"/>
    <cellStyle name="Hyperlink 47" xfId="61598" xr:uid="{00000000-0005-0000-0000-00008CC00000}"/>
    <cellStyle name="Hyperlink 48" xfId="140" hidden="1" xr:uid="{00000000-0005-0000-0000-00008DC00000}"/>
    <cellStyle name="Hyperlink 48" xfId="246" hidden="1" xr:uid="{00000000-0005-0000-0000-00008EC00000}"/>
    <cellStyle name="Hyperlink 48" xfId="476" hidden="1" xr:uid="{00000000-0005-0000-0000-00008FC00000}"/>
    <cellStyle name="Hyperlink 48" xfId="527" hidden="1" xr:uid="{00000000-0005-0000-0000-000090C00000}"/>
    <cellStyle name="Hyperlink 48" xfId="577" hidden="1" xr:uid="{00000000-0005-0000-0000-000091C00000}"/>
    <cellStyle name="Hyperlink 48" xfId="613" hidden="1" xr:uid="{00000000-0005-0000-0000-000092C00000}"/>
    <cellStyle name="Hyperlink 48" xfId="664" hidden="1" xr:uid="{00000000-0005-0000-0000-000093C00000}"/>
    <cellStyle name="Hyperlink 48" xfId="733" hidden="1" xr:uid="{00000000-0005-0000-0000-000094C00000}"/>
    <cellStyle name="Hyperlink 48" xfId="782" hidden="1" xr:uid="{00000000-0005-0000-0000-000095C00000}"/>
    <cellStyle name="Hyperlink 48" xfId="832" hidden="1" xr:uid="{00000000-0005-0000-0000-000096C00000}"/>
    <cellStyle name="Hyperlink 48" xfId="868" hidden="1" xr:uid="{00000000-0005-0000-0000-000097C00000}"/>
    <cellStyle name="Hyperlink 48" xfId="978" hidden="1" xr:uid="{00000000-0005-0000-0000-000098C00000}"/>
    <cellStyle name="Hyperlink 48" xfId="1103" hidden="1" xr:uid="{00000000-0005-0000-0000-000099C00000}"/>
    <cellStyle name="Hyperlink 48" xfId="1152" hidden="1" xr:uid="{00000000-0005-0000-0000-00009AC00000}"/>
    <cellStyle name="Hyperlink 48" xfId="1202" hidden="1" xr:uid="{00000000-0005-0000-0000-00009BC00000}"/>
    <cellStyle name="Hyperlink 48" xfId="1238" hidden="1" xr:uid="{00000000-0005-0000-0000-00009CC00000}"/>
    <cellStyle name="Hyperlink 48" xfId="1361" hidden="1" xr:uid="{00000000-0005-0000-0000-00009DC00000}"/>
    <cellStyle name="Hyperlink 48" xfId="1534" hidden="1" xr:uid="{00000000-0005-0000-0000-00009EC00000}"/>
    <cellStyle name="Hyperlink 48" xfId="1583" hidden="1" xr:uid="{00000000-0005-0000-0000-00009FC00000}"/>
    <cellStyle name="Hyperlink 48" xfId="1633" hidden="1" xr:uid="{00000000-0005-0000-0000-0000A0C00000}"/>
    <cellStyle name="Hyperlink 48" xfId="1669" hidden="1" xr:uid="{00000000-0005-0000-0000-0000A1C00000}"/>
    <cellStyle name="Hyperlink 48" xfId="1372" hidden="1" xr:uid="{00000000-0005-0000-0000-0000A2C00000}"/>
    <cellStyle name="Hyperlink 48" xfId="1766" hidden="1" xr:uid="{00000000-0005-0000-0000-0000A3C00000}"/>
    <cellStyle name="Hyperlink 48" xfId="1815" hidden="1" xr:uid="{00000000-0005-0000-0000-0000A4C00000}"/>
    <cellStyle name="Hyperlink 48" xfId="1865" hidden="1" xr:uid="{00000000-0005-0000-0000-0000A5C00000}"/>
    <cellStyle name="Hyperlink 48" xfId="1901" hidden="1" xr:uid="{00000000-0005-0000-0000-0000A6C00000}"/>
    <cellStyle name="Hyperlink 48" xfId="1272" hidden="1" xr:uid="{00000000-0005-0000-0000-0000A7C00000}"/>
    <cellStyle name="Hyperlink 48" xfId="1970" hidden="1" xr:uid="{00000000-0005-0000-0000-0000A8C00000}"/>
    <cellStyle name="Hyperlink 48" xfId="2019" hidden="1" xr:uid="{00000000-0005-0000-0000-0000A9C00000}"/>
    <cellStyle name="Hyperlink 48" xfId="2069" hidden="1" xr:uid="{00000000-0005-0000-0000-0000AAC00000}"/>
    <cellStyle name="Hyperlink 48" xfId="2105" hidden="1" xr:uid="{00000000-0005-0000-0000-0000ABC00000}"/>
    <cellStyle name="Hyperlink 48" xfId="1419" hidden="1" xr:uid="{00000000-0005-0000-0000-0000ACC00000}"/>
    <cellStyle name="Hyperlink 48" xfId="2174" hidden="1" xr:uid="{00000000-0005-0000-0000-0000ADC00000}"/>
    <cellStyle name="Hyperlink 48" xfId="2223" hidden="1" xr:uid="{00000000-0005-0000-0000-0000AEC00000}"/>
    <cellStyle name="Hyperlink 48" xfId="2273" hidden="1" xr:uid="{00000000-0005-0000-0000-0000AFC00000}"/>
    <cellStyle name="Hyperlink 48" xfId="2309" hidden="1" xr:uid="{00000000-0005-0000-0000-0000B0C00000}"/>
    <cellStyle name="Hyperlink 48" xfId="1257" hidden="1" xr:uid="{00000000-0005-0000-0000-0000B1C00000}"/>
    <cellStyle name="Hyperlink 48" xfId="2378" hidden="1" xr:uid="{00000000-0005-0000-0000-0000B2C00000}"/>
    <cellStyle name="Hyperlink 48" xfId="2427" hidden="1" xr:uid="{00000000-0005-0000-0000-0000B3C00000}"/>
    <cellStyle name="Hyperlink 48" xfId="2477" hidden="1" xr:uid="{00000000-0005-0000-0000-0000B4C00000}"/>
    <cellStyle name="Hyperlink 48" xfId="2513" hidden="1" xr:uid="{00000000-0005-0000-0000-0000B5C00000}"/>
    <cellStyle name="Hyperlink 48" xfId="990" hidden="1" xr:uid="{00000000-0005-0000-0000-0000B6C00000}"/>
    <cellStyle name="Hyperlink 48" xfId="2582" hidden="1" xr:uid="{00000000-0005-0000-0000-0000B7C00000}"/>
    <cellStyle name="Hyperlink 48" xfId="2631" hidden="1" xr:uid="{00000000-0005-0000-0000-0000B8C00000}"/>
    <cellStyle name="Hyperlink 48" xfId="2681" hidden="1" xr:uid="{00000000-0005-0000-0000-0000B9C00000}"/>
    <cellStyle name="Hyperlink 48" xfId="2717" hidden="1" xr:uid="{00000000-0005-0000-0000-0000BAC00000}"/>
    <cellStyle name="Hyperlink 48" xfId="2840" hidden="1" xr:uid="{00000000-0005-0000-0000-0000BBC00000}"/>
    <cellStyle name="Hyperlink 48" xfId="3013" hidden="1" xr:uid="{00000000-0005-0000-0000-0000BCC00000}"/>
    <cellStyle name="Hyperlink 48" xfId="3062" hidden="1" xr:uid="{00000000-0005-0000-0000-0000BDC00000}"/>
    <cellStyle name="Hyperlink 48" xfId="3112" hidden="1" xr:uid="{00000000-0005-0000-0000-0000BEC00000}"/>
    <cellStyle name="Hyperlink 48" xfId="3148" hidden="1" xr:uid="{00000000-0005-0000-0000-0000BFC00000}"/>
    <cellStyle name="Hyperlink 48" xfId="2851" hidden="1" xr:uid="{00000000-0005-0000-0000-0000C0C00000}"/>
    <cellStyle name="Hyperlink 48" xfId="3245" hidden="1" xr:uid="{00000000-0005-0000-0000-0000C1C00000}"/>
    <cellStyle name="Hyperlink 48" xfId="3294" hidden="1" xr:uid="{00000000-0005-0000-0000-0000C2C00000}"/>
    <cellStyle name="Hyperlink 48" xfId="3344" hidden="1" xr:uid="{00000000-0005-0000-0000-0000C3C00000}"/>
    <cellStyle name="Hyperlink 48" xfId="3380" hidden="1" xr:uid="{00000000-0005-0000-0000-0000C4C00000}"/>
    <cellStyle name="Hyperlink 48" xfId="2751" hidden="1" xr:uid="{00000000-0005-0000-0000-0000C5C00000}"/>
    <cellStyle name="Hyperlink 48" xfId="3449" hidden="1" xr:uid="{00000000-0005-0000-0000-0000C6C00000}"/>
    <cellStyle name="Hyperlink 48" xfId="3498" hidden="1" xr:uid="{00000000-0005-0000-0000-0000C7C00000}"/>
    <cellStyle name="Hyperlink 48" xfId="3548" hidden="1" xr:uid="{00000000-0005-0000-0000-0000C8C00000}"/>
    <cellStyle name="Hyperlink 48" xfId="3584" hidden="1" xr:uid="{00000000-0005-0000-0000-0000C9C00000}"/>
    <cellStyle name="Hyperlink 48" xfId="2898" hidden="1" xr:uid="{00000000-0005-0000-0000-0000CAC00000}"/>
    <cellStyle name="Hyperlink 48" xfId="3653" hidden="1" xr:uid="{00000000-0005-0000-0000-0000CBC00000}"/>
    <cellStyle name="Hyperlink 48" xfId="3702" hidden="1" xr:uid="{00000000-0005-0000-0000-0000CCC00000}"/>
    <cellStyle name="Hyperlink 48" xfId="3752" hidden="1" xr:uid="{00000000-0005-0000-0000-0000CDC00000}"/>
    <cellStyle name="Hyperlink 48" xfId="3788" hidden="1" xr:uid="{00000000-0005-0000-0000-0000CEC00000}"/>
    <cellStyle name="Hyperlink 48" xfId="2736" hidden="1" xr:uid="{00000000-0005-0000-0000-0000CFC00000}"/>
    <cellStyle name="Hyperlink 48" xfId="3857" hidden="1" xr:uid="{00000000-0005-0000-0000-0000D0C00000}"/>
    <cellStyle name="Hyperlink 48" xfId="3906" hidden="1" xr:uid="{00000000-0005-0000-0000-0000D1C00000}"/>
    <cellStyle name="Hyperlink 48" xfId="3956" hidden="1" xr:uid="{00000000-0005-0000-0000-0000D2C00000}"/>
    <cellStyle name="Hyperlink 48" xfId="3992" hidden="1" xr:uid="{00000000-0005-0000-0000-0000D3C00000}"/>
    <cellStyle name="Hyperlink 48" xfId="890" hidden="1" xr:uid="{00000000-0005-0000-0000-0000D4C00000}"/>
    <cellStyle name="Hyperlink 48" xfId="4061" hidden="1" xr:uid="{00000000-0005-0000-0000-0000D5C00000}"/>
    <cellStyle name="Hyperlink 48" xfId="4110" hidden="1" xr:uid="{00000000-0005-0000-0000-0000D6C00000}"/>
    <cellStyle name="Hyperlink 48" xfId="4160" hidden="1" xr:uid="{00000000-0005-0000-0000-0000D7C00000}"/>
    <cellStyle name="Hyperlink 48" xfId="4196" hidden="1" xr:uid="{00000000-0005-0000-0000-0000D8C00000}"/>
    <cellStyle name="Hyperlink 48" xfId="4319" hidden="1" xr:uid="{00000000-0005-0000-0000-0000D9C00000}"/>
    <cellStyle name="Hyperlink 48" xfId="4492" hidden="1" xr:uid="{00000000-0005-0000-0000-0000DAC00000}"/>
    <cellStyle name="Hyperlink 48" xfId="4541" hidden="1" xr:uid="{00000000-0005-0000-0000-0000DBC00000}"/>
    <cellStyle name="Hyperlink 48" xfId="4591" hidden="1" xr:uid="{00000000-0005-0000-0000-0000DCC00000}"/>
    <cellStyle name="Hyperlink 48" xfId="4627" hidden="1" xr:uid="{00000000-0005-0000-0000-0000DDC00000}"/>
    <cellStyle name="Hyperlink 48" xfId="4330" hidden="1" xr:uid="{00000000-0005-0000-0000-0000DEC00000}"/>
    <cellStyle name="Hyperlink 48" xfId="4724" hidden="1" xr:uid="{00000000-0005-0000-0000-0000DFC00000}"/>
    <cellStyle name="Hyperlink 48" xfId="4773" hidden="1" xr:uid="{00000000-0005-0000-0000-0000E0C00000}"/>
    <cellStyle name="Hyperlink 48" xfId="4823" hidden="1" xr:uid="{00000000-0005-0000-0000-0000E1C00000}"/>
    <cellStyle name="Hyperlink 48" xfId="4859" hidden="1" xr:uid="{00000000-0005-0000-0000-0000E2C00000}"/>
    <cellStyle name="Hyperlink 48" xfId="4230" hidden="1" xr:uid="{00000000-0005-0000-0000-0000E3C00000}"/>
    <cellStyle name="Hyperlink 48" xfId="4928" hidden="1" xr:uid="{00000000-0005-0000-0000-0000E4C00000}"/>
    <cellStyle name="Hyperlink 48" xfId="4977" hidden="1" xr:uid="{00000000-0005-0000-0000-0000E5C00000}"/>
    <cellStyle name="Hyperlink 48" xfId="5027" hidden="1" xr:uid="{00000000-0005-0000-0000-0000E6C00000}"/>
    <cellStyle name="Hyperlink 48" xfId="5063" hidden="1" xr:uid="{00000000-0005-0000-0000-0000E7C00000}"/>
    <cellStyle name="Hyperlink 48" xfId="4377" hidden="1" xr:uid="{00000000-0005-0000-0000-0000E8C00000}"/>
    <cellStyle name="Hyperlink 48" xfId="5132" hidden="1" xr:uid="{00000000-0005-0000-0000-0000E9C00000}"/>
    <cellStyle name="Hyperlink 48" xfId="5181" hidden="1" xr:uid="{00000000-0005-0000-0000-0000EAC00000}"/>
    <cellStyle name="Hyperlink 48" xfId="5231" hidden="1" xr:uid="{00000000-0005-0000-0000-0000EBC00000}"/>
    <cellStyle name="Hyperlink 48" xfId="5267" hidden="1" xr:uid="{00000000-0005-0000-0000-0000ECC00000}"/>
    <cellStyle name="Hyperlink 48" xfId="4215" hidden="1" xr:uid="{00000000-0005-0000-0000-0000EDC00000}"/>
    <cellStyle name="Hyperlink 48" xfId="5336" hidden="1" xr:uid="{00000000-0005-0000-0000-0000EEC00000}"/>
    <cellStyle name="Hyperlink 48" xfId="5385" hidden="1" xr:uid="{00000000-0005-0000-0000-0000EFC00000}"/>
    <cellStyle name="Hyperlink 48" xfId="5435" hidden="1" xr:uid="{00000000-0005-0000-0000-0000F0C00000}"/>
    <cellStyle name="Hyperlink 48" xfId="5471" hidden="1" xr:uid="{00000000-0005-0000-0000-0000F1C00000}"/>
    <cellStyle name="Hyperlink 48" xfId="5672" hidden="1" xr:uid="{00000000-0005-0000-0000-0000F2C00000}"/>
    <cellStyle name="Hyperlink 48" xfId="5872" hidden="1" xr:uid="{00000000-0005-0000-0000-0000F3C00000}"/>
    <cellStyle name="Hyperlink 48" xfId="5921" hidden="1" xr:uid="{00000000-0005-0000-0000-0000F4C00000}"/>
    <cellStyle name="Hyperlink 48" xfId="5971" hidden="1" xr:uid="{00000000-0005-0000-0000-0000F5C00000}"/>
    <cellStyle name="Hyperlink 48" xfId="6007" hidden="1" xr:uid="{00000000-0005-0000-0000-0000F6C00000}"/>
    <cellStyle name="Hyperlink 48" xfId="6058" hidden="1" xr:uid="{00000000-0005-0000-0000-0000F7C00000}"/>
    <cellStyle name="Hyperlink 48" xfId="6127" hidden="1" xr:uid="{00000000-0005-0000-0000-0000F8C00000}"/>
    <cellStyle name="Hyperlink 48" xfId="6176" hidden="1" xr:uid="{00000000-0005-0000-0000-0000F9C00000}"/>
    <cellStyle name="Hyperlink 48" xfId="6226" hidden="1" xr:uid="{00000000-0005-0000-0000-0000FAC00000}"/>
    <cellStyle name="Hyperlink 48" xfId="6262" hidden="1" xr:uid="{00000000-0005-0000-0000-0000FBC00000}"/>
    <cellStyle name="Hyperlink 48" xfId="6369" hidden="1" xr:uid="{00000000-0005-0000-0000-0000FCC00000}"/>
    <cellStyle name="Hyperlink 48" xfId="6493" hidden="1" xr:uid="{00000000-0005-0000-0000-0000FDC00000}"/>
    <cellStyle name="Hyperlink 48" xfId="6542" hidden="1" xr:uid="{00000000-0005-0000-0000-0000FEC00000}"/>
    <cellStyle name="Hyperlink 48" xfId="6592" hidden="1" xr:uid="{00000000-0005-0000-0000-0000FFC00000}"/>
    <cellStyle name="Hyperlink 48" xfId="6628" hidden="1" xr:uid="{00000000-0005-0000-0000-000000C10000}"/>
    <cellStyle name="Hyperlink 48" xfId="6751" hidden="1" xr:uid="{00000000-0005-0000-0000-000001C10000}"/>
    <cellStyle name="Hyperlink 48" xfId="6924" hidden="1" xr:uid="{00000000-0005-0000-0000-000002C10000}"/>
    <cellStyle name="Hyperlink 48" xfId="6973" hidden="1" xr:uid="{00000000-0005-0000-0000-000003C10000}"/>
    <cellStyle name="Hyperlink 48" xfId="7023" hidden="1" xr:uid="{00000000-0005-0000-0000-000004C10000}"/>
    <cellStyle name="Hyperlink 48" xfId="7059" hidden="1" xr:uid="{00000000-0005-0000-0000-000005C10000}"/>
    <cellStyle name="Hyperlink 48" xfId="6762" hidden="1" xr:uid="{00000000-0005-0000-0000-000006C10000}"/>
    <cellStyle name="Hyperlink 48" xfId="7156" hidden="1" xr:uid="{00000000-0005-0000-0000-000007C10000}"/>
    <cellStyle name="Hyperlink 48" xfId="7205" hidden="1" xr:uid="{00000000-0005-0000-0000-000008C10000}"/>
    <cellStyle name="Hyperlink 48" xfId="7255" hidden="1" xr:uid="{00000000-0005-0000-0000-000009C10000}"/>
    <cellStyle name="Hyperlink 48" xfId="7291" hidden="1" xr:uid="{00000000-0005-0000-0000-00000AC10000}"/>
    <cellStyle name="Hyperlink 48" xfId="6662" hidden="1" xr:uid="{00000000-0005-0000-0000-00000BC10000}"/>
    <cellStyle name="Hyperlink 48" xfId="7360" hidden="1" xr:uid="{00000000-0005-0000-0000-00000CC10000}"/>
    <cellStyle name="Hyperlink 48" xfId="7409" hidden="1" xr:uid="{00000000-0005-0000-0000-00000DC10000}"/>
    <cellStyle name="Hyperlink 48" xfId="7459" hidden="1" xr:uid="{00000000-0005-0000-0000-00000EC10000}"/>
    <cellStyle name="Hyperlink 48" xfId="7495" hidden="1" xr:uid="{00000000-0005-0000-0000-00000FC10000}"/>
    <cellStyle name="Hyperlink 48" xfId="6809" hidden="1" xr:uid="{00000000-0005-0000-0000-000010C10000}"/>
    <cellStyle name="Hyperlink 48" xfId="7564" hidden="1" xr:uid="{00000000-0005-0000-0000-000011C10000}"/>
    <cellStyle name="Hyperlink 48" xfId="7613" hidden="1" xr:uid="{00000000-0005-0000-0000-000012C10000}"/>
    <cellStyle name="Hyperlink 48" xfId="7663" hidden="1" xr:uid="{00000000-0005-0000-0000-000013C10000}"/>
    <cellStyle name="Hyperlink 48" xfId="7699" hidden="1" xr:uid="{00000000-0005-0000-0000-000014C10000}"/>
    <cellStyle name="Hyperlink 48" xfId="6647" hidden="1" xr:uid="{00000000-0005-0000-0000-000015C10000}"/>
    <cellStyle name="Hyperlink 48" xfId="7768" hidden="1" xr:uid="{00000000-0005-0000-0000-000016C10000}"/>
    <cellStyle name="Hyperlink 48" xfId="7817" hidden="1" xr:uid="{00000000-0005-0000-0000-000017C10000}"/>
    <cellStyle name="Hyperlink 48" xfId="7867" hidden="1" xr:uid="{00000000-0005-0000-0000-000018C10000}"/>
    <cellStyle name="Hyperlink 48" xfId="7903" hidden="1" xr:uid="{00000000-0005-0000-0000-000019C10000}"/>
    <cellStyle name="Hyperlink 48" xfId="6381" hidden="1" xr:uid="{00000000-0005-0000-0000-00001AC10000}"/>
    <cellStyle name="Hyperlink 48" xfId="7972" hidden="1" xr:uid="{00000000-0005-0000-0000-00001BC10000}"/>
    <cellStyle name="Hyperlink 48" xfId="8021" hidden="1" xr:uid="{00000000-0005-0000-0000-00001CC10000}"/>
    <cellStyle name="Hyperlink 48" xfId="8071" hidden="1" xr:uid="{00000000-0005-0000-0000-00001DC10000}"/>
    <cellStyle name="Hyperlink 48" xfId="8107" hidden="1" xr:uid="{00000000-0005-0000-0000-00001EC10000}"/>
    <cellStyle name="Hyperlink 48" xfId="8230" hidden="1" xr:uid="{00000000-0005-0000-0000-00001FC10000}"/>
    <cellStyle name="Hyperlink 48" xfId="8403" hidden="1" xr:uid="{00000000-0005-0000-0000-000020C10000}"/>
    <cellStyle name="Hyperlink 48" xfId="8452" hidden="1" xr:uid="{00000000-0005-0000-0000-000021C10000}"/>
    <cellStyle name="Hyperlink 48" xfId="8502" hidden="1" xr:uid="{00000000-0005-0000-0000-000022C10000}"/>
    <cellStyle name="Hyperlink 48" xfId="8538" hidden="1" xr:uid="{00000000-0005-0000-0000-000023C10000}"/>
    <cellStyle name="Hyperlink 48" xfId="8241" hidden="1" xr:uid="{00000000-0005-0000-0000-000024C10000}"/>
    <cellStyle name="Hyperlink 48" xfId="8635" hidden="1" xr:uid="{00000000-0005-0000-0000-000025C10000}"/>
    <cellStyle name="Hyperlink 48" xfId="8684" hidden="1" xr:uid="{00000000-0005-0000-0000-000026C10000}"/>
    <cellStyle name="Hyperlink 48" xfId="8734" hidden="1" xr:uid="{00000000-0005-0000-0000-000027C10000}"/>
    <cellStyle name="Hyperlink 48" xfId="8770" hidden="1" xr:uid="{00000000-0005-0000-0000-000028C10000}"/>
    <cellStyle name="Hyperlink 48" xfId="8141" hidden="1" xr:uid="{00000000-0005-0000-0000-000029C10000}"/>
    <cellStyle name="Hyperlink 48" xfId="8839" hidden="1" xr:uid="{00000000-0005-0000-0000-00002AC10000}"/>
    <cellStyle name="Hyperlink 48" xfId="8888" hidden="1" xr:uid="{00000000-0005-0000-0000-00002BC10000}"/>
    <cellStyle name="Hyperlink 48" xfId="8938" hidden="1" xr:uid="{00000000-0005-0000-0000-00002CC10000}"/>
    <cellStyle name="Hyperlink 48" xfId="8974" hidden="1" xr:uid="{00000000-0005-0000-0000-00002DC10000}"/>
    <cellStyle name="Hyperlink 48" xfId="8288" hidden="1" xr:uid="{00000000-0005-0000-0000-00002EC10000}"/>
    <cellStyle name="Hyperlink 48" xfId="9043" hidden="1" xr:uid="{00000000-0005-0000-0000-00002FC10000}"/>
    <cellStyle name="Hyperlink 48" xfId="9092" hidden="1" xr:uid="{00000000-0005-0000-0000-000030C10000}"/>
    <cellStyle name="Hyperlink 48" xfId="9142" hidden="1" xr:uid="{00000000-0005-0000-0000-000031C10000}"/>
    <cellStyle name="Hyperlink 48" xfId="9178" hidden="1" xr:uid="{00000000-0005-0000-0000-000032C10000}"/>
    <cellStyle name="Hyperlink 48" xfId="8126" hidden="1" xr:uid="{00000000-0005-0000-0000-000033C10000}"/>
    <cellStyle name="Hyperlink 48" xfId="9247" hidden="1" xr:uid="{00000000-0005-0000-0000-000034C10000}"/>
    <cellStyle name="Hyperlink 48" xfId="9296" hidden="1" xr:uid="{00000000-0005-0000-0000-000035C10000}"/>
    <cellStyle name="Hyperlink 48" xfId="9346" hidden="1" xr:uid="{00000000-0005-0000-0000-000036C10000}"/>
    <cellStyle name="Hyperlink 48" xfId="9382" hidden="1" xr:uid="{00000000-0005-0000-0000-000037C10000}"/>
    <cellStyle name="Hyperlink 48" xfId="6282" hidden="1" xr:uid="{00000000-0005-0000-0000-000038C10000}"/>
    <cellStyle name="Hyperlink 48" xfId="9451" hidden="1" xr:uid="{00000000-0005-0000-0000-000039C10000}"/>
    <cellStyle name="Hyperlink 48" xfId="9500" hidden="1" xr:uid="{00000000-0005-0000-0000-00003AC10000}"/>
    <cellStyle name="Hyperlink 48" xfId="9550" hidden="1" xr:uid="{00000000-0005-0000-0000-00003BC10000}"/>
    <cellStyle name="Hyperlink 48" xfId="9586" hidden="1" xr:uid="{00000000-0005-0000-0000-00003CC10000}"/>
    <cellStyle name="Hyperlink 48" xfId="9709" hidden="1" xr:uid="{00000000-0005-0000-0000-00003DC10000}"/>
    <cellStyle name="Hyperlink 48" xfId="9882" hidden="1" xr:uid="{00000000-0005-0000-0000-00003EC10000}"/>
    <cellStyle name="Hyperlink 48" xfId="9931" hidden="1" xr:uid="{00000000-0005-0000-0000-00003FC10000}"/>
    <cellStyle name="Hyperlink 48" xfId="9981" hidden="1" xr:uid="{00000000-0005-0000-0000-000040C10000}"/>
    <cellStyle name="Hyperlink 48" xfId="10017" hidden="1" xr:uid="{00000000-0005-0000-0000-000041C10000}"/>
    <cellStyle name="Hyperlink 48" xfId="9720" hidden="1" xr:uid="{00000000-0005-0000-0000-000042C10000}"/>
    <cellStyle name="Hyperlink 48" xfId="10114" hidden="1" xr:uid="{00000000-0005-0000-0000-000043C10000}"/>
    <cellStyle name="Hyperlink 48" xfId="10163" hidden="1" xr:uid="{00000000-0005-0000-0000-000044C10000}"/>
    <cellStyle name="Hyperlink 48" xfId="10213" hidden="1" xr:uid="{00000000-0005-0000-0000-000045C10000}"/>
    <cellStyle name="Hyperlink 48" xfId="10249" hidden="1" xr:uid="{00000000-0005-0000-0000-000046C10000}"/>
    <cellStyle name="Hyperlink 48" xfId="9620" hidden="1" xr:uid="{00000000-0005-0000-0000-000047C10000}"/>
    <cellStyle name="Hyperlink 48" xfId="10318" hidden="1" xr:uid="{00000000-0005-0000-0000-000048C10000}"/>
    <cellStyle name="Hyperlink 48" xfId="10367" hidden="1" xr:uid="{00000000-0005-0000-0000-000049C10000}"/>
    <cellStyle name="Hyperlink 48" xfId="10417" hidden="1" xr:uid="{00000000-0005-0000-0000-00004AC10000}"/>
    <cellStyle name="Hyperlink 48" xfId="10453" hidden="1" xr:uid="{00000000-0005-0000-0000-00004BC10000}"/>
    <cellStyle name="Hyperlink 48" xfId="9767" hidden="1" xr:uid="{00000000-0005-0000-0000-00004CC10000}"/>
    <cellStyle name="Hyperlink 48" xfId="10522" hidden="1" xr:uid="{00000000-0005-0000-0000-00004DC10000}"/>
    <cellStyle name="Hyperlink 48" xfId="10571" hidden="1" xr:uid="{00000000-0005-0000-0000-00004EC10000}"/>
    <cellStyle name="Hyperlink 48" xfId="10621" hidden="1" xr:uid="{00000000-0005-0000-0000-00004FC10000}"/>
    <cellStyle name="Hyperlink 48" xfId="10657" hidden="1" xr:uid="{00000000-0005-0000-0000-000050C10000}"/>
    <cellStyle name="Hyperlink 48" xfId="9605" hidden="1" xr:uid="{00000000-0005-0000-0000-000051C10000}"/>
    <cellStyle name="Hyperlink 48" xfId="10726" hidden="1" xr:uid="{00000000-0005-0000-0000-000052C10000}"/>
    <cellStyle name="Hyperlink 48" xfId="10775" hidden="1" xr:uid="{00000000-0005-0000-0000-000053C10000}"/>
    <cellStyle name="Hyperlink 48" xfId="10825" hidden="1" xr:uid="{00000000-0005-0000-0000-000054C10000}"/>
    <cellStyle name="Hyperlink 48" xfId="10861" hidden="1" xr:uid="{00000000-0005-0000-0000-000055C10000}"/>
    <cellStyle name="Hyperlink 48" xfId="5690" hidden="1" xr:uid="{00000000-0005-0000-0000-000056C10000}"/>
    <cellStyle name="Hyperlink 48" xfId="10959" hidden="1" xr:uid="{00000000-0005-0000-0000-000057C10000}"/>
    <cellStyle name="Hyperlink 48" xfId="11008" hidden="1" xr:uid="{00000000-0005-0000-0000-000058C10000}"/>
    <cellStyle name="Hyperlink 48" xfId="11058" hidden="1" xr:uid="{00000000-0005-0000-0000-000059C10000}"/>
    <cellStyle name="Hyperlink 48" xfId="11094" hidden="1" xr:uid="{00000000-0005-0000-0000-00005AC10000}"/>
    <cellStyle name="Hyperlink 48" xfId="11145" hidden="1" xr:uid="{00000000-0005-0000-0000-00005BC10000}"/>
    <cellStyle name="Hyperlink 48" xfId="11214" hidden="1" xr:uid="{00000000-0005-0000-0000-00005CC10000}"/>
    <cellStyle name="Hyperlink 48" xfId="11263" hidden="1" xr:uid="{00000000-0005-0000-0000-00005DC10000}"/>
    <cellStyle name="Hyperlink 48" xfId="11313" hidden="1" xr:uid="{00000000-0005-0000-0000-00005EC10000}"/>
    <cellStyle name="Hyperlink 48" xfId="11349" hidden="1" xr:uid="{00000000-0005-0000-0000-00005FC10000}"/>
    <cellStyle name="Hyperlink 48" xfId="11457" hidden="1" xr:uid="{00000000-0005-0000-0000-000060C10000}"/>
    <cellStyle name="Hyperlink 48" xfId="11581" hidden="1" xr:uid="{00000000-0005-0000-0000-000061C10000}"/>
    <cellStyle name="Hyperlink 48" xfId="11630" hidden="1" xr:uid="{00000000-0005-0000-0000-000062C10000}"/>
    <cellStyle name="Hyperlink 48" xfId="11680" hidden="1" xr:uid="{00000000-0005-0000-0000-000063C10000}"/>
    <cellStyle name="Hyperlink 48" xfId="11716" hidden="1" xr:uid="{00000000-0005-0000-0000-000064C10000}"/>
    <cellStyle name="Hyperlink 48" xfId="11839" hidden="1" xr:uid="{00000000-0005-0000-0000-000065C10000}"/>
    <cellStyle name="Hyperlink 48" xfId="12012" hidden="1" xr:uid="{00000000-0005-0000-0000-000066C10000}"/>
    <cellStyle name="Hyperlink 48" xfId="12061" hidden="1" xr:uid="{00000000-0005-0000-0000-000067C10000}"/>
    <cellStyle name="Hyperlink 48" xfId="12111" hidden="1" xr:uid="{00000000-0005-0000-0000-000068C10000}"/>
    <cellStyle name="Hyperlink 48" xfId="12147" hidden="1" xr:uid="{00000000-0005-0000-0000-000069C10000}"/>
    <cellStyle name="Hyperlink 48" xfId="11850" hidden="1" xr:uid="{00000000-0005-0000-0000-00006AC10000}"/>
    <cellStyle name="Hyperlink 48" xfId="12244" hidden="1" xr:uid="{00000000-0005-0000-0000-00006BC10000}"/>
    <cellStyle name="Hyperlink 48" xfId="12293" hidden="1" xr:uid="{00000000-0005-0000-0000-00006CC10000}"/>
    <cellStyle name="Hyperlink 48" xfId="12343" hidden="1" xr:uid="{00000000-0005-0000-0000-00006DC10000}"/>
    <cellStyle name="Hyperlink 48" xfId="12379" hidden="1" xr:uid="{00000000-0005-0000-0000-00006EC10000}"/>
    <cellStyle name="Hyperlink 48" xfId="11750" hidden="1" xr:uid="{00000000-0005-0000-0000-00006FC10000}"/>
    <cellStyle name="Hyperlink 48" xfId="12448" hidden="1" xr:uid="{00000000-0005-0000-0000-000070C10000}"/>
    <cellStyle name="Hyperlink 48" xfId="12497" hidden="1" xr:uid="{00000000-0005-0000-0000-000071C10000}"/>
    <cellStyle name="Hyperlink 48" xfId="12547" hidden="1" xr:uid="{00000000-0005-0000-0000-000072C10000}"/>
    <cellStyle name="Hyperlink 48" xfId="12583" hidden="1" xr:uid="{00000000-0005-0000-0000-000073C10000}"/>
    <cellStyle name="Hyperlink 48" xfId="11897" hidden="1" xr:uid="{00000000-0005-0000-0000-000074C10000}"/>
    <cellStyle name="Hyperlink 48" xfId="12652" hidden="1" xr:uid="{00000000-0005-0000-0000-000075C10000}"/>
    <cellStyle name="Hyperlink 48" xfId="12701" hidden="1" xr:uid="{00000000-0005-0000-0000-000076C10000}"/>
    <cellStyle name="Hyperlink 48" xfId="12751" hidden="1" xr:uid="{00000000-0005-0000-0000-000077C10000}"/>
    <cellStyle name="Hyperlink 48" xfId="12787" hidden="1" xr:uid="{00000000-0005-0000-0000-000078C10000}"/>
    <cellStyle name="Hyperlink 48" xfId="11735" hidden="1" xr:uid="{00000000-0005-0000-0000-000079C10000}"/>
    <cellStyle name="Hyperlink 48" xfId="12856" hidden="1" xr:uid="{00000000-0005-0000-0000-00007AC10000}"/>
    <cellStyle name="Hyperlink 48" xfId="12905" hidden="1" xr:uid="{00000000-0005-0000-0000-00007BC10000}"/>
    <cellStyle name="Hyperlink 48" xfId="12955" hidden="1" xr:uid="{00000000-0005-0000-0000-00007CC10000}"/>
    <cellStyle name="Hyperlink 48" xfId="12991" hidden="1" xr:uid="{00000000-0005-0000-0000-00007DC10000}"/>
    <cellStyle name="Hyperlink 48" xfId="11469" hidden="1" xr:uid="{00000000-0005-0000-0000-00007EC10000}"/>
    <cellStyle name="Hyperlink 48" xfId="13060" hidden="1" xr:uid="{00000000-0005-0000-0000-00007FC10000}"/>
    <cellStyle name="Hyperlink 48" xfId="13109" hidden="1" xr:uid="{00000000-0005-0000-0000-000080C10000}"/>
    <cellStyle name="Hyperlink 48" xfId="13159" hidden="1" xr:uid="{00000000-0005-0000-0000-000081C10000}"/>
    <cellStyle name="Hyperlink 48" xfId="13195" hidden="1" xr:uid="{00000000-0005-0000-0000-000082C10000}"/>
    <cellStyle name="Hyperlink 48" xfId="13318" hidden="1" xr:uid="{00000000-0005-0000-0000-000083C10000}"/>
    <cellStyle name="Hyperlink 48" xfId="13491" hidden="1" xr:uid="{00000000-0005-0000-0000-000084C10000}"/>
    <cellStyle name="Hyperlink 48" xfId="13540" hidden="1" xr:uid="{00000000-0005-0000-0000-000085C10000}"/>
    <cellStyle name="Hyperlink 48" xfId="13590" hidden="1" xr:uid="{00000000-0005-0000-0000-000086C10000}"/>
    <cellStyle name="Hyperlink 48" xfId="13626" hidden="1" xr:uid="{00000000-0005-0000-0000-000087C10000}"/>
    <cellStyle name="Hyperlink 48" xfId="13329" hidden="1" xr:uid="{00000000-0005-0000-0000-000088C10000}"/>
    <cellStyle name="Hyperlink 48" xfId="13723" hidden="1" xr:uid="{00000000-0005-0000-0000-000089C10000}"/>
    <cellStyle name="Hyperlink 48" xfId="13772" hidden="1" xr:uid="{00000000-0005-0000-0000-00008AC10000}"/>
    <cellStyle name="Hyperlink 48" xfId="13822" hidden="1" xr:uid="{00000000-0005-0000-0000-00008BC10000}"/>
    <cellStyle name="Hyperlink 48" xfId="13858" hidden="1" xr:uid="{00000000-0005-0000-0000-00008CC10000}"/>
    <cellStyle name="Hyperlink 48" xfId="13229" hidden="1" xr:uid="{00000000-0005-0000-0000-00008DC10000}"/>
    <cellStyle name="Hyperlink 48" xfId="13927" hidden="1" xr:uid="{00000000-0005-0000-0000-00008EC10000}"/>
    <cellStyle name="Hyperlink 48" xfId="13976" hidden="1" xr:uid="{00000000-0005-0000-0000-00008FC10000}"/>
    <cellStyle name="Hyperlink 48" xfId="14026" hidden="1" xr:uid="{00000000-0005-0000-0000-000090C10000}"/>
    <cellStyle name="Hyperlink 48" xfId="14062" hidden="1" xr:uid="{00000000-0005-0000-0000-000091C10000}"/>
    <cellStyle name="Hyperlink 48" xfId="13376" hidden="1" xr:uid="{00000000-0005-0000-0000-000092C10000}"/>
    <cellStyle name="Hyperlink 48" xfId="14131" hidden="1" xr:uid="{00000000-0005-0000-0000-000093C10000}"/>
    <cellStyle name="Hyperlink 48" xfId="14180" hidden="1" xr:uid="{00000000-0005-0000-0000-000094C10000}"/>
    <cellStyle name="Hyperlink 48" xfId="14230" hidden="1" xr:uid="{00000000-0005-0000-0000-000095C10000}"/>
    <cellStyle name="Hyperlink 48" xfId="14266" hidden="1" xr:uid="{00000000-0005-0000-0000-000096C10000}"/>
    <cellStyle name="Hyperlink 48" xfId="13214" hidden="1" xr:uid="{00000000-0005-0000-0000-000097C10000}"/>
    <cellStyle name="Hyperlink 48" xfId="14335" hidden="1" xr:uid="{00000000-0005-0000-0000-000098C10000}"/>
    <cellStyle name="Hyperlink 48" xfId="14384" hidden="1" xr:uid="{00000000-0005-0000-0000-000099C10000}"/>
    <cellStyle name="Hyperlink 48" xfId="14434" hidden="1" xr:uid="{00000000-0005-0000-0000-00009AC10000}"/>
    <cellStyle name="Hyperlink 48" xfId="14470" hidden="1" xr:uid="{00000000-0005-0000-0000-00009BC10000}"/>
    <cellStyle name="Hyperlink 48" xfId="11370" hidden="1" xr:uid="{00000000-0005-0000-0000-00009CC10000}"/>
    <cellStyle name="Hyperlink 48" xfId="14539" hidden="1" xr:uid="{00000000-0005-0000-0000-00009DC10000}"/>
    <cellStyle name="Hyperlink 48" xfId="14588" hidden="1" xr:uid="{00000000-0005-0000-0000-00009EC10000}"/>
    <cellStyle name="Hyperlink 48" xfId="14638" hidden="1" xr:uid="{00000000-0005-0000-0000-00009FC10000}"/>
    <cellStyle name="Hyperlink 48" xfId="14674" hidden="1" xr:uid="{00000000-0005-0000-0000-0000A0C10000}"/>
    <cellStyle name="Hyperlink 48" xfId="14797" hidden="1" xr:uid="{00000000-0005-0000-0000-0000A1C10000}"/>
    <cellStyle name="Hyperlink 48" xfId="14970" hidden="1" xr:uid="{00000000-0005-0000-0000-0000A2C10000}"/>
    <cellStyle name="Hyperlink 48" xfId="15019" hidden="1" xr:uid="{00000000-0005-0000-0000-0000A3C10000}"/>
    <cellStyle name="Hyperlink 48" xfId="15069" hidden="1" xr:uid="{00000000-0005-0000-0000-0000A4C10000}"/>
    <cellStyle name="Hyperlink 48" xfId="15105" hidden="1" xr:uid="{00000000-0005-0000-0000-0000A5C10000}"/>
    <cellStyle name="Hyperlink 48" xfId="14808" hidden="1" xr:uid="{00000000-0005-0000-0000-0000A6C10000}"/>
    <cellStyle name="Hyperlink 48" xfId="15202" hidden="1" xr:uid="{00000000-0005-0000-0000-0000A7C10000}"/>
    <cellStyle name="Hyperlink 48" xfId="15251" hidden="1" xr:uid="{00000000-0005-0000-0000-0000A8C10000}"/>
    <cellStyle name="Hyperlink 48" xfId="15301" hidden="1" xr:uid="{00000000-0005-0000-0000-0000A9C10000}"/>
    <cellStyle name="Hyperlink 48" xfId="15337" hidden="1" xr:uid="{00000000-0005-0000-0000-0000AAC10000}"/>
    <cellStyle name="Hyperlink 48" xfId="14708" hidden="1" xr:uid="{00000000-0005-0000-0000-0000ABC10000}"/>
    <cellStyle name="Hyperlink 48" xfId="15406" hidden="1" xr:uid="{00000000-0005-0000-0000-0000ACC10000}"/>
    <cellStyle name="Hyperlink 48" xfId="15455" hidden="1" xr:uid="{00000000-0005-0000-0000-0000ADC10000}"/>
    <cellStyle name="Hyperlink 48" xfId="15505" hidden="1" xr:uid="{00000000-0005-0000-0000-0000AEC10000}"/>
    <cellStyle name="Hyperlink 48" xfId="15541" hidden="1" xr:uid="{00000000-0005-0000-0000-0000AFC10000}"/>
    <cellStyle name="Hyperlink 48" xfId="14855" hidden="1" xr:uid="{00000000-0005-0000-0000-0000B0C10000}"/>
    <cellStyle name="Hyperlink 48" xfId="15610" hidden="1" xr:uid="{00000000-0005-0000-0000-0000B1C10000}"/>
    <cellStyle name="Hyperlink 48" xfId="15659" hidden="1" xr:uid="{00000000-0005-0000-0000-0000B2C10000}"/>
    <cellStyle name="Hyperlink 48" xfId="15709" hidden="1" xr:uid="{00000000-0005-0000-0000-0000B3C10000}"/>
    <cellStyle name="Hyperlink 48" xfId="15745" hidden="1" xr:uid="{00000000-0005-0000-0000-0000B4C10000}"/>
    <cellStyle name="Hyperlink 48" xfId="14693" hidden="1" xr:uid="{00000000-0005-0000-0000-0000B5C10000}"/>
    <cellStyle name="Hyperlink 48" xfId="15814" hidden="1" xr:uid="{00000000-0005-0000-0000-0000B6C10000}"/>
    <cellStyle name="Hyperlink 48" xfId="15863" hidden="1" xr:uid="{00000000-0005-0000-0000-0000B7C10000}"/>
    <cellStyle name="Hyperlink 48" xfId="15913" hidden="1" xr:uid="{00000000-0005-0000-0000-0000B8C10000}"/>
    <cellStyle name="Hyperlink 48" xfId="15949" hidden="1" xr:uid="{00000000-0005-0000-0000-0000B9C10000}"/>
    <cellStyle name="Hyperlink 48" xfId="5624" hidden="1" xr:uid="{00000000-0005-0000-0000-0000BAC10000}"/>
    <cellStyle name="Hyperlink 48" xfId="16043" hidden="1" xr:uid="{00000000-0005-0000-0000-0000BBC10000}"/>
    <cellStyle name="Hyperlink 48" xfId="16092" hidden="1" xr:uid="{00000000-0005-0000-0000-0000BCC10000}"/>
    <cellStyle name="Hyperlink 48" xfId="16142" hidden="1" xr:uid="{00000000-0005-0000-0000-0000BDC10000}"/>
    <cellStyle name="Hyperlink 48" xfId="16178" hidden="1" xr:uid="{00000000-0005-0000-0000-0000BEC10000}"/>
    <cellStyle name="Hyperlink 48" xfId="16229" hidden="1" xr:uid="{00000000-0005-0000-0000-0000BFC10000}"/>
    <cellStyle name="Hyperlink 48" xfId="16298" hidden="1" xr:uid="{00000000-0005-0000-0000-0000C0C10000}"/>
    <cellStyle name="Hyperlink 48" xfId="16347" hidden="1" xr:uid="{00000000-0005-0000-0000-0000C1C10000}"/>
    <cellStyle name="Hyperlink 48" xfId="16397" hidden="1" xr:uid="{00000000-0005-0000-0000-0000C2C10000}"/>
    <cellStyle name="Hyperlink 48" xfId="16433" hidden="1" xr:uid="{00000000-0005-0000-0000-0000C3C10000}"/>
    <cellStyle name="Hyperlink 48" xfId="16538" hidden="1" xr:uid="{00000000-0005-0000-0000-0000C4C10000}"/>
    <cellStyle name="Hyperlink 48" xfId="16661" hidden="1" xr:uid="{00000000-0005-0000-0000-0000C5C10000}"/>
    <cellStyle name="Hyperlink 48" xfId="16710" hidden="1" xr:uid="{00000000-0005-0000-0000-0000C6C10000}"/>
    <cellStyle name="Hyperlink 48" xfId="16760" hidden="1" xr:uid="{00000000-0005-0000-0000-0000C7C10000}"/>
    <cellStyle name="Hyperlink 48" xfId="16796" hidden="1" xr:uid="{00000000-0005-0000-0000-0000C8C10000}"/>
    <cellStyle name="Hyperlink 48" xfId="16919" hidden="1" xr:uid="{00000000-0005-0000-0000-0000C9C10000}"/>
    <cellStyle name="Hyperlink 48" xfId="17092" hidden="1" xr:uid="{00000000-0005-0000-0000-0000CAC10000}"/>
    <cellStyle name="Hyperlink 48" xfId="17141" hidden="1" xr:uid="{00000000-0005-0000-0000-0000CBC10000}"/>
    <cellStyle name="Hyperlink 48" xfId="17191" hidden="1" xr:uid="{00000000-0005-0000-0000-0000CCC10000}"/>
    <cellStyle name="Hyperlink 48" xfId="17227" hidden="1" xr:uid="{00000000-0005-0000-0000-0000CDC10000}"/>
    <cellStyle name="Hyperlink 48" xfId="16930" hidden="1" xr:uid="{00000000-0005-0000-0000-0000CEC10000}"/>
    <cellStyle name="Hyperlink 48" xfId="17324" hidden="1" xr:uid="{00000000-0005-0000-0000-0000CFC10000}"/>
    <cellStyle name="Hyperlink 48" xfId="17373" hidden="1" xr:uid="{00000000-0005-0000-0000-0000D0C10000}"/>
    <cellStyle name="Hyperlink 48" xfId="17423" hidden="1" xr:uid="{00000000-0005-0000-0000-0000D1C10000}"/>
    <cellStyle name="Hyperlink 48" xfId="17459" hidden="1" xr:uid="{00000000-0005-0000-0000-0000D2C10000}"/>
    <cellStyle name="Hyperlink 48" xfId="16830" hidden="1" xr:uid="{00000000-0005-0000-0000-0000D3C10000}"/>
    <cellStyle name="Hyperlink 48" xfId="17528" hidden="1" xr:uid="{00000000-0005-0000-0000-0000D4C10000}"/>
    <cellStyle name="Hyperlink 48" xfId="17577" hidden="1" xr:uid="{00000000-0005-0000-0000-0000D5C10000}"/>
    <cellStyle name="Hyperlink 48" xfId="17627" hidden="1" xr:uid="{00000000-0005-0000-0000-0000D6C10000}"/>
    <cellStyle name="Hyperlink 48" xfId="17663" hidden="1" xr:uid="{00000000-0005-0000-0000-0000D7C10000}"/>
    <cellStyle name="Hyperlink 48" xfId="16977" hidden="1" xr:uid="{00000000-0005-0000-0000-0000D8C10000}"/>
    <cellStyle name="Hyperlink 48" xfId="17732" hidden="1" xr:uid="{00000000-0005-0000-0000-0000D9C10000}"/>
    <cellStyle name="Hyperlink 48" xfId="17781" hidden="1" xr:uid="{00000000-0005-0000-0000-0000DAC10000}"/>
    <cellStyle name="Hyperlink 48" xfId="17831" hidden="1" xr:uid="{00000000-0005-0000-0000-0000DBC10000}"/>
    <cellStyle name="Hyperlink 48" xfId="17867" hidden="1" xr:uid="{00000000-0005-0000-0000-0000DCC10000}"/>
    <cellStyle name="Hyperlink 48" xfId="16815" hidden="1" xr:uid="{00000000-0005-0000-0000-0000DDC10000}"/>
    <cellStyle name="Hyperlink 48" xfId="17936" hidden="1" xr:uid="{00000000-0005-0000-0000-0000DEC10000}"/>
    <cellStyle name="Hyperlink 48" xfId="17985" hidden="1" xr:uid="{00000000-0005-0000-0000-0000DFC10000}"/>
    <cellStyle name="Hyperlink 48" xfId="18035" hidden="1" xr:uid="{00000000-0005-0000-0000-0000E0C10000}"/>
    <cellStyle name="Hyperlink 48" xfId="18071" hidden="1" xr:uid="{00000000-0005-0000-0000-0000E1C10000}"/>
    <cellStyle name="Hyperlink 48" xfId="16550" hidden="1" xr:uid="{00000000-0005-0000-0000-0000E2C10000}"/>
    <cellStyle name="Hyperlink 48" xfId="18140" hidden="1" xr:uid="{00000000-0005-0000-0000-0000E3C10000}"/>
    <cellStyle name="Hyperlink 48" xfId="18189" hidden="1" xr:uid="{00000000-0005-0000-0000-0000E4C10000}"/>
    <cellStyle name="Hyperlink 48" xfId="18239" hidden="1" xr:uid="{00000000-0005-0000-0000-0000E5C10000}"/>
    <cellStyle name="Hyperlink 48" xfId="18275" hidden="1" xr:uid="{00000000-0005-0000-0000-0000E6C10000}"/>
    <cellStyle name="Hyperlink 48" xfId="18398" hidden="1" xr:uid="{00000000-0005-0000-0000-0000E7C10000}"/>
    <cellStyle name="Hyperlink 48" xfId="18571" hidden="1" xr:uid="{00000000-0005-0000-0000-0000E8C10000}"/>
    <cellStyle name="Hyperlink 48" xfId="18620" hidden="1" xr:uid="{00000000-0005-0000-0000-0000E9C10000}"/>
    <cellStyle name="Hyperlink 48" xfId="18670" hidden="1" xr:uid="{00000000-0005-0000-0000-0000EAC10000}"/>
    <cellStyle name="Hyperlink 48" xfId="18706" hidden="1" xr:uid="{00000000-0005-0000-0000-0000EBC10000}"/>
    <cellStyle name="Hyperlink 48" xfId="18409" hidden="1" xr:uid="{00000000-0005-0000-0000-0000ECC10000}"/>
    <cellStyle name="Hyperlink 48" xfId="18803" hidden="1" xr:uid="{00000000-0005-0000-0000-0000EDC10000}"/>
    <cellStyle name="Hyperlink 48" xfId="18852" hidden="1" xr:uid="{00000000-0005-0000-0000-0000EEC10000}"/>
    <cellStyle name="Hyperlink 48" xfId="18902" hidden="1" xr:uid="{00000000-0005-0000-0000-0000EFC10000}"/>
    <cellStyle name="Hyperlink 48" xfId="18938" hidden="1" xr:uid="{00000000-0005-0000-0000-0000F0C10000}"/>
    <cellStyle name="Hyperlink 48" xfId="18309" hidden="1" xr:uid="{00000000-0005-0000-0000-0000F1C10000}"/>
    <cellStyle name="Hyperlink 48" xfId="19007" hidden="1" xr:uid="{00000000-0005-0000-0000-0000F2C10000}"/>
    <cellStyle name="Hyperlink 48" xfId="19056" hidden="1" xr:uid="{00000000-0005-0000-0000-0000F3C10000}"/>
    <cellStyle name="Hyperlink 48" xfId="19106" hidden="1" xr:uid="{00000000-0005-0000-0000-0000F4C10000}"/>
    <cellStyle name="Hyperlink 48" xfId="19142" hidden="1" xr:uid="{00000000-0005-0000-0000-0000F5C10000}"/>
    <cellStyle name="Hyperlink 48" xfId="18456" hidden="1" xr:uid="{00000000-0005-0000-0000-0000F6C10000}"/>
    <cellStyle name="Hyperlink 48" xfId="19211" hidden="1" xr:uid="{00000000-0005-0000-0000-0000F7C10000}"/>
    <cellStyle name="Hyperlink 48" xfId="19260" hidden="1" xr:uid="{00000000-0005-0000-0000-0000F8C10000}"/>
    <cellStyle name="Hyperlink 48" xfId="19310" hidden="1" xr:uid="{00000000-0005-0000-0000-0000F9C10000}"/>
    <cellStyle name="Hyperlink 48" xfId="19346" hidden="1" xr:uid="{00000000-0005-0000-0000-0000FAC10000}"/>
    <cellStyle name="Hyperlink 48" xfId="18294" hidden="1" xr:uid="{00000000-0005-0000-0000-0000FBC10000}"/>
    <cellStyle name="Hyperlink 48" xfId="19415" hidden="1" xr:uid="{00000000-0005-0000-0000-0000FCC10000}"/>
    <cellStyle name="Hyperlink 48" xfId="19464" hidden="1" xr:uid="{00000000-0005-0000-0000-0000FDC10000}"/>
    <cellStyle name="Hyperlink 48" xfId="19514" hidden="1" xr:uid="{00000000-0005-0000-0000-0000FEC10000}"/>
    <cellStyle name="Hyperlink 48" xfId="19550" hidden="1" xr:uid="{00000000-0005-0000-0000-0000FFC10000}"/>
    <cellStyle name="Hyperlink 48" xfId="16452" hidden="1" xr:uid="{00000000-0005-0000-0000-000000C20000}"/>
    <cellStyle name="Hyperlink 48" xfId="19619" hidden="1" xr:uid="{00000000-0005-0000-0000-000001C20000}"/>
    <cellStyle name="Hyperlink 48" xfId="19668" hidden="1" xr:uid="{00000000-0005-0000-0000-000002C20000}"/>
    <cellStyle name="Hyperlink 48" xfId="19718" hidden="1" xr:uid="{00000000-0005-0000-0000-000003C20000}"/>
    <cellStyle name="Hyperlink 48" xfId="19754" hidden="1" xr:uid="{00000000-0005-0000-0000-000004C20000}"/>
    <cellStyle name="Hyperlink 48" xfId="19877" hidden="1" xr:uid="{00000000-0005-0000-0000-000005C20000}"/>
    <cellStyle name="Hyperlink 48" xfId="20050" hidden="1" xr:uid="{00000000-0005-0000-0000-000006C20000}"/>
    <cellStyle name="Hyperlink 48" xfId="20099" hidden="1" xr:uid="{00000000-0005-0000-0000-000007C20000}"/>
    <cellStyle name="Hyperlink 48" xfId="20149" hidden="1" xr:uid="{00000000-0005-0000-0000-000008C20000}"/>
    <cellStyle name="Hyperlink 48" xfId="20185" hidden="1" xr:uid="{00000000-0005-0000-0000-000009C20000}"/>
    <cellStyle name="Hyperlink 48" xfId="19888" hidden="1" xr:uid="{00000000-0005-0000-0000-00000AC20000}"/>
    <cellStyle name="Hyperlink 48" xfId="20282" hidden="1" xr:uid="{00000000-0005-0000-0000-00000BC20000}"/>
    <cellStyle name="Hyperlink 48" xfId="20331" hidden="1" xr:uid="{00000000-0005-0000-0000-00000CC20000}"/>
    <cellStyle name="Hyperlink 48" xfId="20381" hidden="1" xr:uid="{00000000-0005-0000-0000-00000DC20000}"/>
    <cellStyle name="Hyperlink 48" xfId="20417" hidden="1" xr:uid="{00000000-0005-0000-0000-00000EC20000}"/>
    <cellStyle name="Hyperlink 48" xfId="19788" hidden="1" xr:uid="{00000000-0005-0000-0000-00000FC20000}"/>
    <cellStyle name="Hyperlink 48" xfId="20486" hidden="1" xr:uid="{00000000-0005-0000-0000-000010C20000}"/>
    <cellStyle name="Hyperlink 48" xfId="20535" hidden="1" xr:uid="{00000000-0005-0000-0000-000011C20000}"/>
    <cellStyle name="Hyperlink 48" xfId="20585" hidden="1" xr:uid="{00000000-0005-0000-0000-000012C20000}"/>
    <cellStyle name="Hyperlink 48" xfId="20621" hidden="1" xr:uid="{00000000-0005-0000-0000-000013C20000}"/>
    <cellStyle name="Hyperlink 48" xfId="19935" hidden="1" xr:uid="{00000000-0005-0000-0000-000014C20000}"/>
    <cellStyle name="Hyperlink 48" xfId="20690" hidden="1" xr:uid="{00000000-0005-0000-0000-000015C20000}"/>
    <cellStyle name="Hyperlink 48" xfId="20739" hidden="1" xr:uid="{00000000-0005-0000-0000-000016C20000}"/>
    <cellStyle name="Hyperlink 48" xfId="20789" hidden="1" xr:uid="{00000000-0005-0000-0000-000017C20000}"/>
    <cellStyle name="Hyperlink 48" xfId="20825" hidden="1" xr:uid="{00000000-0005-0000-0000-000018C20000}"/>
    <cellStyle name="Hyperlink 48" xfId="19773" hidden="1" xr:uid="{00000000-0005-0000-0000-000019C20000}"/>
    <cellStyle name="Hyperlink 48" xfId="20894" hidden="1" xr:uid="{00000000-0005-0000-0000-00001AC20000}"/>
    <cellStyle name="Hyperlink 48" xfId="20943" hidden="1" xr:uid="{00000000-0005-0000-0000-00001BC20000}"/>
    <cellStyle name="Hyperlink 48" xfId="20993" hidden="1" xr:uid="{00000000-0005-0000-0000-00001CC20000}"/>
    <cellStyle name="Hyperlink 48" xfId="21029" hidden="1" xr:uid="{00000000-0005-0000-0000-00001DC20000}"/>
    <cellStyle name="Hyperlink 48" xfId="5738" hidden="1" xr:uid="{00000000-0005-0000-0000-00001EC20000}"/>
    <cellStyle name="Hyperlink 48" xfId="21127" hidden="1" xr:uid="{00000000-0005-0000-0000-00001FC20000}"/>
    <cellStyle name="Hyperlink 48" xfId="21176" hidden="1" xr:uid="{00000000-0005-0000-0000-000020C20000}"/>
    <cellStyle name="Hyperlink 48" xfId="21226" hidden="1" xr:uid="{00000000-0005-0000-0000-000021C20000}"/>
    <cellStyle name="Hyperlink 48" xfId="21262" hidden="1" xr:uid="{00000000-0005-0000-0000-000022C20000}"/>
    <cellStyle name="Hyperlink 48" xfId="21313" hidden="1" xr:uid="{00000000-0005-0000-0000-000023C20000}"/>
    <cellStyle name="Hyperlink 48" xfId="21382" hidden="1" xr:uid="{00000000-0005-0000-0000-000024C20000}"/>
    <cellStyle name="Hyperlink 48" xfId="21431" hidden="1" xr:uid="{00000000-0005-0000-0000-000025C20000}"/>
    <cellStyle name="Hyperlink 48" xfId="21481" hidden="1" xr:uid="{00000000-0005-0000-0000-000026C20000}"/>
    <cellStyle name="Hyperlink 48" xfId="21517" hidden="1" xr:uid="{00000000-0005-0000-0000-000027C20000}"/>
    <cellStyle name="Hyperlink 48" xfId="21623" hidden="1" xr:uid="{00000000-0005-0000-0000-000028C20000}"/>
    <cellStyle name="Hyperlink 48" xfId="21746" hidden="1" xr:uid="{00000000-0005-0000-0000-000029C20000}"/>
    <cellStyle name="Hyperlink 48" xfId="21795" hidden="1" xr:uid="{00000000-0005-0000-0000-00002AC20000}"/>
    <cellStyle name="Hyperlink 48" xfId="21845" hidden="1" xr:uid="{00000000-0005-0000-0000-00002BC20000}"/>
    <cellStyle name="Hyperlink 48" xfId="21881" hidden="1" xr:uid="{00000000-0005-0000-0000-00002CC20000}"/>
    <cellStyle name="Hyperlink 48" xfId="22004" hidden="1" xr:uid="{00000000-0005-0000-0000-00002DC20000}"/>
    <cellStyle name="Hyperlink 48" xfId="22177" hidden="1" xr:uid="{00000000-0005-0000-0000-00002EC20000}"/>
    <cellStyle name="Hyperlink 48" xfId="22226" hidden="1" xr:uid="{00000000-0005-0000-0000-00002FC20000}"/>
    <cellStyle name="Hyperlink 48" xfId="22276" hidden="1" xr:uid="{00000000-0005-0000-0000-000030C20000}"/>
    <cellStyle name="Hyperlink 48" xfId="22312" hidden="1" xr:uid="{00000000-0005-0000-0000-000031C20000}"/>
    <cellStyle name="Hyperlink 48" xfId="22015" hidden="1" xr:uid="{00000000-0005-0000-0000-000032C20000}"/>
    <cellStyle name="Hyperlink 48" xfId="22409" hidden="1" xr:uid="{00000000-0005-0000-0000-000033C20000}"/>
    <cellStyle name="Hyperlink 48" xfId="22458" hidden="1" xr:uid="{00000000-0005-0000-0000-000034C20000}"/>
    <cellStyle name="Hyperlink 48" xfId="22508" hidden="1" xr:uid="{00000000-0005-0000-0000-000035C20000}"/>
    <cellStyle name="Hyperlink 48" xfId="22544" hidden="1" xr:uid="{00000000-0005-0000-0000-000036C20000}"/>
    <cellStyle name="Hyperlink 48" xfId="21915" hidden="1" xr:uid="{00000000-0005-0000-0000-000037C20000}"/>
    <cellStyle name="Hyperlink 48" xfId="22613" hidden="1" xr:uid="{00000000-0005-0000-0000-000038C20000}"/>
    <cellStyle name="Hyperlink 48" xfId="22662" hidden="1" xr:uid="{00000000-0005-0000-0000-000039C20000}"/>
    <cellStyle name="Hyperlink 48" xfId="22712" hidden="1" xr:uid="{00000000-0005-0000-0000-00003AC20000}"/>
    <cellStyle name="Hyperlink 48" xfId="22748" hidden="1" xr:uid="{00000000-0005-0000-0000-00003BC20000}"/>
    <cellStyle name="Hyperlink 48" xfId="22062" hidden="1" xr:uid="{00000000-0005-0000-0000-00003CC20000}"/>
    <cellStyle name="Hyperlink 48" xfId="22817" hidden="1" xr:uid="{00000000-0005-0000-0000-00003DC20000}"/>
    <cellStyle name="Hyperlink 48" xfId="22866" hidden="1" xr:uid="{00000000-0005-0000-0000-00003EC20000}"/>
    <cellStyle name="Hyperlink 48" xfId="22916" hidden="1" xr:uid="{00000000-0005-0000-0000-00003FC20000}"/>
    <cellStyle name="Hyperlink 48" xfId="22952" hidden="1" xr:uid="{00000000-0005-0000-0000-000040C20000}"/>
    <cellStyle name="Hyperlink 48" xfId="21900" hidden="1" xr:uid="{00000000-0005-0000-0000-000041C20000}"/>
    <cellStyle name="Hyperlink 48" xfId="23021" hidden="1" xr:uid="{00000000-0005-0000-0000-000042C20000}"/>
    <cellStyle name="Hyperlink 48" xfId="23070" hidden="1" xr:uid="{00000000-0005-0000-0000-000043C20000}"/>
    <cellStyle name="Hyperlink 48" xfId="23120" hidden="1" xr:uid="{00000000-0005-0000-0000-000044C20000}"/>
    <cellStyle name="Hyperlink 48" xfId="23156" hidden="1" xr:uid="{00000000-0005-0000-0000-000045C20000}"/>
    <cellStyle name="Hyperlink 48" xfId="21635" hidden="1" xr:uid="{00000000-0005-0000-0000-000046C20000}"/>
    <cellStyle name="Hyperlink 48" xfId="23225" hidden="1" xr:uid="{00000000-0005-0000-0000-000047C20000}"/>
    <cellStyle name="Hyperlink 48" xfId="23274" hidden="1" xr:uid="{00000000-0005-0000-0000-000048C20000}"/>
    <cellStyle name="Hyperlink 48" xfId="23324" hidden="1" xr:uid="{00000000-0005-0000-0000-000049C20000}"/>
    <cellStyle name="Hyperlink 48" xfId="23360" hidden="1" xr:uid="{00000000-0005-0000-0000-00004AC20000}"/>
    <cellStyle name="Hyperlink 48" xfId="23483" hidden="1" xr:uid="{00000000-0005-0000-0000-00004BC20000}"/>
    <cellStyle name="Hyperlink 48" xfId="23656" hidden="1" xr:uid="{00000000-0005-0000-0000-00004CC20000}"/>
    <cellStyle name="Hyperlink 48" xfId="23705" hidden="1" xr:uid="{00000000-0005-0000-0000-00004DC20000}"/>
    <cellStyle name="Hyperlink 48" xfId="23755" hidden="1" xr:uid="{00000000-0005-0000-0000-00004EC20000}"/>
    <cellStyle name="Hyperlink 48" xfId="23791" hidden="1" xr:uid="{00000000-0005-0000-0000-00004FC20000}"/>
    <cellStyle name="Hyperlink 48" xfId="23494" hidden="1" xr:uid="{00000000-0005-0000-0000-000050C20000}"/>
    <cellStyle name="Hyperlink 48" xfId="23888" hidden="1" xr:uid="{00000000-0005-0000-0000-000051C20000}"/>
    <cellStyle name="Hyperlink 48" xfId="23937" hidden="1" xr:uid="{00000000-0005-0000-0000-000052C20000}"/>
    <cellStyle name="Hyperlink 48" xfId="23987" hidden="1" xr:uid="{00000000-0005-0000-0000-000053C20000}"/>
    <cellStyle name="Hyperlink 48" xfId="24023" hidden="1" xr:uid="{00000000-0005-0000-0000-000054C20000}"/>
    <cellStyle name="Hyperlink 48" xfId="23394" hidden="1" xr:uid="{00000000-0005-0000-0000-000055C20000}"/>
    <cellStyle name="Hyperlink 48" xfId="24092" hidden="1" xr:uid="{00000000-0005-0000-0000-000056C20000}"/>
    <cellStyle name="Hyperlink 48" xfId="24141" hidden="1" xr:uid="{00000000-0005-0000-0000-000057C20000}"/>
    <cellStyle name="Hyperlink 48" xfId="24191" hidden="1" xr:uid="{00000000-0005-0000-0000-000058C20000}"/>
    <cellStyle name="Hyperlink 48" xfId="24227" hidden="1" xr:uid="{00000000-0005-0000-0000-000059C20000}"/>
    <cellStyle name="Hyperlink 48" xfId="23541" hidden="1" xr:uid="{00000000-0005-0000-0000-00005AC20000}"/>
    <cellStyle name="Hyperlink 48" xfId="24296" hidden="1" xr:uid="{00000000-0005-0000-0000-00005BC20000}"/>
    <cellStyle name="Hyperlink 48" xfId="24345" hidden="1" xr:uid="{00000000-0005-0000-0000-00005CC20000}"/>
    <cellStyle name="Hyperlink 48" xfId="24395" hidden="1" xr:uid="{00000000-0005-0000-0000-00005DC20000}"/>
    <cellStyle name="Hyperlink 48" xfId="24431" hidden="1" xr:uid="{00000000-0005-0000-0000-00005EC20000}"/>
    <cellStyle name="Hyperlink 48" xfId="23379" hidden="1" xr:uid="{00000000-0005-0000-0000-00005FC20000}"/>
    <cellStyle name="Hyperlink 48" xfId="24500" hidden="1" xr:uid="{00000000-0005-0000-0000-000060C20000}"/>
    <cellStyle name="Hyperlink 48" xfId="24549" hidden="1" xr:uid="{00000000-0005-0000-0000-000061C20000}"/>
    <cellStyle name="Hyperlink 48" xfId="24599" hidden="1" xr:uid="{00000000-0005-0000-0000-000062C20000}"/>
    <cellStyle name="Hyperlink 48" xfId="24635" hidden="1" xr:uid="{00000000-0005-0000-0000-000063C20000}"/>
    <cellStyle name="Hyperlink 48" xfId="21537" hidden="1" xr:uid="{00000000-0005-0000-0000-000064C20000}"/>
    <cellStyle name="Hyperlink 48" xfId="24704" hidden="1" xr:uid="{00000000-0005-0000-0000-000065C20000}"/>
    <cellStyle name="Hyperlink 48" xfId="24753" hidden="1" xr:uid="{00000000-0005-0000-0000-000066C20000}"/>
    <cellStyle name="Hyperlink 48" xfId="24803" hidden="1" xr:uid="{00000000-0005-0000-0000-000067C20000}"/>
    <cellStyle name="Hyperlink 48" xfId="24839" hidden="1" xr:uid="{00000000-0005-0000-0000-000068C20000}"/>
    <cellStyle name="Hyperlink 48" xfId="24962" hidden="1" xr:uid="{00000000-0005-0000-0000-000069C20000}"/>
    <cellStyle name="Hyperlink 48" xfId="25135" hidden="1" xr:uid="{00000000-0005-0000-0000-00006AC20000}"/>
    <cellStyle name="Hyperlink 48" xfId="25184" hidden="1" xr:uid="{00000000-0005-0000-0000-00006BC20000}"/>
    <cellStyle name="Hyperlink 48" xfId="25234" hidden="1" xr:uid="{00000000-0005-0000-0000-00006CC20000}"/>
    <cellStyle name="Hyperlink 48" xfId="25270" hidden="1" xr:uid="{00000000-0005-0000-0000-00006DC20000}"/>
    <cellStyle name="Hyperlink 48" xfId="24973" hidden="1" xr:uid="{00000000-0005-0000-0000-00006EC20000}"/>
    <cellStyle name="Hyperlink 48" xfId="25367" hidden="1" xr:uid="{00000000-0005-0000-0000-00006FC20000}"/>
    <cellStyle name="Hyperlink 48" xfId="25416" hidden="1" xr:uid="{00000000-0005-0000-0000-000070C20000}"/>
    <cellStyle name="Hyperlink 48" xfId="25466" hidden="1" xr:uid="{00000000-0005-0000-0000-000071C20000}"/>
    <cellStyle name="Hyperlink 48" xfId="25502" hidden="1" xr:uid="{00000000-0005-0000-0000-000072C20000}"/>
    <cellStyle name="Hyperlink 48" xfId="24873" hidden="1" xr:uid="{00000000-0005-0000-0000-000073C20000}"/>
    <cellStyle name="Hyperlink 48" xfId="25571" hidden="1" xr:uid="{00000000-0005-0000-0000-000074C20000}"/>
    <cellStyle name="Hyperlink 48" xfId="25620" hidden="1" xr:uid="{00000000-0005-0000-0000-000075C20000}"/>
    <cellStyle name="Hyperlink 48" xfId="25670" hidden="1" xr:uid="{00000000-0005-0000-0000-000076C20000}"/>
    <cellStyle name="Hyperlink 48" xfId="25706" hidden="1" xr:uid="{00000000-0005-0000-0000-000077C20000}"/>
    <cellStyle name="Hyperlink 48" xfId="25020" hidden="1" xr:uid="{00000000-0005-0000-0000-000078C20000}"/>
    <cellStyle name="Hyperlink 48" xfId="25775" hidden="1" xr:uid="{00000000-0005-0000-0000-000079C20000}"/>
    <cellStyle name="Hyperlink 48" xfId="25824" hidden="1" xr:uid="{00000000-0005-0000-0000-00007AC20000}"/>
    <cellStyle name="Hyperlink 48" xfId="25874" hidden="1" xr:uid="{00000000-0005-0000-0000-00007BC20000}"/>
    <cellStyle name="Hyperlink 48" xfId="25910" hidden="1" xr:uid="{00000000-0005-0000-0000-00007CC20000}"/>
    <cellStyle name="Hyperlink 48" xfId="24858" hidden="1" xr:uid="{00000000-0005-0000-0000-00007DC20000}"/>
    <cellStyle name="Hyperlink 48" xfId="25979" hidden="1" xr:uid="{00000000-0005-0000-0000-00007EC20000}"/>
    <cellStyle name="Hyperlink 48" xfId="26028" hidden="1" xr:uid="{00000000-0005-0000-0000-00007FC20000}"/>
    <cellStyle name="Hyperlink 48" xfId="26078" hidden="1" xr:uid="{00000000-0005-0000-0000-000080C20000}"/>
    <cellStyle name="Hyperlink 48" xfId="26114" hidden="1" xr:uid="{00000000-0005-0000-0000-000081C20000}"/>
    <cellStyle name="Hyperlink 48" xfId="5512" hidden="1" xr:uid="{00000000-0005-0000-0000-000082C20000}"/>
    <cellStyle name="Hyperlink 48" xfId="26208" hidden="1" xr:uid="{00000000-0005-0000-0000-000083C20000}"/>
    <cellStyle name="Hyperlink 48" xfId="26257" hidden="1" xr:uid="{00000000-0005-0000-0000-000084C20000}"/>
    <cellStyle name="Hyperlink 48" xfId="26307" hidden="1" xr:uid="{00000000-0005-0000-0000-000085C20000}"/>
    <cellStyle name="Hyperlink 48" xfId="26343" hidden="1" xr:uid="{00000000-0005-0000-0000-000086C20000}"/>
    <cellStyle name="Hyperlink 48" xfId="26394" hidden="1" xr:uid="{00000000-0005-0000-0000-000087C20000}"/>
    <cellStyle name="Hyperlink 48" xfId="26463" hidden="1" xr:uid="{00000000-0005-0000-0000-000088C20000}"/>
    <cellStyle name="Hyperlink 48" xfId="26512" hidden="1" xr:uid="{00000000-0005-0000-0000-000089C20000}"/>
    <cellStyle name="Hyperlink 48" xfId="26562" hidden="1" xr:uid="{00000000-0005-0000-0000-00008AC20000}"/>
    <cellStyle name="Hyperlink 48" xfId="26598" hidden="1" xr:uid="{00000000-0005-0000-0000-00008BC20000}"/>
    <cellStyle name="Hyperlink 48" xfId="26701" hidden="1" xr:uid="{00000000-0005-0000-0000-00008CC20000}"/>
    <cellStyle name="Hyperlink 48" xfId="26824" hidden="1" xr:uid="{00000000-0005-0000-0000-00008DC20000}"/>
    <cellStyle name="Hyperlink 48" xfId="26873" hidden="1" xr:uid="{00000000-0005-0000-0000-00008EC20000}"/>
    <cellStyle name="Hyperlink 48" xfId="26923" hidden="1" xr:uid="{00000000-0005-0000-0000-00008FC20000}"/>
    <cellStyle name="Hyperlink 48" xfId="26959" hidden="1" xr:uid="{00000000-0005-0000-0000-000090C20000}"/>
    <cellStyle name="Hyperlink 48" xfId="27082" hidden="1" xr:uid="{00000000-0005-0000-0000-000091C20000}"/>
    <cellStyle name="Hyperlink 48" xfId="27255" hidden="1" xr:uid="{00000000-0005-0000-0000-000092C20000}"/>
    <cellStyle name="Hyperlink 48" xfId="27304" hidden="1" xr:uid="{00000000-0005-0000-0000-000093C20000}"/>
    <cellStyle name="Hyperlink 48" xfId="27354" hidden="1" xr:uid="{00000000-0005-0000-0000-000094C20000}"/>
    <cellStyle name="Hyperlink 48" xfId="27390" hidden="1" xr:uid="{00000000-0005-0000-0000-000095C20000}"/>
    <cellStyle name="Hyperlink 48" xfId="27093" hidden="1" xr:uid="{00000000-0005-0000-0000-000096C20000}"/>
    <cellStyle name="Hyperlink 48" xfId="27487" hidden="1" xr:uid="{00000000-0005-0000-0000-000097C20000}"/>
    <cellStyle name="Hyperlink 48" xfId="27536" hidden="1" xr:uid="{00000000-0005-0000-0000-000098C20000}"/>
    <cellStyle name="Hyperlink 48" xfId="27586" hidden="1" xr:uid="{00000000-0005-0000-0000-000099C20000}"/>
    <cellStyle name="Hyperlink 48" xfId="27622" hidden="1" xr:uid="{00000000-0005-0000-0000-00009AC20000}"/>
    <cellStyle name="Hyperlink 48" xfId="26993" hidden="1" xr:uid="{00000000-0005-0000-0000-00009BC20000}"/>
    <cellStyle name="Hyperlink 48" xfId="27691" hidden="1" xr:uid="{00000000-0005-0000-0000-00009CC20000}"/>
    <cellStyle name="Hyperlink 48" xfId="27740" hidden="1" xr:uid="{00000000-0005-0000-0000-00009DC20000}"/>
    <cellStyle name="Hyperlink 48" xfId="27790" hidden="1" xr:uid="{00000000-0005-0000-0000-00009EC20000}"/>
    <cellStyle name="Hyperlink 48" xfId="27826" hidden="1" xr:uid="{00000000-0005-0000-0000-00009FC20000}"/>
    <cellStyle name="Hyperlink 48" xfId="27140" hidden="1" xr:uid="{00000000-0005-0000-0000-0000A0C20000}"/>
    <cellStyle name="Hyperlink 48" xfId="27895" hidden="1" xr:uid="{00000000-0005-0000-0000-0000A1C20000}"/>
    <cellStyle name="Hyperlink 48" xfId="27944" hidden="1" xr:uid="{00000000-0005-0000-0000-0000A2C20000}"/>
    <cellStyle name="Hyperlink 48" xfId="27994" hidden="1" xr:uid="{00000000-0005-0000-0000-0000A3C20000}"/>
    <cellStyle name="Hyperlink 48" xfId="28030" hidden="1" xr:uid="{00000000-0005-0000-0000-0000A4C20000}"/>
    <cellStyle name="Hyperlink 48" xfId="26978" hidden="1" xr:uid="{00000000-0005-0000-0000-0000A5C20000}"/>
    <cellStyle name="Hyperlink 48" xfId="28099" hidden="1" xr:uid="{00000000-0005-0000-0000-0000A6C20000}"/>
    <cellStyle name="Hyperlink 48" xfId="28148" hidden="1" xr:uid="{00000000-0005-0000-0000-0000A7C20000}"/>
    <cellStyle name="Hyperlink 48" xfId="28198" hidden="1" xr:uid="{00000000-0005-0000-0000-0000A8C20000}"/>
    <cellStyle name="Hyperlink 48" xfId="28234" hidden="1" xr:uid="{00000000-0005-0000-0000-0000A9C20000}"/>
    <cellStyle name="Hyperlink 48" xfId="26713" hidden="1" xr:uid="{00000000-0005-0000-0000-0000AAC20000}"/>
    <cellStyle name="Hyperlink 48" xfId="28303" hidden="1" xr:uid="{00000000-0005-0000-0000-0000ABC20000}"/>
    <cellStyle name="Hyperlink 48" xfId="28352" hidden="1" xr:uid="{00000000-0005-0000-0000-0000ACC20000}"/>
    <cellStyle name="Hyperlink 48" xfId="28402" hidden="1" xr:uid="{00000000-0005-0000-0000-0000ADC20000}"/>
    <cellStyle name="Hyperlink 48" xfId="28438" hidden="1" xr:uid="{00000000-0005-0000-0000-0000AEC20000}"/>
    <cellStyle name="Hyperlink 48" xfId="28561" hidden="1" xr:uid="{00000000-0005-0000-0000-0000AFC20000}"/>
    <cellStyle name="Hyperlink 48" xfId="28734" hidden="1" xr:uid="{00000000-0005-0000-0000-0000B0C20000}"/>
    <cellStyle name="Hyperlink 48" xfId="28783" hidden="1" xr:uid="{00000000-0005-0000-0000-0000B1C20000}"/>
    <cellStyle name="Hyperlink 48" xfId="28833" hidden="1" xr:uid="{00000000-0005-0000-0000-0000B2C20000}"/>
    <cellStyle name="Hyperlink 48" xfId="28869" hidden="1" xr:uid="{00000000-0005-0000-0000-0000B3C20000}"/>
    <cellStyle name="Hyperlink 48" xfId="28572" hidden="1" xr:uid="{00000000-0005-0000-0000-0000B4C20000}"/>
    <cellStyle name="Hyperlink 48" xfId="28966" hidden="1" xr:uid="{00000000-0005-0000-0000-0000B5C20000}"/>
    <cellStyle name="Hyperlink 48" xfId="29015" hidden="1" xr:uid="{00000000-0005-0000-0000-0000B6C20000}"/>
    <cellStyle name="Hyperlink 48" xfId="29065" hidden="1" xr:uid="{00000000-0005-0000-0000-0000B7C20000}"/>
    <cellStyle name="Hyperlink 48" xfId="29101" hidden="1" xr:uid="{00000000-0005-0000-0000-0000B8C20000}"/>
    <cellStyle name="Hyperlink 48" xfId="28472" hidden="1" xr:uid="{00000000-0005-0000-0000-0000B9C20000}"/>
    <cellStyle name="Hyperlink 48" xfId="29170" hidden="1" xr:uid="{00000000-0005-0000-0000-0000BAC20000}"/>
    <cellStyle name="Hyperlink 48" xfId="29219" hidden="1" xr:uid="{00000000-0005-0000-0000-0000BBC20000}"/>
    <cellStyle name="Hyperlink 48" xfId="29269" hidden="1" xr:uid="{00000000-0005-0000-0000-0000BCC20000}"/>
    <cellStyle name="Hyperlink 48" xfId="29305" hidden="1" xr:uid="{00000000-0005-0000-0000-0000BDC20000}"/>
    <cellStyle name="Hyperlink 48" xfId="28619" hidden="1" xr:uid="{00000000-0005-0000-0000-0000BEC20000}"/>
    <cellStyle name="Hyperlink 48" xfId="29374" hidden="1" xr:uid="{00000000-0005-0000-0000-0000BFC20000}"/>
    <cellStyle name="Hyperlink 48" xfId="29423" hidden="1" xr:uid="{00000000-0005-0000-0000-0000C0C20000}"/>
    <cellStyle name="Hyperlink 48" xfId="29473" hidden="1" xr:uid="{00000000-0005-0000-0000-0000C1C20000}"/>
    <cellStyle name="Hyperlink 48" xfId="29509" hidden="1" xr:uid="{00000000-0005-0000-0000-0000C2C20000}"/>
    <cellStyle name="Hyperlink 48" xfId="28457" hidden="1" xr:uid="{00000000-0005-0000-0000-0000C3C20000}"/>
    <cellStyle name="Hyperlink 48" xfId="29578" hidden="1" xr:uid="{00000000-0005-0000-0000-0000C4C20000}"/>
    <cellStyle name="Hyperlink 48" xfId="29627" hidden="1" xr:uid="{00000000-0005-0000-0000-0000C5C20000}"/>
    <cellStyle name="Hyperlink 48" xfId="29677" hidden="1" xr:uid="{00000000-0005-0000-0000-0000C6C20000}"/>
    <cellStyle name="Hyperlink 48" xfId="29713" hidden="1" xr:uid="{00000000-0005-0000-0000-0000C7C20000}"/>
    <cellStyle name="Hyperlink 48" xfId="26615" hidden="1" xr:uid="{00000000-0005-0000-0000-0000C8C20000}"/>
    <cellStyle name="Hyperlink 48" xfId="29782" hidden="1" xr:uid="{00000000-0005-0000-0000-0000C9C20000}"/>
    <cellStyle name="Hyperlink 48" xfId="29831" hidden="1" xr:uid="{00000000-0005-0000-0000-0000CAC20000}"/>
    <cellStyle name="Hyperlink 48" xfId="29881" hidden="1" xr:uid="{00000000-0005-0000-0000-0000CBC20000}"/>
    <cellStyle name="Hyperlink 48" xfId="29917" hidden="1" xr:uid="{00000000-0005-0000-0000-0000CCC20000}"/>
    <cellStyle name="Hyperlink 48" xfId="30040" hidden="1" xr:uid="{00000000-0005-0000-0000-0000CDC20000}"/>
    <cellStyle name="Hyperlink 48" xfId="30213" hidden="1" xr:uid="{00000000-0005-0000-0000-0000CEC20000}"/>
    <cellStyle name="Hyperlink 48" xfId="30262" hidden="1" xr:uid="{00000000-0005-0000-0000-0000CFC20000}"/>
    <cellStyle name="Hyperlink 48" xfId="30312" hidden="1" xr:uid="{00000000-0005-0000-0000-0000D0C20000}"/>
    <cellStyle name="Hyperlink 48" xfId="30348" hidden="1" xr:uid="{00000000-0005-0000-0000-0000D1C20000}"/>
    <cellStyle name="Hyperlink 48" xfId="30051" hidden="1" xr:uid="{00000000-0005-0000-0000-0000D2C20000}"/>
    <cellStyle name="Hyperlink 48" xfId="30445" hidden="1" xr:uid="{00000000-0005-0000-0000-0000D3C20000}"/>
    <cellStyle name="Hyperlink 48" xfId="30494" hidden="1" xr:uid="{00000000-0005-0000-0000-0000D4C20000}"/>
    <cellStyle name="Hyperlink 48" xfId="30544" hidden="1" xr:uid="{00000000-0005-0000-0000-0000D5C20000}"/>
    <cellStyle name="Hyperlink 48" xfId="30580" hidden="1" xr:uid="{00000000-0005-0000-0000-0000D6C20000}"/>
    <cellStyle name="Hyperlink 48" xfId="29951" hidden="1" xr:uid="{00000000-0005-0000-0000-0000D7C20000}"/>
    <cellStyle name="Hyperlink 48" xfId="30649" hidden="1" xr:uid="{00000000-0005-0000-0000-0000D8C20000}"/>
    <cellStyle name="Hyperlink 48" xfId="30698" hidden="1" xr:uid="{00000000-0005-0000-0000-0000D9C20000}"/>
    <cellStyle name="Hyperlink 48" xfId="30748" hidden="1" xr:uid="{00000000-0005-0000-0000-0000DAC20000}"/>
    <cellStyle name="Hyperlink 48" xfId="30784" hidden="1" xr:uid="{00000000-0005-0000-0000-0000DBC20000}"/>
    <cellStyle name="Hyperlink 48" xfId="30098" hidden="1" xr:uid="{00000000-0005-0000-0000-0000DCC20000}"/>
    <cellStyle name="Hyperlink 48" xfId="30853" hidden="1" xr:uid="{00000000-0005-0000-0000-0000DDC20000}"/>
    <cellStyle name="Hyperlink 48" xfId="30902" hidden="1" xr:uid="{00000000-0005-0000-0000-0000DEC20000}"/>
    <cellStyle name="Hyperlink 48" xfId="30952" hidden="1" xr:uid="{00000000-0005-0000-0000-0000DFC20000}"/>
    <cellStyle name="Hyperlink 48" xfId="30988" hidden="1" xr:uid="{00000000-0005-0000-0000-0000E0C20000}"/>
    <cellStyle name="Hyperlink 48" xfId="29936" hidden="1" xr:uid="{00000000-0005-0000-0000-0000E1C20000}"/>
    <cellStyle name="Hyperlink 48" xfId="31057" hidden="1" xr:uid="{00000000-0005-0000-0000-0000E2C20000}"/>
    <cellStyle name="Hyperlink 48" xfId="31106" hidden="1" xr:uid="{00000000-0005-0000-0000-0000E3C20000}"/>
    <cellStyle name="Hyperlink 48" xfId="31156" hidden="1" xr:uid="{00000000-0005-0000-0000-0000E4C20000}"/>
    <cellStyle name="Hyperlink 48" xfId="31192" hidden="1" xr:uid="{00000000-0005-0000-0000-0000E5C20000}"/>
    <cellStyle name="Hyperlink 48" xfId="6322" hidden="1" xr:uid="{00000000-0005-0000-0000-0000E6C20000}"/>
    <cellStyle name="Hyperlink 48" xfId="31280" hidden="1" xr:uid="{00000000-0005-0000-0000-0000E7C20000}"/>
    <cellStyle name="Hyperlink 48" xfId="31329" hidden="1" xr:uid="{00000000-0005-0000-0000-0000E8C20000}"/>
    <cellStyle name="Hyperlink 48" xfId="31379" hidden="1" xr:uid="{00000000-0005-0000-0000-0000E9C20000}"/>
    <cellStyle name="Hyperlink 48" xfId="31415" hidden="1" xr:uid="{00000000-0005-0000-0000-0000EAC20000}"/>
    <cellStyle name="Hyperlink 48" xfId="31466" hidden="1" xr:uid="{00000000-0005-0000-0000-0000EBC20000}"/>
    <cellStyle name="Hyperlink 48" xfId="31535" hidden="1" xr:uid="{00000000-0005-0000-0000-0000ECC20000}"/>
    <cellStyle name="Hyperlink 48" xfId="31584" hidden="1" xr:uid="{00000000-0005-0000-0000-0000EDC20000}"/>
    <cellStyle name="Hyperlink 48" xfId="31634" hidden="1" xr:uid="{00000000-0005-0000-0000-0000EEC20000}"/>
    <cellStyle name="Hyperlink 48" xfId="31670" hidden="1" xr:uid="{00000000-0005-0000-0000-0000EFC20000}"/>
    <cellStyle name="Hyperlink 48" xfId="31770" hidden="1" xr:uid="{00000000-0005-0000-0000-0000F0C20000}"/>
    <cellStyle name="Hyperlink 48" xfId="31892" hidden="1" xr:uid="{00000000-0005-0000-0000-0000F1C20000}"/>
    <cellStyle name="Hyperlink 48" xfId="31941" hidden="1" xr:uid="{00000000-0005-0000-0000-0000F2C20000}"/>
    <cellStyle name="Hyperlink 48" xfId="31991" hidden="1" xr:uid="{00000000-0005-0000-0000-0000F3C20000}"/>
    <cellStyle name="Hyperlink 48" xfId="32027" hidden="1" xr:uid="{00000000-0005-0000-0000-0000F4C20000}"/>
    <cellStyle name="Hyperlink 48" xfId="32150" hidden="1" xr:uid="{00000000-0005-0000-0000-0000F5C20000}"/>
    <cellStyle name="Hyperlink 48" xfId="32323" hidden="1" xr:uid="{00000000-0005-0000-0000-0000F6C20000}"/>
    <cellStyle name="Hyperlink 48" xfId="32372" hidden="1" xr:uid="{00000000-0005-0000-0000-0000F7C20000}"/>
    <cellStyle name="Hyperlink 48" xfId="32422" hidden="1" xr:uid="{00000000-0005-0000-0000-0000F8C20000}"/>
    <cellStyle name="Hyperlink 48" xfId="32458" hidden="1" xr:uid="{00000000-0005-0000-0000-0000F9C20000}"/>
    <cellStyle name="Hyperlink 48" xfId="32161" hidden="1" xr:uid="{00000000-0005-0000-0000-0000FAC20000}"/>
    <cellStyle name="Hyperlink 48" xfId="32555" hidden="1" xr:uid="{00000000-0005-0000-0000-0000FBC20000}"/>
    <cellStyle name="Hyperlink 48" xfId="32604" hidden="1" xr:uid="{00000000-0005-0000-0000-0000FCC20000}"/>
    <cellStyle name="Hyperlink 48" xfId="32654" hidden="1" xr:uid="{00000000-0005-0000-0000-0000FDC20000}"/>
    <cellStyle name="Hyperlink 48" xfId="32690" hidden="1" xr:uid="{00000000-0005-0000-0000-0000FEC20000}"/>
    <cellStyle name="Hyperlink 48" xfId="32061" hidden="1" xr:uid="{00000000-0005-0000-0000-0000FFC20000}"/>
    <cellStyle name="Hyperlink 48" xfId="32759" hidden="1" xr:uid="{00000000-0005-0000-0000-000000C30000}"/>
    <cellStyle name="Hyperlink 48" xfId="32808" hidden="1" xr:uid="{00000000-0005-0000-0000-000001C30000}"/>
    <cellStyle name="Hyperlink 48" xfId="32858" hidden="1" xr:uid="{00000000-0005-0000-0000-000002C30000}"/>
    <cellStyle name="Hyperlink 48" xfId="32894" hidden="1" xr:uid="{00000000-0005-0000-0000-000003C30000}"/>
    <cellStyle name="Hyperlink 48" xfId="32208" hidden="1" xr:uid="{00000000-0005-0000-0000-000004C30000}"/>
    <cellStyle name="Hyperlink 48" xfId="32963" hidden="1" xr:uid="{00000000-0005-0000-0000-000005C30000}"/>
    <cellStyle name="Hyperlink 48" xfId="33012" hidden="1" xr:uid="{00000000-0005-0000-0000-000006C30000}"/>
    <cellStyle name="Hyperlink 48" xfId="33062" hidden="1" xr:uid="{00000000-0005-0000-0000-000007C30000}"/>
    <cellStyle name="Hyperlink 48" xfId="33098" hidden="1" xr:uid="{00000000-0005-0000-0000-000008C30000}"/>
    <cellStyle name="Hyperlink 48" xfId="32046" hidden="1" xr:uid="{00000000-0005-0000-0000-000009C30000}"/>
    <cellStyle name="Hyperlink 48" xfId="33167" hidden="1" xr:uid="{00000000-0005-0000-0000-00000AC30000}"/>
    <cellStyle name="Hyperlink 48" xfId="33216" hidden="1" xr:uid="{00000000-0005-0000-0000-00000BC30000}"/>
    <cellStyle name="Hyperlink 48" xfId="33266" hidden="1" xr:uid="{00000000-0005-0000-0000-00000CC30000}"/>
    <cellStyle name="Hyperlink 48" xfId="33302" hidden="1" xr:uid="{00000000-0005-0000-0000-00000DC30000}"/>
    <cellStyle name="Hyperlink 48" xfId="31781" hidden="1" xr:uid="{00000000-0005-0000-0000-00000EC30000}"/>
    <cellStyle name="Hyperlink 48" xfId="33371" hidden="1" xr:uid="{00000000-0005-0000-0000-00000FC30000}"/>
    <cellStyle name="Hyperlink 48" xfId="33420" hidden="1" xr:uid="{00000000-0005-0000-0000-000010C30000}"/>
    <cellStyle name="Hyperlink 48" xfId="33470" hidden="1" xr:uid="{00000000-0005-0000-0000-000011C30000}"/>
    <cellStyle name="Hyperlink 48" xfId="33506" hidden="1" xr:uid="{00000000-0005-0000-0000-000012C30000}"/>
    <cellStyle name="Hyperlink 48" xfId="33629" hidden="1" xr:uid="{00000000-0005-0000-0000-000013C30000}"/>
    <cellStyle name="Hyperlink 48" xfId="33802" hidden="1" xr:uid="{00000000-0005-0000-0000-000014C30000}"/>
    <cellStyle name="Hyperlink 48" xfId="33851" hidden="1" xr:uid="{00000000-0005-0000-0000-000015C30000}"/>
    <cellStyle name="Hyperlink 48" xfId="33901" hidden="1" xr:uid="{00000000-0005-0000-0000-000016C30000}"/>
    <cellStyle name="Hyperlink 48" xfId="33937" hidden="1" xr:uid="{00000000-0005-0000-0000-000017C30000}"/>
    <cellStyle name="Hyperlink 48" xfId="33640" hidden="1" xr:uid="{00000000-0005-0000-0000-000018C30000}"/>
    <cellStyle name="Hyperlink 48" xfId="34034" hidden="1" xr:uid="{00000000-0005-0000-0000-000019C30000}"/>
    <cellStyle name="Hyperlink 48" xfId="34083" hidden="1" xr:uid="{00000000-0005-0000-0000-00001AC30000}"/>
    <cellStyle name="Hyperlink 48" xfId="34133" hidden="1" xr:uid="{00000000-0005-0000-0000-00001BC30000}"/>
    <cellStyle name="Hyperlink 48" xfId="34169" hidden="1" xr:uid="{00000000-0005-0000-0000-00001CC30000}"/>
    <cellStyle name="Hyperlink 48" xfId="33540" hidden="1" xr:uid="{00000000-0005-0000-0000-00001DC30000}"/>
    <cellStyle name="Hyperlink 48" xfId="34238" hidden="1" xr:uid="{00000000-0005-0000-0000-00001EC30000}"/>
    <cellStyle name="Hyperlink 48" xfId="34287" hidden="1" xr:uid="{00000000-0005-0000-0000-00001FC30000}"/>
    <cellStyle name="Hyperlink 48" xfId="34337" hidden="1" xr:uid="{00000000-0005-0000-0000-000020C30000}"/>
    <cellStyle name="Hyperlink 48" xfId="34373" hidden="1" xr:uid="{00000000-0005-0000-0000-000021C30000}"/>
    <cellStyle name="Hyperlink 48" xfId="33687" hidden="1" xr:uid="{00000000-0005-0000-0000-000022C30000}"/>
    <cellStyle name="Hyperlink 48" xfId="34442" hidden="1" xr:uid="{00000000-0005-0000-0000-000023C30000}"/>
    <cellStyle name="Hyperlink 48" xfId="34491" hidden="1" xr:uid="{00000000-0005-0000-0000-000024C30000}"/>
    <cellStyle name="Hyperlink 48" xfId="34541" hidden="1" xr:uid="{00000000-0005-0000-0000-000025C30000}"/>
    <cellStyle name="Hyperlink 48" xfId="34577" hidden="1" xr:uid="{00000000-0005-0000-0000-000026C30000}"/>
    <cellStyle name="Hyperlink 48" xfId="33525" hidden="1" xr:uid="{00000000-0005-0000-0000-000027C30000}"/>
    <cellStyle name="Hyperlink 48" xfId="34646" hidden="1" xr:uid="{00000000-0005-0000-0000-000028C30000}"/>
    <cellStyle name="Hyperlink 48" xfId="34695" hidden="1" xr:uid="{00000000-0005-0000-0000-000029C30000}"/>
    <cellStyle name="Hyperlink 48" xfId="34745" hidden="1" xr:uid="{00000000-0005-0000-0000-00002AC30000}"/>
    <cellStyle name="Hyperlink 48" xfId="34781" hidden="1" xr:uid="{00000000-0005-0000-0000-00002BC30000}"/>
    <cellStyle name="Hyperlink 48" xfId="31686" hidden="1" xr:uid="{00000000-0005-0000-0000-00002CC30000}"/>
    <cellStyle name="Hyperlink 48" xfId="34850" hidden="1" xr:uid="{00000000-0005-0000-0000-00002DC30000}"/>
    <cellStyle name="Hyperlink 48" xfId="34899" hidden="1" xr:uid="{00000000-0005-0000-0000-00002EC30000}"/>
    <cellStyle name="Hyperlink 48" xfId="34949" hidden="1" xr:uid="{00000000-0005-0000-0000-00002FC30000}"/>
    <cellStyle name="Hyperlink 48" xfId="34985" hidden="1" xr:uid="{00000000-0005-0000-0000-000030C30000}"/>
    <cellStyle name="Hyperlink 48" xfId="35108" hidden="1" xr:uid="{00000000-0005-0000-0000-000031C30000}"/>
    <cellStyle name="Hyperlink 48" xfId="35281" hidden="1" xr:uid="{00000000-0005-0000-0000-000032C30000}"/>
    <cellStyle name="Hyperlink 48" xfId="35330" hidden="1" xr:uid="{00000000-0005-0000-0000-000033C30000}"/>
    <cellStyle name="Hyperlink 48" xfId="35380" hidden="1" xr:uid="{00000000-0005-0000-0000-000034C30000}"/>
    <cellStyle name="Hyperlink 48" xfId="35416" hidden="1" xr:uid="{00000000-0005-0000-0000-000035C30000}"/>
    <cellStyle name="Hyperlink 48" xfId="35119" hidden="1" xr:uid="{00000000-0005-0000-0000-000036C30000}"/>
    <cellStyle name="Hyperlink 48" xfId="35513" hidden="1" xr:uid="{00000000-0005-0000-0000-000037C30000}"/>
    <cellStyle name="Hyperlink 48" xfId="35562" hidden="1" xr:uid="{00000000-0005-0000-0000-000038C30000}"/>
    <cellStyle name="Hyperlink 48" xfId="35612" hidden="1" xr:uid="{00000000-0005-0000-0000-000039C30000}"/>
    <cellStyle name="Hyperlink 48" xfId="35648" hidden="1" xr:uid="{00000000-0005-0000-0000-00003AC30000}"/>
    <cellStyle name="Hyperlink 48" xfId="35019" hidden="1" xr:uid="{00000000-0005-0000-0000-00003BC30000}"/>
    <cellStyle name="Hyperlink 48" xfId="35717" hidden="1" xr:uid="{00000000-0005-0000-0000-00003CC30000}"/>
    <cellStyle name="Hyperlink 48" xfId="35766" hidden="1" xr:uid="{00000000-0005-0000-0000-00003DC30000}"/>
    <cellStyle name="Hyperlink 48" xfId="35816" hidden="1" xr:uid="{00000000-0005-0000-0000-00003EC30000}"/>
    <cellStyle name="Hyperlink 48" xfId="35852" hidden="1" xr:uid="{00000000-0005-0000-0000-00003FC30000}"/>
    <cellStyle name="Hyperlink 48" xfId="35166" hidden="1" xr:uid="{00000000-0005-0000-0000-000040C30000}"/>
    <cellStyle name="Hyperlink 48" xfId="35921" hidden="1" xr:uid="{00000000-0005-0000-0000-000041C30000}"/>
    <cellStyle name="Hyperlink 48" xfId="35970" hidden="1" xr:uid="{00000000-0005-0000-0000-000042C30000}"/>
    <cellStyle name="Hyperlink 48" xfId="36020" hidden="1" xr:uid="{00000000-0005-0000-0000-000043C30000}"/>
    <cellStyle name="Hyperlink 48" xfId="36056" hidden="1" xr:uid="{00000000-0005-0000-0000-000044C30000}"/>
    <cellStyle name="Hyperlink 48" xfId="35004" hidden="1" xr:uid="{00000000-0005-0000-0000-000045C30000}"/>
    <cellStyle name="Hyperlink 48" xfId="36125" hidden="1" xr:uid="{00000000-0005-0000-0000-000046C30000}"/>
    <cellStyle name="Hyperlink 48" xfId="36174" hidden="1" xr:uid="{00000000-0005-0000-0000-000047C30000}"/>
    <cellStyle name="Hyperlink 48" xfId="36224" hidden="1" xr:uid="{00000000-0005-0000-0000-000048C30000}"/>
    <cellStyle name="Hyperlink 48" xfId="36260" hidden="1" xr:uid="{00000000-0005-0000-0000-000049C30000}"/>
    <cellStyle name="Hyperlink 48" xfId="5615" hidden="1" xr:uid="{00000000-0005-0000-0000-00004AC30000}"/>
    <cellStyle name="Hyperlink 48" xfId="36349" hidden="1" xr:uid="{00000000-0005-0000-0000-00004BC30000}"/>
    <cellStyle name="Hyperlink 48" xfId="36398" hidden="1" xr:uid="{00000000-0005-0000-0000-00004CC30000}"/>
    <cellStyle name="Hyperlink 48" xfId="36448" hidden="1" xr:uid="{00000000-0005-0000-0000-00004DC30000}"/>
    <cellStyle name="Hyperlink 48" xfId="36484" hidden="1" xr:uid="{00000000-0005-0000-0000-00004EC30000}"/>
    <cellStyle name="Hyperlink 48" xfId="36535" hidden="1" xr:uid="{00000000-0005-0000-0000-00004FC30000}"/>
    <cellStyle name="Hyperlink 48" xfId="36604" hidden="1" xr:uid="{00000000-0005-0000-0000-000050C30000}"/>
    <cellStyle name="Hyperlink 48" xfId="36653" hidden="1" xr:uid="{00000000-0005-0000-0000-000051C30000}"/>
    <cellStyle name="Hyperlink 48" xfId="36703" hidden="1" xr:uid="{00000000-0005-0000-0000-000052C30000}"/>
    <cellStyle name="Hyperlink 48" xfId="36739" hidden="1" xr:uid="{00000000-0005-0000-0000-000053C30000}"/>
    <cellStyle name="Hyperlink 48" xfId="36839" hidden="1" xr:uid="{00000000-0005-0000-0000-000054C30000}"/>
    <cellStyle name="Hyperlink 48" xfId="36961" hidden="1" xr:uid="{00000000-0005-0000-0000-000055C30000}"/>
    <cellStyle name="Hyperlink 48" xfId="37010" hidden="1" xr:uid="{00000000-0005-0000-0000-000056C30000}"/>
    <cellStyle name="Hyperlink 48" xfId="37060" hidden="1" xr:uid="{00000000-0005-0000-0000-000057C30000}"/>
    <cellStyle name="Hyperlink 48" xfId="37096" hidden="1" xr:uid="{00000000-0005-0000-0000-000058C30000}"/>
    <cellStyle name="Hyperlink 48" xfId="37219" hidden="1" xr:uid="{00000000-0005-0000-0000-000059C30000}"/>
    <cellStyle name="Hyperlink 48" xfId="37392" hidden="1" xr:uid="{00000000-0005-0000-0000-00005AC30000}"/>
    <cellStyle name="Hyperlink 48" xfId="37441" hidden="1" xr:uid="{00000000-0005-0000-0000-00005BC30000}"/>
    <cellStyle name="Hyperlink 48" xfId="37491" hidden="1" xr:uid="{00000000-0005-0000-0000-00005CC30000}"/>
    <cellStyle name="Hyperlink 48" xfId="37527" hidden="1" xr:uid="{00000000-0005-0000-0000-00005DC30000}"/>
    <cellStyle name="Hyperlink 48" xfId="37230" hidden="1" xr:uid="{00000000-0005-0000-0000-00005EC30000}"/>
    <cellStyle name="Hyperlink 48" xfId="37624" hidden="1" xr:uid="{00000000-0005-0000-0000-00005FC30000}"/>
    <cellStyle name="Hyperlink 48" xfId="37673" hidden="1" xr:uid="{00000000-0005-0000-0000-000060C30000}"/>
    <cellStyle name="Hyperlink 48" xfId="37723" hidden="1" xr:uid="{00000000-0005-0000-0000-000061C30000}"/>
    <cellStyle name="Hyperlink 48" xfId="37759" hidden="1" xr:uid="{00000000-0005-0000-0000-000062C30000}"/>
    <cellStyle name="Hyperlink 48" xfId="37130" hidden="1" xr:uid="{00000000-0005-0000-0000-000063C30000}"/>
    <cellStyle name="Hyperlink 48" xfId="37828" hidden="1" xr:uid="{00000000-0005-0000-0000-000064C30000}"/>
    <cellStyle name="Hyperlink 48" xfId="37877" hidden="1" xr:uid="{00000000-0005-0000-0000-000065C30000}"/>
    <cellStyle name="Hyperlink 48" xfId="37927" hidden="1" xr:uid="{00000000-0005-0000-0000-000066C30000}"/>
    <cellStyle name="Hyperlink 48" xfId="37963" hidden="1" xr:uid="{00000000-0005-0000-0000-000067C30000}"/>
    <cellStyle name="Hyperlink 48" xfId="37277" hidden="1" xr:uid="{00000000-0005-0000-0000-000068C30000}"/>
    <cellStyle name="Hyperlink 48" xfId="38032" hidden="1" xr:uid="{00000000-0005-0000-0000-000069C30000}"/>
    <cellStyle name="Hyperlink 48" xfId="38081" hidden="1" xr:uid="{00000000-0005-0000-0000-00006AC30000}"/>
    <cellStyle name="Hyperlink 48" xfId="38131" hidden="1" xr:uid="{00000000-0005-0000-0000-00006BC30000}"/>
    <cellStyle name="Hyperlink 48" xfId="38167" hidden="1" xr:uid="{00000000-0005-0000-0000-00006CC30000}"/>
    <cellStyle name="Hyperlink 48" xfId="37115" hidden="1" xr:uid="{00000000-0005-0000-0000-00006DC30000}"/>
    <cellStyle name="Hyperlink 48" xfId="38236" hidden="1" xr:uid="{00000000-0005-0000-0000-00006EC30000}"/>
    <cellStyle name="Hyperlink 48" xfId="38285" hidden="1" xr:uid="{00000000-0005-0000-0000-00006FC30000}"/>
    <cellStyle name="Hyperlink 48" xfId="38335" hidden="1" xr:uid="{00000000-0005-0000-0000-000070C30000}"/>
    <cellStyle name="Hyperlink 48" xfId="38371" hidden="1" xr:uid="{00000000-0005-0000-0000-000071C30000}"/>
    <cellStyle name="Hyperlink 48" xfId="36850" hidden="1" xr:uid="{00000000-0005-0000-0000-000072C30000}"/>
    <cellStyle name="Hyperlink 48" xfId="38440" hidden="1" xr:uid="{00000000-0005-0000-0000-000073C30000}"/>
    <cellStyle name="Hyperlink 48" xfId="38489" hidden="1" xr:uid="{00000000-0005-0000-0000-000074C30000}"/>
    <cellStyle name="Hyperlink 48" xfId="38539" hidden="1" xr:uid="{00000000-0005-0000-0000-000075C30000}"/>
    <cellStyle name="Hyperlink 48" xfId="38575" hidden="1" xr:uid="{00000000-0005-0000-0000-000076C30000}"/>
    <cellStyle name="Hyperlink 48" xfId="38698" hidden="1" xr:uid="{00000000-0005-0000-0000-000077C30000}"/>
    <cellStyle name="Hyperlink 48" xfId="38871" hidden="1" xr:uid="{00000000-0005-0000-0000-000078C30000}"/>
    <cellStyle name="Hyperlink 48" xfId="38920" hidden="1" xr:uid="{00000000-0005-0000-0000-000079C30000}"/>
    <cellStyle name="Hyperlink 48" xfId="38970" hidden="1" xr:uid="{00000000-0005-0000-0000-00007AC30000}"/>
    <cellStyle name="Hyperlink 48" xfId="39006" hidden="1" xr:uid="{00000000-0005-0000-0000-00007BC30000}"/>
    <cellStyle name="Hyperlink 48" xfId="38709" hidden="1" xr:uid="{00000000-0005-0000-0000-00007CC30000}"/>
    <cellStyle name="Hyperlink 48" xfId="39103" hidden="1" xr:uid="{00000000-0005-0000-0000-00007DC30000}"/>
    <cellStyle name="Hyperlink 48" xfId="39152" hidden="1" xr:uid="{00000000-0005-0000-0000-00007EC30000}"/>
    <cellStyle name="Hyperlink 48" xfId="39202" hidden="1" xr:uid="{00000000-0005-0000-0000-00007FC30000}"/>
    <cellStyle name="Hyperlink 48" xfId="39238" hidden="1" xr:uid="{00000000-0005-0000-0000-000080C30000}"/>
    <cellStyle name="Hyperlink 48" xfId="38609" hidden="1" xr:uid="{00000000-0005-0000-0000-000081C30000}"/>
    <cellStyle name="Hyperlink 48" xfId="39307" hidden="1" xr:uid="{00000000-0005-0000-0000-000082C30000}"/>
    <cellStyle name="Hyperlink 48" xfId="39356" hidden="1" xr:uid="{00000000-0005-0000-0000-000083C30000}"/>
    <cellStyle name="Hyperlink 48" xfId="39406" hidden="1" xr:uid="{00000000-0005-0000-0000-000084C30000}"/>
    <cellStyle name="Hyperlink 48" xfId="39442" hidden="1" xr:uid="{00000000-0005-0000-0000-000085C30000}"/>
    <cellStyle name="Hyperlink 48" xfId="38756" hidden="1" xr:uid="{00000000-0005-0000-0000-000086C30000}"/>
    <cellStyle name="Hyperlink 48" xfId="39511" hidden="1" xr:uid="{00000000-0005-0000-0000-000087C30000}"/>
    <cellStyle name="Hyperlink 48" xfId="39560" hidden="1" xr:uid="{00000000-0005-0000-0000-000088C30000}"/>
    <cellStyle name="Hyperlink 48" xfId="39610" hidden="1" xr:uid="{00000000-0005-0000-0000-000089C30000}"/>
    <cellStyle name="Hyperlink 48" xfId="39646" hidden="1" xr:uid="{00000000-0005-0000-0000-00008AC30000}"/>
    <cellStyle name="Hyperlink 48" xfId="38594" hidden="1" xr:uid="{00000000-0005-0000-0000-00008BC30000}"/>
    <cellStyle name="Hyperlink 48" xfId="39715" hidden="1" xr:uid="{00000000-0005-0000-0000-00008CC30000}"/>
    <cellStyle name="Hyperlink 48" xfId="39764" hidden="1" xr:uid="{00000000-0005-0000-0000-00008DC30000}"/>
    <cellStyle name="Hyperlink 48" xfId="39814" hidden="1" xr:uid="{00000000-0005-0000-0000-00008EC30000}"/>
    <cellStyle name="Hyperlink 48" xfId="39850" hidden="1" xr:uid="{00000000-0005-0000-0000-00008FC30000}"/>
    <cellStyle name="Hyperlink 48" xfId="36755" hidden="1" xr:uid="{00000000-0005-0000-0000-000090C30000}"/>
    <cellStyle name="Hyperlink 48" xfId="39919" hidden="1" xr:uid="{00000000-0005-0000-0000-000091C30000}"/>
    <cellStyle name="Hyperlink 48" xfId="39968" hidden="1" xr:uid="{00000000-0005-0000-0000-000092C30000}"/>
    <cellStyle name="Hyperlink 48" xfId="40018" hidden="1" xr:uid="{00000000-0005-0000-0000-000093C30000}"/>
    <cellStyle name="Hyperlink 48" xfId="40054" hidden="1" xr:uid="{00000000-0005-0000-0000-000094C30000}"/>
    <cellStyle name="Hyperlink 48" xfId="40177" hidden="1" xr:uid="{00000000-0005-0000-0000-000095C30000}"/>
    <cellStyle name="Hyperlink 48" xfId="40350" hidden="1" xr:uid="{00000000-0005-0000-0000-000096C30000}"/>
    <cellStyle name="Hyperlink 48" xfId="40399" hidden="1" xr:uid="{00000000-0005-0000-0000-000097C30000}"/>
    <cellStyle name="Hyperlink 48" xfId="40449" hidden="1" xr:uid="{00000000-0005-0000-0000-000098C30000}"/>
    <cellStyle name="Hyperlink 48" xfId="40485" hidden="1" xr:uid="{00000000-0005-0000-0000-000099C30000}"/>
    <cellStyle name="Hyperlink 48" xfId="40188" hidden="1" xr:uid="{00000000-0005-0000-0000-00009AC30000}"/>
    <cellStyle name="Hyperlink 48" xfId="40582" hidden="1" xr:uid="{00000000-0005-0000-0000-00009BC30000}"/>
    <cellStyle name="Hyperlink 48" xfId="40631" hidden="1" xr:uid="{00000000-0005-0000-0000-00009CC30000}"/>
    <cellStyle name="Hyperlink 48" xfId="40681" hidden="1" xr:uid="{00000000-0005-0000-0000-00009DC30000}"/>
    <cellStyle name="Hyperlink 48" xfId="40717" hidden="1" xr:uid="{00000000-0005-0000-0000-00009EC30000}"/>
    <cellStyle name="Hyperlink 48" xfId="40088" hidden="1" xr:uid="{00000000-0005-0000-0000-00009FC30000}"/>
    <cellStyle name="Hyperlink 48" xfId="40786" hidden="1" xr:uid="{00000000-0005-0000-0000-0000A0C30000}"/>
    <cellStyle name="Hyperlink 48" xfId="40835" hidden="1" xr:uid="{00000000-0005-0000-0000-0000A1C30000}"/>
    <cellStyle name="Hyperlink 48" xfId="40885" hidden="1" xr:uid="{00000000-0005-0000-0000-0000A2C30000}"/>
    <cellStyle name="Hyperlink 48" xfId="40921" hidden="1" xr:uid="{00000000-0005-0000-0000-0000A3C30000}"/>
    <cellStyle name="Hyperlink 48" xfId="40235" hidden="1" xr:uid="{00000000-0005-0000-0000-0000A4C30000}"/>
    <cellStyle name="Hyperlink 48" xfId="40990" hidden="1" xr:uid="{00000000-0005-0000-0000-0000A5C30000}"/>
    <cellStyle name="Hyperlink 48" xfId="41039" hidden="1" xr:uid="{00000000-0005-0000-0000-0000A6C30000}"/>
    <cellStyle name="Hyperlink 48" xfId="41089" hidden="1" xr:uid="{00000000-0005-0000-0000-0000A7C30000}"/>
    <cellStyle name="Hyperlink 48" xfId="41125" hidden="1" xr:uid="{00000000-0005-0000-0000-0000A8C30000}"/>
    <cellStyle name="Hyperlink 48" xfId="40073" hidden="1" xr:uid="{00000000-0005-0000-0000-0000A9C30000}"/>
    <cellStyle name="Hyperlink 48" xfId="41194" hidden="1" xr:uid="{00000000-0005-0000-0000-0000AAC30000}"/>
    <cellStyle name="Hyperlink 48" xfId="41243" hidden="1" xr:uid="{00000000-0005-0000-0000-0000ABC30000}"/>
    <cellStyle name="Hyperlink 48" xfId="41293" hidden="1" xr:uid="{00000000-0005-0000-0000-0000ACC30000}"/>
    <cellStyle name="Hyperlink 48" xfId="41329" hidden="1" xr:uid="{00000000-0005-0000-0000-0000ADC30000}"/>
    <cellStyle name="Hyperlink 48" xfId="26141" hidden="1" xr:uid="{00000000-0005-0000-0000-0000AEC30000}"/>
    <cellStyle name="Hyperlink 48" xfId="41398" hidden="1" xr:uid="{00000000-0005-0000-0000-0000AFC30000}"/>
    <cellStyle name="Hyperlink 48" xfId="41447" hidden="1" xr:uid="{00000000-0005-0000-0000-0000B0C30000}"/>
    <cellStyle name="Hyperlink 48" xfId="41497" hidden="1" xr:uid="{00000000-0005-0000-0000-0000B1C30000}"/>
    <cellStyle name="Hyperlink 48" xfId="41533" hidden="1" xr:uid="{00000000-0005-0000-0000-0000B2C30000}"/>
    <cellStyle name="Hyperlink 48" xfId="41584" hidden="1" xr:uid="{00000000-0005-0000-0000-0000B3C30000}"/>
    <cellStyle name="Hyperlink 48" xfId="41653" hidden="1" xr:uid="{00000000-0005-0000-0000-0000B4C30000}"/>
    <cellStyle name="Hyperlink 48" xfId="41702" hidden="1" xr:uid="{00000000-0005-0000-0000-0000B5C30000}"/>
    <cellStyle name="Hyperlink 48" xfId="41752" hidden="1" xr:uid="{00000000-0005-0000-0000-0000B6C30000}"/>
    <cellStyle name="Hyperlink 48" xfId="41788" hidden="1" xr:uid="{00000000-0005-0000-0000-0000B7C30000}"/>
    <cellStyle name="Hyperlink 48" xfId="41888" hidden="1" xr:uid="{00000000-0005-0000-0000-0000B8C30000}"/>
    <cellStyle name="Hyperlink 48" xfId="42010" hidden="1" xr:uid="{00000000-0005-0000-0000-0000B9C30000}"/>
    <cellStyle name="Hyperlink 48" xfId="42059" hidden="1" xr:uid="{00000000-0005-0000-0000-0000BAC30000}"/>
    <cellStyle name="Hyperlink 48" xfId="42109" hidden="1" xr:uid="{00000000-0005-0000-0000-0000BBC30000}"/>
    <cellStyle name="Hyperlink 48" xfId="42145" hidden="1" xr:uid="{00000000-0005-0000-0000-0000BCC30000}"/>
    <cellStyle name="Hyperlink 48" xfId="42268" hidden="1" xr:uid="{00000000-0005-0000-0000-0000BDC30000}"/>
    <cellStyle name="Hyperlink 48" xfId="42441" hidden="1" xr:uid="{00000000-0005-0000-0000-0000BEC30000}"/>
    <cellStyle name="Hyperlink 48" xfId="42490" hidden="1" xr:uid="{00000000-0005-0000-0000-0000BFC30000}"/>
    <cellStyle name="Hyperlink 48" xfId="42540" hidden="1" xr:uid="{00000000-0005-0000-0000-0000C0C30000}"/>
    <cellStyle name="Hyperlink 48" xfId="42576" hidden="1" xr:uid="{00000000-0005-0000-0000-0000C1C30000}"/>
    <cellStyle name="Hyperlink 48" xfId="42279" hidden="1" xr:uid="{00000000-0005-0000-0000-0000C2C30000}"/>
    <cellStyle name="Hyperlink 48" xfId="42673" hidden="1" xr:uid="{00000000-0005-0000-0000-0000C3C30000}"/>
    <cellStyle name="Hyperlink 48" xfId="42722" hidden="1" xr:uid="{00000000-0005-0000-0000-0000C4C30000}"/>
    <cellStyle name="Hyperlink 48" xfId="42772" hidden="1" xr:uid="{00000000-0005-0000-0000-0000C5C30000}"/>
    <cellStyle name="Hyperlink 48" xfId="42808" hidden="1" xr:uid="{00000000-0005-0000-0000-0000C6C30000}"/>
    <cellStyle name="Hyperlink 48" xfId="42179" hidden="1" xr:uid="{00000000-0005-0000-0000-0000C7C30000}"/>
    <cellStyle name="Hyperlink 48" xfId="42877" hidden="1" xr:uid="{00000000-0005-0000-0000-0000C8C30000}"/>
    <cellStyle name="Hyperlink 48" xfId="42926" hidden="1" xr:uid="{00000000-0005-0000-0000-0000C9C30000}"/>
    <cellStyle name="Hyperlink 48" xfId="42976" hidden="1" xr:uid="{00000000-0005-0000-0000-0000CAC30000}"/>
    <cellStyle name="Hyperlink 48" xfId="43012" hidden="1" xr:uid="{00000000-0005-0000-0000-0000CBC30000}"/>
    <cellStyle name="Hyperlink 48" xfId="42326" hidden="1" xr:uid="{00000000-0005-0000-0000-0000CCC30000}"/>
    <cellStyle name="Hyperlink 48" xfId="43081" hidden="1" xr:uid="{00000000-0005-0000-0000-0000CDC30000}"/>
    <cellStyle name="Hyperlink 48" xfId="43130" hidden="1" xr:uid="{00000000-0005-0000-0000-0000CEC30000}"/>
    <cellStyle name="Hyperlink 48" xfId="43180" hidden="1" xr:uid="{00000000-0005-0000-0000-0000CFC30000}"/>
    <cellStyle name="Hyperlink 48" xfId="43216" hidden="1" xr:uid="{00000000-0005-0000-0000-0000D0C30000}"/>
    <cellStyle name="Hyperlink 48" xfId="42164" hidden="1" xr:uid="{00000000-0005-0000-0000-0000D1C30000}"/>
    <cellStyle name="Hyperlink 48" xfId="43285" hidden="1" xr:uid="{00000000-0005-0000-0000-0000D2C30000}"/>
    <cellStyle name="Hyperlink 48" xfId="43334" hidden="1" xr:uid="{00000000-0005-0000-0000-0000D3C30000}"/>
    <cellStyle name="Hyperlink 48" xfId="43384" hidden="1" xr:uid="{00000000-0005-0000-0000-0000D4C30000}"/>
    <cellStyle name="Hyperlink 48" xfId="43420" hidden="1" xr:uid="{00000000-0005-0000-0000-0000D5C30000}"/>
    <cellStyle name="Hyperlink 48" xfId="41899" hidden="1" xr:uid="{00000000-0005-0000-0000-0000D6C30000}"/>
    <cellStyle name="Hyperlink 48" xfId="43489" hidden="1" xr:uid="{00000000-0005-0000-0000-0000D7C30000}"/>
    <cellStyle name="Hyperlink 48" xfId="43538" hidden="1" xr:uid="{00000000-0005-0000-0000-0000D8C30000}"/>
    <cellStyle name="Hyperlink 48" xfId="43588" hidden="1" xr:uid="{00000000-0005-0000-0000-0000D9C30000}"/>
    <cellStyle name="Hyperlink 48" xfId="43624" hidden="1" xr:uid="{00000000-0005-0000-0000-0000DAC30000}"/>
    <cellStyle name="Hyperlink 48" xfId="43747" hidden="1" xr:uid="{00000000-0005-0000-0000-0000DBC30000}"/>
    <cellStyle name="Hyperlink 48" xfId="43920" hidden="1" xr:uid="{00000000-0005-0000-0000-0000DCC30000}"/>
    <cellStyle name="Hyperlink 48" xfId="43969" hidden="1" xr:uid="{00000000-0005-0000-0000-0000DDC30000}"/>
    <cellStyle name="Hyperlink 48" xfId="44019" hidden="1" xr:uid="{00000000-0005-0000-0000-0000DEC30000}"/>
    <cellStyle name="Hyperlink 48" xfId="44055" hidden="1" xr:uid="{00000000-0005-0000-0000-0000DFC30000}"/>
    <cellStyle name="Hyperlink 48" xfId="43758" hidden="1" xr:uid="{00000000-0005-0000-0000-0000E0C30000}"/>
    <cellStyle name="Hyperlink 48" xfId="44152" hidden="1" xr:uid="{00000000-0005-0000-0000-0000E1C30000}"/>
    <cellStyle name="Hyperlink 48" xfId="44201" hidden="1" xr:uid="{00000000-0005-0000-0000-0000E2C30000}"/>
    <cellStyle name="Hyperlink 48" xfId="44251" hidden="1" xr:uid="{00000000-0005-0000-0000-0000E3C30000}"/>
    <cellStyle name="Hyperlink 48" xfId="44287" hidden="1" xr:uid="{00000000-0005-0000-0000-0000E4C30000}"/>
    <cellStyle name="Hyperlink 48" xfId="43658" hidden="1" xr:uid="{00000000-0005-0000-0000-0000E5C30000}"/>
    <cellStyle name="Hyperlink 48" xfId="44356" hidden="1" xr:uid="{00000000-0005-0000-0000-0000E6C30000}"/>
    <cellStyle name="Hyperlink 48" xfId="44405" hidden="1" xr:uid="{00000000-0005-0000-0000-0000E7C30000}"/>
    <cellStyle name="Hyperlink 48" xfId="44455" hidden="1" xr:uid="{00000000-0005-0000-0000-0000E8C30000}"/>
    <cellStyle name="Hyperlink 48" xfId="44491" hidden="1" xr:uid="{00000000-0005-0000-0000-0000E9C30000}"/>
    <cellStyle name="Hyperlink 48" xfId="43805" hidden="1" xr:uid="{00000000-0005-0000-0000-0000EAC30000}"/>
    <cellStyle name="Hyperlink 48" xfId="44560" hidden="1" xr:uid="{00000000-0005-0000-0000-0000EBC30000}"/>
    <cellStyle name="Hyperlink 48" xfId="44609" hidden="1" xr:uid="{00000000-0005-0000-0000-0000ECC30000}"/>
    <cellStyle name="Hyperlink 48" xfId="44659" hidden="1" xr:uid="{00000000-0005-0000-0000-0000EDC30000}"/>
    <cellStyle name="Hyperlink 48" xfId="44695" hidden="1" xr:uid="{00000000-0005-0000-0000-0000EEC30000}"/>
    <cellStyle name="Hyperlink 48" xfId="43643" hidden="1" xr:uid="{00000000-0005-0000-0000-0000EFC30000}"/>
    <cellStyle name="Hyperlink 48" xfId="44764" hidden="1" xr:uid="{00000000-0005-0000-0000-0000F0C30000}"/>
    <cellStyle name="Hyperlink 48" xfId="44813" hidden="1" xr:uid="{00000000-0005-0000-0000-0000F1C30000}"/>
    <cellStyle name="Hyperlink 48" xfId="44863" hidden="1" xr:uid="{00000000-0005-0000-0000-0000F2C30000}"/>
    <cellStyle name="Hyperlink 48" xfId="44899" hidden="1" xr:uid="{00000000-0005-0000-0000-0000F3C30000}"/>
    <cellStyle name="Hyperlink 48" xfId="41804" hidden="1" xr:uid="{00000000-0005-0000-0000-0000F4C30000}"/>
    <cellStyle name="Hyperlink 48" xfId="44968" hidden="1" xr:uid="{00000000-0005-0000-0000-0000F5C30000}"/>
    <cellStyle name="Hyperlink 48" xfId="45017" hidden="1" xr:uid="{00000000-0005-0000-0000-0000F6C30000}"/>
    <cellStyle name="Hyperlink 48" xfId="45067" hidden="1" xr:uid="{00000000-0005-0000-0000-0000F7C30000}"/>
    <cellStyle name="Hyperlink 48" xfId="45103" hidden="1" xr:uid="{00000000-0005-0000-0000-0000F8C30000}"/>
    <cellStyle name="Hyperlink 48" xfId="45226" hidden="1" xr:uid="{00000000-0005-0000-0000-0000F9C30000}"/>
    <cellStyle name="Hyperlink 48" xfId="45399" hidden="1" xr:uid="{00000000-0005-0000-0000-0000FAC30000}"/>
    <cellStyle name="Hyperlink 48" xfId="45448" hidden="1" xr:uid="{00000000-0005-0000-0000-0000FBC30000}"/>
    <cellStyle name="Hyperlink 48" xfId="45498" hidden="1" xr:uid="{00000000-0005-0000-0000-0000FCC30000}"/>
    <cellStyle name="Hyperlink 48" xfId="45534" hidden="1" xr:uid="{00000000-0005-0000-0000-0000FDC30000}"/>
    <cellStyle name="Hyperlink 48" xfId="45237" hidden="1" xr:uid="{00000000-0005-0000-0000-0000FEC30000}"/>
    <cellStyle name="Hyperlink 48" xfId="45631" hidden="1" xr:uid="{00000000-0005-0000-0000-0000FFC30000}"/>
    <cellStyle name="Hyperlink 48" xfId="45680" hidden="1" xr:uid="{00000000-0005-0000-0000-000000C40000}"/>
    <cellStyle name="Hyperlink 48" xfId="45730" hidden="1" xr:uid="{00000000-0005-0000-0000-000001C40000}"/>
    <cellStyle name="Hyperlink 48" xfId="45766" hidden="1" xr:uid="{00000000-0005-0000-0000-000002C40000}"/>
    <cellStyle name="Hyperlink 48" xfId="45137" hidden="1" xr:uid="{00000000-0005-0000-0000-000003C40000}"/>
    <cellStyle name="Hyperlink 48" xfId="45835" hidden="1" xr:uid="{00000000-0005-0000-0000-000004C40000}"/>
    <cellStyle name="Hyperlink 48" xfId="45884" hidden="1" xr:uid="{00000000-0005-0000-0000-000005C40000}"/>
    <cellStyle name="Hyperlink 48" xfId="45934" hidden="1" xr:uid="{00000000-0005-0000-0000-000006C40000}"/>
    <cellStyle name="Hyperlink 48" xfId="45970" hidden="1" xr:uid="{00000000-0005-0000-0000-000007C40000}"/>
    <cellStyle name="Hyperlink 48" xfId="45284" hidden="1" xr:uid="{00000000-0005-0000-0000-000008C40000}"/>
    <cellStyle name="Hyperlink 48" xfId="46039" hidden="1" xr:uid="{00000000-0005-0000-0000-000009C40000}"/>
    <cellStyle name="Hyperlink 48" xfId="46088" hidden="1" xr:uid="{00000000-0005-0000-0000-00000AC40000}"/>
    <cellStyle name="Hyperlink 48" xfId="46138" hidden="1" xr:uid="{00000000-0005-0000-0000-00000BC40000}"/>
    <cellStyle name="Hyperlink 48" xfId="46174" hidden="1" xr:uid="{00000000-0005-0000-0000-00000CC40000}"/>
    <cellStyle name="Hyperlink 48" xfId="45122" hidden="1" xr:uid="{00000000-0005-0000-0000-00000DC40000}"/>
    <cellStyle name="Hyperlink 48" xfId="46243" hidden="1" xr:uid="{00000000-0005-0000-0000-00000EC40000}"/>
    <cellStyle name="Hyperlink 48" xfId="46292" hidden="1" xr:uid="{00000000-0005-0000-0000-00000FC40000}"/>
    <cellStyle name="Hyperlink 48" xfId="46342" hidden="1" xr:uid="{00000000-0005-0000-0000-000010C40000}"/>
    <cellStyle name="Hyperlink 48" xfId="46378" hidden="1" xr:uid="{00000000-0005-0000-0000-000011C40000}"/>
    <cellStyle name="Hyperlink 48" xfId="5505" hidden="1" xr:uid="{00000000-0005-0000-0000-000012C40000}"/>
    <cellStyle name="Hyperlink 48" xfId="46447" hidden="1" xr:uid="{00000000-0005-0000-0000-000013C40000}"/>
    <cellStyle name="Hyperlink 48" xfId="46496" hidden="1" xr:uid="{00000000-0005-0000-0000-000014C40000}"/>
    <cellStyle name="Hyperlink 48" xfId="46546" hidden="1" xr:uid="{00000000-0005-0000-0000-000015C40000}"/>
    <cellStyle name="Hyperlink 48" xfId="46582" hidden="1" xr:uid="{00000000-0005-0000-0000-000016C40000}"/>
    <cellStyle name="Hyperlink 48" xfId="46633" hidden="1" xr:uid="{00000000-0005-0000-0000-000017C40000}"/>
    <cellStyle name="Hyperlink 48" xfId="46702" hidden="1" xr:uid="{00000000-0005-0000-0000-000018C40000}"/>
    <cellStyle name="Hyperlink 48" xfId="46751" hidden="1" xr:uid="{00000000-0005-0000-0000-000019C40000}"/>
    <cellStyle name="Hyperlink 48" xfId="46801" hidden="1" xr:uid="{00000000-0005-0000-0000-00001AC40000}"/>
    <cellStyle name="Hyperlink 48" xfId="46837" hidden="1" xr:uid="{00000000-0005-0000-0000-00001BC40000}"/>
    <cellStyle name="Hyperlink 48" xfId="46937" hidden="1" xr:uid="{00000000-0005-0000-0000-00001CC40000}"/>
    <cellStyle name="Hyperlink 48" xfId="47059" hidden="1" xr:uid="{00000000-0005-0000-0000-00001DC40000}"/>
    <cellStyle name="Hyperlink 48" xfId="47108" hidden="1" xr:uid="{00000000-0005-0000-0000-00001EC40000}"/>
    <cellStyle name="Hyperlink 48" xfId="47158" hidden="1" xr:uid="{00000000-0005-0000-0000-00001FC40000}"/>
    <cellStyle name="Hyperlink 48" xfId="47194" hidden="1" xr:uid="{00000000-0005-0000-0000-000020C40000}"/>
    <cellStyle name="Hyperlink 48" xfId="47317" hidden="1" xr:uid="{00000000-0005-0000-0000-000021C40000}"/>
    <cellStyle name="Hyperlink 48" xfId="47490" hidden="1" xr:uid="{00000000-0005-0000-0000-000022C40000}"/>
    <cellStyle name="Hyperlink 48" xfId="47539" hidden="1" xr:uid="{00000000-0005-0000-0000-000023C40000}"/>
    <cellStyle name="Hyperlink 48" xfId="47589" hidden="1" xr:uid="{00000000-0005-0000-0000-000024C40000}"/>
    <cellStyle name="Hyperlink 48" xfId="47625" hidden="1" xr:uid="{00000000-0005-0000-0000-000025C40000}"/>
    <cellStyle name="Hyperlink 48" xfId="47328" hidden="1" xr:uid="{00000000-0005-0000-0000-000026C40000}"/>
    <cellStyle name="Hyperlink 48" xfId="47722" hidden="1" xr:uid="{00000000-0005-0000-0000-000027C40000}"/>
    <cellStyle name="Hyperlink 48" xfId="47771" hidden="1" xr:uid="{00000000-0005-0000-0000-000028C40000}"/>
    <cellStyle name="Hyperlink 48" xfId="47821" hidden="1" xr:uid="{00000000-0005-0000-0000-000029C40000}"/>
    <cellStyle name="Hyperlink 48" xfId="47857" hidden="1" xr:uid="{00000000-0005-0000-0000-00002AC40000}"/>
    <cellStyle name="Hyperlink 48" xfId="47228" hidden="1" xr:uid="{00000000-0005-0000-0000-00002BC40000}"/>
    <cellStyle name="Hyperlink 48" xfId="47926" hidden="1" xr:uid="{00000000-0005-0000-0000-00002CC40000}"/>
    <cellStyle name="Hyperlink 48" xfId="47975" hidden="1" xr:uid="{00000000-0005-0000-0000-00002DC40000}"/>
    <cellStyle name="Hyperlink 48" xfId="48025" hidden="1" xr:uid="{00000000-0005-0000-0000-00002EC40000}"/>
    <cellStyle name="Hyperlink 48" xfId="48061" hidden="1" xr:uid="{00000000-0005-0000-0000-00002FC40000}"/>
    <cellStyle name="Hyperlink 48" xfId="47375" hidden="1" xr:uid="{00000000-0005-0000-0000-000030C40000}"/>
    <cellStyle name="Hyperlink 48" xfId="48130" hidden="1" xr:uid="{00000000-0005-0000-0000-000031C40000}"/>
    <cellStyle name="Hyperlink 48" xfId="48179" hidden="1" xr:uid="{00000000-0005-0000-0000-000032C40000}"/>
    <cellStyle name="Hyperlink 48" xfId="48229" hidden="1" xr:uid="{00000000-0005-0000-0000-000033C40000}"/>
    <cellStyle name="Hyperlink 48" xfId="48265" hidden="1" xr:uid="{00000000-0005-0000-0000-000034C40000}"/>
    <cellStyle name="Hyperlink 48" xfId="47213" hidden="1" xr:uid="{00000000-0005-0000-0000-000035C40000}"/>
    <cellStyle name="Hyperlink 48" xfId="48334" hidden="1" xr:uid="{00000000-0005-0000-0000-000036C40000}"/>
    <cellStyle name="Hyperlink 48" xfId="48383" hidden="1" xr:uid="{00000000-0005-0000-0000-000037C40000}"/>
    <cellStyle name="Hyperlink 48" xfId="48433" hidden="1" xr:uid="{00000000-0005-0000-0000-000038C40000}"/>
    <cellStyle name="Hyperlink 48" xfId="48469" hidden="1" xr:uid="{00000000-0005-0000-0000-000039C40000}"/>
    <cellStyle name="Hyperlink 48" xfId="46948" hidden="1" xr:uid="{00000000-0005-0000-0000-00003AC40000}"/>
    <cellStyle name="Hyperlink 48" xfId="48538" hidden="1" xr:uid="{00000000-0005-0000-0000-00003BC40000}"/>
    <cellStyle name="Hyperlink 48" xfId="48587" hidden="1" xr:uid="{00000000-0005-0000-0000-00003CC40000}"/>
    <cellStyle name="Hyperlink 48" xfId="48637" hidden="1" xr:uid="{00000000-0005-0000-0000-00003DC40000}"/>
    <cellStyle name="Hyperlink 48" xfId="48673" hidden="1" xr:uid="{00000000-0005-0000-0000-00003EC40000}"/>
    <cellStyle name="Hyperlink 48" xfId="48796" hidden="1" xr:uid="{00000000-0005-0000-0000-00003FC40000}"/>
    <cellStyle name="Hyperlink 48" xfId="48969" hidden="1" xr:uid="{00000000-0005-0000-0000-000040C40000}"/>
    <cellStyle name="Hyperlink 48" xfId="49018" hidden="1" xr:uid="{00000000-0005-0000-0000-000041C40000}"/>
    <cellStyle name="Hyperlink 48" xfId="49068" hidden="1" xr:uid="{00000000-0005-0000-0000-000042C40000}"/>
    <cellStyle name="Hyperlink 48" xfId="49104" hidden="1" xr:uid="{00000000-0005-0000-0000-000043C40000}"/>
    <cellStyle name="Hyperlink 48" xfId="48807" hidden="1" xr:uid="{00000000-0005-0000-0000-000044C40000}"/>
    <cellStyle name="Hyperlink 48" xfId="49201" hidden="1" xr:uid="{00000000-0005-0000-0000-000045C40000}"/>
    <cellStyle name="Hyperlink 48" xfId="49250" hidden="1" xr:uid="{00000000-0005-0000-0000-000046C40000}"/>
    <cellStyle name="Hyperlink 48" xfId="49300" hidden="1" xr:uid="{00000000-0005-0000-0000-000047C40000}"/>
    <cellStyle name="Hyperlink 48" xfId="49336" hidden="1" xr:uid="{00000000-0005-0000-0000-000048C40000}"/>
    <cellStyle name="Hyperlink 48" xfId="48707" hidden="1" xr:uid="{00000000-0005-0000-0000-000049C40000}"/>
    <cellStyle name="Hyperlink 48" xfId="49405" hidden="1" xr:uid="{00000000-0005-0000-0000-00004AC40000}"/>
    <cellStyle name="Hyperlink 48" xfId="49454" hidden="1" xr:uid="{00000000-0005-0000-0000-00004BC40000}"/>
    <cellStyle name="Hyperlink 48" xfId="49504" hidden="1" xr:uid="{00000000-0005-0000-0000-00004CC40000}"/>
    <cellStyle name="Hyperlink 48" xfId="49540" hidden="1" xr:uid="{00000000-0005-0000-0000-00004DC40000}"/>
    <cellStyle name="Hyperlink 48" xfId="48854" hidden="1" xr:uid="{00000000-0005-0000-0000-00004EC40000}"/>
    <cellStyle name="Hyperlink 48" xfId="49609" hidden="1" xr:uid="{00000000-0005-0000-0000-00004FC40000}"/>
    <cellStyle name="Hyperlink 48" xfId="49658" hidden="1" xr:uid="{00000000-0005-0000-0000-000050C40000}"/>
    <cellStyle name="Hyperlink 48" xfId="49708" hidden="1" xr:uid="{00000000-0005-0000-0000-000051C40000}"/>
    <cellStyle name="Hyperlink 48" xfId="49744" hidden="1" xr:uid="{00000000-0005-0000-0000-000052C40000}"/>
    <cellStyle name="Hyperlink 48" xfId="48692" hidden="1" xr:uid="{00000000-0005-0000-0000-000053C40000}"/>
    <cellStyle name="Hyperlink 48" xfId="49813" hidden="1" xr:uid="{00000000-0005-0000-0000-000054C40000}"/>
    <cellStyle name="Hyperlink 48" xfId="49862" hidden="1" xr:uid="{00000000-0005-0000-0000-000055C40000}"/>
    <cellStyle name="Hyperlink 48" xfId="49912" hidden="1" xr:uid="{00000000-0005-0000-0000-000056C40000}"/>
    <cellStyle name="Hyperlink 48" xfId="49948" hidden="1" xr:uid="{00000000-0005-0000-0000-000057C40000}"/>
    <cellStyle name="Hyperlink 48" xfId="46853" hidden="1" xr:uid="{00000000-0005-0000-0000-000058C40000}"/>
    <cellStyle name="Hyperlink 48" xfId="50017" hidden="1" xr:uid="{00000000-0005-0000-0000-000059C40000}"/>
    <cellStyle name="Hyperlink 48" xfId="50066" hidden="1" xr:uid="{00000000-0005-0000-0000-00005AC40000}"/>
    <cellStyle name="Hyperlink 48" xfId="50116" hidden="1" xr:uid="{00000000-0005-0000-0000-00005BC40000}"/>
    <cellStyle name="Hyperlink 48" xfId="50152" hidden="1" xr:uid="{00000000-0005-0000-0000-00005CC40000}"/>
    <cellStyle name="Hyperlink 48" xfId="50275" hidden="1" xr:uid="{00000000-0005-0000-0000-00005DC40000}"/>
    <cellStyle name="Hyperlink 48" xfId="50448" hidden="1" xr:uid="{00000000-0005-0000-0000-00005EC40000}"/>
    <cellStyle name="Hyperlink 48" xfId="50497" hidden="1" xr:uid="{00000000-0005-0000-0000-00005FC40000}"/>
    <cellStyle name="Hyperlink 48" xfId="50547" hidden="1" xr:uid="{00000000-0005-0000-0000-000060C40000}"/>
    <cellStyle name="Hyperlink 48" xfId="50583" hidden="1" xr:uid="{00000000-0005-0000-0000-000061C40000}"/>
    <cellStyle name="Hyperlink 48" xfId="50286" hidden="1" xr:uid="{00000000-0005-0000-0000-000062C40000}"/>
    <cellStyle name="Hyperlink 48" xfId="50680" hidden="1" xr:uid="{00000000-0005-0000-0000-000063C40000}"/>
    <cellStyle name="Hyperlink 48" xfId="50729" hidden="1" xr:uid="{00000000-0005-0000-0000-000064C40000}"/>
    <cellStyle name="Hyperlink 48" xfId="50779" hidden="1" xr:uid="{00000000-0005-0000-0000-000065C40000}"/>
    <cellStyle name="Hyperlink 48" xfId="50815" hidden="1" xr:uid="{00000000-0005-0000-0000-000066C40000}"/>
    <cellStyle name="Hyperlink 48" xfId="50186" hidden="1" xr:uid="{00000000-0005-0000-0000-000067C40000}"/>
    <cellStyle name="Hyperlink 48" xfId="50884" hidden="1" xr:uid="{00000000-0005-0000-0000-000068C40000}"/>
    <cellStyle name="Hyperlink 48" xfId="50933" hidden="1" xr:uid="{00000000-0005-0000-0000-000069C40000}"/>
    <cellStyle name="Hyperlink 48" xfId="50983" hidden="1" xr:uid="{00000000-0005-0000-0000-00006AC40000}"/>
    <cellStyle name="Hyperlink 48" xfId="51019" hidden="1" xr:uid="{00000000-0005-0000-0000-00006BC40000}"/>
    <cellStyle name="Hyperlink 48" xfId="50333" hidden="1" xr:uid="{00000000-0005-0000-0000-00006CC40000}"/>
    <cellStyle name="Hyperlink 48" xfId="51088" hidden="1" xr:uid="{00000000-0005-0000-0000-00006DC40000}"/>
    <cellStyle name="Hyperlink 48" xfId="51137" hidden="1" xr:uid="{00000000-0005-0000-0000-00006EC40000}"/>
    <cellStyle name="Hyperlink 48" xfId="51187" hidden="1" xr:uid="{00000000-0005-0000-0000-00006FC40000}"/>
    <cellStyle name="Hyperlink 48" xfId="51223" hidden="1" xr:uid="{00000000-0005-0000-0000-000070C40000}"/>
    <cellStyle name="Hyperlink 48" xfId="50171" hidden="1" xr:uid="{00000000-0005-0000-0000-000071C40000}"/>
    <cellStyle name="Hyperlink 48" xfId="51292" hidden="1" xr:uid="{00000000-0005-0000-0000-000072C40000}"/>
    <cellStyle name="Hyperlink 48" xfId="51341" hidden="1" xr:uid="{00000000-0005-0000-0000-000073C40000}"/>
    <cellStyle name="Hyperlink 48" xfId="51391" hidden="1" xr:uid="{00000000-0005-0000-0000-000074C40000}"/>
    <cellStyle name="Hyperlink 48" xfId="51427" hidden="1" xr:uid="{00000000-0005-0000-0000-000075C40000}"/>
    <cellStyle name="Hyperlink 48" xfId="5547" hidden="1" xr:uid="{00000000-0005-0000-0000-000076C40000}"/>
    <cellStyle name="Hyperlink 48" xfId="51496" hidden="1" xr:uid="{00000000-0005-0000-0000-000077C40000}"/>
    <cellStyle name="Hyperlink 48" xfId="51545" hidden="1" xr:uid="{00000000-0005-0000-0000-000078C40000}"/>
    <cellStyle name="Hyperlink 48" xfId="51595" hidden="1" xr:uid="{00000000-0005-0000-0000-000079C40000}"/>
    <cellStyle name="Hyperlink 48" xfId="51631" hidden="1" xr:uid="{00000000-0005-0000-0000-00007AC40000}"/>
    <cellStyle name="Hyperlink 48" xfId="51682" hidden="1" xr:uid="{00000000-0005-0000-0000-00007BC40000}"/>
    <cellStyle name="Hyperlink 48" xfId="51751" hidden="1" xr:uid="{00000000-0005-0000-0000-00007CC40000}"/>
    <cellStyle name="Hyperlink 48" xfId="51800" hidden="1" xr:uid="{00000000-0005-0000-0000-00007DC40000}"/>
    <cellStyle name="Hyperlink 48" xfId="51850" hidden="1" xr:uid="{00000000-0005-0000-0000-00007EC40000}"/>
    <cellStyle name="Hyperlink 48" xfId="51886" hidden="1" xr:uid="{00000000-0005-0000-0000-00007FC40000}"/>
    <cellStyle name="Hyperlink 48" xfId="51986" hidden="1" xr:uid="{00000000-0005-0000-0000-000080C40000}"/>
    <cellStyle name="Hyperlink 48" xfId="52108" hidden="1" xr:uid="{00000000-0005-0000-0000-000081C40000}"/>
    <cellStyle name="Hyperlink 48" xfId="52157" hidden="1" xr:uid="{00000000-0005-0000-0000-000082C40000}"/>
    <cellStyle name="Hyperlink 48" xfId="52207" hidden="1" xr:uid="{00000000-0005-0000-0000-000083C40000}"/>
    <cellStyle name="Hyperlink 48" xfId="52243" hidden="1" xr:uid="{00000000-0005-0000-0000-000084C40000}"/>
    <cellStyle name="Hyperlink 48" xfId="52366" hidden="1" xr:uid="{00000000-0005-0000-0000-000085C40000}"/>
    <cellStyle name="Hyperlink 48" xfId="52539" hidden="1" xr:uid="{00000000-0005-0000-0000-000086C40000}"/>
    <cellStyle name="Hyperlink 48" xfId="52588" hidden="1" xr:uid="{00000000-0005-0000-0000-000087C40000}"/>
    <cellStyle name="Hyperlink 48" xfId="52638" hidden="1" xr:uid="{00000000-0005-0000-0000-000088C40000}"/>
    <cellStyle name="Hyperlink 48" xfId="52674" hidden="1" xr:uid="{00000000-0005-0000-0000-000089C40000}"/>
    <cellStyle name="Hyperlink 48" xfId="52377" hidden="1" xr:uid="{00000000-0005-0000-0000-00008AC40000}"/>
    <cellStyle name="Hyperlink 48" xfId="52771" hidden="1" xr:uid="{00000000-0005-0000-0000-00008BC40000}"/>
    <cellStyle name="Hyperlink 48" xfId="52820" hidden="1" xr:uid="{00000000-0005-0000-0000-00008CC40000}"/>
    <cellStyle name="Hyperlink 48" xfId="52870" hidden="1" xr:uid="{00000000-0005-0000-0000-00008DC40000}"/>
    <cellStyle name="Hyperlink 48" xfId="52906" hidden="1" xr:uid="{00000000-0005-0000-0000-00008EC40000}"/>
    <cellStyle name="Hyperlink 48" xfId="52277" hidden="1" xr:uid="{00000000-0005-0000-0000-00008FC40000}"/>
    <cellStyle name="Hyperlink 48" xfId="52975" hidden="1" xr:uid="{00000000-0005-0000-0000-000090C40000}"/>
    <cellStyle name="Hyperlink 48" xfId="53024" hidden="1" xr:uid="{00000000-0005-0000-0000-000091C40000}"/>
    <cellStyle name="Hyperlink 48" xfId="53074" hidden="1" xr:uid="{00000000-0005-0000-0000-000092C40000}"/>
    <cellStyle name="Hyperlink 48" xfId="53110" hidden="1" xr:uid="{00000000-0005-0000-0000-000093C40000}"/>
    <cellStyle name="Hyperlink 48" xfId="52424" hidden="1" xr:uid="{00000000-0005-0000-0000-000094C40000}"/>
    <cellStyle name="Hyperlink 48" xfId="53179" hidden="1" xr:uid="{00000000-0005-0000-0000-000095C40000}"/>
    <cellStyle name="Hyperlink 48" xfId="53228" hidden="1" xr:uid="{00000000-0005-0000-0000-000096C40000}"/>
    <cellStyle name="Hyperlink 48" xfId="53278" hidden="1" xr:uid="{00000000-0005-0000-0000-000097C40000}"/>
    <cellStyle name="Hyperlink 48" xfId="53314" hidden="1" xr:uid="{00000000-0005-0000-0000-000098C40000}"/>
    <cellStyle name="Hyperlink 48" xfId="52262" hidden="1" xr:uid="{00000000-0005-0000-0000-000099C40000}"/>
    <cellStyle name="Hyperlink 48" xfId="53383" hidden="1" xr:uid="{00000000-0005-0000-0000-00009AC40000}"/>
    <cellStyle name="Hyperlink 48" xfId="53432" hidden="1" xr:uid="{00000000-0005-0000-0000-00009BC40000}"/>
    <cellStyle name="Hyperlink 48" xfId="53482" hidden="1" xr:uid="{00000000-0005-0000-0000-00009CC40000}"/>
    <cellStyle name="Hyperlink 48" xfId="53518" hidden="1" xr:uid="{00000000-0005-0000-0000-00009DC40000}"/>
    <cellStyle name="Hyperlink 48" xfId="51997" hidden="1" xr:uid="{00000000-0005-0000-0000-00009EC40000}"/>
    <cellStyle name="Hyperlink 48" xfId="53587" hidden="1" xr:uid="{00000000-0005-0000-0000-00009FC40000}"/>
    <cellStyle name="Hyperlink 48" xfId="53636" hidden="1" xr:uid="{00000000-0005-0000-0000-0000A0C40000}"/>
    <cellStyle name="Hyperlink 48" xfId="53686" hidden="1" xr:uid="{00000000-0005-0000-0000-0000A1C40000}"/>
    <cellStyle name="Hyperlink 48" xfId="53722" hidden="1" xr:uid="{00000000-0005-0000-0000-0000A2C40000}"/>
    <cellStyle name="Hyperlink 48" xfId="53845" hidden="1" xr:uid="{00000000-0005-0000-0000-0000A3C40000}"/>
    <cellStyle name="Hyperlink 48" xfId="54018" hidden="1" xr:uid="{00000000-0005-0000-0000-0000A4C40000}"/>
    <cellStyle name="Hyperlink 48" xfId="54067" hidden="1" xr:uid="{00000000-0005-0000-0000-0000A5C40000}"/>
    <cellStyle name="Hyperlink 48" xfId="54117" hidden="1" xr:uid="{00000000-0005-0000-0000-0000A6C40000}"/>
    <cellStyle name="Hyperlink 48" xfId="54153" hidden="1" xr:uid="{00000000-0005-0000-0000-0000A7C40000}"/>
    <cellStyle name="Hyperlink 48" xfId="53856" hidden="1" xr:uid="{00000000-0005-0000-0000-0000A8C40000}"/>
    <cellStyle name="Hyperlink 48" xfId="54250" hidden="1" xr:uid="{00000000-0005-0000-0000-0000A9C40000}"/>
    <cellStyle name="Hyperlink 48" xfId="54299" hidden="1" xr:uid="{00000000-0005-0000-0000-0000AAC40000}"/>
    <cellStyle name="Hyperlink 48" xfId="54349" hidden="1" xr:uid="{00000000-0005-0000-0000-0000ABC40000}"/>
    <cellStyle name="Hyperlink 48" xfId="54385" hidden="1" xr:uid="{00000000-0005-0000-0000-0000ACC40000}"/>
    <cellStyle name="Hyperlink 48" xfId="53756" hidden="1" xr:uid="{00000000-0005-0000-0000-0000ADC40000}"/>
    <cellStyle name="Hyperlink 48" xfId="54454" hidden="1" xr:uid="{00000000-0005-0000-0000-0000AEC40000}"/>
    <cellStyle name="Hyperlink 48" xfId="54503" hidden="1" xr:uid="{00000000-0005-0000-0000-0000AFC40000}"/>
    <cellStyle name="Hyperlink 48" xfId="54553" hidden="1" xr:uid="{00000000-0005-0000-0000-0000B0C40000}"/>
    <cellStyle name="Hyperlink 48" xfId="54589" hidden="1" xr:uid="{00000000-0005-0000-0000-0000B1C40000}"/>
    <cellStyle name="Hyperlink 48" xfId="53903" hidden="1" xr:uid="{00000000-0005-0000-0000-0000B2C40000}"/>
    <cellStyle name="Hyperlink 48" xfId="54658" hidden="1" xr:uid="{00000000-0005-0000-0000-0000B3C40000}"/>
    <cellStyle name="Hyperlink 48" xfId="54707" hidden="1" xr:uid="{00000000-0005-0000-0000-0000B4C40000}"/>
    <cellStyle name="Hyperlink 48" xfId="54757" hidden="1" xr:uid="{00000000-0005-0000-0000-0000B5C40000}"/>
    <cellStyle name="Hyperlink 48" xfId="54793" hidden="1" xr:uid="{00000000-0005-0000-0000-0000B6C40000}"/>
    <cellStyle name="Hyperlink 48" xfId="53741" hidden="1" xr:uid="{00000000-0005-0000-0000-0000B7C40000}"/>
    <cellStyle name="Hyperlink 48" xfId="54862" hidden="1" xr:uid="{00000000-0005-0000-0000-0000B8C40000}"/>
    <cellStyle name="Hyperlink 48" xfId="54911" hidden="1" xr:uid="{00000000-0005-0000-0000-0000B9C40000}"/>
    <cellStyle name="Hyperlink 48" xfId="54961" hidden="1" xr:uid="{00000000-0005-0000-0000-0000BAC40000}"/>
    <cellStyle name="Hyperlink 48" xfId="54997" hidden="1" xr:uid="{00000000-0005-0000-0000-0000BBC40000}"/>
    <cellStyle name="Hyperlink 48" xfId="51902" hidden="1" xr:uid="{00000000-0005-0000-0000-0000BCC40000}"/>
    <cellStyle name="Hyperlink 48" xfId="55066" hidden="1" xr:uid="{00000000-0005-0000-0000-0000BDC40000}"/>
    <cellStyle name="Hyperlink 48" xfId="55115" hidden="1" xr:uid="{00000000-0005-0000-0000-0000BEC40000}"/>
    <cellStyle name="Hyperlink 48" xfId="55165" hidden="1" xr:uid="{00000000-0005-0000-0000-0000BFC40000}"/>
    <cellStyle name="Hyperlink 48" xfId="55201" hidden="1" xr:uid="{00000000-0005-0000-0000-0000C0C40000}"/>
    <cellStyle name="Hyperlink 48" xfId="55324" hidden="1" xr:uid="{00000000-0005-0000-0000-0000C1C40000}"/>
    <cellStyle name="Hyperlink 48" xfId="55497" hidden="1" xr:uid="{00000000-0005-0000-0000-0000C2C40000}"/>
    <cellStyle name="Hyperlink 48" xfId="55546" hidden="1" xr:uid="{00000000-0005-0000-0000-0000C3C40000}"/>
    <cellStyle name="Hyperlink 48" xfId="55596" hidden="1" xr:uid="{00000000-0005-0000-0000-0000C4C40000}"/>
    <cellStyle name="Hyperlink 48" xfId="55632" hidden="1" xr:uid="{00000000-0005-0000-0000-0000C5C40000}"/>
    <cellStyle name="Hyperlink 48" xfId="55335" hidden="1" xr:uid="{00000000-0005-0000-0000-0000C6C40000}"/>
    <cellStyle name="Hyperlink 48" xfId="55729" hidden="1" xr:uid="{00000000-0005-0000-0000-0000C7C40000}"/>
    <cellStyle name="Hyperlink 48" xfId="55778" hidden="1" xr:uid="{00000000-0005-0000-0000-0000C8C40000}"/>
    <cellStyle name="Hyperlink 48" xfId="55828" hidden="1" xr:uid="{00000000-0005-0000-0000-0000C9C40000}"/>
    <cellStyle name="Hyperlink 48" xfId="55864" hidden="1" xr:uid="{00000000-0005-0000-0000-0000CAC40000}"/>
    <cellStyle name="Hyperlink 48" xfId="55235" hidden="1" xr:uid="{00000000-0005-0000-0000-0000CBC40000}"/>
    <cellStyle name="Hyperlink 48" xfId="55933" hidden="1" xr:uid="{00000000-0005-0000-0000-0000CCC40000}"/>
    <cellStyle name="Hyperlink 48" xfId="55982" hidden="1" xr:uid="{00000000-0005-0000-0000-0000CDC40000}"/>
    <cellStyle name="Hyperlink 48" xfId="56032" hidden="1" xr:uid="{00000000-0005-0000-0000-0000CEC40000}"/>
    <cellStyle name="Hyperlink 48" xfId="56068" hidden="1" xr:uid="{00000000-0005-0000-0000-0000CFC40000}"/>
    <cellStyle name="Hyperlink 48" xfId="55382" hidden="1" xr:uid="{00000000-0005-0000-0000-0000D0C40000}"/>
    <cellStyle name="Hyperlink 48" xfId="56137" hidden="1" xr:uid="{00000000-0005-0000-0000-0000D1C40000}"/>
    <cellStyle name="Hyperlink 48" xfId="56186" hidden="1" xr:uid="{00000000-0005-0000-0000-0000D2C40000}"/>
    <cellStyle name="Hyperlink 48" xfId="56236" hidden="1" xr:uid="{00000000-0005-0000-0000-0000D3C40000}"/>
    <cellStyle name="Hyperlink 48" xfId="56272" hidden="1" xr:uid="{00000000-0005-0000-0000-0000D4C40000}"/>
    <cellStyle name="Hyperlink 48" xfId="55220" hidden="1" xr:uid="{00000000-0005-0000-0000-0000D5C40000}"/>
    <cellStyle name="Hyperlink 48" xfId="56341" hidden="1" xr:uid="{00000000-0005-0000-0000-0000D6C40000}"/>
    <cellStyle name="Hyperlink 48" xfId="56390" hidden="1" xr:uid="{00000000-0005-0000-0000-0000D7C40000}"/>
    <cellStyle name="Hyperlink 48" xfId="56440" hidden="1" xr:uid="{00000000-0005-0000-0000-0000D8C40000}"/>
    <cellStyle name="Hyperlink 48" xfId="56476" hidden="1" xr:uid="{00000000-0005-0000-0000-0000D9C40000}"/>
    <cellStyle name="Hyperlink 48" xfId="56538" hidden="1" xr:uid="{00000000-0005-0000-0000-0000DAC40000}"/>
    <cellStyle name="Hyperlink 48" xfId="56609" hidden="1" xr:uid="{00000000-0005-0000-0000-0000DBC40000}"/>
    <cellStyle name="Hyperlink 48" xfId="56658" hidden="1" xr:uid="{00000000-0005-0000-0000-0000DCC40000}"/>
    <cellStyle name="Hyperlink 48" xfId="56708" hidden="1" xr:uid="{00000000-0005-0000-0000-0000DDC40000}"/>
    <cellStyle name="Hyperlink 48" xfId="56744" hidden="1" xr:uid="{00000000-0005-0000-0000-0000DEC40000}"/>
    <cellStyle name="Hyperlink 48" xfId="56795" hidden="1" xr:uid="{00000000-0005-0000-0000-0000DFC40000}"/>
    <cellStyle name="Hyperlink 48" xfId="56864" hidden="1" xr:uid="{00000000-0005-0000-0000-0000E0C40000}"/>
    <cellStyle name="Hyperlink 48" xfId="56913" hidden="1" xr:uid="{00000000-0005-0000-0000-0000E1C40000}"/>
    <cellStyle name="Hyperlink 48" xfId="56963" hidden="1" xr:uid="{00000000-0005-0000-0000-0000E2C40000}"/>
    <cellStyle name="Hyperlink 48" xfId="56999" hidden="1" xr:uid="{00000000-0005-0000-0000-0000E3C40000}"/>
    <cellStyle name="Hyperlink 48" xfId="57107" hidden="1" xr:uid="{00000000-0005-0000-0000-0000E4C40000}"/>
    <cellStyle name="Hyperlink 48" xfId="57231" hidden="1" xr:uid="{00000000-0005-0000-0000-0000E5C40000}"/>
    <cellStyle name="Hyperlink 48" xfId="57280" hidden="1" xr:uid="{00000000-0005-0000-0000-0000E6C40000}"/>
    <cellStyle name="Hyperlink 48" xfId="57330" hidden="1" xr:uid="{00000000-0005-0000-0000-0000E7C40000}"/>
    <cellStyle name="Hyperlink 48" xfId="57366" hidden="1" xr:uid="{00000000-0005-0000-0000-0000E8C40000}"/>
    <cellStyle name="Hyperlink 48" xfId="57489" hidden="1" xr:uid="{00000000-0005-0000-0000-0000E9C40000}"/>
    <cellStyle name="Hyperlink 48" xfId="57662" hidden="1" xr:uid="{00000000-0005-0000-0000-0000EAC40000}"/>
    <cellStyle name="Hyperlink 48" xfId="57711" hidden="1" xr:uid="{00000000-0005-0000-0000-0000EBC40000}"/>
    <cellStyle name="Hyperlink 48" xfId="57761" hidden="1" xr:uid="{00000000-0005-0000-0000-0000ECC40000}"/>
    <cellStyle name="Hyperlink 48" xfId="57797" hidden="1" xr:uid="{00000000-0005-0000-0000-0000EDC40000}"/>
    <cellStyle name="Hyperlink 48" xfId="57500" hidden="1" xr:uid="{00000000-0005-0000-0000-0000EEC40000}"/>
    <cellStyle name="Hyperlink 48" xfId="57894" hidden="1" xr:uid="{00000000-0005-0000-0000-0000EFC40000}"/>
    <cellStyle name="Hyperlink 48" xfId="57943" hidden="1" xr:uid="{00000000-0005-0000-0000-0000F0C40000}"/>
    <cellStyle name="Hyperlink 48" xfId="57993" hidden="1" xr:uid="{00000000-0005-0000-0000-0000F1C40000}"/>
    <cellStyle name="Hyperlink 48" xfId="58029" hidden="1" xr:uid="{00000000-0005-0000-0000-0000F2C40000}"/>
    <cellStyle name="Hyperlink 48" xfId="57400" hidden="1" xr:uid="{00000000-0005-0000-0000-0000F3C40000}"/>
    <cellStyle name="Hyperlink 48" xfId="58098" hidden="1" xr:uid="{00000000-0005-0000-0000-0000F4C40000}"/>
    <cellStyle name="Hyperlink 48" xfId="58147" hidden="1" xr:uid="{00000000-0005-0000-0000-0000F5C40000}"/>
    <cellStyle name="Hyperlink 48" xfId="58197" hidden="1" xr:uid="{00000000-0005-0000-0000-0000F6C40000}"/>
    <cellStyle name="Hyperlink 48" xfId="58233" hidden="1" xr:uid="{00000000-0005-0000-0000-0000F7C40000}"/>
    <cellStyle name="Hyperlink 48" xfId="57547" hidden="1" xr:uid="{00000000-0005-0000-0000-0000F8C40000}"/>
    <cellStyle name="Hyperlink 48" xfId="58302" hidden="1" xr:uid="{00000000-0005-0000-0000-0000F9C40000}"/>
    <cellStyle name="Hyperlink 48" xfId="58351" hidden="1" xr:uid="{00000000-0005-0000-0000-0000FAC40000}"/>
    <cellStyle name="Hyperlink 48" xfId="58401" hidden="1" xr:uid="{00000000-0005-0000-0000-0000FBC40000}"/>
    <cellStyle name="Hyperlink 48" xfId="58437" hidden="1" xr:uid="{00000000-0005-0000-0000-0000FCC40000}"/>
    <cellStyle name="Hyperlink 48" xfId="57385" hidden="1" xr:uid="{00000000-0005-0000-0000-0000FDC40000}"/>
    <cellStyle name="Hyperlink 48" xfId="58506" hidden="1" xr:uid="{00000000-0005-0000-0000-0000FEC40000}"/>
    <cellStyle name="Hyperlink 48" xfId="58555" hidden="1" xr:uid="{00000000-0005-0000-0000-0000FFC40000}"/>
    <cellStyle name="Hyperlink 48" xfId="58605" hidden="1" xr:uid="{00000000-0005-0000-0000-000000C50000}"/>
    <cellStyle name="Hyperlink 48" xfId="58641" hidden="1" xr:uid="{00000000-0005-0000-0000-000001C50000}"/>
    <cellStyle name="Hyperlink 48" xfId="57119" hidden="1" xr:uid="{00000000-0005-0000-0000-000002C50000}"/>
    <cellStyle name="Hyperlink 48" xfId="58710" hidden="1" xr:uid="{00000000-0005-0000-0000-000003C50000}"/>
    <cellStyle name="Hyperlink 48" xfId="58759" hidden="1" xr:uid="{00000000-0005-0000-0000-000004C50000}"/>
    <cellStyle name="Hyperlink 48" xfId="58809" hidden="1" xr:uid="{00000000-0005-0000-0000-000005C50000}"/>
    <cellStyle name="Hyperlink 48" xfId="58845" hidden="1" xr:uid="{00000000-0005-0000-0000-000006C50000}"/>
    <cellStyle name="Hyperlink 48" xfId="58968" hidden="1" xr:uid="{00000000-0005-0000-0000-000007C50000}"/>
    <cellStyle name="Hyperlink 48" xfId="59141" hidden="1" xr:uid="{00000000-0005-0000-0000-000008C50000}"/>
    <cellStyle name="Hyperlink 48" xfId="59190" hidden="1" xr:uid="{00000000-0005-0000-0000-000009C50000}"/>
    <cellStyle name="Hyperlink 48" xfId="59240" hidden="1" xr:uid="{00000000-0005-0000-0000-00000AC50000}"/>
    <cellStyle name="Hyperlink 48" xfId="59276" hidden="1" xr:uid="{00000000-0005-0000-0000-00000BC50000}"/>
    <cellStyle name="Hyperlink 48" xfId="58979" hidden="1" xr:uid="{00000000-0005-0000-0000-00000CC50000}"/>
    <cellStyle name="Hyperlink 48" xfId="59373" hidden="1" xr:uid="{00000000-0005-0000-0000-00000DC50000}"/>
    <cellStyle name="Hyperlink 48" xfId="59422" hidden="1" xr:uid="{00000000-0005-0000-0000-00000EC50000}"/>
    <cellStyle name="Hyperlink 48" xfId="59472" hidden="1" xr:uid="{00000000-0005-0000-0000-00000FC50000}"/>
    <cellStyle name="Hyperlink 48" xfId="59508" hidden="1" xr:uid="{00000000-0005-0000-0000-000010C50000}"/>
    <cellStyle name="Hyperlink 48" xfId="58879" hidden="1" xr:uid="{00000000-0005-0000-0000-000011C50000}"/>
    <cellStyle name="Hyperlink 48" xfId="59577" hidden="1" xr:uid="{00000000-0005-0000-0000-000012C50000}"/>
    <cellStyle name="Hyperlink 48" xfId="59626" hidden="1" xr:uid="{00000000-0005-0000-0000-000013C50000}"/>
    <cellStyle name="Hyperlink 48" xfId="59676" hidden="1" xr:uid="{00000000-0005-0000-0000-000014C50000}"/>
    <cellStyle name="Hyperlink 48" xfId="59712" hidden="1" xr:uid="{00000000-0005-0000-0000-000015C50000}"/>
    <cellStyle name="Hyperlink 48" xfId="59026" hidden="1" xr:uid="{00000000-0005-0000-0000-000016C50000}"/>
    <cellStyle name="Hyperlink 48" xfId="59781" hidden="1" xr:uid="{00000000-0005-0000-0000-000017C50000}"/>
    <cellStyle name="Hyperlink 48" xfId="59830" hidden="1" xr:uid="{00000000-0005-0000-0000-000018C50000}"/>
    <cellStyle name="Hyperlink 48" xfId="59880" hidden="1" xr:uid="{00000000-0005-0000-0000-000019C50000}"/>
    <cellStyle name="Hyperlink 48" xfId="59916" hidden="1" xr:uid="{00000000-0005-0000-0000-00001AC50000}"/>
    <cellStyle name="Hyperlink 48" xfId="58864" hidden="1" xr:uid="{00000000-0005-0000-0000-00001BC50000}"/>
    <cellStyle name="Hyperlink 48" xfId="59985" hidden="1" xr:uid="{00000000-0005-0000-0000-00001CC50000}"/>
    <cellStyle name="Hyperlink 48" xfId="60034" hidden="1" xr:uid="{00000000-0005-0000-0000-00001DC50000}"/>
    <cellStyle name="Hyperlink 48" xfId="60084" hidden="1" xr:uid="{00000000-0005-0000-0000-00001EC50000}"/>
    <cellStyle name="Hyperlink 48" xfId="60120" hidden="1" xr:uid="{00000000-0005-0000-0000-00001FC50000}"/>
    <cellStyle name="Hyperlink 48" xfId="57019" hidden="1" xr:uid="{00000000-0005-0000-0000-000020C50000}"/>
    <cellStyle name="Hyperlink 48" xfId="60189" hidden="1" xr:uid="{00000000-0005-0000-0000-000021C50000}"/>
    <cellStyle name="Hyperlink 48" xfId="60238" hidden="1" xr:uid="{00000000-0005-0000-0000-000022C50000}"/>
    <cellStyle name="Hyperlink 48" xfId="60288" hidden="1" xr:uid="{00000000-0005-0000-0000-000023C50000}"/>
    <cellStyle name="Hyperlink 48" xfId="60324" hidden="1" xr:uid="{00000000-0005-0000-0000-000024C50000}"/>
    <cellStyle name="Hyperlink 48" xfId="60447" hidden="1" xr:uid="{00000000-0005-0000-0000-000025C50000}"/>
    <cellStyle name="Hyperlink 48" xfId="60620" hidden="1" xr:uid="{00000000-0005-0000-0000-000026C50000}"/>
    <cellStyle name="Hyperlink 48" xfId="60669" hidden="1" xr:uid="{00000000-0005-0000-0000-000027C50000}"/>
    <cellStyle name="Hyperlink 48" xfId="60719" hidden="1" xr:uid="{00000000-0005-0000-0000-000028C50000}"/>
    <cellStyle name="Hyperlink 48" xfId="60755" hidden="1" xr:uid="{00000000-0005-0000-0000-000029C50000}"/>
    <cellStyle name="Hyperlink 48" xfId="60458" hidden="1" xr:uid="{00000000-0005-0000-0000-00002AC50000}"/>
    <cellStyle name="Hyperlink 48" xfId="60852" hidden="1" xr:uid="{00000000-0005-0000-0000-00002BC50000}"/>
    <cellStyle name="Hyperlink 48" xfId="60901" hidden="1" xr:uid="{00000000-0005-0000-0000-00002CC50000}"/>
    <cellStyle name="Hyperlink 48" xfId="60951" hidden="1" xr:uid="{00000000-0005-0000-0000-00002DC50000}"/>
    <cellStyle name="Hyperlink 48" xfId="60987" hidden="1" xr:uid="{00000000-0005-0000-0000-00002EC50000}"/>
    <cellStyle name="Hyperlink 48" xfId="60358" hidden="1" xr:uid="{00000000-0005-0000-0000-00002FC50000}"/>
    <cellStyle name="Hyperlink 48" xfId="61056" hidden="1" xr:uid="{00000000-0005-0000-0000-000030C50000}"/>
    <cellStyle name="Hyperlink 48" xfId="61105" hidden="1" xr:uid="{00000000-0005-0000-0000-000031C50000}"/>
    <cellStyle name="Hyperlink 48" xfId="61155" hidden="1" xr:uid="{00000000-0005-0000-0000-000032C50000}"/>
    <cellStyle name="Hyperlink 48" xfId="61191" hidden="1" xr:uid="{00000000-0005-0000-0000-000033C50000}"/>
    <cellStyle name="Hyperlink 48" xfId="60505" hidden="1" xr:uid="{00000000-0005-0000-0000-000034C50000}"/>
    <cellStyle name="Hyperlink 48" xfId="61260" hidden="1" xr:uid="{00000000-0005-0000-0000-000035C50000}"/>
    <cellStyle name="Hyperlink 48" xfId="61309" hidden="1" xr:uid="{00000000-0005-0000-0000-000036C50000}"/>
    <cellStyle name="Hyperlink 48" xfId="61359" hidden="1" xr:uid="{00000000-0005-0000-0000-000037C50000}"/>
    <cellStyle name="Hyperlink 48" xfId="61395" hidden="1" xr:uid="{00000000-0005-0000-0000-000038C50000}"/>
    <cellStyle name="Hyperlink 48" xfId="60343" hidden="1" xr:uid="{00000000-0005-0000-0000-000039C50000}"/>
    <cellStyle name="Hyperlink 48" xfId="61464" hidden="1" xr:uid="{00000000-0005-0000-0000-00003AC50000}"/>
    <cellStyle name="Hyperlink 48" xfId="61513" hidden="1" xr:uid="{00000000-0005-0000-0000-00003BC50000}"/>
    <cellStyle name="Hyperlink 48" xfId="61563" hidden="1" xr:uid="{00000000-0005-0000-0000-00003CC50000}"/>
    <cellStyle name="Hyperlink 48" xfId="61599" xr:uid="{00000000-0005-0000-0000-00003DC50000}"/>
    <cellStyle name="Hyperlink 49" xfId="139" hidden="1" xr:uid="{00000000-0005-0000-0000-00003EC50000}"/>
    <cellStyle name="Hyperlink 49" xfId="247" hidden="1" xr:uid="{00000000-0005-0000-0000-00003FC50000}"/>
    <cellStyle name="Hyperlink 49" xfId="477" hidden="1" xr:uid="{00000000-0005-0000-0000-000040C50000}"/>
    <cellStyle name="Hyperlink 49" xfId="528" hidden="1" xr:uid="{00000000-0005-0000-0000-000041C50000}"/>
    <cellStyle name="Hyperlink 49" xfId="578" hidden="1" xr:uid="{00000000-0005-0000-0000-000042C50000}"/>
    <cellStyle name="Hyperlink 49" xfId="614" hidden="1" xr:uid="{00000000-0005-0000-0000-000043C50000}"/>
    <cellStyle name="Hyperlink 49" xfId="665" hidden="1" xr:uid="{00000000-0005-0000-0000-000044C50000}"/>
    <cellStyle name="Hyperlink 49" xfId="734" hidden="1" xr:uid="{00000000-0005-0000-0000-000045C50000}"/>
    <cellStyle name="Hyperlink 49" xfId="783" hidden="1" xr:uid="{00000000-0005-0000-0000-000046C50000}"/>
    <cellStyle name="Hyperlink 49" xfId="833" hidden="1" xr:uid="{00000000-0005-0000-0000-000047C50000}"/>
    <cellStyle name="Hyperlink 49" xfId="869" hidden="1" xr:uid="{00000000-0005-0000-0000-000048C50000}"/>
    <cellStyle name="Hyperlink 49" xfId="979" hidden="1" xr:uid="{00000000-0005-0000-0000-000049C50000}"/>
    <cellStyle name="Hyperlink 49" xfId="1104" hidden="1" xr:uid="{00000000-0005-0000-0000-00004AC50000}"/>
    <cellStyle name="Hyperlink 49" xfId="1153" hidden="1" xr:uid="{00000000-0005-0000-0000-00004BC50000}"/>
    <cellStyle name="Hyperlink 49" xfId="1203" hidden="1" xr:uid="{00000000-0005-0000-0000-00004CC50000}"/>
    <cellStyle name="Hyperlink 49" xfId="1239" hidden="1" xr:uid="{00000000-0005-0000-0000-00004DC50000}"/>
    <cellStyle name="Hyperlink 49" xfId="1362" hidden="1" xr:uid="{00000000-0005-0000-0000-00004EC50000}"/>
    <cellStyle name="Hyperlink 49" xfId="1535" hidden="1" xr:uid="{00000000-0005-0000-0000-00004FC50000}"/>
    <cellStyle name="Hyperlink 49" xfId="1584" hidden="1" xr:uid="{00000000-0005-0000-0000-000050C50000}"/>
    <cellStyle name="Hyperlink 49" xfId="1634" hidden="1" xr:uid="{00000000-0005-0000-0000-000051C50000}"/>
    <cellStyle name="Hyperlink 49" xfId="1670" hidden="1" xr:uid="{00000000-0005-0000-0000-000052C50000}"/>
    <cellStyle name="Hyperlink 49" xfId="1371" hidden="1" xr:uid="{00000000-0005-0000-0000-000053C50000}"/>
    <cellStyle name="Hyperlink 49" xfId="1767" hidden="1" xr:uid="{00000000-0005-0000-0000-000054C50000}"/>
    <cellStyle name="Hyperlink 49" xfId="1816" hidden="1" xr:uid="{00000000-0005-0000-0000-000055C50000}"/>
    <cellStyle name="Hyperlink 49" xfId="1866" hidden="1" xr:uid="{00000000-0005-0000-0000-000056C50000}"/>
    <cellStyle name="Hyperlink 49" xfId="1902" hidden="1" xr:uid="{00000000-0005-0000-0000-000057C50000}"/>
    <cellStyle name="Hyperlink 49" xfId="1271" hidden="1" xr:uid="{00000000-0005-0000-0000-000058C50000}"/>
    <cellStyle name="Hyperlink 49" xfId="1971" hidden="1" xr:uid="{00000000-0005-0000-0000-000059C50000}"/>
    <cellStyle name="Hyperlink 49" xfId="2020" hidden="1" xr:uid="{00000000-0005-0000-0000-00005AC50000}"/>
    <cellStyle name="Hyperlink 49" xfId="2070" hidden="1" xr:uid="{00000000-0005-0000-0000-00005BC50000}"/>
    <cellStyle name="Hyperlink 49" xfId="2106" hidden="1" xr:uid="{00000000-0005-0000-0000-00005CC50000}"/>
    <cellStyle name="Hyperlink 49" xfId="1421" hidden="1" xr:uid="{00000000-0005-0000-0000-00005DC50000}"/>
    <cellStyle name="Hyperlink 49" xfId="2175" hidden="1" xr:uid="{00000000-0005-0000-0000-00005EC50000}"/>
    <cellStyle name="Hyperlink 49" xfId="2224" hidden="1" xr:uid="{00000000-0005-0000-0000-00005FC50000}"/>
    <cellStyle name="Hyperlink 49" xfId="2274" hidden="1" xr:uid="{00000000-0005-0000-0000-000060C50000}"/>
    <cellStyle name="Hyperlink 49" xfId="2310" hidden="1" xr:uid="{00000000-0005-0000-0000-000061C50000}"/>
    <cellStyle name="Hyperlink 49" xfId="1256" hidden="1" xr:uid="{00000000-0005-0000-0000-000062C50000}"/>
    <cellStyle name="Hyperlink 49" xfId="2379" hidden="1" xr:uid="{00000000-0005-0000-0000-000063C50000}"/>
    <cellStyle name="Hyperlink 49" xfId="2428" hidden="1" xr:uid="{00000000-0005-0000-0000-000064C50000}"/>
    <cellStyle name="Hyperlink 49" xfId="2478" hidden="1" xr:uid="{00000000-0005-0000-0000-000065C50000}"/>
    <cellStyle name="Hyperlink 49" xfId="2514" hidden="1" xr:uid="{00000000-0005-0000-0000-000066C50000}"/>
    <cellStyle name="Hyperlink 49" xfId="989" hidden="1" xr:uid="{00000000-0005-0000-0000-000067C50000}"/>
    <cellStyle name="Hyperlink 49" xfId="2583" hidden="1" xr:uid="{00000000-0005-0000-0000-000068C50000}"/>
    <cellStyle name="Hyperlink 49" xfId="2632" hidden="1" xr:uid="{00000000-0005-0000-0000-000069C50000}"/>
    <cellStyle name="Hyperlink 49" xfId="2682" hidden="1" xr:uid="{00000000-0005-0000-0000-00006AC50000}"/>
    <cellStyle name="Hyperlink 49" xfId="2718" hidden="1" xr:uid="{00000000-0005-0000-0000-00006BC50000}"/>
    <cellStyle name="Hyperlink 49" xfId="2841" hidden="1" xr:uid="{00000000-0005-0000-0000-00006CC50000}"/>
    <cellStyle name="Hyperlink 49" xfId="3014" hidden="1" xr:uid="{00000000-0005-0000-0000-00006DC50000}"/>
    <cellStyle name="Hyperlink 49" xfId="3063" hidden="1" xr:uid="{00000000-0005-0000-0000-00006EC50000}"/>
    <cellStyle name="Hyperlink 49" xfId="3113" hidden="1" xr:uid="{00000000-0005-0000-0000-00006FC50000}"/>
    <cellStyle name="Hyperlink 49" xfId="3149" hidden="1" xr:uid="{00000000-0005-0000-0000-000070C50000}"/>
    <cellStyle name="Hyperlink 49" xfId="2850" hidden="1" xr:uid="{00000000-0005-0000-0000-000071C50000}"/>
    <cellStyle name="Hyperlink 49" xfId="3246" hidden="1" xr:uid="{00000000-0005-0000-0000-000072C50000}"/>
    <cellStyle name="Hyperlink 49" xfId="3295" hidden="1" xr:uid="{00000000-0005-0000-0000-000073C50000}"/>
    <cellStyle name="Hyperlink 49" xfId="3345" hidden="1" xr:uid="{00000000-0005-0000-0000-000074C50000}"/>
    <cellStyle name="Hyperlink 49" xfId="3381" hidden="1" xr:uid="{00000000-0005-0000-0000-000075C50000}"/>
    <cellStyle name="Hyperlink 49" xfId="2750" hidden="1" xr:uid="{00000000-0005-0000-0000-000076C50000}"/>
    <cellStyle name="Hyperlink 49" xfId="3450" hidden="1" xr:uid="{00000000-0005-0000-0000-000077C50000}"/>
    <cellStyle name="Hyperlink 49" xfId="3499" hidden="1" xr:uid="{00000000-0005-0000-0000-000078C50000}"/>
    <cellStyle name="Hyperlink 49" xfId="3549" hidden="1" xr:uid="{00000000-0005-0000-0000-000079C50000}"/>
    <cellStyle name="Hyperlink 49" xfId="3585" hidden="1" xr:uid="{00000000-0005-0000-0000-00007AC50000}"/>
    <cellStyle name="Hyperlink 49" xfId="2900" hidden="1" xr:uid="{00000000-0005-0000-0000-00007BC50000}"/>
    <cellStyle name="Hyperlink 49" xfId="3654" hidden="1" xr:uid="{00000000-0005-0000-0000-00007CC50000}"/>
    <cellStyle name="Hyperlink 49" xfId="3703" hidden="1" xr:uid="{00000000-0005-0000-0000-00007DC50000}"/>
    <cellStyle name="Hyperlink 49" xfId="3753" hidden="1" xr:uid="{00000000-0005-0000-0000-00007EC50000}"/>
    <cellStyle name="Hyperlink 49" xfId="3789" hidden="1" xr:uid="{00000000-0005-0000-0000-00007FC50000}"/>
    <cellStyle name="Hyperlink 49" xfId="2735" hidden="1" xr:uid="{00000000-0005-0000-0000-000080C50000}"/>
    <cellStyle name="Hyperlink 49" xfId="3858" hidden="1" xr:uid="{00000000-0005-0000-0000-000081C50000}"/>
    <cellStyle name="Hyperlink 49" xfId="3907" hidden="1" xr:uid="{00000000-0005-0000-0000-000082C50000}"/>
    <cellStyle name="Hyperlink 49" xfId="3957" hidden="1" xr:uid="{00000000-0005-0000-0000-000083C50000}"/>
    <cellStyle name="Hyperlink 49" xfId="3993" hidden="1" xr:uid="{00000000-0005-0000-0000-000084C50000}"/>
    <cellStyle name="Hyperlink 49" xfId="889" hidden="1" xr:uid="{00000000-0005-0000-0000-000085C50000}"/>
    <cellStyle name="Hyperlink 49" xfId="4062" hidden="1" xr:uid="{00000000-0005-0000-0000-000086C50000}"/>
    <cellStyle name="Hyperlink 49" xfId="4111" hidden="1" xr:uid="{00000000-0005-0000-0000-000087C50000}"/>
    <cellStyle name="Hyperlink 49" xfId="4161" hidden="1" xr:uid="{00000000-0005-0000-0000-000088C50000}"/>
    <cellStyle name="Hyperlink 49" xfId="4197" hidden="1" xr:uid="{00000000-0005-0000-0000-000089C50000}"/>
    <cellStyle name="Hyperlink 49" xfId="4320" hidden="1" xr:uid="{00000000-0005-0000-0000-00008AC50000}"/>
    <cellStyle name="Hyperlink 49" xfId="4493" hidden="1" xr:uid="{00000000-0005-0000-0000-00008BC50000}"/>
    <cellStyle name="Hyperlink 49" xfId="4542" hidden="1" xr:uid="{00000000-0005-0000-0000-00008CC50000}"/>
    <cellStyle name="Hyperlink 49" xfId="4592" hidden="1" xr:uid="{00000000-0005-0000-0000-00008DC50000}"/>
    <cellStyle name="Hyperlink 49" xfId="4628" hidden="1" xr:uid="{00000000-0005-0000-0000-00008EC50000}"/>
    <cellStyle name="Hyperlink 49" xfId="4329" hidden="1" xr:uid="{00000000-0005-0000-0000-00008FC50000}"/>
    <cellStyle name="Hyperlink 49" xfId="4725" hidden="1" xr:uid="{00000000-0005-0000-0000-000090C50000}"/>
    <cellStyle name="Hyperlink 49" xfId="4774" hidden="1" xr:uid="{00000000-0005-0000-0000-000091C50000}"/>
    <cellStyle name="Hyperlink 49" xfId="4824" hidden="1" xr:uid="{00000000-0005-0000-0000-000092C50000}"/>
    <cellStyle name="Hyperlink 49" xfId="4860" hidden="1" xr:uid="{00000000-0005-0000-0000-000093C50000}"/>
    <cellStyle name="Hyperlink 49" xfId="4229" hidden="1" xr:uid="{00000000-0005-0000-0000-000094C50000}"/>
    <cellStyle name="Hyperlink 49" xfId="4929" hidden="1" xr:uid="{00000000-0005-0000-0000-000095C50000}"/>
    <cellStyle name="Hyperlink 49" xfId="4978" hidden="1" xr:uid="{00000000-0005-0000-0000-000096C50000}"/>
    <cellStyle name="Hyperlink 49" xfId="5028" hidden="1" xr:uid="{00000000-0005-0000-0000-000097C50000}"/>
    <cellStyle name="Hyperlink 49" xfId="5064" hidden="1" xr:uid="{00000000-0005-0000-0000-000098C50000}"/>
    <cellStyle name="Hyperlink 49" xfId="4379" hidden="1" xr:uid="{00000000-0005-0000-0000-000099C50000}"/>
    <cellStyle name="Hyperlink 49" xfId="5133" hidden="1" xr:uid="{00000000-0005-0000-0000-00009AC50000}"/>
    <cellStyle name="Hyperlink 49" xfId="5182" hidden="1" xr:uid="{00000000-0005-0000-0000-00009BC50000}"/>
    <cellStyle name="Hyperlink 49" xfId="5232" hidden="1" xr:uid="{00000000-0005-0000-0000-00009CC50000}"/>
    <cellStyle name="Hyperlink 49" xfId="5268" hidden="1" xr:uid="{00000000-0005-0000-0000-00009DC50000}"/>
    <cellStyle name="Hyperlink 49" xfId="4214" hidden="1" xr:uid="{00000000-0005-0000-0000-00009EC50000}"/>
    <cellStyle name="Hyperlink 49" xfId="5337" hidden="1" xr:uid="{00000000-0005-0000-0000-00009FC50000}"/>
    <cellStyle name="Hyperlink 49" xfId="5386" hidden="1" xr:uid="{00000000-0005-0000-0000-0000A0C50000}"/>
    <cellStyle name="Hyperlink 49" xfId="5436" hidden="1" xr:uid="{00000000-0005-0000-0000-0000A1C50000}"/>
    <cellStyle name="Hyperlink 49" xfId="5472" hidden="1" xr:uid="{00000000-0005-0000-0000-0000A2C50000}"/>
    <cellStyle name="Hyperlink 49" xfId="5673" hidden="1" xr:uid="{00000000-0005-0000-0000-0000A3C50000}"/>
    <cellStyle name="Hyperlink 49" xfId="5873" hidden="1" xr:uid="{00000000-0005-0000-0000-0000A4C50000}"/>
    <cellStyle name="Hyperlink 49" xfId="5922" hidden="1" xr:uid="{00000000-0005-0000-0000-0000A5C50000}"/>
    <cellStyle name="Hyperlink 49" xfId="5972" hidden="1" xr:uid="{00000000-0005-0000-0000-0000A6C50000}"/>
    <cellStyle name="Hyperlink 49" xfId="6008" hidden="1" xr:uid="{00000000-0005-0000-0000-0000A7C50000}"/>
    <cellStyle name="Hyperlink 49" xfId="6059" hidden="1" xr:uid="{00000000-0005-0000-0000-0000A8C50000}"/>
    <cellStyle name="Hyperlink 49" xfId="6128" hidden="1" xr:uid="{00000000-0005-0000-0000-0000A9C50000}"/>
    <cellStyle name="Hyperlink 49" xfId="6177" hidden="1" xr:uid="{00000000-0005-0000-0000-0000AAC50000}"/>
    <cellStyle name="Hyperlink 49" xfId="6227" hidden="1" xr:uid="{00000000-0005-0000-0000-0000ABC50000}"/>
    <cellStyle name="Hyperlink 49" xfId="6263" hidden="1" xr:uid="{00000000-0005-0000-0000-0000ACC50000}"/>
    <cellStyle name="Hyperlink 49" xfId="6370" hidden="1" xr:uid="{00000000-0005-0000-0000-0000ADC50000}"/>
    <cellStyle name="Hyperlink 49" xfId="6494" hidden="1" xr:uid="{00000000-0005-0000-0000-0000AEC50000}"/>
    <cellStyle name="Hyperlink 49" xfId="6543" hidden="1" xr:uid="{00000000-0005-0000-0000-0000AFC50000}"/>
    <cellStyle name="Hyperlink 49" xfId="6593" hidden="1" xr:uid="{00000000-0005-0000-0000-0000B0C50000}"/>
    <cellStyle name="Hyperlink 49" xfId="6629" hidden="1" xr:uid="{00000000-0005-0000-0000-0000B1C50000}"/>
    <cellStyle name="Hyperlink 49" xfId="6752" hidden="1" xr:uid="{00000000-0005-0000-0000-0000B2C50000}"/>
    <cellStyle name="Hyperlink 49" xfId="6925" hidden="1" xr:uid="{00000000-0005-0000-0000-0000B3C50000}"/>
    <cellStyle name="Hyperlink 49" xfId="6974" hidden="1" xr:uid="{00000000-0005-0000-0000-0000B4C50000}"/>
    <cellStyle name="Hyperlink 49" xfId="7024" hidden="1" xr:uid="{00000000-0005-0000-0000-0000B5C50000}"/>
    <cellStyle name="Hyperlink 49" xfId="7060" hidden="1" xr:uid="{00000000-0005-0000-0000-0000B6C50000}"/>
    <cellStyle name="Hyperlink 49" xfId="6761" hidden="1" xr:uid="{00000000-0005-0000-0000-0000B7C50000}"/>
    <cellStyle name="Hyperlink 49" xfId="7157" hidden="1" xr:uid="{00000000-0005-0000-0000-0000B8C50000}"/>
    <cellStyle name="Hyperlink 49" xfId="7206" hidden="1" xr:uid="{00000000-0005-0000-0000-0000B9C50000}"/>
    <cellStyle name="Hyperlink 49" xfId="7256" hidden="1" xr:uid="{00000000-0005-0000-0000-0000BAC50000}"/>
    <cellStyle name="Hyperlink 49" xfId="7292" hidden="1" xr:uid="{00000000-0005-0000-0000-0000BBC50000}"/>
    <cellStyle name="Hyperlink 49" xfId="6661" hidden="1" xr:uid="{00000000-0005-0000-0000-0000BCC50000}"/>
    <cellStyle name="Hyperlink 49" xfId="7361" hidden="1" xr:uid="{00000000-0005-0000-0000-0000BDC50000}"/>
    <cellStyle name="Hyperlink 49" xfId="7410" hidden="1" xr:uid="{00000000-0005-0000-0000-0000BEC50000}"/>
    <cellStyle name="Hyperlink 49" xfId="7460" hidden="1" xr:uid="{00000000-0005-0000-0000-0000BFC50000}"/>
    <cellStyle name="Hyperlink 49" xfId="7496" hidden="1" xr:uid="{00000000-0005-0000-0000-0000C0C50000}"/>
    <cellStyle name="Hyperlink 49" xfId="6811" hidden="1" xr:uid="{00000000-0005-0000-0000-0000C1C50000}"/>
    <cellStyle name="Hyperlink 49" xfId="7565" hidden="1" xr:uid="{00000000-0005-0000-0000-0000C2C50000}"/>
    <cellStyle name="Hyperlink 49" xfId="7614" hidden="1" xr:uid="{00000000-0005-0000-0000-0000C3C50000}"/>
    <cellStyle name="Hyperlink 49" xfId="7664" hidden="1" xr:uid="{00000000-0005-0000-0000-0000C4C50000}"/>
    <cellStyle name="Hyperlink 49" xfId="7700" hidden="1" xr:uid="{00000000-0005-0000-0000-0000C5C50000}"/>
    <cellStyle name="Hyperlink 49" xfId="6646" hidden="1" xr:uid="{00000000-0005-0000-0000-0000C6C50000}"/>
    <cellStyle name="Hyperlink 49" xfId="7769" hidden="1" xr:uid="{00000000-0005-0000-0000-0000C7C50000}"/>
    <cellStyle name="Hyperlink 49" xfId="7818" hidden="1" xr:uid="{00000000-0005-0000-0000-0000C8C50000}"/>
    <cellStyle name="Hyperlink 49" xfId="7868" hidden="1" xr:uid="{00000000-0005-0000-0000-0000C9C50000}"/>
    <cellStyle name="Hyperlink 49" xfId="7904" hidden="1" xr:uid="{00000000-0005-0000-0000-0000CAC50000}"/>
    <cellStyle name="Hyperlink 49" xfId="6380" hidden="1" xr:uid="{00000000-0005-0000-0000-0000CBC50000}"/>
    <cellStyle name="Hyperlink 49" xfId="7973" hidden="1" xr:uid="{00000000-0005-0000-0000-0000CCC50000}"/>
    <cellStyle name="Hyperlink 49" xfId="8022" hidden="1" xr:uid="{00000000-0005-0000-0000-0000CDC50000}"/>
    <cellStyle name="Hyperlink 49" xfId="8072" hidden="1" xr:uid="{00000000-0005-0000-0000-0000CEC50000}"/>
    <cellStyle name="Hyperlink 49" xfId="8108" hidden="1" xr:uid="{00000000-0005-0000-0000-0000CFC50000}"/>
    <cellStyle name="Hyperlink 49" xfId="8231" hidden="1" xr:uid="{00000000-0005-0000-0000-0000D0C50000}"/>
    <cellStyle name="Hyperlink 49" xfId="8404" hidden="1" xr:uid="{00000000-0005-0000-0000-0000D1C50000}"/>
    <cellStyle name="Hyperlink 49" xfId="8453" hidden="1" xr:uid="{00000000-0005-0000-0000-0000D2C50000}"/>
    <cellStyle name="Hyperlink 49" xfId="8503" hidden="1" xr:uid="{00000000-0005-0000-0000-0000D3C50000}"/>
    <cellStyle name="Hyperlink 49" xfId="8539" hidden="1" xr:uid="{00000000-0005-0000-0000-0000D4C50000}"/>
    <cellStyle name="Hyperlink 49" xfId="8240" hidden="1" xr:uid="{00000000-0005-0000-0000-0000D5C50000}"/>
    <cellStyle name="Hyperlink 49" xfId="8636" hidden="1" xr:uid="{00000000-0005-0000-0000-0000D6C50000}"/>
    <cellStyle name="Hyperlink 49" xfId="8685" hidden="1" xr:uid="{00000000-0005-0000-0000-0000D7C50000}"/>
    <cellStyle name="Hyperlink 49" xfId="8735" hidden="1" xr:uid="{00000000-0005-0000-0000-0000D8C50000}"/>
    <cellStyle name="Hyperlink 49" xfId="8771" hidden="1" xr:uid="{00000000-0005-0000-0000-0000D9C50000}"/>
    <cellStyle name="Hyperlink 49" xfId="8140" hidden="1" xr:uid="{00000000-0005-0000-0000-0000DAC50000}"/>
    <cellStyle name="Hyperlink 49" xfId="8840" hidden="1" xr:uid="{00000000-0005-0000-0000-0000DBC50000}"/>
    <cellStyle name="Hyperlink 49" xfId="8889" hidden="1" xr:uid="{00000000-0005-0000-0000-0000DCC50000}"/>
    <cellStyle name="Hyperlink 49" xfId="8939" hidden="1" xr:uid="{00000000-0005-0000-0000-0000DDC50000}"/>
    <cellStyle name="Hyperlink 49" xfId="8975" hidden="1" xr:uid="{00000000-0005-0000-0000-0000DEC50000}"/>
    <cellStyle name="Hyperlink 49" xfId="8290" hidden="1" xr:uid="{00000000-0005-0000-0000-0000DFC50000}"/>
    <cellStyle name="Hyperlink 49" xfId="9044" hidden="1" xr:uid="{00000000-0005-0000-0000-0000E0C50000}"/>
    <cellStyle name="Hyperlink 49" xfId="9093" hidden="1" xr:uid="{00000000-0005-0000-0000-0000E1C50000}"/>
    <cellStyle name="Hyperlink 49" xfId="9143" hidden="1" xr:uid="{00000000-0005-0000-0000-0000E2C50000}"/>
    <cellStyle name="Hyperlink 49" xfId="9179" hidden="1" xr:uid="{00000000-0005-0000-0000-0000E3C50000}"/>
    <cellStyle name="Hyperlink 49" xfId="8125" hidden="1" xr:uid="{00000000-0005-0000-0000-0000E4C50000}"/>
    <cellStyle name="Hyperlink 49" xfId="9248" hidden="1" xr:uid="{00000000-0005-0000-0000-0000E5C50000}"/>
    <cellStyle name="Hyperlink 49" xfId="9297" hidden="1" xr:uid="{00000000-0005-0000-0000-0000E6C50000}"/>
    <cellStyle name="Hyperlink 49" xfId="9347" hidden="1" xr:uid="{00000000-0005-0000-0000-0000E7C50000}"/>
    <cellStyle name="Hyperlink 49" xfId="9383" hidden="1" xr:uid="{00000000-0005-0000-0000-0000E8C50000}"/>
    <cellStyle name="Hyperlink 49" xfId="6281" hidden="1" xr:uid="{00000000-0005-0000-0000-0000E9C50000}"/>
    <cellStyle name="Hyperlink 49" xfId="9452" hidden="1" xr:uid="{00000000-0005-0000-0000-0000EAC50000}"/>
    <cellStyle name="Hyperlink 49" xfId="9501" hidden="1" xr:uid="{00000000-0005-0000-0000-0000EBC50000}"/>
    <cellStyle name="Hyperlink 49" xfId="9551" hidden="1" xr:uid="{00000000-0005-0000-0000-0000ECC50000}"/>
    <cellStyle name="Hyperlink 49" xfId="9587" hidden="1" xr:uid="{00000000-0005-0000-0000-0000EDC50000}"/>
    <cellStyle name="Hyperlink 49" xfId="9710" hidden="1" xr:uid="{00000000-0005-0000-0000-0000EEC50000}"/>
    <cellStyle name="Hyperlink 49" xfId="9883" hidden="1" xr:uid="{00000000-0005-0000-0000-0000EFC50000}"/>
    <cellStyle name="Hyperlink 49" xfId="9932" hidden="1" xr:uid="{00000000-0005-0000-0000-0000F0C50000}"/>
    <cellStyle name="Hyperlink 49" xfId="9982" hidden="1" xr:uid="{00000000-0005-0000-0000-0000F1C50000}"/>
    <cellStyle name="Hyperlink 49" xfId="10018" hidden="1" xr:uid="{00000000-0005-0000-0000-0000F2C50000}"/>
    <cellStyle name="Hyperlink 49" xfId="9719" hidden="1" xr:uid="{00000000-0005-0000-0000-0000F3C50000}"/>
    <cellStyle name="Hyperlink 49" xfId="10115" hidden="1" xr:uid="{00000000-0005-0000-0000-0000F4C50000}"/>
    <cellStyle name="Hyperlink 49" xfId="10164" hidden="1" xr:uid="{00000000-0005-0000-0000-0000F5C50000}"/>
    <cellStyle name="Hyperlink 49" xfId="10214" hidden="1" xr:uid="{00000000-0005-0000-0000-0000F6C50000}"/>
    <cellStyle name="Hyperlink 49" xfId="10250" hidden="1" xr:uid="{00000000-0005-0000-0000-0000F7C50000}"/>
    <cellStyle name="Hyperlink 49" xfId="9619" hidden="1" xr:uid="{00000000-0005-0000-0000-0000F8C50000}"/>
    <cellStyle name="Hyperlink 49" xfId="10319" hidden="1" xr:uid="{00000000-0005-0000-0000-0000F9C50000}"/>
    <cellStyle name="Hyperlink 49" xfId="10368" hidden="1" xr:uid="{00000000-0005-0000-0000-0000FAC50000}"/>
    <cellStyle name="Hyperlink 49" xfId="10418" hidden="1" xr:uid="{00000000-0005-0000-0000-0000FBC50000}"/>
    <cellStyle name="Hyperlink 49" xfId="10454" hidden="1" xr:uid="{00000000-0005-0000-0000-0000FCC50000}"/>
    <cellStyle name="Hyperlink 49" xfId="9769" hidden="1" xr:uid="{00000000-0005-0000-0000-0000FDC50000}"/>
    <cellStyle name="Hyperlink 49" xfId="10523" hidden="1" xr:uid="{00000000-0005-0000-0000-0000FEC50000}"/>
    <cellStyle name="Hyperlink 49" xfId="10572" hidden="1" xr:uid="{00000000-0005-0000-0000-0000FFC50000}"/>
    <cellStyle name="Hyperlink 49" xfId="10622" hidden="1" xr:uid="{00000000-0005-0000-0000-000000C60000}"/>
    <cellStyle name="Hyperlink 49" xfId="10658" hidden="1" xr:uid="{00000000-0005-0000-0000-000001C60000}"/>
    <cellStyle name="Hyperlink 49" xfId="9604" hidden="1" xr:uid="{00000000-0005-0000-0000-000002C60000}"/>
    <cellStyle name="Hyperlink 49" xfId="10727" hidden="1" xr:uid="{00000000-0005-0000-0000-000003C60000}"/>
    <cellStyle name="Hyperlink 49" xfId="10776" hidden="1" xr:uid="{00000000-0005-0000-0000-000004C60000}"/>
    <cellStyle name="Hyperlink 49" xfId="10826" hidden="1" xr:uid="{00000000-0005-0000-0000-000005C60000}"/>
    <cellStyle name="Hyperlink 49" xfId="10862" hidden="1" xr:uid="{00000000-0005-0000-0000-000006C60000}"/>
    <cellStyle name="Hyperlink 49" xfId="5689" hidden="1" xr:uid="{00000000-0005-0000-0000-000007C60000}"/>
    <cellStyle name="Hyperlink 49" xfId="10960" hidden="1" xr:uid="{00000000-0005-0000-0000-000008C60000}"/>
    <cellStyle name="Hyperlink 49" xfId="11009" hidden="1" xr:uid="{00000000-0005-0000-0000-000009C60000}"/>
    <cellStyle name="Hyperlink 49" xfId="11059" hidden="1" xr:uid="{00000000-0005-0000-0000-00000AC60000}"/>
    <cellStyle name="Hyperlink 49" xfId="11095" hidden="1" xr:uid="{00000000-0005-0000-0000-00000BC60000}"/>
    <cellStyle name="Hyperlink 49" xfId="11146" hidden="1" xr:uid="{00000000-0005-0000-0000-00000CC60000}"/>
    <cellStyle name="Hyperlink 49" xfId="11215" hidden="1" xr:uid="{00000000-0005-0000-0000-00000DC60000}"/>
    <cellStyle name="Hyperlink 49" xfId="11264" hidden="1" xr:uid="{00000000-0005-0000-0000-00000EC60000}"/>
    <cellStyle name="Hyperlink 49" xfId="11314" hidden="1" xr:uid="{00000000-0005-0000-0000-00000FC60000}"/>
    <cellStyle name="Hyperlink 49" xfId="11350" hidden="1" xr:uid="{00000000-0005-0000-0000-000010C60000}"/>
    <cellStyle name="Hyperlink 49" xfId="11458" hidden="1" xr:uid="{00000000-0005-0000-0000-000011C60000}"/>
    <cellStyle name="Hyperlink 49" xfId="11582" hidden="1" xr:uid="{00000000-0005-0000-0000-000012C60000}"/>
    <cellStyle name="Hyperlink 49" xfId="11631" hidden="1" xr:uid="{00000000-0005-0000-0000-000013C60000}"/>
    <cellStyle name="Hyperlink 49" xfId="11681" hidden="1" xr:uid="{00000000-0005-0000-0000-000014C60000}"/>
    <cellStyle name="Hyperlink 49" xfId="11717" hidden="1" xr:uid="{00000000-0005-0000-0000-000015C60000}"/>
    <cellStyle name="Hyperlink 49" xfId="11840" hidden="1" xr:uid="{00000000-0005-0000-0000-000016C60000}"/>
    <cellStyle name="Hyperlink 49" xfId="12013" hidden="1" xr:uid="{00000000-0005-0000-0000-000017C60000}"/>
    <cellStyle name="Hyperlink 49" xfId="12062" hidden="1" xr:uid="{00000000-0005-0000-0000-000018C60000}"/>
    <cellStyle name="Hyperlink 49" xfId="12112" hidden="1" xr:uid="{00000000-0005-0000-0000-000019C60000}"/>
    <cellStyle name="Hyperlink 49" xfId="12148" hidden="1" xr:uid="{00000000-0005-0000-0000-00001AC60000}"/>
    <cellStyle name="Hyperlink 49" xfId="11849" hidden="1" xr:uid="{00000000-0005-0000-0000-00001BC60000}"/>
    <cellStyle name="Hyperlink 49" xfId="12245" hidden="1" xr:uid="{00000000-0005-0000-0000-00001CC60000}"/>
    <cellStyle name="Hyperlink 49" xfId="12294" hidden="1" xr:uid="{00000000-0005-0000-0000-00001DC60000}"/>
    <cellStyle name="Hyperlink 49" xfId="12344" hidden="1" xr:uid="{00000000-0005-0000-0000-00001EC60000}"/>
    <cellStyle name="Hyperlink 49" xfId="12380" hidden="1" xr:uid="{00000000-0005-0000-0000-00001FC60000}"/>
    <cellStyle name="Hyperlink 49" xfId="11749" hidden="1" xr:uid="{00000000-0005-0000-0000-000020C60000}"/>
    <cellStyle name="Hyperlink 49" xfId="12449" hidden="1" xr:uid="{00000000-0005-0000-0000-000021C60000}"/>
    <cellStyle name="Hyperlink 49" xfId="12498" hidden="1" xr:uid="{00000000-0005-0000-0000-000022C60000}"/>
    <cellStyle name="Hyperlink 49" xfId="12548" hidden="1" xr:uid="{00000000-0005-0000-0000-000023C60000}"/>
    <cellStyle name="Hyperlink 49" xfId="12584" hidden="1" xr:uid="{00000000-0005-0000-0000-000024C60000}"/>
    <cellStyle name="Hyperlink 49" xfId="11899" hidden="1" xr:uid="{00000000-0005-0000-0000-000025C60000}"/>
    <cellStyle name="Hyperlink 49" xfId="12653" hidden="1" xr:uid="{00000000-0005-0000-0000-000026C60000}"/>
    <cellStyle name="Hyperlink 49" xfId="12702" hidden="1" xr:uid="{00000000-0005-0000-0000-000027C60000}"/>
    <cellStyle name="Hyperlink 49" xfId="12752" hidden="1" xr:uid="{00000000-0005-0000-0000-000028C60000}"/>
    <cellStyle name="Hyperlink 49" xfId="12788" hidden="1" xr:uid="{00000000-0005-0000-0000-000029C60000}"/>
    <cellStyle name="Hyperlink 49" xfId="11734" hidden="1" xr:uid="{00000000-0005-0000-0000-00002AC60000}"/>
    <cellStyle name="Hyperlink 49" xfId="12857" hidden="1" xr:uid="{00000000-0005-0000-0000-00002BC60000}"/>
    <cellStyle name="Hyperlink 49" xfId="12906" hidden="1" xr:uid="{00000000-0005-0000-0000-00002CC60000}"/>
    <cellStyle name="Hyperlink 49" xfId="12956" hidden="1" xr:uid="{00000000-0005-0000-0000-00002DC60000}"/>
    <cellStyle name="Hyperlink 49" xfId="12992" hidden="1" xr:uid="{00000000-0005-0000-0000-00002EC60000}"/>
    <cellStyle name="Hyperlink 49" xfId="11468" hidden="1" xr:uid="{00000000-0005-0000-0000-00002FC60000}"/>
    <cellStyle name="Hyperlink 49" xfId="13061" hidden="1" xr:uid="{00000000-0005-0000-0000-000030C60000}"/>
    <cellStyle name="Hyperlink 49" xfId="13110" hidden="1" xr:uid="{00000000-0005-0000-0000-000031C60000}"/>
    <cellStyle name="Hyperlink 49" xfId="13160" hidden="1" xr:uid="{00000000-0005-0000-0000-000032C60000}"/>
    <cellStyle name="Hyperlink 49" xfId="13196" hidden="1" xr:uid="{00000000-0005-0000-0000-000033C60000}"/>
    <cellStyle name="Hyperlink 49" xfId="13319" hidden="1" xr:uid="{00000000-0005-0000-0000-000034C60000}"/>
    <cellStyle name="Hyperlink 49" xfId="13492" hidden="1" xr:uid="{00000000-0005-0000-0000-000035C60000}"/>
    <cellStyle name="Hyperlink 49" xfId="13541" hidden="1" xr:uid="{00000000-0005-0000-0000-000036C60000}"/>
    <cellStyle name="Hyperlink 49" xfId="13591" hidden="1" xr:uid="{00000000-0005-0000-0000-000037C60000}"/>
    <cellStyle name="Hyperlink 49" xfId="13627" hidden="1" xr:uid="{00000000-0005-0000-0000-000038C60000}"/>
    <cellStyle name="Hyperlink 49" xfId="13328" hidden="1" xr:uid="{00000000-0005-0000-0000-000039C60000}"/>
    <cellStyle name="Hyperlink 49" xfId="13724" hidden="1" xr:uid="{00000000-0005-0000-0000-00003AC60000}"/>
    <cellStyle name="Hyperlink 49" xfId="13773" hidden="1" xr:uid="{00000000-0005-0000-0000-00003BC60000}"/>
    <cellStyle name="Hyperlink 49" xfId="13823" hidden="1" xr:uid="{00000000-0005-0000-0000-00003CC60000}"/>
    <cellStyle name="Hyperlink 49" xfId="13859" hidden="1" xr:uid="{00000000-0005-0000-0000-00003DC60000}"/>
    <cellStyle name="Hyperlink 49" xfId="13228" hidden="1" xr:uid="{00000000-0005-0000-0000-00003EC60000}"/>
    <cellStyle name="Hyperlink 49" xfId="13928" hidden="1" xr:uid="{00000000-0005-0000-0000-00003FC60000}"/>
    <cellStyle name="Hyperlink 49" xfId="13977" hidden="1" xr:uid="{00000000-0005-0000-0000-000040C60000}"/>
    <cellStyle name="Hyperlink 49" xfId="14027" hidden="1" xr:uid="{00000000-0005-0000-0000-000041C60000}"/>
    <cellStyle name="Hyperlink 49" xfId="14063" hidden="1" xr:uid="{00000000-0005-0000-0000-000042C60000}"/>
    <cellStyle name="Hyperlink 49" xfId="13378" hidden="1" xr:uid="{00000000-0005-0000-0000-000043C60000}"/>
    <cellStyle name="Hyperlink 49" xfId="14132" hidden="1" xr:uid="{00000000-0005-0000-0000-000044C60000}"/>
    <cellStyle name="Hyperlink 49" xfId="14181" hidden="1" xr:uid="{00000000-0005-0000-0000-000045C60000}"/>
    <cellStyle name="Hyperlink 49" xfId="14231" hidden="1" xr:uid="{00000000-0005-0000-0000-000046C60000}"/>
    <cellStyle name="Hyperlink 49" xfId="14267" hidden="1" xr:uid="{00000000-0005-0000-0000-000047C60000}"/>
    <cellStyle name="Hyperlink 49" xfId="13213" hidden="1" xr:uid="{00000000-0005-0000-0000-000048C60000}"/>
    <cellStyle name="Hyperlink 49" xfId="14336" hidden="1" xr:uid="{00000000-0005-0000-0000-000049C60000}"/>
    <cellStyle name="Hyperlink 49" xfId="14385" hidden="1" xr:uid="{00000000-0005-0000-0000-00004AC60000}"/>
    <cellStyle name="Hyperlink 49" xfId="14435" hidden="1" xr:uid="{00000000-0005-0000-0000-00004BC60000}"/>
    <cellStyle name="Hyperlink 49" xfId="14471" hidden="1" xr:uid="{00000000-0005-0000-0000-00004CC60000}"/>
    <cellStyle name="Hyperlink 49" xfId="11369" hidden="1" xr:uid="{00000000-0005-0000-0000-00004DC60000}"/>
    <cellStyle name="Hyperlink 49" xfId="14540" hidden="1" xr:uid="{00000000-0005-0000-0000-00004EC60000}"/>
    <cellStyle name="Hyperlink 49" xfId="14589" hidden="1" xr:uid="{00000000-0005-0000-0000-00004FC60000}"/>
    <cellStyle name="Hyperlink 49" xfId="14639" hidden="1" xr:uid="{00000000-0005-0000-0000-000050C60000}"/>
    <cellStyle name="Hyperlink 49" xfId="14675" hidden="1" xr:uid="{00000000-0005-0000-0000-000051C60000}"/>
    <cellStyle name="Hyperlink 49" xfId="14798" hidden="1" xr:uid="{00000000-0005-0000-0000-000052C60000}"/>
    <cellStyle name="Hyperlink 49" xfId="14971" hidden="1" xr:uid="{00000000-0005-0000-0000-000053C60000}"/>
    <cellStyle name="Hyperlink 49" xfId="15020" hidden="1" xr:uid="{00000000-0005-0000-0000-000054C60000}"/>
    <cellStyle name="Hyperlink 49" xfId="15070" hidden="1" xr:uid="{00000000-0005-0000-0000-000055C60000}"/>
    <cellStyle name="Hyperlink 49" xfId="15106" hidden="1" xr:uid="{00000000-0005-0000-0000-000056C60000}"/>
    <cellStyle name="Hyperlink 49" xfId="14807" hidden="1" xr:uid="{00000000-0005-0000-0000-000057C60000}"/>
    <cellStyle name="Hyperlink 49" xfId="15203" hidden="1" xr:uid="{00000000-0005-0000-0000-000058C60000}"/>
    <cellStyle name="Hyperlink 49" xfId="15252" hidden="1" xr:uid="{00000000-0005-0000-0000-000059C60000}"/>
    <cellStyle name="Hyperlink 49" xfId="15302" hidden="1" xr:uid="{00000000-0005-0000-0000-00005AC60000}"/>
    <cellStyle name="Hyperlink 49" xfId="15338" hidden="1" xr:uid="{00000000-0005-0000-0000-00005BC60000}"/>
    <cellStyle name="Hyperlink 49" xfId="14707" hidden="1" xr:uid="{00000000-0005-0000-0000-00005CC60000}"/>
    <cellStyle name="Hyperlink 49" xfId="15407" hidden="1" xr:uid="{00000000-0005-0000-0000-00005DC60000}"/>
    <cellStyle name="Hyperlink 49" xfId="15456" hidden="1" xr:uid="{00000000-0005-0000-0000-00005EC60000}"/>
    <cellStyle name="Hyperlink 49" xfId="15506" hidden="1" xr:uid="{00000000-0005-0000-0000-00005FC60000}"/>
    <cellStyle name="Hyperlink 49" xfId="15542" hidden="1" xr:uid="{00000000-0005-0000-0000-000060C60000}"/>
    <cellStyle name="Hyperlink 49" xfId="14857" hidden="1" xr:uid="{00000000-0005-0000-0000-000061C60000}"/>
    <cellStyle name="Hyperlink 49" xfId="15611" hidden="1" xr:uid="{00000000-0005-0000-0000-000062C60000}"/>
    <cellStyle name="Hyperlink 49" xfId="15660" hidden="1" xr:uid="{00000000-0005-0000-0000-000063C60000}"/>
    <cellStyle name="Hyperlink 49" xfId="15710" hidden="1" xr:uid="{00000000-0005-0000-0000-000064C60000}"/>
    <cellStyle name="Hyperlink 49" xfId="15746" hidden="1" xr:uid="{00000000-0005-0000-0000-000065C60000}"/>
    <cellStyle name="Hyperlink 49" xfId="14692" hidden="1" xr:uid="{00000000-0005-0000-0000-000066C60000}"/>
    <cellStyle name="Hyperlink 49" xfId="15815" hidden="1" xr:uid="{00000000-0005-0000-0000-000067C60000}"/>
    <cellStyle name="Hyperlink 49" xfId="15864" hidden="1" xr:uid="{00000000-0005-0000-0000-000068C60000}"/>
    <cellStyle name="Hyperlink 49" xfId="15914" hidden="1" xr:uid="{00000000-0005-0000-0000-000069C60000}"/>
    <cellStyle name="Hyperlink 49" xfId="15950" hidden="1" xr:uid="{00000000-0005-0000-0000-00006AC60000}"/>
    <cellStyle name="Hyperlink 49" xfId="5625" hidden="1" xr:uid="{00000000-0005-0000-0000-00006BC60000}"/>
    <cellStyle name="Hyperlink 49" xfId="16044" hidden="1" xr:uid="{00000000-0005-0000-0000-00006CC60000}"/>
    <cellStyle name="Hyperlink 49" xfId="16093" hidden="1" xr:uid="{00000000-0005-0000-0000-00006DC60000}"/>
    <cellStyle name="Hyperlink 49" xfId="16143" hidden="1" xr:uid="{00000000-0005-0000-0000-00006EC60000}"/>
    <cellStyle name="Hyperlink 49" xfId="16179" hidden="1" xr:uid="{00000000-0005-0000-0000-00006FC60000}"/>
    <cellStyle name="Hyperlink 49" xfId="16230" hidden="1" xr:uid="{00000000-0005-0000-0000-000070C60000}"/>
    <cellStyle name="Hyperlink 49" xfId="16299" hidden="1" xr:uid="{00000000-0005-0000-0000-000071C60000}"/>
    <cellStyle name="Hyperlink 49" xfId="16348" hidden="1" xr:uid="{00000000-0005-0000-0000-000072C60000}"/>
    <cellStyle name="Hyperlink 49" xfId="16398" hidden="1" xr:uid="{00000000-0005-0000-0000-000073C60000}"/>
    <cellStyle name="Hyperlink 49" xfId="16434" hidden="1" xr:uid="{00000000-0005-0000-0000-000074C60000}"/>
    <cellStyle name="Hyperlink 49" xfId="16539" hidden="1" xr:uid="{00000000-0005-0000-0000-000075C60000}"/>
    <cellStyle name="Hyperlink 49" xfId="16662" hidden="1" xr:uid="{00000000-0005-0000-0000-000076C60000}"/>
    <cellStyle name="Hyperlink 49" xfId="16711" hidden="1" xr:uid="{00000000-0005-0000-0000-000077C60000}"/>
    <cellStyle name="Hyperlink 49" xfId="16761" hidden="1" xr:uid="{00000000-0005-0000-0000-000078C60000}"/>
    <cellStyle name="Hyperlink 49" xfId="16797" hidden="1" xr:uid="{00000000-0005-0000-0000-000079C60000}"/>
    <cellStyle name="Hyperlink 49" xfId="16920" hidden="1" xr:uid="{00000000-0005-0000-0000-00007AC60000}"/>
    <cellStyle name="Hyperlink 49" xfId="17093" hidden="1" xr:uid="{00000000-0005-0000-0000-00007BC60000}"/>
    <cellStyle name="Hyperlink 49" xfId="17142" hidden="1" xr:uid="{00000000-0005-0000-0000-00007CC60000}"/>
    <cellStyle name="Hyperlink 49" xfId="17192" hidden="1" xr:uid="{00000000-0005-0000-0000-00007DC60000}"/>
    <cellStyle name="Hyperlink 49" xfId="17228" hidden="1" xr:uid="{00000000-0005-0000-0000-00007EC60000}"/>
    <cellStyle name="Hyperlink 49" xfId="16929" hidden="1" xr:uid="{00000000-0005-0000-0000-00007FC60000}"/>
    <cellStyle name="Hyperlink 49" xfId="17325" hidden="1" xr:uid="{00000000-0005-0000-0000-000080C60000}"/>
    <cellStyle name="Hyperlink 49" xfId="17374" hidden="1" xr:uid="{00000000-0005-0000-0000-000081C60000}"/>
    <cellStyle name="Hyperlink 49" xfId="17424" hidden="1" xr:uid="{00000000-0005-0000-0000-000082C60000}"/>
    <cellStyle name="Hyperlink 49" xfId="17460" hidden="1" xr:uid="{00000000-0005-0000-0000-000083C60000}"/>
    <cellStyle name="Hyperlink 49" xfId="16829" hidden="1" xr:uid="{00000000-0005-0000-0000-000084C60000}"/>
    <cellStyle name="Hyperlink 49" xfId="17529" hidden="1" xr:uid="{00000000-0005-0000-0000-000085C60000}"/>
    <cellStyle name="Hyperlink 49" xfId="17578" hidden="1" xr:uid="{00000000-0005-0000-0000-000086C60000}"/>
    <cellStyle name="Hyperlink 49" xfId="17628" hidden="1" xr:uid="{00000000-0005-0000-0000-000087C60000}"/>
    <cellStyle name="Hyperlink 49" xfId="17664" hidden="1" xr:uid="{00000000-0005-0000-0000-000088C60000}"/>
    <cellStyle name="Hyperlink 49" xfId="16979" hidden="1" xr:uid="{00000000-0005-0000-0000-000089C60000}"/>
    <cellStyle name="Hyperlink 49" xfId="17733" hidden="1" xr:uid="{00000000-0005-0000-0000-00008AC60000}"/>
    <cellStyle name="Hyperlink 49" xfId="17782" hidden="1" xr:uid="{00000000-0005-0000-0000-00008BC60000}"/>
    <cellStyle name="Hyperlink 49" xfId="17832" hidden="1" xr:uid="{00000000-0005-0000-0000-00008CC60000}"/>
    <cellStyle name="Hyperlink 49" xfId="17868" hidden="1" xr:uid="{00000000-0005-0000-0000-00008DC60000}"/>
    <cellStyle name="Hyperlink 49" xfId="16814" hidden="1" xr:uid="{00000000-0005-0000-0000-00008EC60000}"/>
    <cellStyle name="Hyperlink 49" xfId="17937" hidden="1" xr:uid="{00000000-0005-0000-0000-00008FC60000}"/>
    <cellStyle name="Hyperlink 49" xfId="17986" hidden="1" xr:uid="{00000000-0005-0000-0000-000090C60000}"/>
    <cellStyle name="Hyperlink 49" xfId="18036" hidden="1" xr:uid="{00000000-0005-0000-0000-000091C60000}"/>
    <cellStyle name="Hyperlink 49" xfId="18072" hidden="1" xr:uid="{00000000-0005-0000-0000-000092C60000}"/>
    <cellStyle name="Hyperlink 49" xfId="16549" hidden="1" xr:uid="{00000000-0005-0000-0000-000093C60000}"/>
    <cellStyle name="Hyperlink 49" xfId="18141" hidden="1" xr:uid="{00000000-0005-0000-0000-000094C60000}"/>
    <cellStyle name="Hyperlink 49" xfId="18190" hidden="1" xr:uid="{00000000-0005-0000-0000-000095C60000}"/>
    <cellStyle name="Hyperlink 49" xfId="18240" hidden="1" xr:uid="{00000000-0005-0000-0000-000096C60000}"/>
    <cellStyle name="Hyperlink 49" xfId="18276" hidden="1" xr:uid="{00000000-0005-0000-0000-000097C60000}"/>
    <cellStyle name="Hyperlink 49" xfId="18399" hidden="1" xr:uid="{00000000-0005-0000-0000-000098C60000}"/>
    <cellStyle name="Hyperlink 49" xfId="18572" hidden="1" xr:uid="{00000000-0005-0000-0000-000099C60000}"/>
    <cellStyle name="Hyperlink 49" xfId="18621" hidden="1" xr:uid="{00000000-0005-0000-0000-00009AC60000}"/>
    <cellStyle name="Hyperlink 49" xfId="18671" hidden="1" xr:uid="{00000000-0005-0000-0000-00009BC60000}"/>
    <cellStyle name="Hyperlink 49" xfId="18707" hidden="1" xr:uid="{00000000-0005-0000-0000-00009CC60000}"/>
    <cellStyle name="Hyperlink 49" xfId="18408" hidden="1" xr:uid="{00000000-0005-0000-0000-00009DC60000}"/>
    <cellStyle name="Hyperlink 49" xfId="18804" hidden="1" xr:uid="{00000000-0005-0000-0000-00009EC60000}"/>
    <cellStyle name="Hyperlink 49" xfId="18853" hidden="1" xr:uid="{00000000-0005-0000-0000-00009FC60000}"/>
    <cellStyle name="Hyperlink 49" xfId="18903" hidden="1" xr:uid="{00000000-0005-0000-0000-0000A0C60000}"/>
    <cellStyle name="Hyperlink 49" xfId="18939" hidden="1" xr:uid="{00000000-0005-0000-0000-0000A1C60000}"/>
    <cellStyle name="Hyperlink 49" xfId="18308" hidden="1" xr:uid="{00000000-0005-0000-0000-0000A2C60000}"/>
    <cellStyle name="Hyperlink 49" xfId="19008" hidden="1" xr:uid="{00000000-0005-0000-0000-0000A3C60000}"/>
    <cellStyle name="Hyperlink 49" xfId="19057" hidden="1" xr:uid="{00000000-0005-0000-0000-0000A4C60000}"/>
    <cellStyle name="Hyperlink 49" xfId="19107" hidden="1" xr:uid="{00000000-0005-0000-0000-0000A5C60000}"/>
    <cellStyle name="Hyperlink 49" xfId="19143" hidden="1" xr:uid="{00000000-0005-0000-0000-0000A6C60000}"/>
    <cellStyle name="Hyperlink 49" xfId="18458" hidden="1" xr:uid="{00000000-0005-0000-0000-0000A7C60000}"/>
    <cellStyle name="Hyperlink 49" xfId="19212" hidden="1" xr:uid="{00000000-0005-0000-0000-0000A8C60000}"/>
    <cellStyle name="Hyperlink 49" xfId="19261" hidden="1" xr:uid="{00000000-0005-0000-0000-0000A9C60000}"/>
    <cellStyle name="Hyperlink 49" xfId="19311" hidden="1" xr:uid="{00000000-0005-0000-0000-0000AAC60000}"/>
    <cellStyle name="Hyperlink 49" xfId="19347" hidden="1" xr:uid="{00000000-0005-0000-0000-0000ABC60000}"/>
    <cellStyle name="Hyperlink 49" xfId="18293" hidden="1" xr:uid="{00000000-0005-0000-0000-0000ACC60000}"/>
    <cellStyle name="Hyperlink 49" xfId="19416" hidden="1" xr:uid="{00000000-0005-0000-0000-0000ADC60000}"/>
    <cellStyle name="Hyperlink 49" xfId="19465" hidden="1" xr:uid="{00000000-0005-0000-0000-0000AEC60000}"/>
    <cellStyle name="Hyperlink 49" xfId="19515" hidden="1" xr:uid="{00000000-0005-0000-0000-0000AFC60000}"/>
    <cellStyle name="Hyperlink 49" xfId="19551" hidden="1" xr:uid="{00000000-0005-0000-0000-0000B0C60000}"/>
    <cellStyle name="Hyperlink 49" xfId="16451" hidden="1" xr:uid="{00000000-0005-0000-0000-0000B1C60000}"/>
    <cellStyle name="Hyperlink 49" xfId="19620" hidden="1" xr:uid="{00000000-0005-0000-0000-0000B2C60000}"/>
    <cellStyle name="Hyperlink 49" xfId="19669" hidden="1" xr:uid="{00000000-0005-0000-0000-0000B3C60000}"/>
    <cellStyle name="Hyperlink 49" xfId="19719" hidden="1" xr:uid="{00000000-0005-0000-0000-0000B4C60000}"/>
    <cellStyle name="Hyperlink 49" xfId="19755" hidden="1" xr:uid="{00000000-0005-0000-0000-0000B5C60000}"/>
    <cellStyle name="Hyperlink 49" xfId="19878" hidden="1" xr:uid="{00000000-0005-0000-0000-0000B6C60000}"/>
    <cellStyle name="Hyperlink 49" xfId="20051" hidden="1" xr:uid="{00000000-0005-0000-0000-0000B7C60000}"/>
    <cellStyle name="Hyperlink 49" xfId="20100" hidden="1" xr:uid="{00000000-0005-0000-0000-0000B8C60000}"/>
    <cellStyle name="Hyperlink 49" xfId="20150" hidden="1" xr:uid="{00000000-0005-0000-0000-0000B9C60000}"/>
    <cellStyle name="Hyperlink 49" xfId="20186" hidden="1" xr:uid="{00000000-0005-0000-0000-0000BAC60000}"/>
    <cellStyle name="Hyperlink 49" xfId="19887" hidden="1" xr:uid="{00000000-0005-0000-0000-0000BBC60000}"/>
    <cellStyle name="Hyperlink 49" xfId="20283" hidden="1" xr:uid="{00000000-0005-0000-0000-0000BCC60000}"/>
    <cellStyle name="Hyperlink 49" xfId="20332" hidden="1" xr:uid="{00000000-0005-0000-0000-0000BDC60000}"/>
    <cellStyle name="Hyperlink 49" xfId="20382" hidden="1" xr:uid="{00000000-0005-0000-0000-0000BEC60000}"/>
    <cellStyle name="Hyperlink 49" xfId="20418" hidden="1" xr:uid="{00000000-0005-0000-0000-0000BFC60000}"/>
    <cellStyle name="Hyperlink 49" xfId="19787" hidden="1" xr:uid="{00000000-0005-0000-0000-0000C0C60000}"/>
    <cellStyle name="Hyperlink 49" xfId="20487" hidden="1" xr:uid="{00000000-0005-0000-0000-0000C1C60000}"/>
    <cellStyle name="Hyperlink 49" xfId="20536" hidden="1" xr:uid="{00000000-0005-0000-0000-0000C2C60000}"/>
    <cellStyle name="Hyperlink 49" xfId="20586" hidden="1" xr:uid="{00000000-0005-0000-0000-0000C3C60000}"/>
    <cellStyle name="Hyperlink 49" xfId="20622" hidden="1" xr:uid="{00000000-0005-0000-0000-0000C4C60000}"/>
    <cellStyle name="Hyperlink 49" xfId="19937" hidden="1" xr:uid="{00000000-0005-0000-0000-0000C5C60000}"/>
    <cellStyle name="Hyperlink 49" xfId="20691" hidden="1" xr:uid="{00000000-0005-0000-0000-0000C6C60000}"/>
    <cellStyle name="Hyperlink 49" xfId="20740" hidden="1" xr:uid="{00000000-0005-0000-0000-0000C7C60000}"/>
    <cellStyle name="Hyperlink 49" xfId="20790" hidden="1" xr:uid="{00000000-0005-0000-0000-0000C8C60000}"/>
    <cellStyle name="Hyperlink 49" xfId="20826" hidden="1" xr:uid="{00000000-0005-0000-0000-0000C9C60000}"/>
    <cellStyle name="Hyperlink 49" xfId="19772" hidden="1" xr:uid="{00000000-0005-0000-0000-0000CAC60000}"/>
    <cellStyle name="Hyperlink 49" xfId="20895" hidden="1" xr:uid="{00000000-0005-0000-0000-0000CBC60000}"/>
    <cellStyle name="Hyperlink 49" xfId="20944" hidden="1" xr:uid="{00000000-0005-0000-0000-0000CCC60000}"/>
    <cellStyle name="Hyperlink 49" xfId="20994" hidden="1" xr:uid="{00000000-0005-0000-0000-0000CDC60000}"/>
    <cellStyle name="Hyperlink 49" xfId="21030" hidden="1" xr:uid="{00000000-0005-0000-0000-0000CEC60000}"/>
    <cellStyle name="Hyperlink 49" xfId="5737" hidden="1" xr:uid="{00000000-0005-0000-0000-0000CFC60000}"/>
    <cellStyle name="Hyperlink 49" xfId="21128" hidden="1" xr:uid="{00000000-0005-0000-0000-0000D0C60000}"/>
    <cellStyle name="Hyperlink 49" xfId="21177" hidden="1" xr:uid="{00000000-0005-0000-0000-0000D1C60000}"/>
    <cellStyle name="Hyperlink 49" xfId="21227" hidden="1" xr:uid="{00000000-0005-0000-0000-0000D2C60000}"/>
    <cellStyle name="Hyperlink 49" xfId="21263" hidden="1" xr:uid="{00000000-0005-0000-0000-0000D3C60000}"/>
    <cellStyle name="Hyperlink 49" xfId="21314" hidden="1" xr:uid="{00000000-0005-0000-0000-0000D4C60000}"/>
    <cellStyle name="Hyperlink 49" xfId="21383" hidden="1" xr:uid="{00000000-0005-0000-0000-0000D5C60000}"/>
    <cellStyle name="Hyperlink 49" xfId="21432" hidden="1" xr:uid="{00000000-0005-0000-0000-0000D6C60000}"/>
    <cellStyle name="Hyperlink 49" xfId="21482" hidden="1" xr:uid="{00000000-0005-0000-0000-0000D7C60000}"/>
    <cellStyle name="Hyperlink 49" xfId="21518" hidden="1" xr:uid="{00000000-0005-0000-0000-0000D8C60000}"/>
    <cellStyle name="Hyperlink 49" xfId="21624" hidden="1" xr:uid="{00000000-0005-0000-0000-0000D9C60000}"/>
    <cellStyle name="Hyperlink 49" xfId="21747" hidden="1" xr:uid="{00000000-0005-0000-0000-0000DAC60000}"/>
    <cellStyle name="Hyperlink 49" xfId="21796" hidden="1" xr:uid="{00000000-0005-0000-0000-0000DBC60000}"/>
    <cellStyle name="Hyperlink 49" xfId="21846" hidden="1" xr:uid="{00000000-0005-0000-0000-0000DCC60000}"/>
    <cellStyle name="Hyperlink 49" xfId="21882" hidden="1" xr:uid="{00000000-0005-0000-0000-0000DDC60000}"/>
    <cellStyle name="Hyperlink 49" xfId="22005" hidden="1" xr:uid="{00000000-0005-0000-0000-0000DEC60000}"/>
    <cellStyle name="Hyperlink 49" xfId="22178" hidden="1" xr:uid="{00000000-0005-0000-0000-0000DFC60000}"/>
    <cellStyle name="Hyperlink 49" xfId="22227" hidden="1" xr:uid="{00000000-0005-0000-0000-0000E0C60000}"/>
    <cellStyle name="Hyperlink 49" xfId="22277" hidden="1" xr:uid="{00000000-0005-0000-0000-0000E1C60000}"/>
    <cellStyle name="Hyperlink 49" xfId="22313" hidden="1" xr:uid="{00000000-0005-0000-0000-0000E2C60000}"/>
    <cellStyle name="Hyperlink 49" xfId="22014" hidden="1" xr:uid="{00000000-0005-0000-0000-0000E3C60000}"/>
    <cellStyle name="Hyperlink 49" xfId="22410" hidden="1" xr:uid="{00000000-0005-0000-0000-0000E4C60000}"/>
    <cellStyle name="Hyperlink 49" xfId="22459" hidden="1" xr:uid="{00000000-0005-0000-0000-0000E5C60000}"/>
    <cellStyle name="Hyperlink 49" xfId="22509" hidden="1" xr:uid="{00000000-0005-0000-0000-0000E6C60000}"/>
    <cellStyle name="Hyperlink 49" xfId="22545" hidden="1" xr:uid="{00000000-0005-0000-0000-0000E7C60000}"/>
    <cellStyle name="Hyperlink 49" xfId="21914" hidden="1" xr:uid="{00000000-0005-0000-0000-0000E8C60000}"/>
    <cellStyle name="Hyperlink 49" xfId="22614" hidden="1" xr:uid="{00000000-0005-0000-0000-0000E9C60000}"/>
    <cellStyle name="Hyperlink 49" xfId="22663" hidden="1" xr:uid="{00000000-0005-0000-0000-0000EAC60000}"/>
    <cellStyle name="Hyperlink 49" xfId="22713" hidden="1" xr:uid="{00000000-0005-0000-0000-0000EBC60000}"/>
    <cellStyle name="Hyperlink 49" xfId="22749" hidden="1" xr:uid="{00000000-0005-0000-0000-0000ECC60000}"/>
    <cellStyle name="Hyperlink 49" xfId="22064" hidden="1" xr:uid="{00000000-0005-0000-0000-0000EDC60000}"/>
    <cellStyle name="Hyperlink 49" xfId="22818" hidden="1" xr:uid="{00000000-0005-0000-0000-0000EEC60000}"/>
    <cellStyle name="Hyperlink 49" xfId="22867" hidden="1" xr:uid="{00000000-0005-0000-0000-0000EFC60000}"/>
    <cellStyle name="Hyperlink 49" xfId="22917" hidden="1" xr:uid="{00000000-0005-0000-0000-0000F0C60000}"/>
    <cellStyle name="Hyperlink 49" xfId="22953" hidden="1" xr:uid="{00000000-0005-0000-0000-0000F1C60000}"/>
    <cellStyle name="Hyperlink 49" xfId="21899" hidden="1" xr:uid="{00000000-0005-0000-0000-0000F2C60000}"/>
    <cellStyle name="Hyperlink 49" xfId="23022" hidden="1" xr:uid="{00000000-0005-0000-0000-0000F3C60000}"/>
    <cellStyle name="Hyperlink 49" xfId="23071" hidden="1" xr:uid="{00000000-0005-0000-0000-0000F4C60000}"/>
    <cellStyle name="Hyperlink 49" xfId="23121" hidden="1" xr:uid="{00000000-0005-0000-0000-0000F5C60000}"/>
    <cellStyle name="Hyperlink 49" xfId="23157" hidden="1" xr:uid="{00000000-0005-0000-0000-0000F6C60000}"/>
    <cellStyle name="Hyperlink 49" xfId="21634" hidden="1" xr:uid="{00000000-0005-0000-0000-0000F7C60000}"/>
    <cellStyle name="Hyperlink 49" xfId="23226" hidden="1" xr:uid="{00000000-0005-0000-0000-0000F8C60000}"/>
    <cellStyle name="Hyperlink 49" xfId="23275" hidden="1" xr:uid="{00000000-0005-0000-0000-0000F9C60000}"/>
    <cellStyle name="Hyperlink 49" xfId="23325" hidden="1" xr:uid="{00000000-0005-0000-0000-0000FAC60000}"/>
    <cellStyle name="Hyperlink 49" xfId="23361" hidden="1" xr:uid="{00000000-0005-0000-0000-0000FBC60000}"/>
    <cellStyle name="Hyperlink 49" xfId="23484" hidden="1" xr:uid="{00000000-0005-0000-0000-0000FCC60000}"/>
    <cellStyle name="Hyperlink 49" xfId="23657" hidden="1" xr:uid="{00000000-0005-0000-0000-0000FDC60000}"/>
    <cellStyle name="Hyperlink 49" xfId="23706" hidden="1" xr:uid="{00000000-0005-0000-0000-0000FEC60000}"/>
    <cellStyle name="Hyperlink 49" xfId="23756" hidden="1" xr:uid="{00000000-0005-0000-0000-0000FFC60000}"/>
    <cellStyle name="Hyperlink 49" xfId="23792" hidden="1" xr:uid="{00000000-0005-0000-0000-000000C70000}"/>
    <cellStyle name="Hyperlink 49" xfId="23493" hidden="1" xr:uid="{00000000-0005-0000-0000-000001C70000}"/>
    <cellStyle name="Hyperlink 49" xfId="23889" hidden="1" xr:uid="{00000000-0005-0000-0000-000002C70000}"/>
    <cellStyle name="Hyperlink 49" xfId="23938" hidden="1" xr:uid="{00000000-0005-0000-0000-000003C70000}"/>
    <cellStyle name="Hyperlink 49" xfId="23988" hidden="1" xr:uid="{00000000-0005-0000-0000-000004C70000}"/>
    <cellStyle name="Hyperlink 49" xfId="24024" hidden="1" xr:uid="{00000000-0005-0000-0000-000005C70000}"/>
    <cellStyle name="Hyperlink 49" xfId="23393" hidden="1" xr:uid="{00000000-0005-0000-0000-000006C70000}"/>
    <cellStyle name="Hyperlink 49" xfId="24093" hidden="1" xr:uid="{00000000-0005-0000-0000-000007C70000}"/>
    <cellStyle name="Hyperlink 49" xfId="24142" hidden="1" xr:uid="{00000000-0005-0000-0000-000008C70000}"/>
    <cellStyle name="Hyperlink 49" xfId="24192" hidden="1" xr:uid="{00000000-0005-0000-0000-000009C70000}"/>
    <cellStyle name="Hyperlink 49" xfId="24228" hidden="1" xr:uid="{00000000-0005-0000-0000-00000AC70000}"/>
    <cellStyle name="Hyperlink 49" xfId="23543" hidden="1" xr:uid="{00000000-0005-0000-0000-00000BC70000}"/>
    <cellStyle name="Hyperlink 49" xfId="24297" hidden="1" xr:uid="{00000000-0005-0000-0000-00000CC70000}"/>
    <cellStyle name="Hyperlink 49" xfId="24346" hidden="1" xr:uid="{00000000-0005-0000-0000-00000DC70000}"/>
    <cellStyle name="Hyperlink 49" xfId="24396" hidden="1" xr:uid="{00000000-0005-0000-0000-00000EC70000}"/>
    <cellStyle name="Hyperlink 49" xfId="24432" hidden="1" xr:uid="{00000000-0005-0000-0000-00000FC70000}"/>
    <cellStyle name="Hyperlink 49" xfId="23378" hidden="1" xr:uid="{00000000-0005-0000-0000-000010C70000}"/>
    <cellStyle name="Hyperlink 49" xfId="24501" hidden="1" xr:uid="{00000000-0005-0000-0000-000011C70000}"/>
    <cellStyle name="Hyperlink 49" xfId="24550" hidden="1" xr:uid="{00000000-0005-0000-0000-000012C70000}"/>
    <cellStyle name="Hyperlink 49" xfId="24600" hidden="1" xr:uid="{00000000-0005-0000-0000-000013C70000}"/>
    <cellStyle name="Hyperlink 49" xfId="24636" hidden="1" xr:uid="{00000000-0005-0000-0000-000014C70000}"/>
    <cellStyle name="Hyperlink 49" xfId="21536" hidden="1" xr:uid="{00000000-0005-0000-0000-000015C70000}"/>
    <cellStyle name="Hyperlink 49" xfId="24705" hidden="1" xr:uid="{00000000-0005-0000-0000-000016C70000}"/>
    <cellStyle name="Hyperlink 49" xfId="24754" hidden="1" xr:uid="{00000000-0005-0000-0000-000017C70000}"/>
    <cellStyle name="Hyperlink 49" xfId="24804" hidden="1" xr:uid="{00000000-0005-0000-0000-000018C70000}"/>
    <cellStyle name="Hyperlink 49" xfId="24840" hidden="1" xr:uid="{00000000-0005-0000-0000-000019C70000}"/>
    <cellStyle name="Hyperlink 49" xfId="24963" hidden="1" xr:uid="{00000000-0005-0000-0000-00001AC70000}"/>
    <cellStyle name="Hyperlink 49" xfId="25136" hidden="1" xr:uid="{00000000-0005-0000-0000-00001BC70000}"/>
    <cellStyle name="Hyperlink 49" xfId="25185" hidden="1" xr:uid="{00000000-0005-0000-0000-00001CC70000}"/>
    <cellStyle name="Hyperlink 49" xfId="25235" hidden="1" xr:uid="{00000000-0005-0000-0000-00001DC70000}"/>
    <cellStyle name="Hyperlink 49" xfId="25271" hidden="1" xr:uid="{00000000-0005-0000-0000-00001EC70000}"/>
    <cellStyle name="Hyperlink 49" xfId="24972" hidden="1" xr:uid="{00000000-0005-0000-0000-00001FC70000}"/>
    <cellStyle name="Hyperlink 49" xfId="25368" hidden="1" xr:uid="{00000000-0005-0000-0000-000020C70000}"/>
    <cellStyle name="Hyperlink 49" xfId="25417" hidden="1" xr:uid="{00000000-0005-0000-0000-000021C70000}"/>
    <cellStyle name="Hyperlink 49" xfId="25467" hidden="1" xr:uid="{00000000-0005-0000-0000-000022C70000}"/>
    <cellStyle name="Hyperlink 49" xfId="25503" hidden="1" xr:uid="{00000000-0005-0000-0000-000023C70000}"/>
    <cellStyle name="Hyperlink 49" xfId="24872" hidden="1" xr:uid="{00000000-0005-0000-0000-000024C70000}"/>
    <cellStyle name="Hyperlink 49" xfId="25572" hidden="1" xr:uid="{00000000-0005-0000-0000-000025C70000}"/>
    <cellStyle name="Hyperlink 49" xfId="25621" hidden="1" xr:uid="{00000000-0005-0000-0000-000026C70000}"/>
    <cellStyle name="Hyperlink 49" xfId="25671" hidden="1" xr:uid="{00000000-0005-0000-0000-000027C70000}"/>
    <cellStyle name="Hyperlink 49" xfId="25707" hidden="1" xr:uid="{00000000-0005-0000-0000-000028C70000}"/>
    <cellStyle name="Hyperlink 49" xfId="25022" hidden="1" xr:uid="{00000000-0005-0000-0000-000029C70000}"/>
    <cellStyle name="Hyperlink 49" xfId="25776" hidden="1" xr:uid="{00000000-0005-0000-0000-00002AC70000}"/>
    <cellStyle name="Hyperlink 49" xfId="25825" hidden="1" xr:uid="{00000000-0005-0000-0000-00002BC70000}"/>
    <cellStyle name="Hyperlink 49" xfId="25875" hidden="1" xr:uid="{00000000-0005-0000-0000-00002CC70000}"/>
    <cellStyle name="Hyperlink 49" xfId="25911" hidden="1" xr:uid="{00000000-0005-0000-0000-00002DC70000}"/>
    <cellStyle name="Hyperlink 49" xfId="24857" hidden="1" xr:uid="{00000000-0005-0000-0000-00002EC70000}"/>
    <cellStyle name="Hyperlink 49" xfId="25980" hidden="1" xr:uid="{00000000-0005-0000-0000-00002FC70000}"/>
    <cellStyle name="Hyperlink 49" xfId="26029" hidden="1" xr:uid="{00000000-0005-0000-0000-000030C70000}"/>
    <cellStyle name="Hyperlink 49" xfId="26079" hidden="1" xr:uid="{00000000-0005-0000-0000-000031C70000}"/>
    <cellStyle name="Hyperlink 49" xfId="26115" hidden="1" xr:uid="{00000000-0005-0000-0000-000032C70000}"/>
    <cellStyle name="Hyperlink 49" xfId="5677" hidden="1" xr:uid="{00000000-0005-0000-0000-000033C70000}"/>
    <cellStyle name="Hyperlink 49" xfId="26209" hidden="1" xr:uid="{00000000-0005-0000-0000-000034C70000}"/>
    <cellStyle name="Hyperlink 49" xfId="26258" hidden="1" xr:uid="{00000000-0005-0000-0000-000035C70000}"/>
    <cellStyle name="Hyperlink 49" xfId="26308" hidden="1" xr:uid="{00000000-0005-0000-0000-000036C70000}"/>
    <cellStyle name="Hyperlink 49" xfId="26344" hidden="1" xr:uid="{00000000-0005-0000-0000-000037C70000}"/>
    <cellStyle name="Hyperlink 49" xfId="26395" hidden="1" xr:uid="{00000000-0005-0000-0000-000038C70000}"/>
    <cellStyle name="Hyperlink 49" xfId="26464" hidden="1" xr:uid="{00000000-0005-0000-0000-000039C70000}"/>
    <cellStyle name="Hyperlink 49" xfId="26513" hidden="1" xr:uid="{00000000-0005-0000-0000-00003AC70000}"/>
    <cellStyle name="Hyperlink 49" xfId="26563" hidden="1" xr:uid="{00000000-0005-0000-0000-00003BC70000}"/>
    <cellStyle name="Hyperlink 49" xfId="26599" hidden="1" xr:uid="{00000000-0005-0000-0000-00003CC70000}"/>
    <cellStyle name="Hyperlink 49" xfId="26702" hidden="1" xr:uid="{00000000-0005-0000-0000-00003DC70000}"/>
    <cellStyle name="Hyperlink 49" xfId="26825" hidden="1" xr:uid="{00000000-0005-0000-0000-00003EC70000}"/>
    <cellStyle name="Hyperlink 49" xfId="26874" hidden="1" xr:uid="{00000000-0005-0000-0000-00003FC70000}"/>
    <cellStyle name="Hyperlink 49" xfId="26924" hidden="1" xr:uid="{00000000-0005-0000-0000-000040C70000}"/>
    <cellStyle name="Hyperlink 49" xfId="26960" hidden="1" xr:uid="{00000000-0005-0000-0000-000041C70000}"/>
    <cellStyle name="Hyperlink 49" xfId="27083" hidden="1" xr:uid="{00000000-0005-0000-0000-000042C70000}"/>
    <cellStyle name="Hyperlink 49" xfId="27256" hidden="1" xr:uid="{00000000-0005-0000-0000-000043C70000}"/>
    <cellStyle name="Hyperlink 49" xfId="27305" hidden="1" xr:uid="{00000000-0005-0000-0000-000044C70000}"/>
    <cellStyle name="Hyperlink 49" xfId="27355" hidden="1" xr:uid="{00000000-0005-0000-0000-000045C70000}"/>
    <cellStyle name="Hyperlink 49" xfId="27391" hidden="1" xr:uid="{00000000-0005-0000-0000-000046C70000}"/>
    <cellStyle name="Hyperlink 49" xfId="27092" hidden="1" xr:uid="{00000000-0005-0000-0000-000047C70000}"/>
    <cellStyle name="Hyperlink 49" xfId="27488" hidden="1" xr:uid="{00000000-0005-0000-0000-000048C70000}"/>
    <cellStyle name="Hyperlink 49" xfId="27537" hidden="1" xr:uid="{00000000-0005-0000-0000-000049C70000}"/>
    <cellStyle name="Hyperlink 49" xfId="27587" hidden="1" xr:uid="{00000000-0005-0000-0000-00004AC70000}"/>
    <cellStyle name="Hyperlink 49" xfId="27623" hidden="1" xr:uid="{00000000-0005-0000-0000-00004BC70000}"/>
    <cellStyle name="Hyperlink 49" xfId="26992" hidden="1" xr:uid="{00000000-0005-0000-0000-00004CC70000}"/>
    <cellStyle name="Hyperlink 49" xfId="27692" hidden="1" xr:uid="{00000000-0005-0000-0000-00004DC70000}"/>
    <cellStyle name="Hyperlink 49" xfId="27741" hidden="1" xr:uid="{00000000-0005-0000-0000-00004EC70000}"/>
    <cellStyle name="Hyperlink 49" xfId="27791" hidden="1" xr:uid="{00000000-0005-0000-0000-00004FC70000}"/>
    <cellStyle name="Hyperlink 49" xfId="27827" hidden="1" xr:uid="{00000000-0005-0000-0000-000050C70000}"/>
    <cellStyle name="Hyperlink 49" xfId="27142" hidden="1" xr:uid="{00000000-0005-0000-0000-000051C70000}"/>
    <cellStyle name="Hyperlink 49" xfId="27896" hidden="1" xr:uid="{00000000-0005-0000-0000-000052C70000}"/>
    <cellStyle name="Hyperlink 49" xfId="27945" hidden="1" xr:uid="{00000000-0005-0000-0000-000053C70000}"/>
    <cellStyle name="Hyperlink 49" xfId="27995" hidden="1" xr:uid="{00000000-0005-0000-0000-000054C70000}"/>
    <cellStyle name="Hyperlink 49" xfId="28031" hidden="1" xr:uid="{00000000-0005-0000-0000-000055C70000}"/>
    <cellStyle name="Hyperlink 49" xfId="26977" hidden="1" xr:uid="{00000000-0005-0000-0000-000056C70000}"/>
    <cellStyle name="Hyperlink 49" xfId="28100" hidden="1" xr:uid="{00000000-0005-0000-0000-000057C70000}"/>
    <cellStyle name="Hyperlink 49" xfId="28149" hidden="1" xr:uid="{00000000-0005-0000-0000-000058C70000}"/>
    <cellStyle name="Hyperlink 49" xfId="28199" hidden="1" xr:uid="{00000000-0005-0000-0000-000059C70000}"/>
    <cellStyle name="Hyperlink 49" xfId="28235" hidden="1" xr:uid="{00000000-0005-0000-0000-00005AC70000}"/>
    <cellStyle name="Hyperlink 49" xfId="26712" hidden="1" xr:uid="{00000000-0005-0000-0000-00005BC70000}"/>
    <cellStyle name="Hyperlink 49" xfId="28304" hidden="1" xr:uid="{00000000-0005-0000-0000-00005CC70000}"/>
    <cellStyle name="Hyperlink 49" xfId="28353" hidden="1" xr:uid="{00000000-0005-0000-0000-00005DC70000}"/>
    <cellStyle name="Hyperlink 49" xfId="28403" hidden="1" xr:uid="{00000000-0005-0000-0000-00005EC70000}"/>
    <cellStyle name="Hyperlink 49" xfId="28439" hidden="1" xr:uid="{00000000-0005-0000-0000-00005FC70000}"/>
    <cellStyle name="Hyperlink 49" xfId="28562" hidden="1" xr:uid="{00000000-0005-0000-0000-000060C70000}"/>
    <cellStyle name="Hyperlink 49" xfId="28735" hidden="1" xr:uid="{00000000-0005-0000-0000-000061C70000}"/>
    <cellStyle name="Hyperlink 49" xfId="28784" hidden="1" xr:uid="{00000000-0005-0000-0000-000062C70000}"/>
    <cellStyle name="Hyperlink 49" xfId="28834" hidden="1" xr:uid="{00000000-0005-0000-0000-000063C70000}"/>
    <cellStyle name="Hyperlink 49" xfId="28870" hidden="1" xr:uid="{00000000-0005-0000-0000-000064C70000}"/>
    <cellStyle name="Hyperlink 49" xfId="28571" hidden="1" xr:uid="{00000000-0005-0000-0000-000065C70000}"/>
    <cellStyle name="Hyperlink 49" xfId="28967" hidden="1" xr:uid="{00000000-0005-0000-0000-000066C70000}"/>
    <cellStyle name="Hyperlink 49" xfId="29016" hidden="1" xr:uid="{00000000-0005-0000-0000-000067C70000}"/>
    <cellStyle name="Hyperlink 49" xfId="29066" hidden="1" xr:uid="{00000000-0005-0000-0000-000068C70000}"/>
    <cellStyle name="Hyperlink 49" xfId="29102" hidden="1" xr:uid="{00000000-0005-0000-0000-000069C70000}"/>
    <cellStyle name="Hyperlink 49" xfId="28471" hidden="1" xr:uid="{00000000-0005-0000-0000-00006AC70000}"/>
    <cellStyle name="Hyperlink 49" xfId="29171" hidden="1" xr:uid="{00000000-0005-0000-0000-00006BC70000}"/>
    <cellStyle name="Hyperlink 49" xfId="29220" hidden="1" xr:uid="{00000000-0005-0000-0000-00006CC70000}"/>
    <cellStyle name="Hyperlink 49" xfId="29270" hidden="1" xr:uid="{00000000-0005-0000-0000-00006DC70000}"/>
    <cellStyle name="Hyperlink 49" xfId="29306" hidden="1" xr:uid="{00000000-0005-0000-0000-00006EC70000}"/>
    <cellStyle name="Hyperlink 49" xfId="28621" hidden="1" xr:uid="{00000000-0005-0000-0000-00006FC70000}"/>
    <cellStyle name="Hyperlink 49" xfId="29375" hidden="1" xr:uid="{00000000-0005-0000-0000-000070C70000}"/>
    <cellStyle name="Hyperlink 49" xfId="29424" hidden="1" xr:uid="{00000000-0005-0000-0000-000071C70000}"/>
    <cellStyle name="Hyperlink 49" xfId="29474" hidden="1" xr:uid="{00000000-0005-0000-0000-000072C70000}"/>
    <cellStyle name="Hyperlink 49" xfId="29510" hidden="1" xr:uid="{00000000-0005-0000-0000-000073C70000}"/>
    <cellStyle name="Hyperlink 49" xfId="28456" hidden="1" xr:uid="{00000000-0005-0000-0000-000074C70000}"/>
    <cellStyle name="Hyperlink 49" xfId="29579" hidden="1" xr:uid="{00000000-0005-0000-0000-000075C70000}"/>
    <cellStyle name="Hyperlink 49" xfId="29628" hidden="1" xr:uid="{00000000-0005-0000-0000-000076C70000}"/>
    <cellStyle name="Hyperlink 49" xfId="29678" hidden="1" xr:uid="{00000000-0005-0000-0000-000077C70000}"/>
    <cellStyle name="Hyperlink 49" xfId="29714" hidden="1" xr:uid="{00000000-0005-0000-0000-000078C70000}"/>
    <cellStyle name="Hyperlink 49" xfId="26614" hidden="1" xr:uid="{00000000-0005-0000-0000-000079C70000}"/>
    <cellStyle name="Hyperlink 49" xfId="29783" hidden="1" xr:uid="{00000000-0005-0000-0000-00007AC70000}"/>
    <cellStyle name="Hyperlink 49" xfId="29832" hidden="1" xr:uid="{00000000-0005-0000-0000-00007BC70000}"/>
    <cellStyle name="Hyperlink 49" xfId="29882" hidden="1" xr:uid="{00000000-0005-0000-0000-00007CC70000}"/>
    <cellStyle name="Hyperlink 49" xfId="29918" hidden="1" xr:uid="{00000000-0005-0000-0000-00007DC70000}"/>
    <cellStyle name="Hyperlink 49" xfId="30041" hidden="1" xr:uid="{00000000-0005-0000-0000-00007EC70000}"/>
    <cellStyle name="Hyperlink 49" xfId="30214" hidden="1" xr:uid="{00000000-0005-0000-0000-00007FC70000}"/>
    <cellStyle name="Hyperlink 49" xfId="30263" hidden="1" xr:uid="{00000000-0005-0000-0000-000080C70000}"/>
    <cellStyle name="Hyperlink 49" xfId="30313" hidden="1" xr:uid="{00000000-0005-0000-0000-000081C70000}"/>
    <cellStyle name="Hyperlink 49" xfId="30349" hidden="1" xr:uid="{00000000-0005-0000-0000-000082C70000}"/>
    <cellStyle name="Hyperlink 49" xfId="30050" hidden="1" xr:uid="{00000000-0005-0000-0000-000083C70000}"/>
    <cellStyle name="Hyperlink 49" xfId="30446" hidden="1" xr:uid="{00000000-0005-0000-0000-000084C70000}"/>
    <cellStyle name="Hyperlink 49" xfId="30495" hidden="1" xr:uid="{00000000-0005-0000-0000-000085C70000}"/>
    <cellStyle name="Hyperlink 49" xfId="30545" hidden="1" xr:uid="{00000000-0005-0000-0000-000086C70000}"/>
    <cellStyle name="Hyperlink 49" xfId="30581" hidden="1" xr:uid="{00000000-0005-0000-0000-000087C70000}"/>
    <cellStyle name="Hyperlink 49" xfId="29950" hidden="1" xr:uid="{00000000-0005-0000-0000-000088C70000}"/>
    <cellStyle name="Hyperlink 49" xfId="30650" hidden="1" xr:uid="{00000000-0005-0000-0000-000089C70000}"/>
    <cellStyle name="Hyperlink 49" xfId="30699" hidden="1" xr:uid="{00000000-0005-0000-0000-00008AC70000}"/>
    <cellStyle name="Hyperlink 49" xfId="30749" hidden="1" xr:uid="{00000000-0005-0000-0000-00008BC70000}"/>
    <cellStyle name="Hyperlink 49" xfId="30785" hidden="1" xr:uid="{00000000-0005-0000-0000-00008CC70000}"/>
    <cellStyle name="Hyperlink 49" xfId="30100" hidden="1" xr:uid="{00000000-0005-0000-0000-00008DC70000}"/>
    <cellStyle name="Hyperlink 49" xfId="30854" hidden="1" xr:uid="{00000000-0005-0000-0000-00008EC70000}"/>
    <cellStyle name="Hyperlink 49" xfId="30903" hidden="1" xr:uid="{00000000-0005-0000-0000-00008FC70000}"/>
    <cellStyle name="Hyperlink 49" xfId="30953" hidden="1" xr:uid="{00000000-0005-0000-0000-000090C70000}"/>
    <cellStyle name="Hyperlink 49" xfId="30989" hidden="1" xr:uid="{00000000-0005-0000-0000-000091C70000}"/>
    <cellStyle name="Hyperlink 49" xfId="29935" hidden="1" xr:uid="{00000000-0005-0000-0000-000092C70000}"/>
    <cellStyle name="Hyperlink 49" xfId="31058" hidden="1" xr:uid="{00000000-0005-0000-0000-000093C70000}"/>
    <cellStyle name="Hyperlink 49" xfId="31107" hidden="1" xr:uid="{00000000-0005-0000-0000-000094C70000}"/>
    <cellStyle name="Hyperlink 49" xfId="31157" hidden="1" xr:uid="{00000000-0005-0000-0000-000095C70000}"/>
    <cellStyle name="Hyperlink 49" xfId="31193" hidden="1" xr:uid="{00000000-0005-0000-0000-000096C70000}"/>
    <cellStyle name="Hyperlink 49" xfId="5685" hidden="1" xr:uid="{00000000-0005-0000-0000-000097C70000}"/>
    <cellStyle name="Hyperlink 49" xfId="31281" hidden="1" xr:uid="{00000000-0005-0000-0000-000098C70000}"/>
    <cellStyle name="Hyperlink 49" xfId="31330" hidden="1" xr:uid="{00000000-0005-0000-0000-000099C70000}"/>
    <cellStyle name="Hyperlink 49" xfId="31380" hidden="1" xr:uid="{00000000-0005-0000-0000-00009AC70000}"/>
    <cellStyle name="Hyperlink 49" xfId="31416" hidden="1" xr:uid="{00000000-0005-0000-0000-00009BC70000}"/>
    <cellStyle name="Hyperlink 49" xfId="31467" hidden="1" xr:uid="{00000000-0005-0000-0000-00009CC70000}"/>
    <cellStyle name="Hyperlink 49" xfId="31536" hidden="1" xr:uid="{00000000-0005-0000-0000-00009DC70000}"/>
    <cellStyle name="Hyperlink 49" xfId="31585" hidden="1" xr:uid="{00000000-0005-0000-0000-00009EC70000}"/>
    <cellStyle name="Hyperlink 49" xfId="31635" hidden="1" xr:uid="{00000000-0005-0000-0000-00009FC70000}"/>
    <cellStyle name="Hyperlink 49" xfId="31671" hidden="1" xr:uid="{00000000-0005-0000-0000-0000A0C70000}"/>
    <cellStyle name="Hyperlink 49" xfId="31771" hidden="1" xr:uid="{00000000-0005-0000-0000-0000A1C70000}"/>
    <cellStyle name="Hyperlink 49" xfId="31893" hidden="1" xr:uid="{00000000-0005-0000-0000-0000A2C70000}"/>
    <cellStyle name="Hyperlink 49" xfId="31942" hidden="1" xr:uid="{00000000-0005-0000-0000-0000A3C70000}"/>
    <cellStyle name="Hyperlink 49" xfId="31992" hidden="1" xr:uid="{00000000-0005-0000-0000-0000A4C70000}"/>
    <cellStyle name="Hyperlink 49" xfId="32028" hidden="1" xr:uid="{00000000-0005-0000-0000-0000A5C70000}"/>
    <cellStyle name="Hyperlink 49" xfId="32151" hidden="1" xr:uid="{00000000-0005-0000-0000-0000A6C70000}"/>
    <cellStyle name="Hyperlink 49" xfId="32324" hidden="1" xr:uid="{00000000-0005-0000-0000-0000A7C70000}"/>
    <cellStyle name="Hyperlink 49" xfId="32373" hidden="1" xr:uid="{00000000-0005-0000-0000-0000A8C70000}"/>
    <cellStyle name="Hyperlink 49" xfId="32423" hidden="1" xr:uid="{00000000-0005-0000-0000-0000A9C70000}"/>
    <cellStyle name="Hyperlink 49" xfId="32459" hidden="1" xr:uid="{00000000-0005-0000-0000-0000AAC70000}"/>
    <cellStyle name="Hyperlink 49" xfId="32160" hidden="1" xr:uid="{00000000-0005-0000-0000-0000ABC70000}"/>
    <cellStyle name="Hyperlink 49" xfId="32556" hidden="1" xr:uid="{00000000-0005-0000-0000-0000ACC70000}"/>
    <cellStyle name="Hyperlink 49" xfId="32605" hidden="1" xr:uid="{00000000-0005-0000-0000-0000ADC70000}"/>
    <cellStyle name="Hyperlink 49" xfId="32655" hidden="1" xr:uid="{00000000-0005-0000-0000-0000AEC70000}"/>
    <cellStyle name="Hyperlink 49" xfId="32691" hidden="1" xr:uid="{00000000-0005-0000-0000-0000AFC70000}"/>
    <cellStyle name="Hyperlink 49" xfId="32060" hidden="1" xr:uid="{00000000-0005-0000-0000-0000B0C70000}"/>
    <cellStyle name="Hyperlink 49" xfId="32760" hidden="1" xr:uid="{00000000-0005-0000-0000-0000B1C70000}"/>
    <cellStyle name="Hyperlink 49" xfId="32809" hidden="1" xr:uid="{00000000-0005-0000-0000-0000B2C70000}"/>
    <cellStyle name="Hyperlink 49" xfId="32859" hidden="1" xr:uid="{00000000-0005-0000-0000-0000B3C70000}"/>
    <cellStyle name="Hyperlink 49" xfId="32895" hidden="1" xr:uid="{00000000-0005-0000-0000-0000B4C70000}"/>
    <cellStyle name="Hyperlink 49" xfId="32210" hidden="1" xr:uid="{00000000-0005-0000-0000-0000B5C70000}"/>
    <cellStyle name="Hyperlink 49" xfId="32964" hidden="1" xr:uid="{00000000-0005-0000-0000-0000B6C70000}"/>
    <cellStyle name="Hyperlink 49" xfId="33013" hidden="1" xr:uid="{00000000-0005-0000-0000-0000B7C70000}"/>
    <cellStyle name="Hyperlink 49" xfId="33063" hidden="1" xr:uid="{00000000-0005-0000-0000-0000B8C70000}"/>
    <cellStyle name="Hyperlink 49" xfId="33099" hidden="1" xr:uid="{00000000-0005-0000-0000-0000B9C70000}"/>
    <cellStyle name="Hyperlink 49" xfId="32045" hidden="1" xr:uid="{00000000-0005-0000-0000-0000BAC70000}"/>
    <cellStyle name="Hyperlink 49" xfId="33168" hidden="1" xr:uid="{00000000-0005-0000-0000-0000BBC70000}"/>
    <cellStyle name="Hyperlink 49" xfId="33217" hidden="1" xr:uid="{00000000-0005-0000-0000-0000BCC70000}"/>
    <cellStyle name="Hyperlink 49" xfId="33267" hidden="1" xr:uid="{00000000-0005-0000-0000-0000BDC70000}"/>
    <cellStyle name="Hyperlink 49" xfId="33303" hidden="1" xr:uid="{00000000-0005-0000-0000-0000BEC70000}"/>
    <cellStyle name="Hyperlink 49" xfId="31780" hidden="1" xr:uid="{00000000-0005-0000-0000-0000BFC70000}"/>
    <cellStyle name="Hyperlink 49" xfId="33372" hidden="1" xr:uid="{00000000-0005-0000-0000-0000C0C70000}"/>
    <cellStyle name="Hyperlink 49" xfId="33421" hidden="1" xr:uid="{00000000-0005-0000-0000-0000C1C70000}"/>
    <cellStyle name="Hyperlink 49" xfId="33471" hidden="1" xr:uid="{00000000-0005-0000-0000-0000C2C70000}"/>
    <cellStyle name="Hyperlink 49" xfId="33507" hidden="1" xr:uid="{00000000-0005-0000-0000-0000C3C70000}"/>
    <cellStyle name="Hyperlink 49" xfId="33630" hidden="1" xr:uid="{00000000-0005-0000-0000-0000C4C70000}"/>
    <cellStyle name="Hyperlink 49" xfId="33803" hidden="1" xr:uid="{00000000-0005-0000-0000-0000C5C70000}"/>
    <cellStyle name="Hyperlink 49" xfId="33852" hidden="1" xr:uid="{00000000-0005-0000-0000-0000C6C70000}"/>
    <cellStyle name="Hyperlink 49" xfId="33902" hidden="1" xr:uid="{00000000-0005-0000-0000-0000C7C70000}"/>
    <cellStyle name="Hyperlink 49" xfId="33938" hidden="1" xr:uid="{00000000-0005-0000-0000-0000C8C70000}"/>
    <cellStyle name="Hyperlink 49" xfId="33639" hidden="1" xr:uid="{00000000-0005-0000-0000-0000C9C70000}"/>
    <cellStyle name="Hyperlink 49" xfId="34035" hidden="1" xr:uid="{00000000-0005-0000-0000-0000CAC70000}"/>
    <cellStyle name="Hyperlink 49" xfId="34084" hidden="1" xr:uid="{00000000-0005-0000-0000-0000CBC70000}"/>
    <cellStyle name="Hyperlink 49" xfId="34134" hidden="1" xr:uid="{00000000-0005-0000-0000-0000CCC70000}"/>
    <cellStyle name="Hyperlink 49" xfId="34170" hidden="1" xr:uid="{00000000-0005-0000-0000-0000CDC70000}"/>
    <cellStyle name="Hyperlink 49" xfId="33539" hidden="1" xr:uid="{00000000-0005-0000-0000-0000CEC70000}"/>
    <cellStyle name="Hyperlink 49" xfId="34239" hidden="1" xr:uid="{00000000-0005-0000-0000-0000CFC70000}"/>
    <cellStyle name="Hyperlink 49" xfId="34288" hidden="1" xr:uid="{00000000-0005-0000-0000-0000D0C70000}"/>
    <cellStyle name="Hyperlink 49" xfId="34338" hidden="1" xr:uid="{00000000-0005-0000-0000-0000D1C70000}"/>
    <cellStyle name="Hyperlink 49" xfId="34374" hidden="1" xr:uid="{00000000-0005-0000-0000-0000D2C70000}"/>
    <cellStyle name="Hyperlink 49" xfId="33689" hidden="1" xr:uid="{00000000-0005-0000-0000-0000D3C70000}"/>
    <cellStyle name="Hyperlink 49" xfId="34443" hidden="1" xr:uid="{00000000-0005-0000-0000-0000D4C70000}"/>
    <cellStyle name="Hyperlink 49" xfId="34492" hidden="1" xr:uid="{00000000-0005-0000-0000-0000D5C70000}"/>
    <cellStyle name="Hyperlink 49" xfId="34542" hidden="1" xr:uid="{00000000-0005-0000-0000-0000D6C70000}"/>
    <cellStyle name="Hyperlink 49" xfId="34578" hidden="1" xr:uid="{00000000-0005-0000-0000-0000D7C70000}"/>
    <cellStyle name="Hyperlink 49" xfId="33524" hidden="1" xr:uid="{00000000-0005-0000-0000-0000D8C70000}"/>
    <cellStyle name="Hyperlink 49" xfId="34647" hidden="1" xr:uid="{00000000-0005-0000-0000-0000D9C70000}"/>
    <cellStyle name="Hyperlink 49" xfId="34696" hidden="1" xr:uid="{00000000-0005-0000-0000-0000DAC70000}"/>
    <cellStyle name="Hyperlink 49" xfId="34746" hidden="1" xr:uid="{00000000-0005-0000-0000-0000DBC70000}"/>
    <cellStyle name="Hyperlink 49" xfId="34782" hidden="1" xr:uid="{00000000-0005-0000-0000-0000DCC70000}"/>
    <cellStyle name="Hyperlink 49" xfId="31685" hidden="1" xr:uid="{00000000-0005-0000-0000-0000DDC70000}"/>
    <cellStyle name="Hyperlink 49" xfId="34851" hidden="1" xr:uid="{00000000-0005-0000-0000-0000DEC70000}"/>
    <cellStyle name="Hyperlink 49" xfId="34900" hidden="1" xr:uid="{00000000-0005-0000-0000-0000DFC70000}"/>
    <cellStyle name="Hyperlink 49" xfId="34950" hidden="1" xr:uid="{00000000-0005-0000-0000-0000E0C70000}"/>
    <cellStyle name="Hyperlink 49" xfId="34986" hidden="1" xr:uid="{00000000-0005-0000-0000-0000E1C70000}"/>
    <cellStyle name="Hyperlink 49" xfId="35109" hidden="1" xr:uid="{00000000-0005-0000-0000-0000E2C70000}"/>
    <cellStyle name="Hyperlink 49" xfId="35282" hidden="1" xr:uid="{00000000-0005-0000-0000-0000E3C70000}"/>
    <cellStyle name="Hyperlink 49" xfId="35331" hidden="1" xr:uid="{00000000-0005-0000-0000-0000E4C70000}"/>
    <cellStyle name="Hyperlink 49" xfId="35381" hidden="1" xr:uid="{00000000-0005-0000-0000-0000E5C70000}"/>
    <cellStyle name="Hyperlink 49" xfId="35417" hidden="1" xr:uid="{00000000-0005-0000-0000-0000E6C70000}"/>
    <cellStyle name="Hyperlink 49" xfId="35118" hidden="1" xr:uid="{00000000-0005-0000-0000-0000E7C70000}"/>
    <cellStyle name="Hyperlink 49" xfId="35514" hidden="1" xr:uid="{00000000-0005-0000-0000-0000E8C70000}"/>
    <cellStyle name="Hyperlink 49" xfId="35563" hidden="1" xr:uid="{00000000-0005-0000-0000-0000E9C70000}"/>
    <cellStyle name="Hyperlink 49" xfId="35613" hidden="1" xr:uid="{00000000-0005-0000-0000-0000EAC70000}"/>
    <cellStyle name="Hyperlink 49" xfId="35649" hidden="1" xr:uid="{00000000-0005-0000-0000-0000EBC70000}"/>
    <cellStyle name="Hyperlink 49" xfId="35018" hidden="1" xr:uid="{00000000-0005-0000-0000-0000ECC70000}"/>
    <cellStyle name="Hyperlink 49" xfId="35718" hidden="1" xr:uid="{00000000-0005-0000-0000-0000EDC70000}"/>
    <cellStyle name="Hyperlink 49" xfId="35767" hidden="1" xr:uid="{00000000-0005-0000-0000-0000EEC70000}"/>
    <cellStyle name="Hyperlink 49" xfId="35817" hidden="1" xr:uid="{00000000-0005-0000-0000-0000EFC70000}"/>
    <cellStyle name="Hyperlink 49" xfId="35853" hidden="1" xr:uid="{00000000-0005-0000-0000-0000F0C70000}"/>
    <cellStyle name="Hyperlink 49" xfId="35168" hidden="1" xr:uid="{00000000-0005-0000-0000-0000F1C70000}"/>
    <cellStyle name="Hyperlink 49" xfId="35922" hidden="1" xr:uid="{00000000-0005-0000-0000-0000F2C70000}"/>
    <cellStyle name="Hyperlink 49" xfId="35971" hidden="1" xr:uid="{00000000-0005-0000-0000-0000F3C70000}"/>
    <cellStyle name="Hyperlink 49" xfId="36021" hidden="1" xr:uid="{00000000-0005-0000-0000-0000F4C70000}"/>
    <cellStyle name="Hyperlink 49" xfId="36057" hidden="1" xr:uid="{00000000-0005-0000-0000-0000F5C70000}"/>
    <cellStyle name="Hyperlink 49" xfId="35003" hidden="1" xr:uid="{00000000-0005-0000-0000-0000F6C70000}"/>
    <cellStyle name="Hyperlink 49" xfId="36126" hidden="1" xr:uid="{00000000-0005-0000-0000-0000F7C70000}"/>
    <cellStyle name="Hyperlink 49" xfId="36175" hidden="1" xr:uid="{00000000-0005-0000-0000-0000F8C70000}"/>
    <cellStyle name="Hyperlink 49" xfId="36225" hidden="1" xr:uid="{00000000-0005-0000-0000-0000F9C70000}"/>
    <cellStyle name="Hyperlink 49" xfId="36261" hidden="1" xr:uid="{00000000-0005-0000-0000-0000FAC70000}"/>
    <cellStyle name="Hyperlink 49" xfId="5514" hidden="1" xr:uid="{00000000-0005-0000-0000-0000FBC70000}"/>
    <cellStyle name="Hyperlink 49" xfId="36350" hidden="1" xr:uid="{00000000-0005-0000-0000-0000FCC70000}"/>
    <cellStyle name="Hyperlink 49" xfId="36399" hidden="1" xr:uid="{00000000-0005-0000-0000-0000FDC70000}"/>
    <cellStyle name="Hyperlink 49" xfId="36449" hidden="1" xr:uid="{00000000-0005-0000-0000-0000FEC70000}"/>
    <cellStyle name="Hyperlink 49" xfId="36485" hidden="1" xr:uid="{00000000-0005-0000-0000-0000FFC70000}"/>
    <cellStyle name="Hyperlink 49" xfId="36536" hidden="1" xr:uid="{00000000-0005-0000-0000-000000C80000}"/>
    <cellStyle name="Hyperlink 49" xfId="36605" hidden="1" xr:uid="{00000000-0005-0000-0000-000001C80000}"/>
    <cellStyle name="Hyperlink 49" xfId="36654" hidden="1" xr:uid="{00000000-0005-0000-0000-000002C80000}"/>
    <cellStyle name="Hyperlink 49" xfId="36704" hidden="1" xr:uid="{00000000-0005-0000-0000-000003C80000}"/>
    <cellStyle name="Hyperlink 49" xfId="36740" hidden="1" xr:uid="{00000000-0005-0000-0000-000004C80000}"/>
    <cellStyle name="Hyperlink 49" xfId="36840" hidden="1" xr:uid="{00000000-0005-0000-0000-000005C80000}"/>
    <cellStyle name="Hyperlink 49" xfId="36962" hidden="1" xr:uid="{00000000-0005-0000-0000-000006C80000}"/>
    <cellStyle name="Hyperlink 49" xfId="37011" hidden="1" xr:uid="{00000000-0005-0000-0000-000007C80000}"/>
    <cellStyle name="Hyperlink 49" xfId="37061" hidden="1" xr:uid="{00000000-0005-0000-0000-000008C80000}"/>
    <cellStyle name="Hyperlink 49" xfId="37097" hidden="1" xr:uid="{00000000-0005-0000-0000-000009C80000}"/>
    <cellStyle name="Hyperlink 49" xfId="37220" hidden="1" xr:uid="{00000000-0005-0000-0000-00000AC80000}"/>
    <cellStyle name="Hyperlink 49" xfId="37393" hidden="1" xr:uid="{00000000-0005-0000-0000-00000BC80000}"/>
    <cellStyle name="Hyperlink 49" xfId="37442" hidden="1" xr:uid="{00000000-0005-0000-0000-00000CC80000}"/>
    <cellStyle name="Hyperlink 49" xfId="37492" hidden="1" xr:uid="{00000000-0005-0000-0000-00000DC80000}"/>
    <cellStyle name="Hyperlink 49" xfId="37528" hidden="1" xr:uid="{00000000-0005-0000-0000-00000EC80000}"/>
    <cellStyle name="Hyperlink 49" xfId="37229" hidden="1" xr:uid="{00000000-0005-0000-0000-00000FC80000}"/>
    <cellStyle name="Hyperlink 49" xfId="37625" hidden="1" xr:uid="{00000000-0005-0000-0000-000010C80000}"/>
    <cellStyle name="Hyperlink 49" xfId="37674" hidden="1" xr:uid="{00000000-0005-0000-0000-000011C80000}"/>
    <cellStyle name="Hyperlink 49" xfId="37724" hidden="1" xr:uid="{00000000-0005-0000-0000-000012C80000}"/>
    <cellStyle name="Hyperlink 49" xfId="37760" hidden="1" xr:uid="{00000000-0005-0000-0000-000013C80000}"/>
    <cellStyle name="Hyperlink 49" xfId="37129" hidden="1" xr:uid="{00000000-0005-0000-0000-000014C80000}"/>
    <cellStyle name="Hyperlink 49" xfId="37829" hidden="1" xr:uid="{00000000-0005-0000-0000-000015C80000}"/>
    <cellStyle name="Hyperlink 49" xfId="37878" hidden="1" xr:uid="{00000000-0005-0000-0000-000016C80000}"/>
    <cellStyle name="Hyperlink 49" xfId="37928" hidden="1" xr:uid="{00000000-0005-0000-0000-000017C80000}"/>
    <cellStyle name="Hyperlink 49" xfId="37964" hidden="1" xr:uid="{00000000-0005-0000-0000-000018C80000}"/>
    <cellStyle name="Hyperlink 49" xfId="37279" hidden="1" xr:uid="{00000000-0005-0000-0000-000019C80000}"/>
    <cellStyle name="Hyperlink 49" xfId="38033" hidden="1" xr:uid="{00000000-0005-0000-0000-00001AC80000}"/>
    <cellStyle name="Hyperlink 49" xfId="38082" hidden="1" xr:uid="{00000000-0005-0000-0000-00001BC80000}"/>
    <cellStyle name="Hyperlink 49" xfId="38132" hidden="1" xr:uid="{00000000-0005-0000-0000-00001CC80000}"/>
    <cellStyle name="Hyperlink 49" xfId="38168" hidden="1" xr:uid="{00000000-0005-0000-0000-00001DC80000}"/>
    <cellStyle name="Hyperlink 49" xfId="37114" hidden="1" xr:uid="{00000000-0005-0000-0000-00001EC80000}"/>
    <cellStyle name="Hyperlink 49" xfId="38237" hidden="1" xr:uid="{00000000-0005-0000-0000-00001FC80000}"/>
    <cellStyle name="Hyperlink 49" xfId="38286" hidden="1" xr:uid="{00000000-0005-0000-0000-000020C80000}"/>
    <cellStyle name="Hyperlink 49" xfId="38336" hidden="1" xr:uid="{00000000-0005-0000-0000-000021C80000}"/>
    <cellStyle name="Hyperlink 49" xfId="38372" hidden="1" xr:uid="{00000000-0005-0000-0000-000022C80000}"/>
    <cellStyle name="Hyperlink 49" xfId="36849" hidden="1" xr:uid="{00000000-0005-0000-0000-000023C80000}"/>
    <cellStyle name="Hyperlink 49" xfId="38441" hidden="1" xr:uid="{00000000-0005-0000-0000-000024C80000}"/>
    <cellStyle name="Hyperlink 49" xfId="38490" hidden="1" xr:uid="{00000000-0005-0000-0000-000025C80000}"/>
    <cellStyle name="Hyperlink 49" xfId="38540" hidden="1" xr:uid="{00000000-0005-0000-0000-000026C80000}"/>
    <cellStyle name="Hyperlink 49" xfId="38576" hidden="1" xr:uid="{00000000-0005-0000-0000-000027C80000}"/>
    <cellStyle name="Hyperlink 49" xfId="38699" hidden="1" xr:uid="{00000000-0005-0000-0000-000028C80000}"/>
    <cellStyle name="Hyperlink 49" xfId="38872" hidden="1" xr:uid="{00000000-0005-0000-0000-000029C80000}"/>
    <cellStyle name="Hyperlink 49" xfId="38921" hidden="1" xr:uid="{00000000-0005-0000-0000-00002AC80000}"/>
    <cellStyle name="Hyperlink 49" xfId="38971" hidden="1" xr:uid="{00000000-0005-0000-0000-00002BC80000}"/>
    <cellStyle name="Hyperlink 49" xfId="39007" hidden="1" xr:uid="{00000000-0005-0000-0000-00002CC80000}"/>
    <cellStyle name="Hyperlink 49" xfId="38708" hidden="1" xr:uid="{00000000-0005-0000-0000-00002DC80000}"/>
    <cellStyle name="Hyperlink 49" xfId="39104" hidden="1" xr:uid="{00000000-0005-0000-0000-00002EC80000}"/>
    <cellStyle name="Hyperlink 49" xfId="39153" hidden="1" xr:uid="{00000000-0005-0000-0000-00002FC80000}"/>
    <cellStyle name="Hyperlink 49" xfId="39203" hidden="1" xr:uid="{00000000-0005-0000-0000-000030C80000}"/>
    <cellStyle name="Hyperlink 49" xfId="39239" hidden="1" xr:uid="{00000000-0005-0000-0000-000031C80000}"/>
    <cellStyle name="Hyperlink 49" xfId="38608" hidden="1" xr:uid="{00000000-0005-0000-0000-000032C80000}"/>
    <cellStyle name="Hyperlink 49" xfId="39308" hidden="1" xr:uid="{00000000-0005-0000-0000-000033C80000}"/>
    <cellStyle name="Hyperlink 49" xfId="39357" hidden="1" xr:uid="{00000000-0005-0000-0000-000034C80000}"/>
    <cellStyle name="Hyperlink 49" xfId="39407" hidden="1" xr:uid="{00000000-0005-0000-0000-000035C80000}"/>
    <cellStyle name="Hyperlink 49" xfId="39443" hidden="1" xr:uid="{00000000-0005-0000-0000-000036C80000}"/>
    <cellStyle name="Hyperlink 49" xfId="38758" hidden="1" xr:uid="{00000000-0005-0000-0000-000037C80000}"/>
    <cellStyle name="Hyperlink 49" xfId="39512" hidden="1" xr:uid="{00000000-0005-0000-0000-000038C80000}"/>
    <cellStyle name="Hyperlink 49" xfId="39561" hidden="1" xr:uid="{00000000-0005-0000-0000-000039C80000}"/>
    <cellStyle name="Hyperlink 49" xfId="39611" hidden="1" xr:uid="{00000000-0005-0000-0000-00003AC80000}"/>
    <cellStyle name="Hyperlink 49" xfId="39647" hidden="1" xr:uid="{00000000-0005-0000-0000-00003BC80000}"/>
    <cellStyle name="Hyperlink 49" xfId="38593" hidden="1" xr:uid="{00000000-0005-0000-0000-00003CC80000}"/>
    <cellStyle name="Hyperlink 49" xfId="39716" hidden="1" xr:uid="{00000000-0005-0000-0000-00003DC80000}"/>
    <cellStyle name="Hyperlink 49" xfId="39765" hidden="1" xr:uid="{00000000-0005-0000-0000-00003EC80000}"/>
    <cellStyle name="Hyperlink 49" xfId="39815" hidden="1" xr:uid="{00000000-0005-0000-0000-00003FC80000}"/>
    <cellStyle name="Hyperlink 49" xfId="39851" hidden="1" xr:uid="{00000000-0005-0000-0000-000040C80000}"/>
    <cellStyle name="Hyperlink 49" xfId="36754" hidden="1" xr:uid="{00000000-0005-0000-0000-000041C80000}"/>
    <cellStyle name="Hyperlink 49" xfId="39920" hidden="1" xr:uid="{00000000-0005-0000-0000-000042C80000}"/>
    <cellStyle name="Hyperlink 49" xfId="39969" hidden="1" xr:uid="{00000000-0005-0000-0000-000043C80000}"/>
    <cellStyle name="Hyperlink 49" xfId="40019" hidden="1" xr:uid="{00000000-0005-0000-0000-000044C80000}"/>
    <cellStyle name="Hyperlink 49" xfId="40055" hidden="1" xr:uid="{00000000-0005-0000-0000-000045C80000}"/>
    <cellStyle name="Hyperlink 49" xfId="40178" hidden="1" xr:uid="{00000000-0005-0000-0000-000046C80000}"/>
    <cellStyle name="Hyperlink 49" xfId="40351" hidden="1" xr:uid="{00000000-0005-0000-0000-000047C80000}"/>
    <cellStyle name="Hyperlink 49" xfId="40400" hidden="1" xr:uid="{00000000-0005-0000-0000-000048C80000}"/>
    <cellStyle name="Hyperlink 49" xfId="40450" hidden="1" xr:uid="{00000000-0005-0000-0000-000049C80000}"/>
    <cellStyle name="Hyperlink 49" xfId="40486" hidden="1" xr:uid="{00000000-0005-0000-0000-00004AC80000}"/>
    <cellStyle name="Hyperlink 49" xfId="40187" hidden="1" xr:uid="{00000000-0005-0000-0000-00004BC80000}"/>
    <cellStyle name="Hyperlink 49" xfId="40583" hidden="1" xr:uid="{00000000-0005-0000-0000-00004CC80000}"/>
    <cellStyle name="Hyperlink 49" xfId="40632" hidden="1" xr:uid="{00000000-0005-0000-0000-00004DC80000}"/>
    <cellStyle name="Hyperlink 49" xfId="40682" hidden="1" xr:uid="{00000000-0005-0000-0000-00004EC80000}"/>
    <cellStyle name="Hyperlink 49" xfId="40718" hidden="1" xr:uid="{00000000-0005-0000-0000-00004FC80000}"/>
    <cellStyle name="Hyperlink 49" xfId="40087" hidden="1" xr:uid="{00000000-0005-0000-0000-000050C80000}"/>
    <cellStyle name="Hyperlink 49" xfId="40787" hidden="1" xr:uid="{00000000-0005-0000-0000-000051C80000}"/>
    <cellStyle name="Hyperlink 49" xfId="40836" hidden="1" xr:uid="{00000000-0005-0000-0000-000052C80000}"/>
    <cellStyle name="Hyperlink 49" xfId="40886" hidden="1" xr:uid="{00000000-0005-0000-0000-000053C80000}"/>
    <cellStyle name="Hyperlink 49" xfId="40922" hidden="1" xr:uid="{00000000-0005-0000-0000-000054C80000}"/>
    <cellStyle name="Hyperlink 49" xfId="40237" hidden="1" xr:uid="{00000000-0005-0000-0000-000055C80000}"/>
    <cellStyle name="Hyperlink 49" xfId="40991" hidden="1" xr:uid="{00000000-0005-0000-0000-000056C80000}"/>
    <cellStyle name="Hyperlink 49" xfId="41040" hidden="1" xr:uid="{00000000-0005-0000-0000-000057C80000}"/>
    <cellStyle name="Hyperlink 49" xfId="41090" hidden="1" xr:uid="{00000000-0005-0000-0000-000058C80000}"/>
    <cellStyle name="Hyperlink 49" xfId="41126" hidden="1" xr:uid="{00000000-0005-0000-0000-000059C80000}"/>
    <cellStyle name="Hyperlink 49" xfId="40072" hidden="1" xr:uid="{00000000-0005-0000-0000-00005AC80000}"/>
    <cellStyle name="Hyperlink 49" xfId="41195" hidden="1" xr:uid="{00000000-0005-0000-0000-00005BC80000}"/>
    <cellStyle name="Hyperlink 49" xfId="41244" hidden="1" xr:uid="{00000000-0005-0000-0000-00005CC80000}"/>
    <cellStyle name="Hyperlink 49" xfId="41294" hidden="1" xr:uid="{00000000-0005-0000-0000-00005DC80000}"/>
    <cellStyle name="Hyperlink 49" xfId="41330" hidden="1" xr:uid="{00000000-0005-0000-0000-00005EC80000}"/>
    <cellStyle name="Hyperlink 49" xfId="16491" hidden="1" xr:uid="{00000000-0005-0000-0000-00005FC80000}"/>
    <cellStyle name="Hyperlink 49" xfId="41399" hidden="1" xr:uid="{00000000-0005-0000-0000-000060C80000}"/>
    <cellStyle name="Hyperlink 49" xfId="41448" hidden="1" xr:uid="{00000000-0005-0000-0000-000061C80000}"/>
    <cellStyle name="Hyperlink 49" xfId="41498" hidden="1" xr:uid="{00000000-0005-0000-0000-000062C80000}"/>
    <cellStyle name="Hyperlink 49" xfId="41534" hidden="1" xr:uid="{00000000-0005-0000-0000-000063C80000}"/>
    <cellStyle name="Hyperlink 49" xfId="41585" hidden="1" xr:uid="{00000000-0005-0000-0000-000064C80000}"/>
    <cellStyle name="Hyperlink 49" xfId="41654" hidden="1" xr:uid="{00000000-0005-0000-0000-000065C80000}"/>
    <cellStyle name="Hyperlink 49" xfId="41703" hidden="1" xr:uid="{00000000-0005-0000-0000-000066C80000}"/>
    <cellStyle name="Hyperlink 49" xfId="41753" hidden="1" xr:uid="{00000000-0005-0000-0000-000067C80000}"/>
    <cellStyle name="Hyperlink 49" xfId="41789" hidden="1" xr:uid="{00000000-0005-0000-0000-000068C80000}"/>
    <cellStyle name="Hyperlink 49" xfId="41889" hidden="1" xr:uid="{00000000-0005-0000-0000-000069C80000}"/>
    <cellStyle name="Hyperlink 49" xfId="42011" hidden="1" xr:uid="{00000000-0005-0000-0000-00006AC80000}"/>
    <cellStyle name="Hyperlink 49" xfId="42060" hidden="1" xr:uid="{00000000-0005-0000-0000-00006BC80000}"/>
    <cellStyle name="Hyperlink 49" xfId="42110" hidden="1" xr:uid="{00000000-0005-0000-0000-00006CC80000}"/>
    <cellStyle name="Hyperlink 49" xfId="42146" hidden="1" xr:uid="{00000000-0005-0000-0000-00006DC80000}"/>
    <cellStyle name="Hyperlink 49" xfId="42269" hidden="1" xr:uid="{00000000-0005-0000-0000-00006EC80000}"/>
    <cellStyle name="Hyperlink 49" xfId="42442" hidden="1" xr:uid="{00000000-0005-0000-0000-00006FC80000}"/>
    <cellStyle name="Hyperlink 49" xfId="42491" hidden="1" xr:uid="{00000000-0005-0000-0000-000070C80000}"/>
    <cellStyle name="Hyperlink 49" xfId="42541" hidden="1" xr:uid="{00000000-0005-0000-0000-000071C80000}"/>
    <cellStyle name="Hyperlink 49" xfId="42577" hidden="1" xr:uid="{00000000-0005-0000-0000-000072C80000}"/>
    <cellStyle name="Hyperlink 49" xfId="42278" hidden="1" xr:uid="{00000000-0005-0000-0000-000073C80000}"/>
    <cellStyle name="Hyperlink 49" xfId="42674" hidden="1" xr:uid="{00000000-0005-0000-0000-000074C80000}"/>
    <cellStyle name="Hyperlink 49" xfId="42723" hidden="1" xr:uid="{00000000-0005-0000-0000-000075C80000}"/>
    <cellStyle name="Hyperlink 49" xfId="42773" hidden="1" xr:uid="{00000000-0005-0000-0000-000076C80000}"/>
    <cellStyle name="Hyperlink 49" xfId="42809" hidden="1" xr:uid="{00000000-0005-0000-0000-000077C80000}"/>
    <cellStyle name="Hyperlink 49" xfId="42178" hidden="1" xr:uid="{00000000-0005-0000-0000-000078C80000}"/>
    <cellStyle name="Hyperlink 49" xfId="42878" hidden="1" xr:uid="{00000000-0005-0000-0000-000079C80000}"/>
    <cellStyle name="Hyperlink 49" xfId="42927" hidden="1" xr:uid="{00000000-0005-0000-0000-00007AC80000}"/>
    <cellStyle name="Hyperlink 49" xfId="42977" hidden="1" xr:uid="{00000000-0005-0000-0000-00007BC80000}"/>
    <cellStyle name="Hyperlink 49" xfId="43013" hidden="1" xr:uid="{00000000-0005-0000-0000-00007CC80000}"/>
    <cellStyle name="Hyperlink 49" xfId="42328" hidden="1" xr:uid="{00000000-0005-0000-0000-00007DC80000}"/>
    <cellStyle name="Hyperlink 49" xfId="43082" hidden="1" xr:uid="{00000000-0005-0000-0000-00007EC80000}"/>
    <cellStyle name="Hyperlink 49" xfId="43131" hidden="1" xr:uid="{00000000-0005-0000-0000-00007FC80000}"/>
    <cellStyle name="Hyperlink 49" xfId="43181" hidden="1" xr:uid="{00000000-0005-0000-0000-000080C80000}"/>
    <cellStyle name="Hyperlink 49" xfId="43217" hidden="1" xr:uid="{00000000-0005-0000-0000-000081C80000}"/>
    <cellStyle name="Hyperlink 49" xfId="42163" hidden="1" xr:uid="{00000000-0005-0000-0000-000082C80000}"/>
    <cellStyle name="Hyperlink 49" xfId="43286" hidden="1" xr:uid="{00000000-0005-0000-0000-000083C80000}"/>
    <cellStyle name="Hyperlink 49" xfId="43335" hidden="1" xr:uid="{00000000-0005-0000-0000-000084C80000}"/>
    <cellStyle name="Hyperlink 49" xfId="43385" hidden="1" xr:uid="{00000000-0005-0000-0000-000085C80000}"/>
    <cellStyle name="Hyperlink 49" xfId="43421" hidden="1" xr:uid="{00000000-0005-0000-0000-000086C80000}"/>
    <cellStyle name="Hyperlink 49" xfId="41898" hidden="1" xr:uid="{00000000-0005-0000-0000-000087C80000}"/>
    <cellStyle name="Hyperlink 49" xfId="43490" hidden="1" xr:uid="{00000000-0005-0000-0000-000088C80000}"/>
    <cellStyle name="Hyperlink 49" xfId="43539" hidden="1" xr:uid="{00000000-0005-0000-0000-000089C80000}"/>
    <cellStyle name="Hyperlink 49" xfId="43589" hidden="1" xr:uid="{00000000-0005-0000-0000-00008AC80000}"/>
    <cellStyle name="Hyperlink 49" xfId="43625" hidden="1" xr:uid="{00000000-0005-0000-0000-00008BC80000}"/>
    <cellStyle name="Hyperlink 49" xfId="43748" hidden="1" xr:uid="{00000000-0005-0000-0000-00008CC80000}"/>
    <cellStyle name="Hyperlink 49" xfId="43921" hidden="1" xr:uid="{00000000-0005-0000-0000-00008DC80000}"/>
    <cellStyle name="Hyperlink 49" xfId="43970" hidden="1" xr:uid="{00000000-0005-0000-0000-00008EC80000}"/>
    <cellStyle name="Hyperlink 49" xfId="44020" hidden="1" xr:uid="{00000000-0005-0000-0000-00008FC80000}"/>
    <cellStyle name="Hyperlink 49" xfId="44056" hidden="1" xr:uid="{00000000-0005-0000-0000-000090C80000}"/>
    <cellStyle name="Hyperlink 49" xfId="43757" hidden="1" xr:uid="{00000000-0005-0000-0000-000091C80000}"/>
    <cellStyle name="Hyperlink 49" xfId="44153" hidden="1" xr:uid="{00000000-0005-0000-0000-000092C80000}"/>
    <cellStyle name="Hyperlink 49" xfId="44202" hidden="1" xr:uid="{00000000-0005-0000-0000-000093C80000}"/>
    <cellStyle name="Hyperlink 49" xfId="44252" hidden="1" xr:uid="{00000000-0005-0000-0000-000094C80000}"/>
    <cellStyle name="Hyperlink 49" xfId="44288" hidden="1" xr:uid="{00000000-0005-0000-0000-000095C80000}"/>
    <cellStyle name="Hyperlink 49" xfId="43657" hidden="1" xr:uid="{00000000-0005-0000-0000-000096C80000}"/>
    <cellStyle name="Hyperlink 49" xfId="44357" hidden="1" xr:uid="{00000000-0005-0000-0000-000097C80000}"/>
    <cellStyle name="Hyperlink 49" xfId="44406" hidden="1" xr:uid="{00000000-0005-0000-0000-000098C80000}"/>
    <cellStyle name="Hyperlink 49" xfId="44456" hidden="1" xr:uid="{00000000-0005-0000-0000-000099C80000}"/>
    <cellStyle name="Hyperlink 49" xfId="44492" hidden="1" xr:uid="{00000000-0005-0000-0000-00009AC80000}"/>
    <cellStyle name="Hyperlink 49" xfId="43807" hidden="1" xr:uid="{00000000-0005-0000-0000-00009BC80000}"/>
    <cellStyle name="Hyperlink 49" xfId="44561" hidden="1" xr:uid="{00000000-0005-0000-0000-00009CC80000}"/>
    <cellStyle name="Hyperlink 49" xfId="44610" hidden="1" xr:uid="{00000000-0005-0000-0000-00009DC80000}"/>
    <cellStyle name="Hyperlink 49" xfId="44660" hidden="1" xr:uid="{00000000-0005-0000-0000-00009EC80000}"/>
    <cellStyle name="Hyperlink 49" xfId="44696" hidden="1" xr:uid="{00000000-0005-0000-0000-00009FC80000}"/>
    <cellStyle name="Hyperlink 49" xfId="43642" hidden="1" xr:uid="{00000000-0005-0000-0000-0000A0C80000}"/>
    <cellStyle name="Hyperlink 49" xfId="44765" hidden="1" xr:uid="{00000000-0005-0000-0000-0000A1C80000}"/>
    <cellStyle name="Hyperlink 49" xfId="44814" hidden="1" xr:uid="{00000000-0005-0000-0000-0000A2C80000}"/>
    <cellStyle name="Hyperlink 49" xfId="44864" hidden="1" xr:uid="{00000000-0005-0000-0000-0000A3C80000}"/>
    <cellStyle name="Hyperlink 49" xfId="44900" hidden="1" xr:uid="{00000000-0005-0000-0000-0000A4C80000}"/>
    <cellStyle name="Hyperlink 49" xfId="41803" hidden="1" xr:uid="{00000000-0005-0000-0000-0000A5C80000}"/>
    <cellStyle name="Hyperlink 49" xfId="44969" hidden="1" xr:uid="{00000000-0005-0000-0000-0000A6C80000}"/>
    <cellStyle name="Hyperlink 49" xfId="45018" hidden="1" xr:uid="{00000000-0005-0000-0000-0000A7C80000}"/>
    <cellStyle name="Hyperlink 49" xfId="45068" hidden="1" xr:uid="{00000000-0005-0000-0000-0000A8C80000}"/>
    <cellStyle name="Hyperlink 49" xfId="45104" hidden="1" xr:uid="{00000000-0005-0000-0000-0000A9C80000}"/>
    <cellStyle name="Hyperlink 49" xfId="45227" hidden="1" xr:uid="{00000000-0005-0000-0000-0000AAC80000}"/>
    <cellStyle name="Hyperlink 49" xfId="45400" hidden="1" xr:uid="{00000000-0005-0000-0000-0000ABC80000}"/>
    <cellStyle name="Hyperlink 49" xfId="45449" hidden="1" xr:uid="{00000000-0005-0000-0000-0000ACC80000}"/>
    <cellStyle name="Hyperlink 49" xfId="45499" hidden="1" xr:uid="{00000000-0005-0000-0000-0000ADC80000}"/>
    <cellStyle name="Hyperlink 49" xfId="45535" hidden="1" xr:uid="{00000000-0005-0000-0000-0000AEC80000}"/>
    <cellStyle name="Hyperlink 49" xfId="45236" hidden="1" xr:uid="{00000000-0005-0000-0000-0000AFC80000}"/>
    <cellStyle name="Hyperlink 49" xfId="45632" hidden="1" xr:uid="{00000000-0005-0000-0000-0000B0C80000}"/>
    <cellStyle name="Hyperlink 49" xfId="45681" hidden="1" xr:uid="{00000000-0005-0000-0000-0000B1C80000}"/>
    <cellStyle name="Hyperlink 49" xfId="45731" hidden="1" xr:uid="{00000000-0005-0000-0000-0000B2C80000}"/>
    <cellStyle name="Hyperlink 49" xfId="45767" hidden="1" xr:uid="{00000000-0005-0000-0000-0000B3C80000}"/>
    <cellStyle name="Hyperlink 49" xfId="45136" hidden="1" xr:uid="{00000000-0005-0000-0000-0000B4C80000}"/>
    <cellStyle name="Hyperlink 49" xfId="45836" hidden="1" xr:uid="{00000000-0005-0000-0000-0000B5C80000}"/>
    <cellStyle name="Hyperlink 49" xfId="45885" hidden="1" xr:uid="{00000000-0005-0000-0000-0000B6C80000}"/>
    <cellStyle name="Hyperlink 49" xfId="45935" hidden="1" xr:uid="{00000000-0005-0000-0000-0000B7C80000}"/>
    <cellStyle name="Hyperlink 49" xfId="45971" hidden="1" xr:uid="{00000000-0005-0000-0000-0000B8C80000}"/>
    <cellStyle name="Hyperlink 49" xfId="45286" hidden="1" xr:uid="{00000000-0005-0000-0000-0000B9C80000}"/>
    <cellStyle name="Hyperlink 49" xfId="46040" hidden="1" xr:uid="{00000000-0005-0000-0000-0000BAC80000}"/>
    <cellStyle name="Hyperlink 49" xfId="46089" hidden="1" xr:uid="{00000000-0005-0000-0000-0000BBC80000}"/>
    <cellStyle name="Hyperlink 49" xfId="46139" hidden="1" xr:uid="{00000000-0005-0000-0000-0000BCC80000}"/>
    <cellStyle name="Hyperlink 49" xfId="46175" hidden="1" xr:uid="{00000000-0005-0000-0000-0000BDC80000}"/>
    <cellStyle name="Hyperlink 49" xfId="45121" hidden="1" xr:uid="{00000000-0005-0000-0000-0000BEC80000}"/>
    <cellStyle name="Hyperlink 49" xfId="46244" hidden="1" xr:uid="{00000000-0005-0000-0000-0000BFC80000}"/>
    <cellStyle name="Hyperlink 49" xfId="46293" hidden="1" xr:uid="{00000000-0005-0000-0000-0000C0C80000}"/>
    <cellStyle name="Hyperlink 49" xfId="46343" hidden="1" xr:uid="{00000000-0005-0000-0000-0000C1C80000}"/>
    <cellStyle name="Hyperlink 49" xfId="46379" hidden="1" xr:uid="{00000000-0005-0000-0000-0000C2C80000}"/>
    <cellStyle name="Hyperlink 49" xfId="5739" hidden="1" xr:uid="{00000000-0005-0000-0000-0000C3C80000}"/>
    <cellStyle name="Hyperlink 49" xfId="46448" hidden="1" xr:uid="{00000000-0005-0000-0000-0000C4C80000}"/>
    <cellStyle name="Hyperlink 49" xfId="46497" hidden="1" xr:uid="{00000000-0005-0000-0000-0000C5C80000}"/>
    <cellStyle name="Hyperlink 49" xfId="46547" hidden="1" xr:uid="{00000000-0005-0000-0000-0000C6C80000}"/>
    <cellStyle name="Hyperlink 49" xfId="46583" hidden="1" xr:uid="{00000000-0005-0000-0000-0000C7C80000}"/>
    <cellStyle name="Hyperlink 49" xfId="46634" hidden="1" xr:uid="{00000000-0005-0000-0000-0000C8C80000}"/>
    <cellStyle name="Hyperlink 49" xfId="46703" hidden="1" xr:uid="{00000000-0005-0000-0000-0000C9C80000}"/>
    <cellStyle name="Hyperlink 49" xfId="46752" hidden="1" xr:uid="{00000000-0005-0000-0000-0000CAC80000}"/>
    <cellStyle name="Hyperlink 49" xfId="46802" hidden="1" xr:uid="{00000000-0005-0000-0000-0000CBC80000}"/>
    <cellStyle name="Hyperlink 49" xfId="46838" hidden="1" xr:uid="{00000000-0005-0000-0000-0000CCC80000}"/>
    <cellStyle name="Hyperlink 49" xfId="46938" hidden="1" xr:uid="{00000000-0005-0000-0000-0000CDC80000}"/>
    <cellStyle name="Hyperlink 49" xfId="47060" hidden="1" xr:uid="{00000000-0005-0000-0000-0000CEC80000}"/>
    <cellStyle name="Hyperlink 49" xfId="47109" hidden="1" xr:uid="{00000000-0005-0000-0000-0000CFC80000}"/>
    <cellStyle name="Hyperlink 49" xfId="47159" hidden="1" xr:uid="{00000000-0005-0000-0000-0000D0C80000}"/>
    <cellStyle name="Hyperlink 49" xfId="47195" hidden="1" xr:uid="{00000000-0005-0000-0000-0000D1C80000}"/>
    <cellStyle name="Hyperlink 49" xfId="47318" hidden="1" xr:uid="{00000000-0005-0000-0000-0000D2C80000}"/>
    <cellStyle name="Hyperlink 49" xfId="47491" hidden="1" xr:uid="{00000000-0005-0000-0000-0000D3C80000}"/>
    <cellStyle name="Hyperlink 49" xfId="47540" hidden="1" xr:uid="{00000000-0005-0000-0000-0000D4C80000}"/>
    <cellStyle name="Hyperlink 49" xfId="47590" hidden="1" xr:uid="{00000000-0005-0000-0000-0000D5C80000}"/>
    <cellStyle name="Hyperlink 49" xfId="47626" hidden="1" xr:uid="{00000000-0005-0000-0000-0000D6C80000}"/>
    <cellStyle name="Hyperlink 49" xfId="47327" hidden="1" xr:uid="{00000000-0005-0000-0000-0000D7C80000}"/>
    <cellStyle name="Hyperlink 49" xfId="47723" hidden="1" xr:uid="{00000000-0005-0000-0000-0000D8C80000}"/>
    <cellStyle name="Hyperlink 49" xfId="47772" hidden="1" xr:uid="{00000000-0005-0000-0000-0000D9C80000}"/>
    <cellStyle name="Hyperlink 49" xfId="47822" hidden="1" xr:uid="{00000000-0005-0000-0000-0000DAC80000}"/>
    <cellStyle name="Hyperlink 49" xfId="47858" hidden="1" xr:uid="{00000000-0005-0000-0000-0000DBC80000}"/>
    <cellStyle name="Hyperlink 49" xfId="47227" hidden="1" xr:uid="{00000000-0005-0000-0000-0000DCC80000}"/>
    <cellStyle name="Hyperlink 49" xfId="47927" hidden="1" xr:uid="{00000000-0005-0000-0000-0000DDC80000}"/>
    <cellStyle name="Hyperlink 49" xfId="47976" hidden="1" xr:uid="{00000000-0005-0000-0000-0000DEC80000}"/>
    <cellStyle name="Hyperlink 49" xfId="48026" hidden="1" xr:uid="{00000000-0005-0000-0000-0000DFC80000}"/>
    <cellStyle name="Hyperlink 49" xfId="48062" hidden="1" xr:uid="{00000000-0005-0000-0000-0000E0C80000}"/>
    <cellStyle name="Hyperlink 49" xfId="47377" hidden="1" xr:uid="{00000000-0005-0000-0000-0000E1C80000}"/>
    <cellStyle name="Hyperlink 49" xfId="48131" hidden="1" xr:uid="{00000000-0005-0000-0000-0000E2C80000}"/>
    <cellStyle name="Hyperlink 49" xfId="48180" hidden="1" xr:uid="{00000000-0005-0000-0000-0000E3C80000}"/>
    <cellStyle name="Hyperlink 49" xfId="48230" hidden="1" xr:uid="{00000000-0005-0000-0000-0000E4C80000}"/>
    <cellStyle name="Hyperlink 49" xfId="48266" hidden="1" xr:uid="{00000000-0005-0000-0000-0000E5C80000}"/>
    <cellStyle name="Hyperlink 49" xfId="47212" hidden="1" xr:uid="{00000000-0005-0000-0000-0000E6C80000}"/>
    <cellStyle name="Hyperlink 49" xfId="48335" hidden="1" xr:uid="{00000000-0005-0000-0000-0000E7C80000}"/>
    <cellStyle name="Hyperlink 49" xfId="48384" hidden="1" xr:uid="{00000000-0005-0000-0000-0000E8C80000}"/>
    <cellStyle name="Hyperlink 49" xfId="48434" hidden="1" xr:uid="{00000000-0005-0000-0000-0000E9C80000}"/>
    <cellStyle name="Hyperlink 49" xfId="48470" hidden="1" xr:uid="{00000000-0005-0000-0000-0000EAC80000}"/>
    <cellStyle name="Hyperlink 49" xfId="46947" hidden="1" xr:uid="{00000000-0005-0000-0000-0000EBC80000}"/>
    <cellStyle name="Hyperlink 49" xfId="48539" hidden="1" xr:uid="{00000000-0005-0000-0000-0000ECC80000}"/>
    <cellStyle name="Hyperlink 49" xfId="48588" hidden="1" xr:uid="{00000000-0005-0000-0000-0000EDC80000}"/>
    <cellStyle name="Hyperlink 49" xfId="48638" hidden="1" xr:uid="{00000000-0005-0000-0000-0000EEC80000}"/>
    <cellStyle name="Hyperlink 49" xfId="48674" hidden="1" xr:uid="{00000000-0005-0000-0000-0000EFC80000}"/>
    <cellStyle name="Hyperlink 49" xfId="48797" hidden="1" xr:uid="{00000000-0005-0000-0000-0000F0C80000}"/>
    <cellStyle name="Hyperlink 49" xfId="48970" hidden="1" xr:uid="{00000000-0005-0000-0000-0000F1C80000}"/>
    <cellStyle name="Hyperlink 49" xfId="49019" hidden="1" xr:uid="{00000000-0005-0000-0000-0000F2C80000}"/>
    <cellStyle name="Hyperlink 49" xfId="49069" hidden="1" xr:uid="{00000000-0005-0000-0000-0000F3C80000}"/>
    <cellStyle name="Hyperlink 49" xfId="49105" hidden="1" xr:uid="{00000000-0005-0000-0000-0000F4C80000}"/>
    <cellStyle name="Hyperlink 49" xfId="48806" hidden="1" xr:uid="{00000000-0005-0000-0000-0000F5C80000}"/>
    <cellStyle name="Hyperlink 49" xfId="49202" hidden="1" xr:uid="{00000000-0005-0000-0000-0000F6C80000}"/>
    <cellStyle name="Hyperlink 49" xfId="49251" hidden="1" xr:uid="{00000000-0005-0000-0000-0000F7C80000}"/>
    <cellStyle name="Hyperlink 49" xfId="49301" hidden="1" xr:uid="{00000000-0005-0000-0000-0000F8C80000}"/>
    <cellStyle name="Hyperlink 49" xfId="49337" hidden="1" xr:uid="{00000000-0005-0000-0000-0000F9C80000}"/>
    <cellStyle name="Hyperlink 49" xfId="48706" hidden="1" xr:uid="{00000000-0005-0000-0000-0000FAC80000}"/>
    <cellStyle name="Hyperlink 49" xfId="49406" hidden="1" xr:uid="{00000000-0005-0000-0000-0000FBC80000}"/>
    <cellStyle name="Hyperlink 49" xfId="49455" hidden="1" xr:uid="{00000000-0005-0000-0000-0000FCC80000}"/>
    <cellStyle name="Hyperlink 49" xfId="49505" hidden="1" xr:uid="{00000000-0005-0000-0000-0000FDC80000}"/>
    <cellStyle name="Hyperlink 49" xfId="49541" hidden="1" xr:uid="{00000000-0005-0000-0000-0000FEC80000}"/>
    <cellStyle name="Hyperlink 49" xfId="48856" hidden="1" xr:uid="{00000000-0005-0000-0000-0000FFC80000}"/>
    <cellStyle name="Hyperlink 49" xfId="49610" hidden="1" xr:uid="{00000000-0005-0000-0000-000000C90000}"/>
    <cellStyle name="Hyperlink 49" xfId="49659" hidden="1" xr:uid="{00000000-0005-0000-0000-000001C90000}"/>
    <cellStyle name="Hyperlink 49" xfId="49709" hidden="1" xr:uid="{00000000-0005-0000-0000-000002C90000}"/>
    <cellStyle name="Hyperlink 49" xfId="49745" hidden="1" xr:uid="{00000000-0005-0000-0000-000003C90000}"/>
    <cellStyle name="Hyperlink 49" xfId="48691" hidden="1" xr:uid="{00000000-0005-0000-0000-000004C90000}"/>
    <cellStyle name="Hyperlink 49" xfId="49814" hidden="1" xr:uid="{00000000-0005-0000-0000-000005C90000}"/>
    <cellStyle name="Hyperlink 49" xfId="49863" hidden="1" xr:uid="{00000000-0005-0000-0000-000006C90000}"/>
    <cellStyle name="Hyperlink 49" xfId="49913" hidden="1" xr:uid="{00000000-0005-0000-0000-000007C90000}"/>
    <cellStyle name="Hyperlink 49" xfId="49949" hidden="1" xr:uid="{00000000-0005-0000-0000-000008C90000}"/>
    <cellStyle name="Hyperlink 49" xfId="46852" hidden="1" xr:uid="{00000000-0005-0000-0000-000009C90000}"/>
    <cellStyle name="Hyperlink 49" xfId="50018" hidden="1" xr:uid="{00000000-0005-0000-0000-00000AC90000}"/>
    <cellStyle name="Hyperlink 49" xfId="50067" hidden="1" xr:uid="{00000000-0005-0000-0000-00000BC90000}"/>
    <cellStyle name="Hyperlink 49" xfId="50117" hidden="1" xr:uid="{00000000-0005-0000-0000-00000CC90000}"/>
    <cellStyle name="Hyperlink 49" xfId="50153" hidden="1" xr:uid="{00000000-0005-0000-0000-00000DC90000}"/>
    <cellStyle name="Hyperlink 49" xfId="50276" hidden="1" xr:uid="{00000000-0005-0000-0000-00000EC90000}"/>
    <cellStyle name="Hyperlink 49" xfId="50449" hidden="1" xr:uid="{00000000-0005-0000-0000-00000FC90000}"/>
    <cellStyle name="Hyperlink 49" xfId="50498" hidden="1" xr:uid="{00000000-0005-0000-0000-000010C90000}"/>
    <cellStyle name="Hyperlink 49" xfId="50548" hidden="1" xr:uid="{00000000-0005-0000-0000-000011C90000}"/>
    <cellStyle name="Hyperlink 49" xfId="50584" hidden="1" xr:uid="{00000000-0005-0000-0000-000012C90000}"/>
    <cellStyle name="Hyperlink 49" xfId="50285" hidden="1" xr:uid="{00000000-0005-0000-0000-000013C90000}"/>
    <cellStyle name="Hyperlink 49" xfId="50681" hidden="1" xr:uid="{00000000-0005-0000-0000-000014C90000}"/>
    <cellStyle name="Hyperlink 49" xfId="50730" hidden="1" xr:uid="{00000000-0005-0000-0000-000015C90000}"/>
    <cellStyle name="Hyperlink 49" xfId="50780" hidden="1" xr:uid="{00000000-0005-0000-0000-000016C90000}"/>
    <cellStyle name="Hyperlink 49" xfId="50816" hidden="1" xr:uid="{00000000-0005-0000-0000-000017C90000}"/>
    <cellStyle name="Hyperlink 49" xfId="50185" hidden="1" xr:uid="{00000000-0005-0000-0000-000018C90000}"/>
    <cellStyle name="Hyperlink 49" xfId="50885" hidden="1" xr:uid="{00000000-0005-0000-0000-000019C90000}"/>
    <cellStyle name="Hyperlink 49" xfId="50934" hidden="1" xr:uid="{00000000-0005-0000-0000-00001AC90000}"/>
    <cellStyle name="Hyperlink 49" xfId="50984" hidden="1" xr:uid="{00000000-0005-0000-0000-00001BC90000}"/>
    <cellStyle name="Hyperlink 49" xfId="51020" hidden="1" xr:uid="{00000000-0005-0000-0000-00001CC90000}"/>
    <cellStyle name="Hyperlink 49" xfId="50335" hidden="1" xr:uid="{00000000-0005-0000-0000-00001DC90000}"/>
    <cellStyle name="Hyperlink 49" xfId="51089" hidden="1" xr:uid="{00000000-0005-0000-0000-00001EC90000}"/>
    <cellStyle name="Hyperlink 49" xfId="51138" hidden="1" xr:uid="{00000000-0005-0000-0000-00001FC90000}"/>
    <cellStyle name="Hyperlink 49" xfId="51188" hidden="1" xr:uid="{00000000-0005-0000-0000-000020C90000}"/>
    <cellStyle name="Hyperlink 49" xfId="51224" hidden="1" xr:uid="{00000000-0005-0000-0000-000021C90000}"/>
    <cellStyle name="Hyperlink 49" xfId="50170" hidden="1" xr:uid="{00000000-0005-0000-0000-000022C90000}"/>
    <cellStyle name="Hyperlink 49" xfId="51293" hidden="1" xr:uid="{00000000-0005-0000-0000-000023C90000}"/>
    <cellStyle name="Hyperlink 49" xfId="51342" hidden="1" xr:uid="{00000000-0005-0000-0000-000024C90000}"/>
    <cellStyle name="Hyperlink 49" xfId="51392" hidden="1" xr:uid="{00000000-0005-0000-0000-000025C90000}"/>
    <cellStyle name="Hyperlink 49" xfId="51428" hidden="1" xr:uid="{00000000-0005-0000-0000-000026C90000}"/>
    <cellStyle name="Hyperlink 49" xfId="26603" hidden="1" xr:uid="{00000000-0005-0000-0000-000027C90000}"/>
    <cellStyle name="Hyperlink 49" xfId="51497" hidden="1" xr:uid="{00000000-0005-0000-0000-000028C90000}"/>
    <cellStyle name="Hyperlink 49" xfId="51546" hidden="1" xr:uid="{00000000-0005-0000-0000-000029C90000}"/>
    <cellStyle name="Hyperlink 49" xfId="51596" hidden="1" xr:uid="{00000000-0005-0000-0000-00002AC90000}"/>
    <cellStyle name="Hyperlink 49" xfId="51632" hidden="1" xr:uid="{00000000-0005-0000-0000-00002BC90000}"/>
    <cellStyle name="Hyperlink 49" xfId="51683" hidden="1" xr:uid="{00000000-0005-0000-0000-00002CC90000}"/>
    <cellStyle name="Hyperlink 49" xfId="51752" hidden="1" xr:uid="{00000000-0005-0000-0000-00002DC90000}"/>
    <cellStyle name="Hyperlink 49" xfId="51801" hidden="1" xr:uid="{00000000-0005-0000-0000-00002EC90000}"/>
    <cellStyle name="Hyperlink 49" xfId="51851" hidden="1" xr:uid="{00000000-0005-0000-0000-00002FC90000}"/>
    <cellStyle name="Hyperlink 49" xfId="51887" hidden="1" xr:uid="{00000000-0005-0000-0000-000030C90000}"/>
    <cellStyle name="Hyperlink 49" xfId="51987" hidden="1" xr:uid="{00000000-0005-0000-0000-000031C90000}"/>
    <cellStyle name="Hyperlink 49" xfId="52109" hidden="1" xr:uid="{00000000-0005-0000-0000-000032C90000}"/>
    <cellStyle name="Hyperlink 49" xfId="52158" hidden="1" xr:uid="{00000000-0005-0000-0000-000033C90000}"/>
    <cellStyle name="Hyperlink 49" xfId="52208" hidden="1" xr:uid="{00000000-0005-0000-0000-000034C90000}"/>
    <cellStyle name="Hyperlink 49" xfId="52244" hidden="1" xr:uid="{00000000-0005-0000-0000-000035C90000}"/>
    <cellStyle name="Hyperlink 49" xfId="52367" hidden="1" xr:uid="{00000000-0005-0000-0000-000036C90000}"/>
    <cellStyle name="Hyperlink 49" xfId="52540" hidden="1" xr:uid="{00000000-0005-0000-0000-000037C90000}"/>
    <cellStyle name="Hyperlink 49" xfId="52589" hidden="1" xr:uid="{00000000-0005-0000-0000-000038C90000}"/>
    <cellStyle name="Hyperlink 49" xfId="52639" hidden="1" xr:uid="{00000000-0005-0000-0000-000039C90000}"/>
    <cellStyle name="Hyperlink 49" xfId="52675" hidden="1" xr:uid="{00000000-0005-0000-0000-00003AC90000}"/>
    <cellStyle name="Hyperlink 49" xfId="52376" hidden="1" xr:uid="{00000000-0005-0000-0000-00003BC90000}"/>
    <cellStyle name="Hyperlink 49" xfId="52772" hidden="1" xr:uid="{00000000-0005-0000-0000-00003CC90000}"/>
    <cellStyle name="Hyperlink 49" xfId="52821" hidden="1" xr:uid="{00000000-0005-0000-0000-00003DC90000}"/>
    <cellStyle name="Hyperlink 49" xfId="52871" hidden="1" xr:uid="{00000000-0005-0000-0000-00003EC90000}"/>
    <cellStyle name="Hyperlink 49" xfId="52907" hidden="1" xr:uid="{00000000-0005-0000-0000-00003FC90000}"/>
    <cellStyle name="Hyperlink 49" xfId="52276" hidden="1" xr:uid="{00000000-0005-0000-0000-000040C90000}"/>
    <cellStyle name="Hyperlink 49" xfId="52976" hidden="1" xr:uid="{00000000-0005-0000-0000-000041C90000}"/>
    <cellStyle name="Hyperlink 49" xfId="53025" hidden="1" xr:uid="{00000000-0005-0000-0000-000042C90000}"/>
    <cellStyle name="Hyperlink 49" xfId="53075" hidden="1" xr:uid="{00000000-0005-0000-0000-000043C90000}"/>
    <cellStyle name="Hyperlink 49" xfId="53111" hidden="1" xr:uid="{00000000-0005-0000-0000-000044C90000}"/>
    <cellStyle name="Hyperlink 49" xfId="52426" hidden="1" xr:uid="{00000000-0005-0000-0000-000045C90000}"/>
    <cellStyle name="Hyperlink 49" xfId="53180" hidden="1" xr:uid="{00000000-0005-0000-0000-000046C90000}"/>
    <cellStyle name="Hyperlink 49" xfId="53229" hidden="1" xr:uid="{00000000-0005-0000-0000-000047C90000}"/>
    <cellStyle name="Hyperlink 49" xfId="53279" hidden="1" xr:uid="{00000000-0005-0000-0000-000048C90000}"/>
    <cellStyle name="Hyperlink 49" xfId="53315" hidden="1" xr:uid="{00000000-0005-0000-0000-000049C90000}"/>
    <cellStyle name="Hyperlink 49" xfId="52261" hidden="1" xr:uid="{00000000-0005-0000-0000-00004AC90000}"/>
    <cellStyle name="Hyperlink 49" xfId="53384" hidden="1" xr:uid="{00000000-0005-0000-0000-00004BC90000}"/>
    <cellStyle name="Hyperlink 49" xfId="53433" hidden="1" xr:uid="{00000000-0005-0000-0000-00004CC90000}"/>
    <cellStyle name="Hyperlink 49" xfId="53483" hidden="1" xr:uid="{00000000-0005-0000-0000-00004DC90000}"/>
    <cellStyle name="Hyperlink 49" xfId="53519" hidden="1" xr:uid="{00000000-0005-0000-0000-00004EC90000}"/>
    <cellStyle name="Hyperlink 49" xfId="51996" hidden="1" xr:uid="{00000000-0005-0000-0000-00004FC90000}"/>
    <cellStyle name="Hyperlink 49" xfId="53588" hidden="1" xr:uid="{00000000-0005-0000-0000-000050C90000}"/>
    <cellStyle name="Hyperlink 49" xfId="53637" hidden="1" xr:uid="{00000000-0005-0000-0000-000051C90000}"/>
    <cellStyle name="Hyperlink 49" xfId="53687" hidden="1" xr:uid="{00000000-0005-0000-0000-000052C90000}"/>
    <cellStyle name="Hyperlink 49" xfId="53723" hidden="1" xr:uid="{00000000-0005-0000-0000-000053C90000}"/>
    <cellStyle name="Hyperlink 49" xfId="53846" hidden="1" xr:uid="{00000000-0005-0000-0000-000054C90000}"/>
    <cellStyle name="Hyperlink 49" xfId="54019" hidden="1" xr:uid="{00000000-0005-0000-0000-000055C90000}"/>
    <cellStyle name="Hyperlink 49" xfId="54068" hidden="1" xr:uid="{00000000-0005-0000-0000-000056C90000}"/>
    <cellStyle name="Hyperlink 49" xfId="54118" hidden="1" xr:uid="{00000000-0005-0000-0000-000057C90000}"/>
    <cellStyle name="Hyperlink 49" xfId="54154" hidden="1" xr:uid="{00000000-0005-0000-0000-000058C90000}"/>
    <cellStyle name="Hyperlink 49" xfId="53855" hidden="1" xr:uid="{00000000-0005-0000-0000-000059C90000}"/>
    <cellStyle name="Hyperlink 49" xfId="54251" hidden="1" xr:uid="{00000000-0005-0000-0000-00005AC90000}"/>
    <cellStyle name="Hyperlink 49" xfId="54300" hidden="1" xr:uid="{00000000-0005-0000-0000-00005BC90000}"/>
    <cellStyle name="Hyperlink 49" xfId="54350" hidden="1" xr:uid="{00000000-0005-0000-0000-00005CC90000}"/>
    <cellStyle name="Hyperlink 49" xfId="54386" hidden="1" xr:uid="{00000000-0005-0000-0000-00005DC90000}"/>
    <cellStyle name="Hyperlink 49" xfId="53755" hidden="1" xr:uid="{00000000-0005-0000-0000-00005EC90000}"/>
    <cellStyle name="Hyperlink 49" xfId="54455" hidden="1" xr:uid="{00000000-0005-0000-0000-00005FC90000}"/>
    <cellStyle name="Hyperlink 49" xfId="54504" hidden="1" xr:uid="{00000000-0005-0000-0000-000060C90000}"/>
    <cellStyle name="Hyperlink 49" xfId="54554" hidden="1" xr:uid="{00000000-0005-0000-0000-000061C90000}"/>
    <cellStyle name="Hyperlink 49" xfId="54590" hidden="1" xr:uid="{00000000-0005-0000-0000-000062C90000}"/>
    <cellStyle name="Hyperlink 49" xfId="53905" hidden="1" xr:uid="{00000000-0005-0000-0000-000063C90000}"/>
    <cellStyle name="Hyperlink 49" xfId="54659" hidden="1" xr:uid="{00000000-0005-0000-0000-000064C90000}"/>
    <cellStyle name="Hyperlink 49" xfId="54708" hidden="1" xr:uid="{00000000-0005-0000-0000-000065C90000}"/>
    <cellStyle name="Hyperlink 49" xfId="54758" hidden="1" xr:uid="{00000000-0005-0000-0000-000066C90000}"/>
    <cellStyle name="Hyperlink 49" xfId="54794" hidden="1" xr:uid="{00000000-0005-0000-0000-000067C90000}"/>
    <cellStyle name="Hyperlink 49" xfId="53740" hidden="1" xr:uid="{00000000-0005-0000-0000-000068C90000}"/>
    <cellStyle name="Hyperlink 49" xfId="54863" hidden="1" xr:uid="{00000000-0005-0000-0000-000069C90000}"/>
    <cellStyle name="Hyperlink 49" xfId="54912" hidden="1" xr:uid="{00000000-0005-0000-0000-00006AC90000}"/>
    <cellStyle name="Hyperlink 49" xfId="54962" hidden="1" xr:uid="{00000000-0005-0000-0000-00006BC90000}"/>
    <cellStyle name="Hyperlink 49" xfId="54998" hidden="1" xr:uid="{00000000-0005-0000-0000-00006CC90000}"/>
    <cellStyle name="Hyperlink 49" xfId="51901" hidden="1" xr:uid="{00000000-0005-0000-0000-00006DC90000}"/>
    <cellStyle name="Hyperlink 49" xfId="55067" hidden="1" xr:uid="{00000000-0005-0000-0000-00006EC90000}"/>
    <cellStyle name="Hyperlink 49" xfId="55116" hidden="1" xr:uid="{00000000-0005-0000-0000-00006FC90000}"/>
    <cellStyle name="Hyperlink 49" xfId="55166" hidden="1" xr:uid="{00000000-0005-0000-0000-000070C90000}"/>
    <cellStyle name="Hyperlink 49" xfId="55202" hidden="1" xr:uid="{00000000-0005-0000-0000-000071C90000}"/>
    <cellStyle name="Hyperlink 49" xfId="55325" hidden="1" xr:uid="{00000000-0005-0000-0000-000072C90000}"/>
    <cellStyle name="Hyperlink 49" xfId="55498" hidden="1" xr:uid="{00000000-0005-0000-0000-000073C90000}"/>
    <cellStyle name="Hyperlink 49" xfId="55547" hidden="1" xr:uid="{00000000-0005-0000-0000-000074C90000}"/>
    <cellStyle name="Hyperlink 49" xfId="55597" hidden="1" xr:uid="{00000000-0005-0000-0000-000075C90000}"/>
    <cellStyle name="Hyperlink 49" xfId="55633" hidden="1" xr:uid="{00000000-0005-0000-0000-000076C90000}"/>
    <cellStyle name="Hyperlink 49" xfId="55334" hidden="1" xr:uid="{00000000-0005-0000-0000-000077C90000}"/>
    <cellStyle name="Hyperlink 49" xfId="55730" hidden="1" xr:uid="{00000000-0005-0000-0000-000078C90000}"/>
    <cellStyle name="Hyperlink 49" xfId="55779" hidden="1" xr:uid="{00000000-0005-0000-0000-000079C90000}"/>
    <cellStyle name="Hyperlink 49" xfId="55829" hidden="1" xr:uid="{00000000-0005-0000-0000-00007AC90000}"/>
    <cellStyle name="Hyperlink 49" xfId="55865" hidden="1" xr:uid="{00000000-0005-0000-0000-00007BC90000}"/>
    <cellStyle name="Hyperlink 49" xfId="55234" hidden="1" xr:uid="{00000000-0005-0000-0000-00007CC90000}"/>
    <cellStyle name="Hyperlink 49" xfId="55934" hidden="1" xr:uid="{00000000-0005-0000-0000-00007DC90000}"/>
    <cellStyle name="Hyperlink 49" xfId="55983" hidden="1" xr:uid="{00000000-0005-0000-0000-00007EC90000}"/>
    <cellStyle name="Hyperlink 49" xfId="56033" hidden="1" xr:uid="{00000000-0005-0000-0000-00007FC90000}"/>
    <cellStyle name="Hyperlink 49" xfId="56069" hidden="1" xr:uid="{00000000-0005-0000-0000-000080C90000}"/>
    <cellStyle name="Hyperlink 49" xfId="55384" hidden="1" xr:uid="{00000000-0005-0000-0000-000081C90000}"/>
    <cellStyle name="Hyperlink 49" xfId="56138" hidden="1" xr:uid="{00000000-0005-0000-0000-000082C90000}"/>
    <cellStyle name="Hyperlink 49" xfId="56187" hidden="1" xr:uid="{00000000-0005-0000-0000-000083C90000}"/>
    <cellStyle name="Hyperlink 49" xfId="56237" hidden="1" xr:uid="{00000000-0005-0000-0000-000084C90000}"/>
    <cellStyle name="Hyperlink 49" xfId="56273" hidden="1" xr:uid="{00000000-0005-0000-0000-000085C90000}"/>
    <cellStyle name="Hyperlink 49" xfId="55219" hidden="1" xr:uid="{00000000-0005-0000-0000-000086C90000}"/>
    <cellStyle name="Hyperlink 49" xfId="56342" hidden="1" xr:uid="{00000000-0005-0000-0000-000087C90000}"/>
    <cellStyle name="Hyperlink 49" xfId="56391" hidden="1" xr:uid="{00000000-0005-0000-0000-000088C90000}"/>
    <cellStyle name="Hyperlink 49" xfId="56441" hidden="1" xr:uid="{00000000-0005-0000-0000-000089C90000}"/>
    <cellStyle name="Hyperlink 49" xfId="56477" hidden="1" xr:uid="{00000000-0005-0000-0000-00008AC90000}"/>
    <cellStyle name="Hyperlink 49" xfId="56539" hidden="1" xr:uid="{00000000-0005-0000-0000-00008BC90000}"/>
    <cellStyle name="Hyperlink 49" xfId="56610" hidden="1" xr:uid="{00000000-0005-0000-0000-00008CC90000}"/>
    <cellStyle name="Hyperlink 49" xfId="56659" hidden="1" xr:uid="{00000000-0005-0000-0000-00008DC90000}"/>
    <cellStyle name="Hyperlink 49" xfId="56709" hidden="1" xr:uid="{00000000-0005-0000-0000-00008EC90000}"/>
    <cellStyle name="Hyperlink 49" xfId="56745" hidden="1" xr:uid="{00000000-0005-0000-0000-00008FC90000}"/>
    <cellStyle name="Hyperlink 49" xfId="56796" hidden="1" xr:uid="{00000000-0005-0000-0000-000090C90000}"/>
    <cellStyle name="Hyperlink 49" xfId="56865" hidden="1" xr:uid="{00000000-0005-0000-0000-000091C90000}"/>
    <cellStyle name="Hyperlink 49" xfId="56914" hidden="1" xr:uid="{00000000-0005-0000-0000-000092C90000}"/>
    <cellStyle name="Hyperlink 49" xfId="56964" hidden="1" xr:uid="{00000000-0005-0000-0000-000093C90000}"/>
    <cellStyle name="Hyperlink 49" xfId="57000" hidden="1" xr:uid="{00000000-0005-0000-0000-000094C90000}"/>
    <cellStyle name="Hyperlink 49" xfId="57108" hidden="1" xr:uid="{00000000-0005-0000-0000-000095C90000}"/>
    <cellStyle name="Hyperlink 49" xfId="57232" hidden="1" xr:uid="{00000000-0005-0000-0000-000096C90000}"/>
    <cellStyle name="Hyperlink 49" xfId="57281" hidden="1" xr:uid="{00000000-0005-0000-0000-000097C90000}"/>
    <cellStyle name="Hyperlink 49" xfId="57331" hidden="1" xr:uid="{00000000-0005-0000-0000-000098C90000}"/>
    <cellStyle name="Hyperlink 49" xfId="57367" hidden="1" xr:uid="{00000000-0005-0000-0000-000099C90000}"/>
    <cellStyle name="Hyperlink 49" xfId="57490" hidden="1" xr:uid="{00000000-0005-0000-0000-00009AC90000}"/>
    <cellStyle name="Hyperlink 49" xfId="57663" hidden="1" xr:uid="{00000000-0005-0000-0000-00009BC90000}"/>
    <cellStyle name="Hyperlink 49" xfId="57712" hidden="1" xr:uid="{00000000-0005-0000-0000-00009CC90000}"/>
    <cellStyle name="Hyperlink 49" xfId="57762" hidden="1" xr:uid="{00000000-0005-0000-0000-00009DC90000}"/>
    <cellStyle name="Hyperlink 49" xfId="57798" hidden="1" xr:uid="{00000000-0005-0000-0000-00009EC90000}"/>
    <cellStyle name="Hyperlink 49" xfId="57499" hidden="1" xr:uid="{00000000-0005-0000-0000-00009FC90000}"/>
    <cellStyle name="Hyperlink 49" xfId="57895" hidden="1" xr:uid="{00000000-0005-0000-0000-0000A0C90000}"/>
    <cellStyle name="Hyperlink 49" xfId="57944" hidden="1" xr:uid="{00000000-0005-0000-0000-0000A1C90000}"/>
    <cellStyle name="Hyperlink 49" xfId="57994" hidden="1" xr:uid="{00000000-0005-0000-0000-0000A2C90000}"/>
    <cellStyle name="Hyperlink 49" xfId="58030" hidden="1" xr:uid="{00000000-0005-0000-0000-0000A3C90000}"/>
    <cellStyle name="Hyperlink 49" xfId="57399" hidden="1" xr:uid="{00000000-0005-0000-0000-0000A4C90000}"/>
    <cellStyle name="Hyperlink 49" xfId="58099" hidden="1" xr:uid="{00000000-0005-0000-0000-0000A5C90000}"/>
    <cellStyle name="Hyperlink 49" xfId="58148" hidden="1" xr:uid="{00000000-0005-0000-0000-0000A6C90000}"/>
    <cellStyle name="Hyperlink 49" xfId="58198" hidden="1" xr:uid="{00000000-0005-0000-0000-0000A7C90000}"/>
    <cellStyle name="Hyperlink 49" xfId="58234" hidden="1" xr:uid="{00000000-0005-0000-0000-0000A8C90000}"/>
    <cellStyle name="Hyperlink 49" xfId="57549" hidden="1" xr:uid="{00000000-0005-0000-0000-0000A9C90000}"/>
    <cellStyle name="Hyperlink 49" xfId="58303" hidden="1" xr:uid="{00000000-0005-0000-0000-0000AAC90000}"/>
    <cellStyle name="Hyperlink 49" xfId="58352" hidden="1" xr:uid="{00000000-0005-0000-0000-0000ABC90000}"/>
    <cellStyle name="Hyperlink 49" xfId="58402" hidden="1" xr:uid="{00000000-0005-0000-0000-0000ACC90000}"/>
    <cellStyle name="Hyperlink 49" xfId="58438" hidden="1" xr:uid="{00000000-0005-0000-0000-0000ADC90000}"/>
    <cellStyle name="Hyperlink 49" xfId="57384" hidden="1" xr:uid="{00000000-0005-0000-0000-0000AEC90000}"/>
    <cellStyle name="Hyperlink 49" xfId="58507" hidden="1" xr:uid="{00000000-0005-0000-0000-0000AFC90000}"/>
    <cellStyle name="Hyperlink 49" xfId="58556" hidden="1" xr:uid="{00000000-0005-0000-0000-0000B0C90000}"/>
    <cellStyle name="Hyperlink 49" xfId="58606" hidden="1" xr:uid="{00000000-0005-0000-0000-0000B1C90000}"/>
    <cellStyle name="Hyperlink 49" xfId="58642" hidden="1" xr:uid="{00000000-0005-0000-0000-0000B2C90000}"/>
    <cellStyle name="Hyperlink 49" xfId="57118" hidden="1" xr:uid="{00000000-0005-0000-0000-0000B3C90000}"/>
    <cellStyle name="Hyperlink 49" xfId="58711" hidden="1" xr:uid="{00000000-0005-0000-0000-0000B4C90000}"/>
    <cellStyle name="Hyperlink 49" xfId="58760" hidden="1" xr:uid="{00000000-0005-0000-0000-0000B5C90000}"/>
    <cellStyle name="Hyperlink 49" xfId="58810" hidden="1" xr:uid="{00000000-0005-0000-0000-0000B6C90000}"/>
    <cellStyle name="Hyperlink 49" xfId="58846" hidden="1" xr:uid="{00000000-0005-0000-0000-0000B7C90000}"/>
    <cellStyle name="Hyperlink 49" xfId="58969" hidden="1" xr:uid="{00000000-0005-0000-0000-0000B8C90000}"/>
    <cellStyle name="Hyperlink 49" xfId="59142" hidden="1" xr:uid="{00000000-0005-0000-0000-0000B9C90000}"/>
    <cellStyle name="Hyperlink 49" xfId="59191" hidden="1" xr:uid="{00000000-0005-0000-0000-0000BAC90000}"/>
    <cellStyle name="Hyperlink 49" xfId="59241" hidden="1" xr:uid="{00000000-0005-0000-0000-0000BBC90000}"/>
    <cellStyle name="Hyperlink 49" xfId="59277" hidden="1" xr:uid="{00000000-0005-0000-0000-0000BCC90000}"/>
    <cellStyle name="Hyperlink 49" xfId="58978" hidden="1" xr:uid="{00000000-0005-0000-0000-0000BDC90000}"/>
    <cellStyle name="Hyperlink 49" xfId="59374" hidden="1" xr:uid="{00000000-0005-0000-0000-0000BEC90000}"/>
    <cellStyle name="Hyperlink 49" xfId="59423" hidden="1" xr:uid="{00000000-0005-0000-0000-0000BFC90000}"/>
    <cellStyle name="Hyperlink 49" xfId="59473" hidden="1" xr:uid="{00000000-0005-0000-0000-0000C0C90000}"/>
    <cellStyle name="Hyperlink 49" xfId="59509" hidden="1" xr:uid="{00000000-0005-0000-0000-0000C1C90000}"/>
    <cellStyle name="Hyperlink 49" xfId="58878" hidden="1" xr:uid="{00000000-0005-0000-0000-0000C2C90000}"/>
    <cellStyle name="Hyperlink 49" xfId="59578" hidden="1" xr:uid="{00000000-0005-0000-0000-0000C3C90000}"/>
    <cellStyle name="Hyperlink 49" xfId="59627" hidden="1" xr:uid="{00000000-0005-0000-0000-0000C4C90000}"/>
    <cellStyle name="Hyperlink 49" xfId="59677" hidden="1" xr:uid="{00000000-0005-0000-0000-0000C5C90000}"/>
    <cellStyle name="Hyperlink 49" xfId="59713" hidden="1" xr:uid="{00000000-0005-0000-0000-0000C6C90000}"/>
    <cellStyle name="Hyperlink 49" xfId="59028" hidden="1" xr:uid="{00000000-0005-0000-0000-0000C7C90000}"/>
    <cellStyle name="Hyperlink 49" xfId="59782" hidden="1" xr:uid="{00000000-0005-0000-0000-0000C8C90000}"/>
    <cellStyle name="Hyperlink 49" xfId="59831" hidden="1" xr:uid="{00000000-0005-0000-0000-0000C9C90000}"/>
    <cellStyle name="Hyperlink 49" xfId="59881" hidden="1" xr:uid="{00000000-0005-0000-0000-0000CAC90000}"/>
    <cellStyle name="Hyperlink 49" xfId="59917" hidden="1" xr:uid="{00000000-0005-0000-0000-0000CBC90000}"/>
    <cellStyle name="Hyperlink 49" xfId="58863" hidden="1" xr:uid="{00000000-0005-0000-0000-0000CCC90000}"/>
    <cellStyle name="Hyperlink 49" xfId="59986" hidden="1" xr:uid="{00000000-0005-0000-0000-0000CDC90000}"/>
    <cellStyle name="Hyperlink 49" xfId="60035" hidden="1" xr:uid="{00000000-0005-0000-0000-0000CEC90000}"/>
    <cellStyle name="Hyperlink 49" xfId="60085" hidden="1" xr:uid="{00000000-0005-0000-0000-0000CFC90000}"/>
    <cellStyle name="Hyperlink 49" xfId="60121" hidden="1" xr:uid="{00000000-0005-0000-0000-0000D0C90000}"/>
    <cellStyle name="Hyperlink 49" xfId="57018" hidden="1" xr:uid="{00000000-0005-0000-0000-0000D1C90000}"/>
    <cellStyle name="Hyperlink 49" xfId="60190" hidden="1" xr:uid="{00000000-0005-0000-0000-0000D2C90000}"/>
    <cellStyle name="Hyperlink 49" xfId="60239" hidden="1" xr:uid="{00000000-0005-0000-0000-0000D3C90000}"/>
    <cellStyle name="Hyperlink 49" xfId="60289" hidden="1" xr:uid="{00000000-0005-0000-0000-0000D4C90000}"/>
    <cellStyle name="Hyperlink 49" xfId="60325" hidden="1" xr:uid="{00000000-0005-0000-0000-0000D5C90000}"/>
    <cellStyle name="Hyperlink 49" xfId="60448" hidden="1" xr:uid="{00000000-0005-0000-0000-0000D6C90000}"/>
    <cellStyle name="Hyperlink 49" xfId="60621" hidden="1" xr:uid="{00000000-0005-0000-0000-0000D7C90000}"/>
    <cellStyle name="Hyperlink 49" xfId="60670" hidden="1" xr:uid="{00000000-0005-0000-0000-0000D8C90000}"/>
    <cellStyle name="Hyperlink 49" xfId="60720" hidden="1" xr:uid="{00000000-0005-0000-0000-0000D9C90000}"/>
    <cellStyle name="Hyperlink 49" xfId="60756" hidden="1" xr:uid="{00000000-0005-0000-0000-0000DAC90000}"/>
    <cellStyle name="Hyperlink 49" xfId="60457" hidden="1" xr:uid="{00000000-0005-0000-0000-0000DBC90000}"/>
    <cellStyle name="Hyperlink 49" xfId="60853" hidden="1" xr:uid="{00000000-0005-0000-0000-0000DCC90000}"/>
    <cellStyle name="Hyperlink 49" xfId="60902" hidden="1" xr:uid="{00000000-0005-0000-0000-0000DDC90000}"/>
    <cellStyle name="Hyperlink 49" xfId="60952" hidden="1" xr:uid="{00000000-0005-0000-0000-0000DEC90000}"/>
    <cellStyle name="Hyperlink 49" xfId="60988" hidden="1" xr:uid="{00000000-0005-0000-0000-0000DFC90000}"/>
    <cellStyle name="Hyperlink 49" xfId="60357" hidden="1" xr:uid="{00000000-0005-0000-0000-0000E0C90000}"/>
    <cellStyle name="Hyperlink 49" xfId="61057" hidden="1" xr:uid="{00000000-0005-0000-0000-0000E1C90000}"/>
    <cellStyle name="Hyperlink 49" xfId="61106" hidden="1" xr:uid="{00000000-0005-0000-0000-0000E2C90000}"/>
    <cellStyle name="Hyperlink 49" xfId="61156" hidden="1" xr:uid="{00000000-0005-0000-0000-0000E3C90000}"/>
    <cellStyle name="Hyperlink 49" xfId="61192" hidden="1" xr:uid="{00000000-0005-0000-0000-0000E4C90000}"/>
    <cellStyle name="Hyperlink 49" xfId="60507" hidden="1" xr:uid="{00000000-0005-0000-0000-0000E5C90000}"/>
    <cellStyle name="Hyperlink 49" xfId="61261" hidden="1" xr:uid="{00000000-0005-0000-0000-0000E6C90000}"/>
    <cellStyle name="Hyperlink 49" xfId="61310" hidden="1" xr:uid="{00000000-0005-0000-0000-0000E7C90000}"/>
    <cellStyle name="Hyperlink 49" xfId="61360" hidden="1" xr:uid="{00000000-0005-0000-0000-0000E8C90000}"/>
    <cellStyle name="Hyperlink 49" xfId="61396" hidden="1" xr:uid="{00000000-0005-0000-0000-0000E9C90000}"/>
    <cellStyle name="Hyperlink 49" xfId="60342" hidden="1" xr:uid="{00000000-0005-0000-0000-0000EAC90000}"/>
    <cellStyle name="Hyperlink 49" xfId="61465" hidden="1" xr:uid="{00000000-0005-0000-0000-0000EBC90000}"/>
    <cellStyle name="Hyperlink 49" xfId="61514" hidden="1" xr:uid="{00000000-0005-0000-0000-0000ECC90000}"/>
    <cellStyle name="Hyperlink 49" xfId="61564" hidden="1" xr:uid="{00000000-0005-0000-0000-0000EDC90000}"/>
    <cellStyle name="Hyperlink 49" xfId="61600" xr:uid="{00000000-0005-0000-0000-0000EEC90000}"/>
    <cellStyle name="Hyperlink 5" xfId="176" hidden="1" xr:uid="{00000000-0005-0000-0000-0000EFC90000}"/>
    <cellStyle name="Hyperlink 5" xfId="222" hidden="1" xr:uid="{00000000-0005-0000-0000-0000F0C90000}"/>
    <cellStyle name="Hyperlink 5" xfId="452" hidden="1" xr:uid="{00000000-0005-0000-0000-0000F1C90000}"/>
    <cellStyle name="Hyperlink 5" xfId="423" hidden="1" xr:uid="{00000000-0005-0000-0000-0000F2C90000}"/>
    <cellStyle name="Hyperlink 5" xfId="504" hidden="1" xr:uid="{00000000-0005-0000-0000-0000F3C90000}"/>
    <cellStyle name="Hyperlink 5" xfId="553" hidden="1" xr:uid="{00000000-0005-0000-0000-0000F4C90000}"/>
    <cellStyle name="Hyperlink 5" xfId="640" hidden="1" xr:uid="{00000000-0005-0000-0000-0000F5C90000}"/>
    <cellStyle name="Hyperlink 5" xfId="709" hidden="1" xr:uid="{00000000-0005-0000-0000-0000F6C90000}"/>
    <cellStyle name="Hyperlink 5" xfId="680" hidden="1" xr:uid="{00000000-0005-0000-0000-0000F7C90000}"/>
    <cellStyle name="Hyperlink 5" xfId="759" hidden="1" xr:uid="{00000000-0005-0000-0000-0000F8C90000}"/>
    <cellStyle name="Hyperlink 5" xfId="808" hidden="1" xr:uid="{00000000-0005-0000-0000-0000F9C90000}"/>
    <cellStyle name="Hyperlink 5" xfId="954" hidden="1" xr:uid="{00000000-0005-0000-0000-0000FAC90000}"/>
    <cellStyle name="Hyperlink 5" xfId="1079" hidden="1" xr:uid="{00000000-0005-0000-0000-0000FBC90000}"/>
    <cellStyle name="Hyperlink 5" xfId="1050" hidden="1" xr:uid="{00000000-0005-0000-0000-0000FCC90000}"/>
    <cellStyle name="Hyperlink 5" xfId="1129" hidden="1" xr:uid="{00000000-0005-0000-0000-0000FDC90000}"/>
    <cellStyle name="Hyperlink 5" xfId="1178" hidden="1" xr:uid="{00000000-0005-0000-0000-0000FEC90000}"/>
    <cellStyle name="Hyperlink 5" xfId="1337" hidden="1" xr:uid="{00000000-0005-0000-0000-0000FFC90000}"/>
    <cellStyle name="Hyperlink 5" xfId="1510" hidden="1" xr:uid="{00000000-0005-0000-0000-000000CA0000}"/>
    <cellStyle name="Hyperlink 5" xfId="1481" hidden="1" xr:uid="{00000000-0005-0000-0000-000001CA0000}"/>
    <cellStyle name="Hyperlink 5" xfId="1560" hidden="1" xr:uid="{00000000-0005-0000-0000-000002CA0000}"/>
    <cellStyle name="Hyperlink 5" xfId="1609" hidden="1" xr:uid="{00000000-0005-0000-0000-000003CA0000}"/>
    <cellStyle name="Hyperlink 5" xfId="1396" hidden="1" xr:uid="{00000000-0005-0000-0000-000004CA0000}"/>
    <cellStyle name="Hyperlink 5" xfId="1742" hidden="1" xr:uid="{00000000-0005-0000-0000-000005CA0000}"/>
    <cellStyle name="Hyperlink 5" xfId="1713" hidden="1" xr:uid="{00000000-0005-0000-0000-000006CA0000}"/>
    <cellStyle name="Hyperlink 5" xfId="1792" hidden="1" xr:uid="{00000000-0005-0000-0000-000007CA0000}"/>
    <cellStyle name="Hyperlink 5" xfId="1841" hidden="1" xr:uid="{00000000-0005-0000-0000-000008CA0000}"/>
    <cellStyle name="Hyperlink 5" xfId="1291" hidden="1" xr:uid="{00000000-0005-0000-0000-000009CA0000}"/>
    <cellStyle name="Hyperlink 5" xfId="1946" hidden="1" xr:uid="{00000000-0005-0000-0000-00000ACA0000}"/>
    <cellStyle name="Hyperlink 5" xfId="1917" hidden="1" xr:uid="{00000000-0005-0000-0000-00000BCA0000}"/>
    <cellStyle name="Hyperlink 5" xfId="1996" hidden="1" xr:uid="{00000000-0005-0000-0000-00000CCA0000}"/>
    <cellStyle name="Hyperlink 5" xfId="2045" hidden="1" xr:uid="{00000000-0005-0000-0000-00000DCA0000}"/>
    <cellStyle name="Hyperlink 5" xfId="1449" hidden="1" xr:uid="{00000000-0005-0000-0000-00000ECA0000}"/>
    <cellStyle name="Hyperlink 5" xfId="2150" hidden="1" xr:uid="{00000000-0005-0000-0000-00000FCA0000}"/>
    <cellStyle name="Hyperlink 5" xfId="2121" hidden="1" xr:uid="{00000000-0005-0000-0000-000010CA0000}"/>
    <cellStyle name="Hyperlink 5" xfId="2200" hidden="1" xr:uid="{00000000-0005-0000-0000-000011CA0000}"/>
    <cellStyle name="Hyperlink 5" xfId="2249" hidden="1" xr:uid="{00000000-0005-0000-0000-000012CA0000}"/>
    <cellStyle name="Hyperlink 5" xfId="1255" hidden="1" xr:uid="{00000000-0005-0000-0000-000013CA0000}"/>
    <cellStyle name="Hyperlink 5" xfId="2354" hidden="1" xr:uid="{00000000-0005-0000-0000-000014CA0000}"/>
    <cellStyle name="Hyperlink 5" xfId="2325" hidden="1" xr:uid="{00000000-0005-0000-0000-000015CA0000}"/>
    <cellStyle name="Hyperlink 5" xfId="2404" hidden="1" xr:uid="{00000000-0005-0000-0000-000016CA0000}"/>
    <cellStyle name="Hyperlink 5" xfId="2453" hidden="1" xr:uid="{00000000-0005-0000-0000-000017CA0000}"/>
    <cellStyle name="Hyperlink 5" xfId="1014" hidden="1" xr:uid="{00000000-0005-0000-0000-000018CA0000}"/>
    <cellStyle name="Hyperlink 5" xfId="2558" hidden="1" xr:uid="{00000000-0005-0000-0000-000019CA0000}"/>
    <cellStyle name="Hyperlink 5" xfId="2529" hidden="1" xr:uid="{00000000-0005-0000-0000-00001ACA0000}"/>
    <cellStyle name="Hyperlink 5" xfId="2608" hidden="1" xr:uid="{00000000-0005-0000-0000-00001BCA0000}"/>
    <cellStyle name="Hyperlink 5" xfId="2657" hidden="1" xr:uid="{00000000-0005-0000-0000-00001CCA0000}"/>
    <cellStyle name="Hyperlink 5" xfId="2816" hidden="1" xr:uid="{00000000-0005-0000-0000-00001DCA0000}"/>
    <cellStyle name="Hyperlink 5" xfId="2989" hidden="1" xr:uid="{00000000-0005-0000-0000-00001ECA0000}"/>
    <cellStyle name="Hyperlink 5" xfId="2960" hidden="1" xr:uid="{00000000-0005-0000-0000-00001FCA0000}"/>
    <cellStyle name="Hyperlink 5" xfId="3039" hidden="1" xr:uid="{00000000-0005-0000-0000-000020CA0000}"/>
    <cellStyle name="Hyperlink 5" xfId="3088" hidden="1" xr:uid="{00000000-0005-0000-0000-000021CA0000}"/>
    <cellStyle name="Hyperlink 5" xfId="2875" hidden="1" xr:uid="{00000000-0005-0000-0000-000022CA0000}"/>
    <cellStyle name="Hyperlink 5" xfId="3221" hidden="1" xr:uid="{00000000-0005-0000-0000-000023CA0000}"/>
    <cellStyle name="Hyperlink 5" xfId="3192" hidden="1" xr:uid="{00000000-0005-0000-0000-000024CA0000}"/>
    <cellStyle name="Hyperlink 5" xfId="3271" hidden="1" xr:uid="{00000000-0005-0000-0000-000025CA0000}"/>
    <cellStyle name="Hyperlink 5" xfId="3320" hidden="1" xr:uid="{00000000-0005-0000-0000-000026CA0000}"/>
    <cellStyle name="Hyperlink 5" xfId="2770" hidden="1" xr:uid="{00000000-0005-0000-0000-000027CA0000}"/>
    <cellStyle name="Hyperlink 5" xfId="3425" hidden="1" xr:uid="{00000000-0005-0000-0000-000028CA0000}"/>
    <cellStyle name="Hyperlink 5" xfId="3396" hidden="1" xr:uid="{00000000-0005-0000-0000-000029CA0000}"/>
    <cellStyle name="Hyperlink 5" xfId="3475" hidden="1" xr:uid="{00000000-0005-0000-0000-00002ACA0000}"/>
    <cellStyle name="Hyperlink 5" xfId="3524" hidden="1" xr:uid="{00000000-0005-0000-0000-00002BCA0000}"/>
    <cellStyle name="Hyperlink 5" xfId="2928" hidden="1" xr:uid="{00000000-0005-0000-0000-00002CCA0000}"/>
    <cellStyle name="Hyperlink 5" xfId="3629" hidden="1" xr:uid="{00000000-0005-0000-0000-00002DCA0000}"/>
    <cellStyle name="Hyperlink 5" xfId="3600" hidden="1" xr:uid="{00000000-0005-0000-0000-00002ECA0000}"/>
    <cellStyle name="Hyperlink 5" xfId="3679" hidden="1" xr:uid="{00000000-0005-0000-0000-00002FCA0000}"/>
    <cellStyle name="Hyperlink 5" xfId="3728" hidden="1" xr:uid="{00000000-0005-0000-0000-000030CA0000}"/>
    <cellStyle name="Hyperlink 5" xfId="2734" hidden="1" xr:uid="{00000000-0005-0000-0000-000031CA0000}"/>
    <cellStyle name="Hyperlink 5" xfId="3833" hidden="1" xr:uid="{00000000-0005-0000-0000-000032CA0000}"/>
    <cellStyle name="Hyperlink 5" xfId="3804" hidden="1" xr:uid="{00000000-0005-0000-0000-000033CA0000}"/>
    <cellStyle name="Hyperlink 5" xfId="3883" hidden="1" xr:uid="{00000000-0005-0000-0000-000034CA0000}"/>
    <cellStyle name="Hyperlink 5" xfId="3932" hidden="1" xr:uid="{00000000-0005-0000-0000-000035CA0000}"/>
    <cellStyle name="Hyperlink 5" xfId="909" hidden="1" xr:uid="{00000000-0005-0000-0000-000036CA0000}"/>
    <cellStyle name="Hyperlink 5" xfId="4037" hidden="1" xr:uid="{00000000-0005-0000-0000-000037CA0000}"/>
    <cellStyle name="Hyperlink 5" xfId="4008" hidden="1" xr:uid="{00000000-0005-0000-0000-000038CA0000}"/>
    <cellStyle name="Hyperlink 5" xfId="4087" hidden="1" xr:uid="{00000000-0005-0000-0000-000039CA0000}"/>
    <cellStyle name="Hyperlink 5" xfId="4136" hidden="1" xr:uid="{00000000-0005-0000-0000-00003ACA0000}"/>
    <cellStyle name="Hyperlink 5" xfId="4295" hidden="1" xr:uid="{00000000-0005-0000-0000-00003BCA0000}"/>
    <cellStyle name="Hyperlink 5" xfId="4468" hidden="1" xr:uid="{00000000-0005-0000-0000-00003CCA0000}"/>
    <cellStyle name="Hyperlink 5" xfId="4439" hidden="1" xr:uid="{00000000-0005-0000-0000-00003DCA0000}"/>
    <cellStyle name="Hyperlink 5" xfId="4518" hidden="1" xr:uid="{00000000-0005-0000-0000-00003ECA0000}"/>
    <cellStyle name="Hyperlink 5" xfId="4567" hidden="1" xr:uid="{00000000-0005-0000-0000-00003FCA0000}"/>
    <cellStyle name="Hyperlink 5" xfId="4354" hidden="1" xr:uid="{00000000-0005-0000-0000-000040CA0000}"/>
    <cellStyle name="Hyperlink 5" xfId="4700" hidden="1" xr:uid="{00000000-0005-0000-0000-000041CA0000}"/>
    <cellStyle name="Hyperlink 5" xfId="4671" hidden="1" xr:uid="{00000000-0005-0000-0000-000042CA0000}"/>
    <cellStyle name="Hyperlink 5" xfId="4750" hidden="1" xr:uid="{00000000-0005-0000-0000-000043CA0000}"/>
    <cellStyle name="Hyperlink 5" xfId="4799" hidden="1" xr:uid="{00000000-0005-0000-0000-000044CA0000}"/>
    <cellStyle name="Hyperlink 5" xfId="4249" hidden="1" xr:uid="{00000000-0005-0000-0000-000045CA0000}"/>
    <cellStyle name="Hyperlink 5" xfId="4904" hidden="1" xr:uid="{00000000-0005-0000-0000-000046CA0000}"/>
    <cellStyle name="Hyperlink 5" xfId="4875" hidden="1" xr:uid="{00000000-0005-0000-0000-000047CA0000}"/>
    <cellStyle name="Hyperlink 5" xfId="4954" hidden="1" xr:uid="{00000000-0005-0000-0000-000048CA0000}"/>
    <cellStyle name="Hyperlink 5" xfId="5003" hidden="1" xr:uid="{00000000-0005-0000-0000-000049CA0000}"/>
    <cellStyle name="Hyperlink 5" xfId="4407" hidden="1" xr:uid="{00000000-0005-0000-0000-00004ACA0000}"/>
    <cellStyle name="Hyperlink 5" xfId="5108" hidden="1" xr:uid="{00000000-0005-0000-0000-00004BCA0000}"/>
    <cellStyle name="Hyperlink 5" xfId="5079" hidden="1" xr:uid="{00000000-0005-0000-0000-00004CCA0000}"/>
    <cellStyle name="Hyperlink 5" xfId="5158" hidden="1" xr:uid="{00000000-0005-0000-0000-00004DCA0000}"/>
    <cellStyle name="Hyperlink 5" xfId="5207" hidden="1" xr:uid="{00000000-0005-0000-0000-00004ECA0000}"/>
    <cellStyle name="Hyperlink 5" xfId="4213" hidden="1" xr:uid="{00000000-0005-0000-0000-00004FCA0000}"/>
    <cellStyle name="Hyperlink 5" xfId="5312" hidden="1" xr:uid="{00000000-0005-0000-0000-000050CA0000}"/>
    <cellStyle name="Hyperlink 5" xfId="5283" hidden="1" xr:uid="{00000000-0005-0000-0000-000051CA0000}"/>
    <cellStyle name="Hyperlink 5" xfId="5362" hidden="1" xr:uid="{00000000-0005-0000-0000-000052CA0000}"/>
    <cellStyle name="Hyperlink 5" xfId="5411" hidden="1" xr:uid="{00000000-0005-0000-0000-000053CA0000}"/>
    <cellStyle name="Hyperlink 5" xfId="5648" hidden="1" xr:uid="{00000000-0005-0000-0000-000054CA0000}"/>
    <cellStyle name="Hyperlink 5" xfId="5848" hidden="1" xr:uid="{00000000-0005-0000-0000-000055CA0000}"/>
    <cellStyle name="Hyperlink 5" xfId="5819" hidden="1" xr:uid="{00000000-0005-0000-0000-000056CA0000}"/>
    <cellStyle name="Hyperlink 5" xfId="5898" hidden="1" xr:uid="{00000000-0005-0000-0000-000057CA0000}"/>
    <cellStyle name="Hyperlink 5" xfId="5947" hidden="1" xr:uid="{00000000-0005-0000-0000-000058CA0000}"/>
    <cellStyle name="Hyperlink 5" xfId="6034" hidden="1" xr:uid="{00000000-0005-0000-0000-000059CA0000}"/>
    <cellStyle name="Hyperlink 5" xfId="6103" hidden="1" xr:uid="{00000000-0005-0000-0000-00005ACA0000}"/>
    <cellStyle name="Hyperlink 5" xfId="6074" hidden="1" xr:uid="{00000000-0005-0000-0000-00005BCA0000}"/>
    <cellStyle name="Hyperlink 5" xfId="6153" hidden="1" xr:uid="{00000000-0005-0000-0000-00005CCA0000}"/>
    <cellStyle name="Hyperlink 5" xfId="6202" hidden="1" xr:uid="{00000000-0005-0000-0000-00005DCA0000}"/>
    <cellStyle name="Hyperlink 5" xfId="6345" hidden="1" xr:uid="{00000000-0005-0000-0000-00005ECA0000}"/>
    <cellStyle name="Hyperlink 5" xfId="6469" hidden="1" xr:uid="{00000000-0005-0000-0000-00005FCA0000}"/>
    <cellStyle name="Hyperlink 5" xfId="6440" hidden="1" xr:uid="{00000000-0005-0000-0000-000060CA0000}"/>
    <cellStyle name="Hyperlink 5" xfId="6519" hidden="1" xr:uid="{00000000-0005-0000-0000-000061CA0000}"/>
    <cellStyle name="Hyperlink 5" xfId="6568" hidden="1" xr:uid="{00000000-0005-0000-0000-000062CA0000}"/>
    <cellStyle name="Hyperlink 5" xfId="6727" hidden="1" xr:uid="{00000000-0005-0000-0000-000063CA0000}"/>
    <cellStyle name="Hyperlink 5" xfId="6900" hidden="1" xr:uid="{00000000-0005-0000-0000-000064CA0000}"/>
    <cellStyle name="Hyperlink 5" xfId="6871" hidden="1" xr:uid="{00000000-0005-0000-0000-000065CA0000}"/>
    <cellStyle name="Hyperlink 5" xfId="6950" hidden="1" xr:uid="{00000000-0005-0000-0000-000066CA0000}"/>
    <cellStyle name="Hyperlink 5" xfId="6999" hidden="1" xr:uid="{00000000-0005-0000-0000-000067CA0000}"/>
    <cellStyle name="Hyperlink 5" xfId="6786" hidden="1" xr:uid="{00000000-0005-0000-0000-000068CA0000}"/>
    <cellStyle name="Hyperlink 5" xfId="7132" hidden="1" xr:uid="{00000000-0005-0000-0000-000069CA0000}"/>
    <cellStyle name="Hyperlink 5" xfId="7103" hidden="1" xr:uid="{00000000-0005-0000-0000-00006ACA0000}"/>
    <cellStyle name="Hyperlink 5" xfId="7182" hidden="1" xr:uid="{00000000-0005-0000-0000-00006BCA0000}"/>
    <cellStyle name="Hyperlink 5" xfId="7231" hidden="1" xr:uid="{00000000-0005-0000-0000-00006CCA0000}"/>
    <cellStyle name="Hyperlink 5" xfId="6681" hidden="1" xr:uid="{00000000-0005-0000-0000-00006DCA0000}"/>
    <cellStyle name="Hyperlink 5" xfId="7336" hidden="1" xr:uid="{00000000-0005-0000-0000-00006ECA0000}"/>
    <cellStyle name="Hyperlink 5" xfId="7307" hidden="1" xr:uid="{00000000-0005-0000-0000-00006FCA0000}"/>
    <cellStyle name="Hyperlink 5" xfId="7386" hidden="1" xr:uid="{00000000-0005-0000-0000-000070CA0000}"/>
    <cellStyle name="Hyperlink 5" xfId="7435" hidden="1" xr:uid="{00000000-0005-0000-0000-000071CA0000}"/>
    <cellStyle name="Hyperlink 5" xfId="6839" hidden="1" xr:uid="{00000000-0005-0000-0000-000072CA0000}"/>
    <cellStyle name="Hyperlink 5" xfId="7540" hidden="1" xr:uid="{00000000-0005-0000-0000-000073CA0000}"/>
    <cellStyle name="Hyperlink 5" xfId="7511" hidden="1" xr:uid="{00000000-0005-0000-0000-000074CA0000}"/>
    <cellStyle name="Hyperlink 5" xfId="7590" hidden="1" xr:uid="{00000000-0005-0000-0000-000075CA0000}"/>
    <cellStyle name="Hyperlink 5" xfId="7639" hidden="1" xr:uid="{00000000-0005-0000-0000-000076CA0000}"/>
    <cellStyle name="Hyperlink 5" xfId="6645" hidden="1" xr:uid="{00000000-0005-0000-0000-000077CA0000}"/>
    <cellStyle name="Hyperlink 5" xfId="7744" hidden="1" xr:uid="{00000000-0005-0000-0000-000078CA0000}"/>
    <cellStyle name="Hyperlink 5" xfId="7715" hidden="1" xr:uid="{00000000-0005-0000-0000-000079CA0000}"/>
    <cellStyle name="Hyperlink 5" xfId="7794" hidden="1" xr:uid="{00000000-0005-0000-0000-00007ACA0000}"/>
    <cellStyle name="Hyperlink 5" xfId="7843" hidden="1" xr:uid="{00000000-0005-0000-0000-00007BCA0000}"/>
    <cellStyle name="Hyperlink 5" xfId="6405" hidden="1" xr:uid="{00000000-0005-0000-0000-00007CCA0000}"/>
    <cellStyle name="Hyperlink 5" xfId="7948" hidden="1" xr:uid="{00000000-0005-0000-0000-00007DCA0000}"/>
    <cellStyle name="Hyperlink 5" xfId="7919" hidden="1" xr:uid="{00000000-0005-0000-0000-00007ECA0000}"/>
    <cellStyle name="Hyperlink 5" xfId="7998" hidden="1" xr:uid="{00000000-0005-0000-0000-00007FCA0000}"/>
    <cellStyle name="Hyperlink 5" xfId="8047" hidden="1" xr:uid="{00000000-0005-0000-0000-000080CA0000}"/>
    <cellStyle name="Hyperlink 5" xfId="8206" hidden="1" xr:uid="{00000000-0005-0000-0000-000081CA0000}"/>
    <cellStyle name="Hyperlink 5" xfId="8379" hidden="1" xr:uid="{00000000-0005-0000-0000-000082CA0000}"/>
    <cellStyle name="Hyperlink 5" xfId="8350" hidden="1" xr:uid="{00000000-0005-0000-0000-000083CA0000}"/>
    <cellStyle name="Hyperlink 5" xfId="8429" hidden="1" xr:uid="{00000000-0005-0000-0000-000084CA0000}"/>
    <cellStyle name="Hyperlink 5" xfId="8478" hidden="1" xr:uid="{00000000-0005-0000-0000-000085CA0000}"/>
    <cellStyle name="Hyperlink 5" xfId="8265" hidden="1" xr:uid="{00000000-0005-0000-0000-000086CA0000}"/>
    <cellStyle name="Hyperlink 5" xfId="8611" hidden="1" xr:uid="{00000000-0005-0000-0000-000087CA0000}"/>
    <cellStyle name="Hyperlink 5" xfId="8582" hidden="1" xr:uid="{00000000-0005-0000-0000-000088CA0000}"/>
    <cellStyle name="Hyperlink 5" xfId="8661" hidden="1" xr:uid="{00000000-0005-0000-0000-000089CA0000}"/>
    <cellStyle name="Hyperlink 5" xfId="8710" hidden="1" xr:uid="{00000000-0005-0000-0000-00008ACA0000}"/>
    <cellStyle name="Hyperlink 5" xfId="8160" hidden="1" xr:uid="{00000000-0005-0000-0000-00008BCA0000}"/>
    <cellStyle name="Hyperlink 5" xfId="8815" hidden="1" xr:uid="{00000000-0005-0000-0000-00008CCA0000}"/>
    <cellStyle name="Hyperlink 5" xfId="8786" hidden="1" xr:uid="{00000000-0005-0000-0000-00008DCA0000}"/>
    <cellStyle name="Hyperlink 5" xfId="8865" hidden="1" xr:uid="{00000000-0005-0000-0000-00008ECA0000}"/>
    <cellStyle name="Hyperlink 5" xfId="8914" hidden="1" xr:uid="{00000000-0005-0000-0000-00008FCA0000}"/>
    <cellStyle name="Hyperlink 5" xfId="8318" hidden="1" xr:uid="{00000000-0005-0000-0000-000090CA0000}"/>
    <cellStyle name="Hyperlink 5" xfId="9019" hidden="1" xr:uid="{00000000-0005-0000-0000-000091CA0000}"/>
    <cellStyle name="Hyperlink 5" xfId="8990" hidden="1" xr:uid="{00000000-0005-0000-0000-000092CA0000}"/>
    <cellStyle name="Hyperlink 5" xfId="9069" hidden="1" xr:uid="{00000000-0005-0000-0000-000093CA0000}"/>
    <cellStyle name="Hyperlink 5" xfId="9118" hidden="1" xr:uid="{00000000-0005-0000-0000-000094CA0000}"/>
    <cellStyle name="Hyperlink 5" xfId="8124" hidden="1" xr:uid="{00000000-0005-0000-0000-000095CA0000}"/>
    <cellStyle name="Hyperlink 5" xfId="9223" hidden="1" xr:uid="{00000000-0005-0000-0000-000096CA0000}"/>
    <cellStyle name="Hyperlink 5" xfId="9194" hidden="1" xr:uid="{00000000-0005-0000-0000-000097CA0000}"/>
    <cellStyle name="Hyperlink 5" xfId="9273" hidden="1" xr:uid="{00000000-0005-0000-0000-000098CA0000}"/>
    <cellStyle name="Hyperlink 5" xfId="9322" hidden="1" xr:uid="{00000000-0005-0000-0000-000099CA0000}"/>
    <cellStyle name="Hyperlink 5" xfId="6301" hidden="1" xr:uid="{00000000-0005-0000-0000-00009ACA0000}"/>
    <cellStyle name="Hyperlink 5" xfId="9427" hidden="1" xr:uid="{00000000-0005-0000-0000-00009BCA0000}"/>
    <cellStyle name="Hyperlink 5" xfId="9398" hidden="1" xr:uid="{00000000-0005-0000-0000-00009CCA0000}"/>
    <cellStyle name="Hyperlink 5" xfId="9477" hidden="1" xr:uid="{00000000-0005-0000-0000-00009DCA0000}"/>
    <cellStyle name="Hyperlink 5" xfId="9526" hidden="1" xr:uid="{00000000-0005-0000-0000-00009ECA0000}"/>
    <cellStyle name="Hyperlink 5" xfId="9685" hidden="1" xr:uid="{00000000-0005-0000-0000-00009FCA0000}"/>
    <cellStyle name="Hyperlink 5" xfId="9858" hidden="1" xr:uid="{00000000-0005-0000-0000-0000A0CA0000}"/>
    <cellStyle name="Hyperlink 5" xfId="9829" hidden="1" xr:uid="{00000000-0005-0000-0000-0000A1CA0000}"/>
    <cellStyle name="Hyperlink 5" xfId="9908" hidden="1" xr:uid="{00000000-0005-0000-0000-0000A2CA0000}"/>
    <cellStyle name="Hyperlink 5" xfId="9957" hidden="1" xr:uid="{00000000-0005-0000-0000-0000A3CA0000}"/>
    <cellStyle name="Hyperlink 5" xfId="9744" hidden="1" xr:uid="{00000000-0005-0000-0000-0000A4CA0000}"/>
    <cellStyle name="Hyperlink 5" xfId="10090" hidden="1" xr:uid="{00000000-0005-0000-0000-0000A5CA0000}"/>
    <cellStyle name="Hyperlink 5" xfId="10061" hidden="1" xr:uid="{00000000-0005-0000-0000-0000A6CA0000}"/>
    <cellStyle name="Hyperlink 5" xfId="10140" hidden="1" xr:uid="{00000000-0005-0000-0000-0000A7CA0000}"/>
    <cellStyle name="Hyperlink 5" xfId="10189" hidden="1" xr:uid="{00000000-0005-0000-0000-0000A8CA0000}"/>
    <cellStyle name="Hyperlink 5" xfId="9639" hidden="1" xr:uid="{00000000-0005-0000-0000-0000A9CA0000}"/>
    <cellStyle name="Hyperlink 5" xfId="10294" hidden="1" xr:uid="{00000000-0005-0000-0000-0000AACA0000}"/>
    <cellStyle name="Hyperlink 5" xfId="10265" hidden="1" xr:uid="{00000000-0005-0000-0000-0000ABCA0000}"/>
    <cellStyle name="Hyperlink 5" xfId="10344" hidden="1" xr:uid="{00000000-0005-0000-0000-0000ACCA0000}"/>
    <cellStyle name="Hyperlink 5" xfId="10393" hidden="1" xr:uid="{00000000-0005-0000-0000-0000ADCA0000}"/>
    <cellStyle name="Hyperlink 5" xfId="9797" hidden="1" xr:uid="{00000000-0005-0000-0000-0000AECA0000}"/>
    <cellStyle name="Hyperlink 5" xfId="10498" hidden="1" xr:uid="{00000000-0005-0000-0000-0000AFCA0000}"/>
    <cellStyle name="Hyperlink 5" xfId="10469" hidden="1" xr:uid="{00000000-0005-0000-0000-0000B0CA0000}"/>
    <cellStyle name="Hyperlink 5" xfId="10548" hidden="1" xr:uid="{00000000-0005-0000-0000-0000B1CA0000}"/>
    <cellStyle name="Hyperlink 5" xfId="10597" hidden="1" xr:uid="{00000000-0005-0000-0000-0000B2CA0000}"/>
    <cellStyle name="Hyperlink 5" xfId="9603" hidden="1" xr:uid="{00000000-0005-0000-0000-0000B3CA0000}"/>
    <cellStyle name="Hyperlink 5" xfId="10702" hidden="1" xr:uid="{00000000-0005-0000-0000-0000B4CA0000}"/>
    <cellStyle name="Hyperlink 5" xfId="10673" hidden="1" xr:uid="{00000000-0005-0000-0000-0000B5CA0000}"/>
    <cellStyle name="Hyperlink 5" xfId="10752" hidden="1" xr:uid="{00000000-0005-0000-0000-0000B6CA0000}"/>
    <cellStyle name="Hyperlink 5" xfId="10801" hidden="1" xr:uid="{00000000-0005-0000-0000-0000B7CA0000}"/>
    <cellStyle name="Hyperlink 5" xfId="5714" hidden="1" xr:uid="{00000000-0005-0000-0000-0000B8CA0000}"/>
    <cellStyle name="Hyperlink 5" xfId="10935" hidden="1" xr:uid="{00000000-0005-0000-0000-0000B9CA0000}"/>
    <cellStyle name="Hyperlink 5" xfId="10906" hidden="1" xr:uid="{00000000-0005-0000-0000-0000BACA0000}"/>
    <cellStyle name="Hyperlink 5" xfId="10985" hidden="1" xr:uid="{00000000-0005-0000-0000-0000BBCA0000}"/>
    <cellStyle name="Hyperlink 5" xfId="11034" hidden="1" xr:uid="{00000000-0005-0000-0000-0000BCCA0000}"/>
    <cellStyle name="Hyperlink 5" xfId="11121" hidden="1" xr:uid="{00000000-0005-0000-0000-0000BDCA0000}"/>
    <cellStyle name="Hyperlink 5" xfId="11190" hidden="1" xr:uid="{00000000-0005-0000-0000-0000BECA0000}"/>
    <cellStyle name="Hyperlink 5" xfId="11161" hidden="1" xr:uid="{00000000-0005-0000-0000-0000BFCA0000}"/>
    <cellStyle name="Hyperlink 5" xfId="11240" hidden="1" xr:uid="{00000000-0005-0000-0000-0000C0CA0000}"/>
    <cellStyle name="Hyperlink 5" xfId="11289" hidden="1" xr:uid="{00000000-0005-0000-0000-0000C1CA0000}"/>
    <cellStyle name="Hyperlink 5" xfId="11433" hidden="1" xr:uid="{00000000-0005-0000-0000-0000C2CA0000}"/>
    <cellStyle name="Hyperlink 5" xfId="11557" hidden="1" xr:uid="{00000000-0005-0000-0000-0000C3CA0000}"/>
    <cellStyle name="Hyperlink 5" xfId="11528" hidden="1" xr:uid="{00000000-0005-0000-0000-0000C4CA0000}"/>
    <cellStyle name="Hyperlink 5" xfId="11607" hidden="1" xr:uid="{00000000-0005-0000-0000-0000C5CA0000}"/>
    <cellStyle name="Hyperlink 5" xfId="11656" hidden="1" xr:uid="{00000000-0005-0000-0000-0000C6CA0000}"/>
    <cellStyle name="Hyperlink 5" xfId="11815" hidden="1" xr:uid="{00000000-0005-0000-0000-0000C7CA0000}"/>
    <cellStyle name="Hyperlink 5" xfId="11988" hidden="1" xr:uid="{00000000-0005-0000-0000-0000C8CA0000}"/>
    <cellStyle name="Hyperlink 5" xfId="11959" hidden="1" xr:uid="{00000000-0005-0000-0000-0000C9CA0000}"/>
    <cellStyle name="Hyperlink 5" xfId="12038" hidden="1" xr:uid="{00000000-0005-0000-0000-0000CACA0000}"/>
    <cellStyle name="Hyperlink 5" xfId="12087" hidden="1" xr:uid="{00000000-0005-0000-0000-0000CBCA0000}"/>
    <cellStyle name="Hyperlink 5" xfId="11874" hidden="1" xr:uid="{00000000-0005-0000-0000-0000CCCA0000}"/>
    <cellStyle name="Hyperlink 5" xfId="12220" hidden="1" xr:uid="{00000000-0005-0000-0000-0000CDCA0000}"/>
    <cellStyle name="Hyperlink 5" xfId="12191" hidden="1" xr:uid="{00000000-0005-0000-0000-0000CECA0000}"/>
    <cellStyle name="Hyperlink 5" xfId="12270" hidden="1" xr:uid="{00000000-0005-0000-0000-0000CFCA0000}"/>
    <cellStyle name="Hyperlink 5" xfId="12319" hidden="1" xr:uid="{00000000-0005-0000-0000-0000D0CA0000}"/>
    <cellStyle name="Hyperlink 5" xfId="11769" hidden="1" xr:uid="{00000000-0005-0000-0000-0000D1CA0000}"/>
    <cellStyle name="Hyperlink 5" xfId="12424" hidden="1" xr:uid="{00000000-0005-0000-0000-0000D2CA0000}"/>
    <cellStyle name="Hyperlink 5" xfId="12395" hidden="1" xr:uid="{00000000-0005-0000-0000-0000D3CA0000}"/>
    <cellStyle name="Hyperlink 5" xfId="12474" hidden="1" xr:uid="{00000000-0005-0000-0000-0000D4CA0000}"/>
    <cellStyle name="Hyperlink 5" xfId="12523" hidden="1" xr:uid="{00000000-0005-0000-0000-0000D5CA0000}"/>
    <cellStyle name="Hyperlink 5" xfId="11927" hidden="1" xr:uid="{00000000-0005-0000-0000-0000D6CA0000}"/>
    <cellStyle name="Hyperlink 5" xfId="12628" hidden="1" xr:uid="{00000000-0005-0000-0000-0000D7CA0000}"/>
    <cellStyle name="Hyperlink 5" xfId="12599" hidden="1" xr:uid="{00000000-0005-0000-0000-0000D8CA0000}"/>
    <cellStyle name="Hyperlink 5" xfId="12678" hidden="1" xr:uid="{00000000-0005-0000-0000-0000D9CA0000}"/>
    <cellStyle name="Hyperlink 5" xfId="12727" hidden="1" xr:uid="{00000000-0005-0000-0000-0000DACA0000}"/>
    <cellStyle name="Hyperlink 5" xfId="11733" hidden="1" xr:uid="{00000000-0005-0000-0000-0000DBCA0000}"/>
    <cellStyle name="Hyperlink 5" xfId="12832" hidden="1" xr:uid="{00000000-0005-0000-0000-0000DCCA0000}"/>
    <cellStyle name="Hyperlink 5" xfId="12803" hidden="1" xr:uid="{00000000-0005-0000-0000-0000DDCA0000}"/>
    <cellStyle name="Hyperlink 5" xfId="12882" hidden="1" xr:uid="{00000000-0005-0000-0000-0000DECA0000}"/>
    <cellStyle name="Hyperlink 5" xfId="12931" hidden="1" xr:uid="{00000000-0005-0000-0000-0000DFCA0000}"/>
    <cellStyle name="Hyperlink 5" xfId="11493" hidden="1" xr:uid="{00000000-0005-0000-0000-0000E0CA0000}"/>
    <cellStyle name="Hyperlink 5" xfId="13036" hidden="1" xr:uid="{00000000-0005-0000-0000-0000E1CA0000}"/>
    <cellStyle name="Hyperlink 5" xfId="13007" hidden="1" xr:uid="{00000000-0005-0000-0000-0000E2CA0000}"/>
    <cellStyle name="Hyperlink 5" xfId="13086" hidden="1" xr:uid="{00000000-0005-0000-0000-0000E3CA0000}"/>
    <cellStyle name="Hyperlink 5" xfId="13135" hidden="1" xr:uid="{00000000-0005-0000-0000-0000E4CA0000}"/>
    <cellStyle name="Hyperlink 5" xfId="13294" hidden="1" xr:uid="{00000000-0005-0000-0000-0000E5CA0000}"/>
    <cellStyle name="Hyperlink 5" xfId="13467" hidden="1" xr:uid="{00000000-0005-0000-0000-0000E6CA0000}"/>
    <cellStyle name="Hyperlink 5" xfId="13438" hidden="1" xr:uid="{00000000-0005-0000-0000-0000E7CA0000}"/>
    <cellStyle name="Hyperlink 5" xfId="13517" hidden="1" xr:uid="{00000000-0005-0000-0000-0000E8CA0000}"/>
    <cellStyle name="Hyperlink 5" xfId="13566" hidden="1" xr:uid="{00000000-0005-0000-0000-0000E9CA0000}"/>
    <cellStyle name="Hyperlink 5" xfId="13353" hidden="1" xr:uid="{00000000-0005-0000-0000-0000EACA0000}"/>
    <cellStyle name="Hyperlink 5" xfId="13699" hidden="1" xr:uid="{00000000-0005-0000-0000-0000EBCA0000}"/>
    <cellStyle name="Hyperlink 5" xfId="13670" hidden="1" xr:uid="{00000000-0005-0000-0000-0000ECCA0000}"/>
    <cellStyle name="Hyperlink 5" xfId="13749" hidden="1" xr:uid="{00000000-0005-0000-0000-0000EDCA0000}"/>
    <cellStyle name="Hyperlink 5" xfId="13798" hidden="1" xr:uid="{00000000-0005-0000-0000-0000EECA0000}"/>
    <cellStyle name="Hyperlink 5" xfId="13248" hidden="1" xr:uid="{00000000-0005-0000-0000-0000EFCA0000}"/>
    <cellStyle name="Hyperlink 5" xfId="13903" hidden="1" xr:uid="{00000000-0005-0000-0000-0000F0CA0000}"/>
    <cellStyle name="Hyperlink 5" xfId="13874" hidden="1" xr:uid="{00000000-0005-0000-0000-0000F1CA0000}"/>
    <cellStyle name="Hyperlink 5" xfId="13953" hidden="1" xr:uid="{00000000-0005-0000-0000-0000F2CA0000}"/>
    <cellStyle name="Hyperlink 5" xfId="14002" hidden="1" xr:uid="{00000000-0005-0000-0000-0000F3CA0000}"/>
    <cellStyle name="Hyperlink 5" xfId="13406" hidden="1" xr:uid="{00000000-0005-0000-0000-0000F4CA0000}"/>
    <cellStyle name="Hyperlink 5" xfId="14107" hidden="1" xr:uid="{00000000-0005-0000-0000-0000F5CA0000}"/>
    <cellStyle name="Hyperlink 5" xfId="14078" hidden="1" xr:uid="{00000000-0005-0000-0000-0000F6CA0000}"/>
    <cellStyle name="Hyperlink 5" xfId="14157" hidden="1" xr:uid="{00000000-0005-0000-0000-0000F7CA0000}"/>
    <cellStyle name="Hyperlink 5" xfId="14206" hidden="1" xr:uid="{00000000-0005-0000-0000-0000F8CA0000}"/>
    <cellStyle name="Hyperlink 5" xfId="13212" hidden="1" xr:uid="{00000000-0005-0000-0000-0000F9CA0000}"/>
    <cellStyle name="Hyperlink 5" xfId="14311" hidden="1" xr:uid="{00000000-0005-0000-0000-0000FACA0000}"/>
    <cellStyle name="Hyperlink 5" xfId="14282" hidden="1" xr:uid="{00000000-0005-0000-0000-0000FBCA0000}"/>
    <cellStyle name="Hyperlink 5" xfId="14361" hidden="1" xr:uid="{00000000-0005-0000-0000-0000FCCA0000}"/>
    <cellStyle name="Hyperlink 5" xfId="14410" hidden="1" xr:uid="{00000000-0005-0000-0000-0000FDCA0000}"/>
    <cellStyle name="Hyperlink 5" xfId="11389" hidden="1" xr:uid="{00000000-0005-0000-0000-0000FECA0000}"/>
    <cellStyle name="Hyperlink 5" xfId="14515" hidden="1" xr:uid="{00000000-0005-0000-0000-0000FFCA0000}"/>
    <cellStyle name="Hyperlink 5" xfId="14486" hidden="1" xr:uid="{00000000-0005-0000-0000-000000CB0000}"/>
    <cellStyle name="Hyperlink 5" xfId="14565" hidden="1" xr:uid="{00000000-0005-0000-0000-000001CB0000}"/>
    <cellStyle name="Hyperlink 5" xfId="14614" hidden="1" xr:uid="{00000000-0005-0000-0000-000002CB0000}"/>
    <cellStyle name="Hyperlink 5" xfId="14773" hidden="1" xr:uid="{00000000-0005-0000-0000-000003CB0000}"/>
    <cellStyle name="Hyperlink 5" xfId="14946" hidden="1" xr:uid="{00000000-0005-0000-0000-000004CB0000}"/>
    <cellStyle name="Hyperlink 5" xfId="14917" hidden="1" xr:uid="{00000000-0005-0000-0000-000005CB0000}"/>
    <cellStyle name="Hyperlink 5" xfId="14996" hidden="1" xr:uid="{00000000-0005-0000-0000-000006CB0000}"/>
    <cellStyle name="Hyperlink 5" xfId="15045" hidden="1" xr:uid="{00000000-0005-0000-0000-000007CB0000}"/>
    <cellStyle name="Hyperlink 5" xfId="14832" hidden="1" xr:uid="{00000000-0005-0000-0000-000008CB0000}"/>
    <cellStyle name="Hyperlink 5" xfId="15178" hidden="1" xr:uid="{00000000-0005-0000-0000-000009CB0000}"/>
    <cellStyle name="Hyperlink 5" xfId="15149" hidden="1" xr:uid="{00000000-0005-0000-0000-00000ACB0000}"/>
    <cellStyle name="Hyperlink 5" xfId="15228" hidden="1" xr:uid="{00000000-0005-0000-0000-00000BCB0000}"/>
    <cellStyle name="Hyperlink 5" xfId="15277" hidden="1" xr:uid="{00000000-0005-0000-0000-00000CCB0000}"/>
    <cellStyle name="Hyperlink 5" xfId="14727" hidden="1" xr:uid="{00000000-0005-0000-0000-00000DCB0000}"/>
    <cellStyle name="Hyperlink 5" xfId="15382" hidden="1" xr:uid="{00000000-0005-0000-0000-00000ECB0000}"/>
    <cellStyle name="Hyperlink 5" xfId="15353" hidden="1" xr:uid="{00000000-0005-0000-0000-00000FCB0000}"/>
    <cellStyle name="Hyperlink 5" xfId="15432" hidden="1" xr:uid="{00000000-0005-0000-0000-000010CB0000}"/>
    <cellStyle name="Hyperlink 5" xfId="15481" hidden="1" xr:uid="{00000000-0005-0000-0000-000011CB0000}"/>
    <cellStyle name="Hyperlink 5" xfId="14885" hidden="1" xr:uid="{00000000-0005-0000-0000-000012CB0000}"/>
    <cellStyle name="Hyperlink 5" xfId="15586" hidden="1" xr:uid="{00000000-0005-0000-0000-000013CB0000}"/>
    <cellStyle name="Hyperlink 5" xfId="15557" hidden="1" xr:uid="{00000000-0005-0000-0000-000014CB0000}"/>
    <cellStyle name="Hyperlink 5" xfId="15636" hidden="1" xr:uid="{00000000-0005-0000-0000-000015CB0000}"/>
    <cellStyle name="Hyperlink 5" xfId="15685" hidden="1" xr:uid="{00000000-0005-0000-0000-000016CB0000}"/>
    <cellStyle name="Hyperlink 5" xfId="14691" hidden="1" xr:uid="{00000000-0005-0000-0000-000017CB0000}"/>
    <cellStyle name="Hyperlink 5" xfId="15790" hidden="1" xr:uid="{00000000-0005-0000-0000-000018CB0000}"/>
    <cellStyle name="Hyperlink 5" xfId="15761" hidden="1" xr:uid="{00000000-0005-0000-0000-000019CB0000}"/>
    <cellStyle name="Hyperlink 5" xfId="15840" hidden="1" xr:uid="{00000000-0005-0000-0000-00001ACB0000}"/>
    <cellStyle name="Hyperlink 5" xfId="15889" hidden="1" xr:uid="{00000000-0005-0000-0000-00001BCB0000}"/>
    <cellStyle name="Hyperlink 5" xfId="5604" hidden="1" xr:uid="{00000000-0005-0000-0000-00001CCB0000}"/>
    <cellStyle name="Hyperlink 5" xfId="16019" hidden="1" xr:uid="{00000000-0005-0000-0000-00001DCB0000}"/>
    <cellStyle name="Hyperlink 5" xfId="15990" hidden="1" xr:uid="{00000000-0005-0000-0000-00001ECB0000}"/>
    <cellStyle name="Hyperlink 5" xfId="16069" hidden="1" xr:uid="{00000000-0005-0000-0000-00001FCB0000}"/>
    <cellStyle name="Hyperlink 5" xfId="16118" hidden="1" xr:uid="{00000000-0005-0000-0000-000020CB0000}"/>
    <cellStyle name="Hyperlink 5" xfId="16205" hidden="1" xr:uid="{00000000-0005-0000-0000-000021CB0000}"/>
    <cellStyle name="Hyperlink 5" xfId="16274" hidden="1" xr:uid="{00000000-0005-0000-0000-000022CB0000}"/>
    <cellStyle name="Hyperlink 5" xfId="16245" hidden="1" xr:uid="{00000000-0005-0000-0000-000023CB0000}"/>
    <cellStyle name="Hyperlink 5" xfId="16324" hidden="1" xr:uid="{00000000-0005-0000-0000-000024CB0000}"/>
    <cellStyle name="Hyperlink 5" xfId="16373" hidden="1" xr:uid="{00000000-0005-0000-0000-000025CB0000}"/>
    <cellStyle name="Hyperlink 5" xfId="16514" hidden="1" xr:uid="{00000000-0005-0000-0000-000026CB0000}"/>
    <cellStyle name="Hyperlink 5" xfId="16637" hidden="1" xr:uid="{00000000-0005-0000-0000-000027CB0000}"/>
    <cellStyle name="Hyperlink 5" xfId="16608" hidden="1" xr:uid="{00000000-0005-0000-0000-000028CB0000}"/>
    <cellStyle name="Hyperlink 5" xfId="16687" hidden="1" xr:uid="{00000000-0005-0000-0000-000029CB0000}"/>
    <cellStyle name="Hyperlink 5" xfId="16736" hidden="1" xr:uid="{00000000-0005-0000-0000-00002ACB0000}"/>
    <cellStyle name="Hyperlink 5" xfId="16895" hidden="1" xr:uid="{00000000-0005-0000-0000-00002BCB0000}"/>
    <cellStyle name="Hyperlink 5" xfId="17068" hidden="1" xr:uid="{00000000-0005-0000-0000-00002CCB0000}"/>
    <cellStyle name="Hyperlink 5" xfId="17039" hidden="1" xr:uid="{00000000-0005-0000-0000-00002DCB0000}"/>
    <cellStyle name="Hyperlink 5" xfId="17118" hidden="1" xr:uid="{00000000-0005-0000-0000-00002ECB0000}"/>
    <cellStyle name="Hyperlink 5" xfId="17167" hidden="1" xr:uid="{00000000-0005-0000-0000-00002FCB0000}"/>
    <cellStyle name="Hyperlink 5" xfId="16954" hidden="1" xr:uid="{00000000-0005-0000-0000-000030CB0000}"/>
    <cellStyle name="Hyperlink 5" xfId="17300" hidden="1" xr:uid="{00000000-0005-0000-0000-000031CB0000}"/>
    <cellStyle name="Hyperlink 5" xfId="17271" hidden="1" xr:uid="{00000000-0005-0000-0000-000032CB0000}"/>
    <cellStyle name="Hyperlink 5" xfId="17350" hidden="1" xr:uid="{00000000-0005-0000-0000-000033CB0000}"/>
    <cellStyle name="Hyperlink 5" xfId="17399" hidden="1" xr:uid="{00000000-0005-0000-0000-000034CB0000}"/>
    <cellStyle name="Hyperlink 5" xfId="16849" hidden="1" xr:uid="{00000000-0005-0000-0000-000035CB0000}"/>
    <cellStyle name="Hyperlink 5" xfId="17504" hidden="1" xr:uid="{00000000-0005-0000-0000-000036CB0000}"/>
    <cellStyle name="Hyperlink 5" xfId="17475" hidden="1" xr:uid="{00000000-0005-0000-0000-000037CB0000}"/>
    <cellStyle name="Hyperlink 5" xfId="17554" hidden="1" xr:uid="{00000000-0005-0000-0000-000038CB0000}"/>
    <cellStyle name="Hyperlink 5" xfId="17603" hidden="1" xr:uid="{00000000-0005-0000-0000-000039CB0000}"/>
    <cellStyle name="Hyperlink 5" xfId="17007" hidden="1" xr:uid="{00000000-0005-0000-0000-00003ACB0000}"/>
    <cellStyle name="Hyperlink 5" xfId="17708" hidden="1" xr:uid="{00000000-0005-0000-0000-00003BCB0000}"/>
    <cellStyle name="Hyperlink 5" xfId="17679" hidden="1" xr:uid="{00000000-0005-0000-0000-00003CCB0000}"/>
    <cellStyle name="Hyperlink 5" xfId="17758" hidden="1" xr:uid="{00000000-0005-0000-0000-00003DCB0000}"/>
    <cellStyle name="Hyperlink 5" xfId="17807" hidden="1" xr:uid="{00000000-0005-0000-0000-00003ECB0000}"/>
    <cellStyle name="Hyperlink 5" xfId="16813" hidden="1" xr:uid="{00000000-0005-0000-0000-00003FCB0000}"/>
    <cellStyle name="Hyperlink 5" xfId="17912" hidden="1" xr:uid="{00000000-0005-0000-0000-000040CB0000}"/>
    <cellStyle name="Hyperlink 5" xfId="17883" hidden="1" xr:uid="{00000000-0005-0000-0000-000041CB0000}"/>
    <cellStyle name="Hyperlink 5" xfId="17962" hidden="1" xr:uid="{00000000-0005-0000-0000-000042CB0000}"/>
    <cellStyle name="Hyperlink 5" xfId="18011" hidden="1" xr:uid="{00000000-0005-0000-0000-000043CB0000}"/>
    <cellStyle name="Hyperlink 5" xfId="16574" hidden="1" xr:uid="{00000000-0005-0000-0000-000044CB0000}"/>
    <cellStyle name="Hyperlink 5" xfId="18116" hidden="1" xr:uid="{00000000-0005-0000-0000-000045CB0000}"/>
    <cellStyle name="Hyperlink 5" xfId="18087" hidden="1" xr:uid="{00000000-0005-0000-0000-000046CB0000}"/>
    <cellStyle name="Hyperlink 5" xfId="18166" hidden="1" xr:uid="{00000000-0005-0000-0000-000047CB0000}"/>
    <cellStyle name="Hyperlink 5" xfId="18215" hidden="1" xr:uid="{00000000-0005-0000-0000-000048CB0000}"/>
    <cellStyle name="Hyperlink 5" xfId="18374" hidden="1" xr:uid="{00000000-0005-0000-0000-000049CB0000}"/>
    <cellStyle name="Hyperlink 5" xfId="18547" hidden="1" xr:uid="{00000000-0005-0000-0000-00004ACB0000}"/>
    <cellStyle name="Hyperlink 5" xfId="18518" hidden="1" xr:uid="{00000000-0005-0000-0000-00004BCB0000}"/>
    <cellStyle name="Hyperlink 5" xfId="18597" hidden="1" xr:uid="{00000000-0005-0000-0000-00004CCB0000}"/>
    <cellStyle name="Hyperlink 5" xfId="18646" hidden="1" xr:uid="{00000000-0005-0000-0000-00004DCB0000}"/>
    <cellStyle name="Hyperlink 5" xfId="18433" hidden="1" xr:uid="{00000000-0005-0000-0000-00004ECB0000}"/>
    <cellStyle name="Hyperlink 5" xfId="18779" hidden="1" xr:uid="{00000000-0005-0000-0000-00004FCB0000}"/>
    <cellStyle name="Hyperlink 5" xfId="18750" hidden="1" xr:uid="{00000000-0005-0000-0000-000050CB0000}"/>
    <cellStyle name="Hyperlink 5" xfId="18829" hidden="1" xr:uid="{00000000-0005-0000-0000-000051CB0000}"/>
    <cellStyle name="Hyperlink 5" xfId="18878" hidden="1" xr:uid="{00000000-0005-0000-0000-000052CB0000}"/>
    <cellStyle name="Hyperlink 5" xfId="18328" hidden="1" xr:uid="{00000000-0005-0000-0000-000053CB0000}"/>
    <cellStyle name="Hyperlink 5" xfId="18983" hidden="1" xr:uid="{00000000-0005-0000-0000-000054CB0000}"/>
    <cellStyle name="Hyperlink 5" xfId="18954" hidden="1" xr:uid="{00000000-0005-0000-0000-000055CB0000}"/>
    <cellStyle name="Hyperlink 5" xfId="19033" hidden="1" xr:uid="{00000000-0005-0000-0000-000056CB0000}"/>
    <cellStyle name="Hyperlink 5" xfId="19082" hidden="1" xr:uid="{00000000-0005-0000-0000-000057CB0000}"/>
    <cellStyle name="Hyperlink 5" xfId="18486" hidden="1" xr:uid="{00000000-0005-0000-0000-000058CB0000}"/>
    <cellStyle name="Hyperlink 5" xfId="19187" hidden="1" xr:uid="{00000000-0005-0000-0000-000059CB0000}"/>
    <cellStyle name="Hyperlink 5" xfId="19158" hidden="1" xr:uid="{00000000-0005-0000-0000-00005ACB0000}"/>
    <cellStyle name="Hyperlink 5" xfId="19237" hidden="1" xr:uid="{00000000-0005-0000-0000-00005BCB0000}"/>
    <cellStyle name="Hyperlink 5" xfId="19286" hidden="1" xr:uid="{00000000-0005-0000-0000-00005CCB0000}"/>
    <cellStyle name="Hyperlink 5" xfId="18292" hidden="1" xr:uid="{00000000-0005-0000-0000-00005DCB0000}"/>
    <cellStyle name="Hyperlink 5" xfId="19391" hidden="1" xr:uid="{00000000-0005-0000-0000-00005ECB0000}"/>
    <cellStyle name="Hyperlink 5" xfId="19362" hidden="1" xr:uid="{00000000-0005-0000-0000-00005FCB0000}"/>
    <cellStyle name="Hyperlink 5" xfId="19441" hidden="1" xr:uid="{00000000-0005-0000-0000-000060CB0000}"/>
    <cellStyle name="Hyperlink 5" xfId="19490" hidden="1" xr:uid="{00000000-0005-0000-0000-000061CB0000}"/>
    <cellStyle name="Hyperlink 5" xfId="16471" hidden="1" xr:uid="{00000000-0005-0000-0000-000062CB0000}"/>
    <cellStyle name="Hyperlink 5" xfId="19595" hidden="1" xr:uid="{00000000-0005-0000-0000-000063CB0000}"/>
    <cellStyle name="Hyperlink 5" xfId="19566" hidden="1" xr:uid="{00000000-0005-0000-0000-000064CB0000}"/>
    <cellStyle name="Hyperlink 5" xfId="19645" hidden="1" xr:uid="{00000000-0005-0000-0000-000065CB0000}"/>
    <cellStyle name="Hyperlink 5" xfId="19694" hidden="1" xr:uid="{00000000-0005-0000-0000-000066CB0000}"/>
    <cellStyle name="Hyperlink 5" xfId="19853" hidden="1" xr:uid="{00000000-0005-0000-0000-000067CB0000}"/>
    <cellStyle name="Hyperlink 5" xfId="20026" hidden="1" xr:uid="{00000000-0005-0000-0000-000068CB0000}"/>
    <cellStyle name="Hyperlink 5" xfId="19997" hidden="1" xr:uid="{00000000-0005-0000-0000-000069CB0000}"/>
    <cellStyle name="Hyperlink 5" xfId="20076" hidden="1" xr:uid="{00000000-0005-0000-0000-00006ACB0000}"/>
    <cellStyle name="Hyperlink 5" xfId="20125" hidden="1" xr:uid="{00000000-0005-0000-0000-00006BCB0000}"/>
    <cellStyle name="Hyperlink 5" xfId="19912" hidden="1" xr:uid="{00000000-0005-0000-0000-00006CCB0000}"/>
    <cellStyle name="Hyperlink 5" xfId="20258" hidden="1" xr:uid="{00000000-0005-0000-0000-00006DCB0000}"/>
    <cellStyle name="Hyperlink 5" xfId="20229" hidden="1" xr:uid="{00000000-0005-0000-0000-00006ECB0000}"/>
    <cellStyle name="Hyperlink 5" xfId="20308" hidden="1" xr:uid="{00000000-0005-0000-0000-00006FCB0000}"/>
    <cellStyle name="Hyperlink 5" xfId="20357" hidden="1" xr:uid="{00000000-0005-0000-0000-000070CB0000}"/>
    <cellStyle name="Hyperlink 5" xfId="19807" hidden="1" xr:uid="{00000000-0005-0000-0000-000071CB0000}"/>
    <cellStyle name="Hyperlink 5" xfId="20462" hidden="1" xr:uid="{00000000-0005-0000-0000-000072CB0000}"/>
    <cellStyle name="Hyperlink 5" xfId="20433" hidden="1" xr:uid="{00000000-0005-0000-0000-000073CB0000}"/>
    <cellStyle name="Hyperlink 5" xfId="20512" hidden="1" xr:uid="{00000000-0005-0000-0000-000074CB0000}"/>
    <cellStyle name="Hyperlink 5" xfId="20561" hidden="1" xr:uid="{00000000-0005-0000-0000-000075CB0000}"/>
    <cellStyle name="Hyperlink 5" xfId="19965" hidden="1" xr:uid="{00000000-0005-0000-0000-000076CB0000}"/>
    <cellStyle name="Hyperlink 5" xfId="20666" hidden="1" xr:uid="{00000000-0005-0000-0000-000077CB0000}"/>
    <cellStyle name="Hyperlink 5" xfId="20637" hidden="1" xr:uid="{00000000-0005-0000-0000-000078CB0000}"/>
    <cellStyle name="Hyperlink 5" xfId="20716" hidden="1" xr:uid="{00000000-0005-0000-0000-000079CB0000}"/>
    <cellStyle name="Hyperlink 5" xfId="20765" hidden="1" xr:uid="{00000000-0005-0000-0000-00007ACB0000}"/>
    <cellStyle name="Hyperlink 5" xfId="19771" hidden="1" xr:uid="{00000000-0005-0000-0000-00007BCB0000}"/>
    <cellStyle name="Hyperlink 5" xfId="20870" hidden="1" xr:uid="{00000000-0005-0000-0000-00007CCB0000}"/>
    <cellStyle name="Hyperlink 5" xfId="20841" hidden="1" xr:uid="{00000000-0005-0000-0000-00007DCB0000}"/>
    <cellStyle name="Hyperlink 5" xfId="20920" hidden="1" xr:uid="{00000000-0005-0000-0000-00007ECB0000}"/>
    <cellStyle name="Hyperlink 5" xfId="20969" hidden="1" xr:uid="{00000000-0005-0000-0000-00007FCB0000}"/>
    <cellStyle name="Hyperlink 5" xfId="5757" hidden="1" xr:uid="{00000000-0005-0000-0000-000080CB0000}"/>
    <cellStyle name="Hyperlink 5" xfId="21103" hidden="1" xr:uid="{00000000-0005-0000-0000-000081CB0000}"/>
    <cellStyle name="Hyperlink 5" xfId="21074" hidden="1" xr:uid="{00000000-0005-0000-0000-000082CB0000}"/>
    <cellStyle name="Hyperlink 5" xfId="21153" hidden="1" xr:uid="{00000000-0005-0000-0000-000083CB0000}"/>
    <cellStyle name="Hyperlink 5" xfId="21202" hidden="1" xr:uid="{00000000-0005-0000-0000-000084CB0000}"/>
    <cellStyle name="Hyperlink 5" xfId="21289" hidden="1" xr:uid="{00000000-0005-0000-0000-000085CB0000}"/>
    <cellStyle name="Hyperlink 5" xfId="21358" hidden="1" xr:uid="{00000000-0005-0000-0000-000086CB0000}"/>
    <cellStyle name="Hyperlink 5" xfId="21329" hidden="1" xr:uid="{00000000-0005-0000-0000-000087CB0000}"/>
    <cellStyle name="Hyperlink 5" xfId="21408" hidden="1" xr:uid="{00000000-0005-0000-0000-000088CB0000}"/>
    <cellStyle name="Hyperlink 5" xfId="21457" hidden="1" xr:uid="{00000000-0005-0000-0000-000089CB0000}"/>
    <cellStyle name="Hyperlink 5" xfId="21599" hidden="1" xr:uid="{00000000-0005-0000-0000-00008ACB0000}"/>
    <cellStyle name="Hyperlink 5" xfId="21722" hidden="1" xr:uid="{00000000-0005-0000-0000-00008BCB0000}"/>
    <cellStyle name="Hyperlink 5" xfId="21693" hidden="1" xr:uid="{00000000-0005-0000-0000-00008CCB0000}"/>
    <cellStyle name="Hyperlink 5" xfId="21772" hidden="1" xr:uid="{00000000-0005-0000-0000-00008DCB0000}"/>
    <cellStyle name="Hyperlink 5" xfId="21821" hidden="1" xr:uid="{00000000-0005-0000-0000-00008ECB0000}"/>
    <cellStyle name="Hyperlink 5" xfId="21980" hidden="1" xr:uid="{00000000-0005-0000-0000-00008FCB0000}"/>
    <cellStyle name="Hyperlink 5" xfId="22153" hidden="1" xr:uid="{00000000-0005-0000-0000-000090CB0000}"/>
    <cellStyle name="Hyperlink 5" xfId="22124" hidden="1" xr:uid="{00000000-0005-0000-0000-000091CB0000}"/>
    <cellStyle name="Hyperlink 5" xfId="22203" hidden="1" xr:uid="{00000000-0005-0000-0000-000092CB0000}"/>
    <cellStyle name="Hyperlink 5" xfId="22252" hidden="1" xr:uid="{00000000-0005-0000-0000-000093CB0000}"/>
    <cellStyle name="Hyperlink 5" xfId="22039" hidden="1" xr:uid="{00000000-0005-0000-0000-000094CB0000}"/>
    <cellStyle name="Hyperlink 5" xfId="22385" hidden="1" xr:uid="{00000000-0005-0000-0000-000095CB0000}"/>
    <cellStyle name="Hyperlink 5" xfId="22356" hidden="1" xr:uid="{00000000-0005-0000-0000-000096CB0000}"/>
    <cellStyle name="Hyperlink 5" xfId="22435" hidden="1" xr:uid="{00000000-0005-0000-0000-000097CB0000}"/>
    <cellStyle name="Hyperlink 5" xfId="22484" hidden="1" xr:uid="{00000000-0005-0000-0000-000098CB0000}"/>
    <cellStyle name="Hyperlink 5" xfId="21934" hidden="1" xr:uid="{00000000-0005-0000-0000-000099CB0000}"/>
    <cellStyle name="Hyperlink 5" xfId="22589" hidden="1" xr:uid="{00000000-0005-0000-0000-00009ACB0000}"/>
    <cellStyle name="Hyperlink 5" xfId="22560" hidden="1" xr:uid="{00000000-0005-0000-0000-00009BCB0000}"/>
    <cellStyle name="Hyperlink 5" xfId="22639" hidden="1" xr:uid="{00000000-0005-0000-0000-00009CCB0000}"/>
    <cellStyle name="Hyperlink 5" xfId="22688" hidden="1" xr:uid="{00000000-0005-0000-0000-00009DCB0000}"/>
    <cellStyle name="Hyperlink 5" xfId="22092" hidden="1" xr:uid="{00000000-0005-0000-0000-00009ECB0000}"/>
    <cellStyle name="Hyperlink 5" xfId="22793" hidden="1" xr:uid="{00000000-0005-0000-0000-00009FCB0000}"/>
    <cellStyle name="Hyperlink 5" xfId="22764" hidden="1" xr:uid="{00000000-0005-0000-0000-0000A0CB0000}"/>
    <cellStyle name="Hyperlink 5" xfId="22843" hidden="1" xr:uid="{00000000-0005-0000-0000-0000A1CB0000}"/>
    <cellStyle name="Hyperlink 5" xfId="22892" hidden="1" xr:uid="{00000000-0005-0000-0000-0000A2CB0000}"/>
    <cellStyle name="Hyperlink 5" xfId="21898" hidden="1" xr:uid="{00000000-0005-0000-0000-0000A3CB0000}"/>
    <cellStyle name="Hyperlink 5" xfId="22997" hidden="1" xr:uid="{00000000-0005-0000-0000-0000A4CB0000}"/>
    <cellStyle name="Hyperlink 5" xfId="22968" hidden="1" xr:uid="{00000000-0005-0000-0000-0000A5CB0000}"/>
    <cellStyle name="Hyperlink 5" xfId="23047" hidden="1" xr:uid="{00000000-0005-0000-0000-0000A6CB0000}"/>
    <cellStyle name="Hyperlink 5" xfId="23096" hidden="1" xr:uid="{00000000-0005-0000-0000-0000A7CB0000}"/>
    <cellStyle name="Hyperlink 5" xfId="21659" hidden="1" xr:uid="{00000000-0005-0000-0000-0000A8CB0000}"/>
    <cellStyle name="Hyperlink 5" xfId="23201" hidden="1" xr:uid="{00000000-0005-0000-0000-0000A9CB0000}"/>
    <cellStyle name="Hyperlink 5" xfId="23172" hidden="1" xr:uid="{00000000-0005-0000-0000-0000AACB0000}"/>
    <cellStyle name="Hyperlink 5" xfId="23251" hidden="1" xr:uid="{00000000-0005-0000-0000-0000ABCB0000}"/>
    <cellStyle name="Hyperlink 5" xfId="23300" hidden="1" xr:uid="{00000000-0005-0000-0000-0000ACCB0000}"/>
    <cellStyle name="Hyperlink 5" xfId="23459" hidden="1" xr:uid="{00000000-0005-0000-0000-0000ADCB0000}"/>
    <cellStyle name="Hyperlink 5" xfId="23632" hidden="1" xr:uid="{00000000-0005-0000-0000-0000AECB0000}"/>
    <cellStyle name="Hyperlink 5" xfId="23603" hidden="1" xr:uid="{00000000-0005-0000-0000-0000AFCB0000}"/>
    <cellStyle name="Hyperlink 5" xfId="23682" hidden="1" xr:uid="{00000000-0005-0000-0000-0000B0CB0000}"/>
    <cellStyle name="Hyperlink 5" xfId="23731" hidden="1" xr:uid="{00000000-0005-0000-0000-0000B1CB0000}"/>
    <cellStyle name="Hyperlink 5" xfId="23518" hidden="1" xr:uid="{00000000-0005-0000-0000-0000B2CB0000}"/>
    <cellStyle name="Hyperlink 5" xfId="23864" hidden="1" xr:uid="{00000000-0005-0000-0000-0000B3CB0000}"/>
    <cellStyle name="Hyperlink 5" xfId="23835" hidden="1" xr:uid="{00000000-0005-0000-0000-0000B4CB0000}"/>
    <cellStyle name="Hyperlink 5" xfId="23914" hidden="1" xr:uid="{00000000-0005-0000-0000-0000B5CB0000}"/>
    <cellStyle name="Hyperlink 5" xfId="23963" hidden="1" xr:uid="{00000000-0005-0000-0000-0000B6CB0000}"/>
    <cellStyle name="Hyperlink 5" xfId="23413" hidden="1" xr:uid="{00000000-0005-0000-0000-0000B7CB0000}"/>
    <cellStyle name="Hyperlink 5" xfId="24068" hidden="1" xr:uid="{00000000-0005-0000-0000-0000B8CB0000}"/>
    <cellStyle name="Hyperlink 5" xfId="24039" hidden="1" xr:uid="{00000000-0005-0000-0000-0000B9CB0000}"/>
    <cellStyle name="Hyperlink 5" xfId="24118" hidden="1" xr:uid="{00000000-0005-0000-0000-0000BACB0000}"/>
    <cellStyle name="Hyperlink 5" xfId="24167" hidden="1" xr:uid="{00000000-0005-0000-0000-0000BBCB0000}"/>
    <cellStyle name="Hyperlink 5" xfId="23571" hidden="1" xr:uid="{00000000-0005-0000-0000-0000BCCB0000}"/>
    <cellStyle name="Hyperlink 5" xfId="24272" hidden="1" xr:uid="{00000000-0005-0000-0000-0000BDCB0000}"/>
    <cellStyle name="Hyperlink 5" xfId="24243" hidden="1" xr:uid="{00000000-0005-0000-0000-0000BECB0000}"/>
    <cellStyle name="Hyperlink 5" xfId="24322" hidden="1" xr:uid="{00000000-0005-0000-0000-0000BFCB0000}"/>
    <cellStyle name="Hyperlink 5" xfId="24371" hidden="1" xr:uid="{00000000-0005-0000-0000-0000C0CB0000}"/>
    <cellStyle name="Hyperlink 5" xfId="23377" hidden="1" xr:uid="{00000000-0005-0000-0000-0000C1CB0000}"/>
    <cellStyle name="Hyperlink 5" xfId="24476" hidden="1" xr:uid="{00000000-0005-0000-0000-0000C2CB0000}"/>
    <cellStyle name="Hyperlink 5" xfId="24447" hidden="1" xr:uid="{00000000-0005-0000-0000-0000C3CB0000}"/>
    <cellStyle name="Hyperlink 5" xfId="24526" hidden="1" xr:uid="{00000000-0005-0000-0000-0000C4CB0000}"/>
    <cellStyle name="Hyperlink 5" xfId="24575" hidden="1" xr:uid="{00000000-0005-0000-0000-0000C5CB0000}"/>
    <cellStyle name="Hyperlink 5" xfId="21556" hidden="1" xr:uid="{00000000-0005-0000-0000-0000C6CB0000}"/>
    <cellStyle name="Hyperlink 5" xfId="24680" hidden="1" xr:uid="{00000000-0005-0000-0000-0000C7CB0000}"/>
    <cellStyle name="Hyperlink 5" xfId="24651" hidden="1" xr:uid="{00000000-0005-0000-0000-0000C8CB0000}"/>
    <cellStyle name="Hyperlink 5" xfId="24730" hidden="1" xr:uid="{00000000-0005-0000-0000-0000C9CB0000}"/>
    <cellStyle name="Hyperlink 5" xfId="24779" hidden="1" xr:uid="{00000000-0005-0000-0000-0000CACB0000}"/>
    <cellStyle name="Hyperlink 5" xfId="24938" hidden="1" xr:uid="{00000000-0005-0000-0000-0000CBCB0000}"/>
    <cellStyle name="Hyperlink 5" xfId="25111" hidden="1" xr:uid="{00000000-0005-0000-0000-0000CCCB0000}"/>
    <cellStyle name="Hyperlink 5" xfId="25082" hidden="1" xr:uid="{00000000-0005-0000-0000-0000CDCB0000}"/>
    <cellStyle name="Hyperlink 5" xfId="25161" hidden="1" xr:uid="{00000000-0005-0000-0000-0000CECB0000}"/>
    <cellStyle name="Hyperlink 5" xfId="25210" hidden="1" xr:uid="{00000000-0005-0000-0000-0000CFCB0000}"/>
    <cellStyle name="Hyperlink 5" xfId="24997" hidden="1" xr:uid="{00000000-0005-0000-0000-0000D0CB0000}"/>
    <cellStyle name="Hyperlink 5" xfId="25343" hidden="1" xr:uid="{00000000-0005-0000-0000-0000D1CB0000}"/>
    <cellStyle name="Hyperlink 5" xfId="25314" hidden="1" xr:uid="{00000000-0005-0000-0000-0000D2CB0000}"/>
    <cellStyle name="Hyperlink 5" xfId="25393" hidden="1" xr:uid="{00000000-0005-0000-0000-0000D3CB0000}"/>
    <cellStyle name="Hyperlink 5" xfId="25442" hidden="1" xr:uid="{00000000-0005-0000-0000-0000D4CB0000}"/>
    <cellStyle name="Hyperlink 5" xfId="24892" hidden="1" xr:uid="{00000000-0005-0000-0000-0000D5CB0000}"/>
    <cellStyle name="Hyperlink 5" xfId="25547" hidden="1" xr:uid="{00000000-0005-0000-0000-0000D6CB0000}"/>
    <cellStyle name="Hyperlink 5" xfId="25518" hidden="1" xr:uid="{00000000-0005-0000-0000-0000D7CB0000}"/>
    <cellStyle name="Hyperlink 5" xfId="25597" hidden="1" xr:uid="{00000000-0005-0000-0000-0000D8CB0000}"/>
    <cellStyle name="Hyperlink 5" xfId="25646" hidden="1" xr:uid="{00000000-0005-0000-0000-0000D9CB0000}"/>
    <cellStyle name="Hyperlink 5" xfId="25050" hidden="1" xr:uid="{00000000-0005-0000-0000-0000DACB0000}"/>
    <cellStyle name="Hyperlink 5" xfId="25751" hidden="1" xr:uid="{00000000-0005-0000-0000-0000DBCB0000}"/>
    <cellStyle name="Hyperlink 5" xfId="25722" hidden="1" xr:uid="{00000000-0005-0000-0000-0000DCCB0000}"/>
    <cellStyle name="Hyperlink 5" xfId="25801" hidden="1" xr:uid="{00000000-0005-0000-0000-0000DDCB0000}"/>
    <cellStyle name="Hyperlink 5" xfId="25850" hidden="1" xr:uid="{00000000-0005-0000-0000-0000DECB0000}"/>
    <cellStyle name="Hyperlink 5" xfId="24856" hidden="1" xr:uid="{00000000-0005-0000-0000-0000DFCB0000}"/>
    <cellStyle name="Hyperlink 5" xfId="25955" hidden="1" xr:uid="{00000000-0005-0000-0000-0000E0CB0000}"/>
    <cellStyle name="Hyperlink 5" xfId="25926" hidden="1" xr:uid="{00000000-0005-0000-0000-0000E1CB0000}"/>
    <cellStyle name="Hyperlink 5" xfId="26005" hidden="1" xr:uid="{00000000-0005-0000-0000-0000E2CB0000}"/>
    <cellStyle name="Hyperlink 5" xfId="26054" hidden="1" xr:uid="{00000000-0005-0000-0000-0000E3CB0000}"/>
    <cellStyle name="Hyperlink 5" xfId="5680" hidden="1" xr:uid="{00000000-0005-0000-0000-0000E4CB0000}"/>
    <cellStyle name="Hyperlink 5" xfId="26184" hidden="1" xr:uid="{00000000-0005-0000-0000-0000E5CB0000}"/>
    <cellStyle name="Hyperlink 5" xfId="26155" hidden="1" xr:uid="{00000000-0005-0000-0000-0000E6CB0000}"/>
    <cellStyle name="Hyperlink 5" xfId="26234" hidden="1" xr:uid="{00000000-0005-0000-0000-0000E7CB0000}"/>
    <cellStyle name="Hyperlink 5" xfId="26283" hidden="1" xr:uid="{00000000-0005-0000-0000-0000E8CB0000}"/>
    <cellStyle name="Hyperlink 5" xfId="26370" hidden="1" xr:uid="{00000000-0005-0000-0000-0000E9CB0000}"/>
    <cellStyle name="Hyperlink 5" xfId="26439" hidden="1" xr:uid="{00000000-0005-0000-0000-0000EACB0000}"/>
    <cellStyle name="Hyperlink 5" xfId="26410" hidden="1" xr:uid="{00000000-0005-0000-0000-0000EBCB0000}"/>
    <cellStyle name="Hyperlink 5" xfId="26489" hidden="1" xr:uid="{00000000-0005-0000-0000-0000ECCB0000}"/>
    <cellStyle name="Hyperlink 5" xfId="26538" hidden="1" xr:uid="{00000000-0005-0000-0000-0000EDCB0000}"/>
    <cellStyle name="Hyperlink 5" xfId="26677" hidden="1" xr:uid="{00000000-0005-0000-0000-0000EECB0000}"/>
    <cellStyle name="Hyperlink 5" xfId="26800" hidden="1" xr:uid="{00000000-0005-0000-0000-0000EFCB0000}"/>
    <cellStyle name="Hyperlink 5" xfId="26771" hidden="1" xr:uid="{00000000-0005-0000-0000-0000F0CB0000}"/>
    <cellStyle name="Hyperlink 5" xfId="26850" hidden="1" xr:uid="{00000000-0005-0000-0000-0000F1CB0000}"/>
    <cellStyle name="Hyperlink 5" xfId="26899" hidden="1" xr:uid="{00000000-0005-0000-0000-0000F2CB0000}"/>
    <cellStyle name="Hyperlink 5" xfId="27058" hidden="1" xr:uid="{00000000-0005-0000-0000-0000F3CB0000}"/>
    <cellStyle name="Hyperlink 5" xfId="27231" hidden="1" xr:uid="{00000000-0005-0000-0000-0000F4CB0000}"/>
    <cellStyle name="Hyperlink 5" xfId="27202" hidden="1" xr:uid="{00000000-0005-0000-0000-0000F5CB0000}"/>
    <cellStyle name="Hyperlink 5" xfId="27281" hidden="1" xr:uid="{00000000-0005-0000-0000-0000F6CB0000}"/>
    <cellStyle name="Hyperlink 5" xfId="27330" hidden="1" xr:uid="{00000000-0005-0000-0000-0000F7CB0000}"/>
    <cellStyle name="Hyperlink 5" xfId="27117" hidden="1" xr:uid="{00000000-0005-0000-0000-0000F8CB0000}"/>
    <cellStyle name="Hyperlink 5" xfId="27463" hidden="1" xr:uid="{00000000-0005-0000-0000-0000F9CB0000}"/>
    <cellStyle name="Hyperlink 5" xfId="27434" hidden="1" xr:uid="{00000000-0005-0000-0000-0000FACB0000}"/>
    <cellStyle name="Hyperlink 5" xfId="27513" hidden="1" xr:uid="{00000000-0005-0000-0000-0000FBCB0000}"/>
    <cellStyle name="Hyperlink 5" xfId="27562" hidden="1" xr:uid="{00000000-0005-0000-0000-0000FCCB0000}"/>
    <cellStyle name="Hyperlink 5" xfId="27012" hidden="1" xr:uid="{00000000-0005-0000-0000-0000FDCB0000}"/>
    <cellStyle name="Hyperlink 5" xfId="27667" hidden="1" xr:uid="{00000000-0005-0000-0000-0000FECB0000}"/>
    <cellStyle name="Hyperlink 5" xfId="27638" hidden="1" xr:uid="{00000000-0005-0000-0000-0000FFCB0000}"/>
    <cellStyle name="Hyperlink 5" xfId="27717" hidden="1" xr:uid="{00000000-0005-0000-0000-000000CC0000}"/>
    <cellStyle name="Hyperlink 5" xfId="27766" hidden="1" xr:uid="{00000000-0005-0000-0000-000001CC0000}"/>
    <cellStyle name="Hyperlink 5" xfId="27170" hidden="1" xr:uid="{00000000-0005-0000-0000-000002CC0000}"/>
    <cellStyle name="Hyperlink 5" xfId="27871" hidden="1" xr:uid="{00000000-0005-0000-0000-000003CC0000}"/>
    <cellStyle name="Hyperlink 5" xfId="27842" hidden="1" xr:uid="{00000000-0005-0000-0000-000004CC0000}"/>
    <cellStyle name="Hyperlink 5" xfId="27921" hidden="1" xr:uid="{00000000-0005-0000-0000-000005CC0000}"/>
    <cellStyle name="Hyperlink 5" xfId="27970" hidden="1" xr:uid="{00000000-0005-0000-0000-000006CC0000}"/>
    <cellStyle name="Hyperlink 5" xfId="26976" hidden="1" xr:uid="{00000000-0005-0000-0000-000007CC0000}"/>
    <cellStyle name="Hyperlink 5" xfId="28075" hidden="1" xr:uid="{00000000-0005-0000-0000-000008CC0000}"/>
    <cellStyle name="Hyperlink 5" xfId="28046" hidden="1" xr:uid="{00000000-0005-0000-0000-000009CC0000}"/>
    <cellStyle name="Hyperlink 5" xfId="28125" hidden="1" xr:uid="{00000000-0005-0000-0000-00000ACC0000}"/>
    <cellStyle name="Hyperlink 5" xfId="28174" hidden="1" xr:uid="{00000000-0005-0000-0000-00000BCC0000}"/>
    <cellStyle name="Hyperlink 5" xfId="26737" hidden="1" xr:uid="{00000000-0005-0000-0000-00000CCC0000}"/>
    <cellStyle name="Hyperlink 5" xfId="28279" hidden="1" xr:uid="{00000000-0005-0000-0000-00000DCC0000}"/>
    <cellStyle name="Hyperlink 5" xfId="28250" hidden="1" xr:uid="{00000000-0005-0000-0000-00000ECC0000}"/>
    <cellStyle name="Hyperlink 5" xfId="28329" hidden="1" xr:uid="{00000000-0005-0000-0000-00000FCC0000}"/>
    <cellStyle name="Hyperlink 5" xfId="28378" hidden="1" xr:uid="{00000000-0005-0000-0000-000010CC0000}"/>
    <cellStyle name="Hyperlink 5" xfId="28537" hidden="1" xr:uid="{00000000-0005-0000-0000-000011CC0000}"/>
    <cellStyle name="Hyperlink 5" xfId="28710" hidden="1" xr:uid="{00000000-0005-0000-0000-000012CC0000}"/>
    <cellStyle name="Hyperlink 5" xfId="28681" hidden="1" xr:uid="{00000000-0005-0000-0000-000013CC0000}"/>
    <cellStyle name="Hyperlink 5" xfId="28760" hidden="1" xr:uid="{00000000-0005-0000-0000-000014CC0000}"/>
    <cellStyle name="Hyperlink 5" xfId="28809" hidden="1" xr:uid="{00000000-0005-0000-0000-000015CC0000}"/>
    <cellStyle name="Hyperlink 5" xfId="28596" hidden="1" xr:uid="{00000000-0005-0000-0000-000016CC0000}"/>
    <cellStyle name="Hyperlink 5" xfId="28942" hidden="1" xr:uid="{00000000-0005-0000-0000-000017CC0000}"/>
    <cellStyle name="Hyperlink 5" xfId="28913" hidden="1" xr:uid="{00000000-0005-0000-0000-000018CC0000}"/>
    <cellStyle name="Hyperlink 5" xfId="28992" hidden="1" xr:uid="{00000000-0005-0000-0000-000019CC0000}"/>
    <cellStyle name="Hyperlink 5" xfId="29041" hidden="1" xr:uid="{00000000-0005-0000-0000-00001ACC0000}"/>
    <cellStyle name="Hyperlink 5" xfId="28491" hidden="1" xr:uid="{00000000-0005-0000-0000-00001BCC0000}"/>
    <cellStyle name="Hyperlink 5" xfId="29146" hidden="1" xr:uid="{00000000-0005-0000-0000-00001CCC0000}"/>
    <cellStyle name="Hyperlink 5" xfId="29117" hidden="1" xr:uid="{00000000-0005-0000-0000-00001DCC0000}"/>
    <cellStyle name="Hyperlink 5" xfId="29196" hidden="1" xr:uid="{00000000-0005-0000-0000-00001ECC0000}"/>
    <cellStyle name="Hyperlink 5" xfId="29245" hidden="1" xr:uid="{00000000-0005-0000-0000-00001FCC0000}"/>
    <cellStyle name="Hyperlink 5" xfId="28649" hidden="1" xr:uid="{00000000-0005-0000-0000-000020CC0000}"/>
    <cellStyle name="Hyperlink 5" xfId="29350" hidden="1" xr:uid="{00000000-0005-0000-0000-000021CC0000}"/>
    <cellStyle name="Hyperlink 5" xfId="29321" hidden="1" xr:uid="{00000000-0005-0000-0000-000022CC0000}"/>
    <cellStyle name="Hyperlink 5" xfId="29400" hidden="1" xr:uid="{00000000-0005-0000-0000-000023CC0000}"/>
    <cellStyle name="Hyperlink 5" xfId="29449" hidden="1" xr:uid="{00000000-0005-0000-0000-000024CC0000}"/>
    <cellStyle name="Hyperlink 5" xfId="28455" hidden="1" xr:uid="{00000000-0005-0000-0000-000025CC0000}"/>
    <cellStyle name="Hyperlink 5" xfId="29554" hidden="1" xr:uid="{00000000-0005-0000-0000-000026CC0000}"/>
    <cellStyle name="Hyperlink 5" xfId="29525" hidden="1" xr:uid="{00000000-0005-0000-0000-000027CC0000}"/>
    <cellStyle name="Hyperlink 5" xfId="29604" hidden="1" xr:uid="{00000000-0005-0000-0000-000028CC0000}"/>
    <cellStyle name="Hyperlink 5" xfId="29653" hidden="1" xr:uid="{00000000-0005-0000-0000-000029CC0000}"/>
    <cellStyle name="Hyperlink 5" xfId="26634" hidden="1" xr:uid="{00000000-0005-0000-0000-00002ACC0000}"/>
    <cellStyle name="Hyperlink 5" xfId="29758" hidden="1" xr:uid="{00000000-0005-0000-0000-00002BCC0000}"/>
    <cellStyle name="Hyperlink 5" xfId="29729" hidden="1" xr:uid="{00000000-0005-0000-0000-00002CCC0000}"/>
    <cellStyle name="Hyperlink 5" xfId="29808" hidden="1" xr:uid="{00000000-0005-0000-0000-00002DCC0000}"/>
    <cellStyle name="Hyperlink 5" xfId="29857" hidden="1" xr:uid="{00000000-0005-0000-0000-00002ECC0000}"/>
    <cellStyle name="Hyperlink 5" xfId="30016" hidden="1" xr:uid="{00000000-0005-0000-0000-00002FCC0000}"/>
    <cellStyle name="Hyperlink 5" xfId="30189" hidden="1" xr:uid="{00000000-0005-0000-0000-000030CC0000}"/>
    <cellStyle name="Hyperlink 5" xfId="30160" hidden="1" xr:uid="{00000000-0005-0000-0000-000031CC0000}"/>
    <cellStyle name="Hyperlink 5" xfId="30239" hidden="1" xr:uid="{00000000-0005-0000-0000-000032CC0000}"/>
    <cellStyle name="Hyperlink 5" xfId="30288" hidden="1" xr:uid="{00000000-0005-0000-0000-000033CC0000}"/>
    <cellStyle name="Hyperlink 5" xfId="30075" hidden="1" xr:uid="{00000000-0005-0000-0000-000034CC0000}"/>
    <cellStyle name="Hyperlink 5" xfId="30421" hidden="1" xr:uid="{00000000-0005-0000-0000-000035CC0000}"/>
    <cellStyle name="Hyperlink 5" xfId="30392" hidden="1" xr:uid="{00000000-0005-0000-0000-000036CC0000}"/>
    <cellStyle name="Hyperlink 5" xfId="30471" hidden="1" xr:uid="{00000000-0005-0000-0000-000037CC0000}"/>
    <cellStyle name="Hyperlink 5" xfId="30520" hidden="1" xr:uid="{00000000-0005-0000-0000-000038CC0000}"/>
    <cellStyle name="Hyperlink 5" xfId="29970" hidden="1" xr:uid="{00000000-0005-0000-0000-000039CC0000}"/>
    <cellStyle name="Hyperlink 5" xfId="30625" hidden="1" xr:uid="{00000000-0005-0000-0000-00003ACC0000}"/>
    <cellStyle name="Hyperlink 5" xfId="30596" hidden="1" xr:uid="{00000000-0005-0000-0000-00003BCC0000}"/>
    <cellStyle name="Hyperlink 5" xfId="30675" hidden="1" xr:uid="{00000000-0005-0000-0000-00003CCC0000}"/>
    <cellStyle name="Hyperlink 5" xfId="30724" hidden="1" xr:uid="{00000000-0005-0000-0000-00003DCC0000}"/>
    <cellStyle name="Hyperlink 5" xfId="30128" hidden="1" xr:uid="{00000000-0005-0000-0000-00003ECC0000}"/>
    <cellStyle name="Hyperlink 5" xfId="30829" hidden="1" xr:uid="{00000000-0005-0000-0000-00003FCC0000}"/>
    <cellStyle name="Hyperlink 5" xfId="30800" hidden="1" xr:uid="{00000000-0005-0000-0000-000040CC0000}"/>
    <cellStyle name="Hyperlink 5" xfId="30879" hidden="1" xr:uid="{00000000-0005-0000-0000-000041CC0000}"/>
    <cellStyle name="Hyperlink 5" xfId="30928" hidden="1" xr:uid="{00000000-0005-0000-0000-000042CC0000}"/>
    <cellStyle name="Hyperlink 5" xfId="29934" hidden="1" xr:uid="{00000000-0005-0000-0000-000043CC0000}"/>
    <cellStyle name="Hyperlink 5" xfId="31033" hidden="1" xr:uid="{00000000-0005-0000-0000-000044CC0000}"/>
    <cellStyle name="Hyperlink 5" xfId="31004" hidden="1" xr:uid="{00000000-0005-0000-0000-000045CC0000}"/>
    <cellStyle name="Hyperlink 5" xfId="31083" hidden="1" xr:uid="{00000000-0005-0000-0000-000046CC0000}"/>
    <cellStyle name="Hyperlink 5" xfId="31132" hidden="1" xr:uid="{00000000-0005-0000-0000-000047CC0000}"/>
    <cellStyle name="Hyperlink 5" xfId="5682" hidden="1" xr:uid="{00000000-0005-0000-0000-000048CC0000}"/>
    <cellStyle name="Hyperlink 5" xfId="31256" hidden="1" xr:uid="{00000000-0005-0000-0000-000049CC0000}"/>
    <cellStyle name="Hyperlink 5" xfId="31227" hidden="1" xr:uid="{00000000-0005-0000-0000-00004ACC0000}"/>
    <cellStyle name="Hyperlink 5" xfId="31306" hidden="1" xr:uid="{00000000-0005-0000-0000-00004BCC0000}"/>
    <cellStyle name="Hyperlink 5" xfId="31355" hidden="1" xr:uid="{00000000-0005-0000-0000-00004CCC0000}"/>
    <cellStyle name="Hyperlink 5" xfId="31442" hidden="1" xr:uid="{00000000-0005-0000-0000-00004DCC0000}"/>
    <cellStyle name="Hyperlink 5" xfId="31511" hidden="1" xr:uid="{00000000-0005-0000-0000-00004ECC0000}"/>
    <cellStyle name="Hyperlink 5" xfId="31482" hidden="1" xr:uid="{00000000-0005-0000-0000-00004FCC0000}"/>
    <cellStyle name="Hyperlink 5" xfId="31561" hidden="1" xr:uid="{00000000-0005-0000-0000-000050CC0000}"/>
    <cellStyle name="Hyperlink 5" xfId="31610" hidden="1" xr:uid="{00000000-0005-0000-0000-000051CC0000}"/>
    <cellStyle name="Hyperlink 5" xfId="31746" hidden="1" xr:uid="{00000000-0005-0000-0000-000052CC0000}"/>
    <cellStyle name="Hyperlink 5" xfId="31868" hidden="1" xr:uid="{00000000-0005-0000-0000-000053CC0000}"/>
    <cellStyle name="Hyperlink 5" xfId="31839" hidden="1" xr:uid="{00000000-0005-0000-0000-000054CC0000}"/>
    <cellStyle name="Hyperlink 5" xfId="31918" hidden="1" xr:uid="{00000000-0005-0000-0000-000055CC0000}"/>
    <cellStyle name="Hyperlink 5" xfId="31967" hidden="1" xr:uid="{00000000-0005-0000-0000-000056CC0000}"/>
    <cellStyle name="Hyperlink 5" xfId="32126" hidden="1" xr:uid="{00000000-0005-0000-0000-000057CC0000}"/>
    <cellStyle name="Hyperlink 5" xfId="32299" hidden="1" xr:uid="{00000000-0005-0000-0000-000058CC0000}"/>
    <cellStyle name="Hyperlink 5" xfId="32270" hidden="1" xr:uid="{00000000-0005-0000-0000-000059CC0000}"/>
    <cellStyle name="Hyperlink 5" xfId="32349" hidden="1" xr:uid="{00000000-0005-0000-0000-00005ACC0000}"/>
    <cellStyle name="Hyperlink 5" xfId="32398" hidden="1" xr:uid="{00000000-0005-0000-0000-00005BCC0000}"/>
    <cellStyle name="Hyperlink 5" xfId="32185" hidden="1" xr:uid="{00000000-0005-0000-0000-00005CCC0000}"/>
    <cellStyle name="Hyperlink 5" xfId="32531" hidden="1" xr:uid="{00000000-0005-0000-0000-00005DCC0000}"/>
    <cellStyle name="Hyperlink 5" xfId="32502" hidden="1" xr:uid="{00000000-0005-0000-0000-00005ECC0000}"/>
    <cellStyle name="Hyperlink 5" xfId="32581" hidden="1" xr:uid="{00000000-0005-0000-0000-00005FCC0000}"/>
    <cellStyle name="Hyperlink 5" xfId="32630" hidden="1" xr:uid="{00000000-0005-0000-0000-000060CC0000}"/>
    <cellStyle name="Hyperlink 5" xfId="32080" hidden="1" xr:uid="{00000000-0005-0000-0000-000061CC0000}"/>
    <cellStyle name="Hyperlink 5" xfId="32735" hidden="1" xr:uid="{00000000-0005-0000-0000-000062CC0000}"/>
    <cellStyle name="Hyperlink 5" xfId="32706" hidden="1" xr:uid="{00000000-0005-0000-0000-000063CC0000}"/>
    <cellStyle name="Hyperlink 5" xfId="32785" hidden="1" xr:uid="{00000000-0005-0000-0000-000064CC0000}"/>
    <cellStyle name="Hyperlink 5" xfId="32834" hidden="1" xr:uid="{00000000-0005-0000-0000-000065CC0000}"/>
    <cellStyle name="Hyperlink 5" xfId="32238" hidden="1" xr:uid="{00000000-0005-0000-0000-000066CC0000}"/>
    <cellStyle name="Hyperlink 5" xfId="32939" hidden="1" xr:uid="{00000000-0005-0000-0000-000067CC0000}"/>
    <cellStyle name="Hyperlink 5" xfId="32910" hidden="1" xr:uid="{00000000-0005-0000-0000-000068CC0000}"/>
    <cellStyle name="Hyperlink 5" xfId="32989" hidden="1" xr:uid="{00000000-0005-0000-0000-000069CC0000}"/>
    <cellStyle name="Hyperlink 5" xfId="33038" hidden="1" xr:uid="{00000000-0005-0000-0000-00006ACC0000}"/>
    <cellStyle name="Hyperlink 5" xfId="32044" hidden="1" xr:uid="{00000000-0005-0000-0000-00006BCC0000}"/>
    <cellStyle name="Hyperlink 5" xfId="33143" hidden="1" xr:uid="{00000000-0005-0000-0000-00006CCC0000}"/>
    <cellStyle name="Hyperlink 5" xfId="33114" hidden="1" xr:uid="{00000000-0005-0000-0000-00006DCC0000}"/>
    <cellStyle name="Hyperlink 5" xfId="33193" hidden="1" xr:uid="{00000000-0005-0000-0000-00006ECC0000}"/>
    <cellStyle name="Hyperlink 5" xfId="33242" hidden="1" xr:uid="{00000000-0005-0000-0000-00006FCC0000}"/>
    <cellStyle name="Hyperlink 5" xfId="31805" hidden="1" xr:uid="{00000000-0005-0000-0000-000070CC0000}"/>
    <cellStyle name="Hyperlink 5" xfId="33347" hidden="1" xr:uid="{00000000-0005-0000-0000-000071CC0000}"/>
    <cellStyle name="Hyperlink 5" xfId="33318" hidden="1" xr:uid="{00000000-0005-0000-0000-000072CC0000}"/>
    <cellStyle name="Hyperlink 5" xfId="33397" hidden="1" xr:uid="{00000000-0005-0000-0000-000073CC0000}"/>
    <cellStyle name="Hyperlink 5" xfId="33446" hidden="1" xr:uid="{00000000-0005-0000-0000-000074CC0000}"/>
    <cellStyle name="Hyperlink 5" xfId="33605" hidden="1" xr:uid="{00000000-0005-0000-0000-000075CC0000}"/>
    <cellStyle name="Hyperlink 5" xfId="33778" hidden="1" xr:uid="{00000000-0005-0000-0000-000076CC0000}"/>
    <cellStyle name="Hyperlink 5" xfId="33749" hidden="1" xr:uid="{00000000-0005-0000-0000-000077CC0000}"/>
    <cellStyle name="Hyperlink 5" xfId="33828" hidden="1" xr:uid="{00000000-0005-0000-0000-000078CC0000}"/>
    <cellStyle name="Hyperlink 5" xfId="33877" hidden="1" xr:uid="{00000000-0005-0000-0000-000079CC0000}"/>
    <cellStyle name="Hyperlink 5" xfId="33664" hidden="1" xr:uid="{00000000-0005-0000-0000-00007ACC0000}"/>
    <cellStyle name="Hyperlink 5" xfId="34010" hidden="1" xr:uid="{00000000-0005-0000-0000-00007BCC0000}"/>
    <cellStyle name="Hyperlink 5" xfId="33981" hidden="1" xr:uid="{00000000-0005-0000-0000-00007CCC0000}"/>
    <cellStyle name="Hyperlink 5" xfId="34060" hidden="1" xr:uid="{00000000-0005-0000-0000-00007DCC0000}"/>
    <cellStyle name="Hyperlink 5" xfId="34109" hidden="1" xr:uid="{00000000-0005-0000-0000-00007ECC0000}"/>
    <cellStyle name="Hyperlink 5" xfId="33559" hidden="1" xr:uid="{00000000-0005-0000-0000-00007FCC0000}"/>
    <cellStyle name="Hyperlink 5" xfId="34214" hidden="1" xr:uid="{00000000-0005-0000-0000-000080CC0000}"/>
    <cellStyle name="Hyperlink 5" xfId="34185" hidden="1" xr:uid="{00000000-0005-0000-0000-000081CC0000}"/>
    <cellStyle name="Hyperlink 5" xfId="34264" hidden="1" xr:uid="{00000000-0005-0000-0000-000082CC0000}"/>
    <cellStyle name="Hyperlink 5" xfId="34313" hidden="1" xr:uid="{00000000-0005-0000-0000-000083CC0000}"/>
    <cellStyle name="Hyperlink 5" xfId="33717" hidden="1" xr:uid="{00000000-0005-0000-0000-000084CC0000}"/>
    <cellStyle name="Hyperlink 5" xfId="34418" hidden="1" xr:uid="{00000000-0005-0000-0000-000085CC0000}"/>
    <cellStyle name="Hyperlink 5" xfId="34389" hidden="1" xr:uid="{00000000-0005-0000-0000-000086CC0000}"/>
    <cellStyle name="Hyperlink 5" xfId="34468" hidden="1" xr:uid="{00000000-0005-0000-0000-000087CC0000}"/>
    <cellStyle name="Hyperlink 5" xfId="34517" hidden="1" xr:uid="{00000000-0005-0000-0000-000088CC0000}"/>
    <cellStyle name="Hyperlink 5" xfId="33523" hidden="1" xr:uid="{00000000-0005-0000-0000-000089CC0000}"/>
    <cellStyle name="Hyperlink 5" xfId="34622" hidden="1" xr:uid="{00000000-0005-0000-0000-00008ACC0000}"/>
    <cellStyle name="Hyperlink 5" xfId="34593" hidden="1" xr:uid="{00000000-0005-0000-0000-00008BCC0000}"/>
    <cellStyle name="Hyperlink 5" xfId="34672" hidden="1" xr:uid="{00000000-0005-0000-0000-00008CCC0000}"/>
    <cellStyle name="Hyperlink 5" xfId="34721" hidden="1" xr:uid="{00000000-0005-0000-0000-00008DCC0000}"/>
    <cellStyle name="Hyperlink 5" xfId="31705" hidden="1" xr:uid="{00000000-0005-0000-0000-00008ECC0000}"/>
    <cellStyle name="Hyperlink 5" xfId="34826" hidden="1" xr:uid="{00000000-0005-0000-0000-00008FCC0000}"/>
    <cellStyle name="Hyperlink 5" xfId="34797" hidden="1" xr:uid="{00000000-0005-0000-0000-000090CC0000}"/>
    <cellStyle name="Hyperlink 5" xfId="34876" hidden="1" xr:uid="{00000000-0005-0000-0000-000091CC0000}"/>
    <cellStyle name="Hyperlink 5" xfId="34925" hidden="1" xr:uid="{00000000-0005-0000-0000-000092CC0000}"/>
    <cellStyle name="Hyperlink 5" xfId="35084" hidden="1" xr:uid="{00000000-0005-0000-0000-000093CC0000}"/>
    <cellStyle name="Hyperlink 5" xfId="35257" hidden="1" xr:uid="{00000000-0005-0000-0000-000094CC0000}"/>
    <cellStyle name="Hyperlink 5" xfId="35228" hidden="1" xr:uid="{00000000-0005-0000-0000-000095CC0000}"/>
    <cellStyle name="Hyperlink 5" xfId="35307" hidden="1" xr:uid="{00000000-0005-0000-0000-000096CC0000}"/>
    <cellStyle name="Hyperlink 5" xfId="35356" hidden="1" xr:uid="{00000000-0005-0000-0000-000097CC0000}"/>
    <cellStyle name="Hyperlink 5" xfId="35143" hidden="1" xr:uid="{00000000-0005-0000-0000-000098CC0000}"/>
    <cellStyle name="Hyperlink 5" xfId="35489" hidden="1" xr:uid="{00000000-0005-0000-0000-000099CC0000}"/>
    <cellStyle name="Hyperlink 5" xfId="35460" hidden="1" xr:uid="{00000000-0005-0000-0000-00009ACC0000}"/>
    <cellStyle name="Hyperlink 5" xfId="35539" hidden="1" xr:uid="{00000000-0005-0000-0000-00009BCC0000}"/>
    <cellStyle name="Hyperlink 5" xfId="35588" hidden="1" xr:uid="{00000000-0005-0000-0000-00009CCC0000}"/>
    <cellStyle name="Hyperlink 5" xfId="35038" hidden="1" xr:uid="{00000000-0005-0000-0000-00009DCC0000}"/>
    <cellStyle name="Hyperlink 5" xfId="35693" hidden="1" xr:uid="{00000000-0005-0000-0000-00009ECC0000}"/>
    <cellStyle name="Hyperlink 5" xfId="35664" hidden="1" xr:uid="{00000000-0005-0000-0000-00009FCC0000}"/>
    <cellStyle name="Hyperlink 5" xfId="35743" hidden="1" xr:uid="{00000000-0005-0000-0000-0000A0CC0000}"/>
    <cellStyle name="Hyperlink 5" xfId="35792" hidden="1" xr:uid="{00000000-0005-0000-0000-0000A1CC0000}"/>
    <cellStyle name="Hyperlink 5" xfId="35196" hidden="1" xr:uid="{00000000-0005-0000-0000-0000A2CC0000}"/>
    <cellStyle name="Hyperlink 5" xfId="35897" hidden="1" xr:uid="{00000000-0005-0000-0000-0000A3CC0000}"/>
    <cellStyle name="Hyperlink 5" xfId="35868" hidden="1" xr:uid="{00000000-0005-0000-0000-0000A4CC0000}"/>
    <cellStyle name="Hyperlink 5" xfId="35947" hidden="1" xr:uid="{00000000-0005-0000-0000-0000A5CC0000}"/>
    <cellStyle name="Hyperlink 5" xfId="35996" hidden="1" xr:uid="{00000000-0005-0000-0000-0000A6CC0000}"/>
    <cellStyle name="Hyperlink 5" xfId="35002" hidden="1" xr:uid="{00000000-0005-0000-0000-0000A7CC0000}"/>
    <cellStyle name="Hyperlink 5" xfId="36101" hidden="1" xr:uid="{00000000-0005-0000-0000-0000A8CC0000}"/>
    <cellStyle name="Hyperlink 5" xfId="36072" hidden="1" xr:uid="{00000000-0005-0000-0000-0000A9CC0000}"/>
    <cellStyle name="Hyperlink 5" xfId="36151" hidden="1" xr:uid="{00000000-0005-0000-0000-0000AACC0000}"/>
    <cellStyle name="Hyperlink 5" xfId="36200" hidden="1" xr:uid="{00000000-0005-0000-0000-0000ABCC0000}"/>
    <cellStyle name="Hyperlink 5" xfId="10867" hidden="1" xr:uid="{00000000-0005-0000-0000-0000ACCC0000}"/>
    <cellStyle name="Hyperlink 5" xfId="36325" hidden="1" xr:uid="{00000000-0005-0000-0000-0000ADCC0000}"/>
    <cellStyle name="Hyperlink 5" xfId="36296" hidden="1" xr:uid="{00000000-0005-0000-0000-0000AECC0000}"/>
    <cellStyle name="Hyperlink 5" xfId="36375" hidden="1" xr:uid="{00000000-0005-0000-0000-0000AFCC0000}"/>
    <cellStyle name="Hyperlink 5" xfId="36424" hidden="1" xr:uid="{00000000-0005-0000-0000-0000B0CC0000}"/>
    <cellStyle name="Hyperlink 5" xfId="36511" hidden="1" xr:uid="{00000000-0005-0000-0000-0000B1CC0000}"/>
    <cellStyle name="Hyperlink 5" xfId="36580" hidden="1" xr:uid="{00000000-0005-0000-0000-0000B2CC0000}"/>
    <cellStyle name="Hyperlink 5" xfId="36551" hidden="1" xr:uid="{00000000-0005-0000-0000-0000B3CC0000}"/>
    <cellStyle name="Hyperlink 5" xfId="36630" hidden="1" xr:uid="{00000000-0005-0000-0000-0000B4CC0000}"/>
    <cellStyle name="Hyperlink 5" xfId="36679" hidden="1" xr:uid="{00000000-0005-0000-0000-0000B5CC0000}"/>
    <cellStyle name="Hyperlink 5" xfId="36815" hidden="1" xr:uid="{00000000-0005-0000-0000-0000B6CC0000}"/>
    <cellStyle name="Hyperlink 5" xfId="36937" hidden="1" xr:uid="{00000000-0005-0000-0000-0000B7CC0000}"/>
    <cellStyle name="Hyperlink 5" xfId="36908" hidden="1" xr:uid="{00000000-0005-0000-0000-0000B8CC0000}"/>
    <cellStyle name="Hyperlink 5" xfId="36987" hidden="1" xr:uid="{00000000-0005-0000-0000-0000B9CC0000}"/>
    <cellStyle name="Hyperlink 5" xfId="37036" hidden="1" xr:uid="{00000000-0005-0000-0000-0000BACC0000}"/>
    <cellStyle name="Hyperlink 5" xfId="37195" hidden="1" xr:uid="{00000000-0005-0000-0000-0000BBCC0000}"/>
    <cellStyle name="Hyperlink 5" xfId="37368" hidden="1" xr:uid="{00000000-0005-0000-0000-0000BCCC0000}"/>
    <cellStyle name="Hyperlink 5" xfId="37339" hidden="1" xr:uid="{00000000-0005-0000-0000-0000BDCC0000}"/>
    <cellStyle name="Hyperlink 5" xfId="37418" hidden="1" xr:uid="{00000000-0005-0000-0000-0000BECC0000}"/>
    <cellStyle name="Hyperlink 5" xfId="37467" hidden="1" xr:uid="{00000000-0005-0000-0000-0000BFCC0000}"/>
    <cellStyle name="Hyperlink 5" xfId="37254" hidden="1" xr:uid="{00000000-0005-0000-0000-0000C0CC0000}"/>
    <cellStyle name="Hyperlink 5" xfId="37600" hidden="1" xr:uid="{00000000-0005-0000-0000-0000C1CC0000}"/>
    <cellStyle name="Hyperlink 5" xfId="37571" hidden="1" xr:uid="{00000000-0005-0000-0000-0000C2CC0000}"/>
    <cellStyle name="Hyperlink 5" xfId="37650" hidden="1" xr:uid="{00000000-0005-0000-0000-0000C3CC0000}"/>
    <cellStyle name="Hyperlink 5" xfId="37699" hidden="1" xr:uid="{00000000-0005-0000-0000-0000C4CC0000}"/>
    <cellStyle name="Hyperlink 5" xfId="37149" hidden="1" xr:uid="{00000000-0005-0000-0000-0000C5CC0000}"/>
    <cellStyle name="Hyperlink 5" xfId="37804" hidden="1" xr:uid="{00000000-0005-0000-0000-0000C6CC0000}"/>
    <cellStyle name="Hyperlink 5" xfId="37775" hidden="1" xr:uid="{00000000-0005-0000-0000-0000C7CC0000}"/>
    <cellStyle name="Hyperlink 5" xfId="37854" hidden="1" xr:uid="{00000000-0005-0000-0000-0000C8CC0000}"/>
    <cellStyle name="Hyperlink 5" xfId="37903" hidden="1" xr:uid="{00000000-0005-0000-0000-0000C9CC0000}"/>
    <cellStyle name="Hyperlink 5" xfId="37307" hidden="1" xr:uid="{00000000-0005-0000-0000-0000CACC0000}"/>
    <cellStyle name="Hyperlink 5" xfId="38008" hidden="1" xr:uid="{00000000-0005-0000-0000-0000CBCC0000}"/>
    <cellStyle name="Hyperlink 5" xfId="37979" hidden="1" xr:uid="{00000000-0005-0000-0000-0000CCCC0000}"/>
    <cellStyle name="Hyperlink 5" xfId="38058" hidden="1" xr:uid="{00000000-0005-0000-0000-0000CDCC0000}"/>
    <cellStyle name="Hyperlink 5" xfId="38107" hidden="1" xr:uid="{00000000-0005-0000-0000-0000CECC0000}"/>
    <cellStyle name="Hyperlink 5" xfId="37113" hidden="1" xr:uid="{00000000-0005-0000-0000-0000CFCC0000}"/>
    <cellStyle name="Hyperlink 5" xfId="38212" hidden="1" xr:uid="{00000000-0005-0000-0000-0000D0CC0000}"/>
    <cellStyle name="Hyperlink 5" xfId="38183" hidden="1" xr:uid="{00000000-0005-0000-0000-0000D1CC0000}"/>
    <cellStyle name="Hyperlink 5" xfId="38262" hidden="1" xr:uid="{00000000-0005-0000-0000-0000D2CC0000}"/>
    <cellStyle name="Hyperlink 5" xfId="38311" hidden="1" xr:uid="{00000000-0005-0000-0000-0000D3CC0000}"/>
    <cellStyle name="Hyperlink 5" xfId="36874" hidden="1" xr:uid="{00000000-0005-0000-0000-0000D4CC0000}"/>
    <cellStyle name="Hyperlink 5" xfId="38416" hidden="1" xr:uid="{00000000-0005-0000-0000-0000D5CC0000}"/>
    <cellStyle name="Hyperlink 5" xfId="38387" hidden="1" xr:uid="{00000000-0005-0000-0000-0000D6CC0000}"/>
    <cellStyle name="Hyperlink 5" xfId="38466" hidden="1" xr:uid="{00000000-0005-0000-0000-0000D7CC0000}"/>
    <cellStyle name="Hyperlink 5" xfId="38515" hidden="1" xr:uid="{00000000-0005-0000-0000-0000D8CC0000}"/>
    <cellStyle name="Hyperlink 5" xfId="38674" hidden="1" xr:uid="{00000000-0005-0000-0000-0000D9CC0000}"/>
    <cellStyle name="Hyperlink 5" xfId="38847" hidden="1" xr:uid="{00000000-0005-0000-0000-0000DACC0000}"/>
    <cellStyle name="Hyperlink 5" xfId="38818" hidden="1" xr:uid="{00000000-0005-0000-0000-0000DBCC0000}"/>
    <cellStyle name="Hyperlink 5" xfId="38897" hidden="1" xr:uid="{00000000-0005-0000-0000-0000DCCC0000}"/>
    <cellStyle name="Hyperlink 5" xfId="38946" hidden="1" xr:uid="{00000000-0005-0000-0000-0000DDCC0000}"/>
    <cellStyle name="Hyperlink 5" xfId="38733" hidden="1" xr:uid="{00000000-0005-0000-0000-0000DECC0000}"/>
    <cellStyle name="Hyperlink 5" xfId="39079" hidden="1" xr:uid="{00000000-0005-0000-0000-0000DFCC0000}"/>
    <cellStyle name="Hyperlink 5" xfId="39050" hidden="1" xr:uid="{00000000-0005-0000-0000-0000E0CC0000}"/>
    <cellStyle name="Hyperlink 5" xfId="39129" hidden="1" xr:uid="{00000000-0005-0000-0000-0000E1CC0000}"/>
    <cellStyle name="Hyperlink 5" xfId="39178" hidden="1" xr:uid="{00000000-0005-0000-0000-0000E2CC0000}"/>
    <cellStyle name="Hyperlink 5" xfId="38628" hidden="1" xr:uid="{00000000-0005-0000-0000-0000E3CC0000}"/>
    <cellStyle name="Hyperlink 5" xfId="39283" hidden="1" xr:uid="{00000000-0005-0000-0000-0000E4CC0000}"/>
    <cellStyle name="Hyperlink 5" xfId="39254" hidden="1" xr:uid="{00000000-0005-0000-0000-0000E5CC0000}"/>
    <cellStyle name="Hyperlink 5" xfId="39333" hidden="1" xr:uid="{00000000-0005-0000-0000-0000E6CC0000}"/>
    <cellStyle name="Hyperlink 5" xfId="39382" hidden="1" xr:uid="{00000000-0005-0000-0000-0000E7CC0000}"/>
    <cellStyle name="Hyperlink 5" xfId="38786" hidden="1" xr:uid="{00000000-0005-0000-0000-0000E8CC0000}"/>
    <cellStyle name="Hyperlink 5" xfId="39487" hidden="1" xr:uid="{00000000-0005-0000-0000-0000E9CC0000}"/>
    <cellStyle name="Hyperlink 5" xfId="39458" hidden="1" xr:uid="{00000000-0005-0000-0000-0000EACC0000}"/>
    <cellStyle name="Hyperlink 5" xfId="39537" hidden="1" xr:uid="{00000000-0005-0000-0000-0000EBCC0000}"/>
    <cellStyle name="Hyperlink 5" xfId="39586" hidden="1" xr:uid="{00000000-0005-0000-0000-0000ECCC0000}"/>
    <cellStyle name="Hyperlink 5" xfId="38592" hidden="1" xr:uid="{00000000-0005-0000-0000-0000EDCC0000}"/>
    <cellStyle name="Hyperlink 5" xfId="39691" hidden="1" xr:uid="{00000000-0005-0000-0000-0000EECC0000}"/>
    <cellStyle name="Hyperlink 5" xfId="39662" hidden="1" xr:uid="{00000000-0005-0000-0000-0000EFCC0000}"/>
    <cellStyle name="Hyperlink 5" xfId="39741" hidden="1" xr:uid="{00000000-0005-0000-0000-0000F0CC0000}"/>
    <cellStyle name="Hyperlink 5" xfId="39790" hidden="1" xr:uid="{00000000-0005-0000-0000-0000F1CC0000}"/>
    <cellStyle name="Hyperlink 5" xfId="36774" hidden="1" xr:uid="{00000000-0005-0000-0000-0000F2CC0000}"/>
    <cellStyle name="Hyperlink 5" xfId="39895" hidden="1" xr:uid="{00000000-0005-0000-0000-0000F3CC0000}"/>
    <cellStyle name="Hyperlink 5" xfId="39866" hidden="1" xr:uid="{00000000-0005-0000-0000-0000F4CC0000}"/>
    <cellStyle name="Hyperlink 5" xfId="39945" hidden="1" xr:uid="{00000000-0005-0000-0000-0000F5CC0000}"/>
    <cellStyle name="Hyperlink 5" xfId="39994" hidden="1" xr:uid="{00000000-0005-0000-0000-0000F6CC0000}"/>
    <cellStyle name="Hyperlink 5" xfId="40153" hidden="1" xr:uid="{00000000-0005-0000-0000-0000F7CC0000}"/>
    <cellStyle name="Hyperlink 5" xfId="40326" hidden="1" xr:uid="{00000000-0005-0000-0000-0000F8CC0000}"/>
    <cellStyle name="Hyperlink 5" xfId="40297" hidden="1" xr:uid="{00000000-0005-0000-0000-0000F9CC0000}"/>
    <cellStyle name="Hyperlink 5" xfId="40376" hidden="1" xr:uid="{00000000-0005-0000-0000-0000FACC0000}"/>
    <cellStyle name="Hyperlink 5" xfId="40425" hidden="1" xr:uid="{00000000-0005-0000-0000-0000FBCC0000}"/>
    <cellStyle name="Hyperlink 5" xfId="40212" hidden="1" xr:uid="{00000000-0005-0000-0000-0000FCCC0000}"/>
    <cellStyle name="Hyperlink 5" xfId="40558" hidden="1" xr:uid="{00000000-0005-0000-0000-0000FDCC0000}"/>
    <cellStyle name="Hyperlink 5" xfId="40529" hidden="1" xr:uid="{00000000-0005-0000-0000-0000FECC0000}"/>
    <cellStyle name="Hyperlink 5" xfId="40608" hidden="1" xr:uid="{00000000-0005-0000-0000-0000FFCC0000}"/>
    <cellStyle name="Hyperlink 5" xfId="40657" hidden="1" xr:uid="{00000000-0005-0000-0000-000000CD0000}"/>
    <cellStyle name="Hyperlink 5" xfId="40107" hidden="1" xr:uid="{00000000-0005-0000-0000-000001CD0000}"/>
    <cellStyle name="Hyperlink 5" xfId="40762" hidden="1" xr:uid="{00000000-0005-0000-0000-000002CD0000}"/>
    <cellStyle name="Hyperlink 5" xfId="40733" hidden="1" xr:uid="{00000000-0005-0000-0000-000003CD0000}"/>
    <cellStyle name="Hyperlink 5" xfId="40812" hidden="1" xr:uid="{00000000-0005-0000-0000-000004CD0000}"/>
    <cellStyle name="Hyperlink 5" xfId="40861" hidden="1" xr:uid="{00000000-0005-0000-0000-000005CD0000}"/>
    <cellStyle name="Hyperlink 5" xfId="40265" hidden="1" xr:uid="{00000000-0005-0000-0000-000006CD0000}"/>
    <cellStyle name="Hyperlink 5" xfId="40966" hidden="1" xr:uid="{00000000-0005-0000-0000-000007CD0000}"/>
    <cellStyle name="Hyperlink 5" xfId="40937" hidden="1" xr:uid="{00000000-0005-0000-0000-000008CD0000}"/>
    <cellStyle name="Hyperlink 5" xfId="41016" hidden="1" xr:uid="{00000000-0005-0000-0000-000009CD0000}"/>
    <cellStyle name="Hyperlink 5" xfId="41065" hidden="1" xr:uid="{00000000-0005-0000-0000-00000ACD0000}"/>
    <cellStyle name="Hyperlink 5" xfId="40071" hidden="1" xr:uid="{00000000-0005-0000-0000-00000BCD0000}"/>
    <cellStyle name="Hyperlink 5" xfId="41170" hidden="1" xr:uid="{00000000-0005-0000-0000-00000CCD0000}"/>
    <cellStyle name="Hyperlink 5" xfId="41141" hidden="1" xr:uid="{00000000-0005-0000-0000-00000DCD0000}"/>
    <cellStyle name="Hyperlink 5" xfId="41220" hidden="1" xr:uid="{00000000-0005-0000-0000-00000ECD0000}"/>
    <cellStyle name="Hyperlink 5" xfId="41269" hidden="1" xr:uid="{00000000-0005-0000-0000-00000FCD0000}"/>
    <cellStyle name="Hyperlink 5" xfId="15956" hidden="1" xr:uid="{00000000-0005-0000-0000-000010CD0000}"/>
    <cellStyle name="Hyperlink 5" xfId="41374" hidden="1" xr:uid="{00000000-0005-0000-0000-000011CD0000}"/>
    <cellStyle name="Hyperlink 5" xfId="41345" hidden="1" xr:uid="{00000000-0005-0000-0000-000012CD0000}"/>
    <cellStyle name="Hyperlink 5" xfId="41424" hidden="1" xr:uid="{00000000-0005-0000-0000-000013CD0000}"/>
    <cellStyle name="Hyperlink 5" xfId="41473" hidden="1" xr:uid="{00000000-0005-0000-0000-000014CD0000}"/>
    <cellStyle name="Hyperlink 5" xfId="41560" hidden="1" xr:uid="{00000000-0005-0000-0000-000015CD0000}"/>
    <cellStyle name="Hyperlink 5" xfId="41629" hidden="1" xr:uid="{00000000-0005-0000-0000-000016CD0000}"/>
    <cellStyle name="Hyperlink 5" xfId="41600" hidden="1" xr:uid="{00000000-0005-0000-0000-000017CD0000}"/>
    <cellStyle name="Hyperlink 5" xfId="41679" hidden="1" xr:uid="{00000000-0005-0000-0000-000018CD0000}"/>
    <cellStyle name="Hyperlink 5" xfId="41728" hidden="1" xr:uid="{00000000-0005-0000-0000-000019CD0000}"/>
    <cellStyle name="Hyperlink 5" xfId="41864" hidden="1" xr:uid="{00000000-0005-0000-0000-00001ACD0000}"/>
    <cellStyle name="Hyperlink 5" xfId="41986" hidden="1" xr:uid="{00000000-0005-0000-0000-00001BCD0000}"/>
    <cellStyle name="Hyperlink 5" xfId="41957" hidden="1" xr:uid="{00000000-0005-0000-0000-00001CCD0000}"/>
    <cellStyle name="Hyperlink 5" xfId="42036" hidden="1" xr:uid="{00000000-0005-0000-0000-00001DCD0000}"/>
    <cellStyle name="Hyperlink 5" xfId="42085" hidden="1" xr:uid="{00000000-0005-0000-0000-00001ECD0000}"/>
    <cellStyle name="Hyperlink 5" xfId="42244" hidden="1" xr:uid="{00000000-0005-0000-0000-00001FCD0000}"/>
    <cellStyle name="Hyperlink 5" xfId="42417" hidden="1" xr:uid="{00000000-0005-0000-0000-000020CD0000}"/>
    <cellStyle name="Hyperlink 5" xfId="42388" hidden="1" xr:uid="{00000000-0005-0000-0000-000021CD0000}"/>
    <cellStyle name="Hyperlink 5" xfId="42467" hidden="1" xr:uid="{00000000-0005-0000-0000-000022CD0000}"/>
    <cellStyle name="Hyperlink 5" xfId="42516" hidden="1" xr:uid="{00000000-0005-0000-0000-000023CD0000}"/>
    <cellStyle name="Hyperlink 5" xfId="42303" hidden="1" xr:uid="{00000000-0005-0000-0000-000024CD0000}"/>
    <cellStyle name="Hyperlink 5" xfId="42649" hidden="1" xr:uid="{00000000-0005-0000-0000-000025CD0000}"/>
    <cellStyle name="Hyperlink 5" xfId="42620" hidden="1" xr:uid="{00000000-0005-0000-0000-000026CD0000}"/>
    <cellStyle name="Hyperlink 5" xfId="42699" hidden="1" xr:uid="{00000000-0005-0000-0000-000027CD0000}"/>
    <cellStyle name="Hyperlink 5" xfId="42748" hidden="1" xr:uid="{00000000-0005-0000-0000-000028CD0000}"/>
    <cellStyle name="Hyperlink 5" xfId="42198" hidden="1" xr:uid="{00000000-0005-0000-0000-000029CD0000}"/>
    <cellStyle name="Hyperlink 5" xfId="42853" hidden="1" xr:uid="{00000000-0005-0000-0000-00002ACD0000}"/>
    <cellStyle name="Hyperlink 5" xfId="42824" hidden="1" xr:uid="{00000000-0005-0000-0000-00002BCD0000}"/>
    <cellStyle name="Hyperlink 5" xfId="42903" hidden="1" xr:uid="{00000000-0005-0000-0000-00002CCD0000}"/>
    <cellStyle name="Hyperlink 5" xfId="42952" hidden="1" xr:uid="{00000000-0005-0000-0000-00002DCD0000}"/>
    <cellStyle name="Hyperlink 5" xfId="42356" hidden="1" xr:uid="{00000000-0005-0000-0000-00002ECD0000}"/>
    <cellStyle name="Hyperlink 5" xfId="43057" hidden="1" xr:uid="{00000000-0005-0000-0000-00002FCD0000}"/>
    <cellStyle name="Hyperlink 5" xfId="43028" hidden="1" xr:uid="{00000000-0005-0000-0000-000030CD0000}"/>
    <cellStyle name="Hyperlink 5" xfId="43107" hidden="1" xr:uid="{00000000-0005-0000-0000-000031CD0000}"/>
    <cellStyle name="Hyperlink 5" xfId="43156" hidden="1" xr:uid="{00000000-0005-0000-0000-000032CD0000}"/>
    <cellStyle name="Hyperlink 5" xfId="42162" hidden="1" xr:uid="{00000000-0005-0000-0000-000033CD0000}"/>
    <cellStyle name="Hyperlink 5" xfId="43261" hidden="1" xr:uid="{00000000-0005-0000-0000-000034CD0000}"/>
    <cellStyle name="Hyperlink 5" xfId="43232" hidden="1" xr:uid="{00000000-0005-0000-0000-000035CD0000}"/>
    <cellStyle name="Hyperlink 5" xfId="43311" hidden="1" xr:uid="{00000000-0005-0000-0000-000036CD0000}"/>
    <cellStyle name="Hyperlink 5" xfId="43360" hidden="1" xr:uid="{00000000-0005-0000-0000-000037CD0000}"/>
    <cellStyle name="Hyperlink 5" xfId="41923" hidden="1" xr:uid="{00000000-0005-0000-0000-000038CD0000}"/>
    <cellStyle name="Hyperlink 5" xfId="43465" hidden="1" xr:uid="{00000000-0005-0000-0000-000039CD0000}"/>
    <cellStyle name="Hyperlink 5" xfId="43436" hidden="1" xr:uid="{00000000-0005-0000-0000-00003ACD0000}"/>
    <cellStyle name="Hyperlink 5" xfId="43515" hidden="1" xr:uid="{00000000-0005-0000-0000-00003BCD0000}"/>
    <cellStyle name="Hyperlink 5" xfId="43564" hidden="1" xr:uid="{00000000-0005-0000-0000-00003CCD0000}"/>
    <cellStyle name="Hyperlink 5" xfId="43723" hidden="1" xr:uid="{00000000-0005-0000-0000-00003DCD0000}"/>
    <cellStyle name="Hyperlink 5" xfId="43896" hidden="1" xr:uid="{00000000-0005-0000-0000-00003ECD0000}"/>
    <cellStyle name="Hyperlink 5" xfId="43867" hidden="1" xr:uid="{00000000-0005-0000-0000-00003FCD0000}"/>
    <cellStyle name="Hyperlink 5" xfId="43946" hidden="1" xr:uid="{00000000-0005-0000-0000-000040CD0000}"/>
    <cellStyle name="Hyperlink 5" xfId="43995" hidden="1" xr:uid="{00000000-0005-0000-0000-000041CD0000}"/>
    <cellStyle name="Hyperlink 5" xfId="43782" hidden="1" xr:uid="{00000000-0005-0000-0000-000042CD0000}"/>
    <cellStyle name="Hyperlink 5" xfId="44128" hidden="1" xr:uid="{00000000-0005-0000-0000-000043CD0000}"/>
    <cellStyle name="Hyperlink 5" xfId="44099" hidden="1" xr:uid="{00000000-0005-0000-0000-000044CD0000}"/>
    <cellStyle name="Hyperlink 5" xfId="44178" hidden="1" xr:uid="{00000000-0005-0000-0000-000045CD0000}"/>
    <cellStyle name="Hyperlink 5" xfId="44227" hidden="1" xr:uid="{00000000-0005-0000-0000-000046CD0000}"/>
    <cellStyle name="Hyperlink 5" xfId="43677" hidden="1" xr:uid="{00000000-0005-0000-0000-000047CD0000}"/>
    <cellStyle name="Hyperlink 5" xfId="44332" hidden="1" xr:uid="{00000000-0005-0000-0000-000048CD0000}"/>
    <cellStyle name="Hyperlink 5" xfId="44303" hidden="1" xr:uid="{00000000-0005-0000-0000-000049CD0000}"/>
    <cellStyle name="Hyperlink 5" xfId="44382" hidden="1" xr:uid="{00000000-0005-0000-0000-00004ACD0000}"/>
    <cellStyle name="Hyperlink 5" xfId="44431" hidden="1" xr:uid="{00000000-0005-0000-0000-00004BCD0000}"/>
    <cellStyle name="Hyperlink 5" xfId="43835" hidden="1" xr:uid="{00000000-0005-0000-0000-00004CCD0000}"/>
    <cellStyle name="Hyperlink 5" xfId="44536" hidden="1" xr:uid="{00000000-0005-0000-0000-00004DCD0000}"/>
    <cellStyle name="Hyperlink 5" xfId="44507" hidden="1" xr:uid="{00000000-0005-0000-0000-00004ECD0000}"/>
    <cellStyle name="Hyperlink 5" xfId="44586" hidden="1" xr:uid="{00000000-0005-0000-0000-00004FCD0000}"/>
    <cellStyle name="Hyperlink 5" xfId="44635" hidden="1" xr:uid="{00000000-0005-0000-0000-000050CD0000}"/>
    <cellStyle name="Hyperlink 5" xfId="43641" hidden="1" xr:uid="{00000000-0005-0000-0000-000051CD0000}"/>
    <cellStyle name="Hyperlink 5" xfId="44740" hidden="1" xr:uid="{00000000-0005-0000-0000-000052CD0000}"/>
    <cellStyle name="Hyperlink 5" xfId="44711" hidden="1" xr:uid="{00000000-0005-0000-0000-000053CD0000}"/>
    <cellStyle name="Hyperlink 5" xfId="44790" hidden="1" xr:uid="{00000000-0005-0000-0000-000054CD0000}"/>
    <cellStyle name="Hyperlink 5" xfId="44839" hidden="1" xr:uid="{00000000-0005-0000-0000-000055CD0000}"/>
    <cellStyle name="Hyperlink 5" xfId="41823" hidden="1" xr:uid="{00000000-0005-0000-0000-000056CD0000}"/>
    <cellStyle name="Hyperlink 5" xfId="44944" hidden="1" xr:uid="{00000000-0005-0000-0000-000057CD0000}"/>
    <cellStyle name="Hyperlink 5" xfId="44915" hidden="1" xr:uid="{00000000-0005-0000-0000-000058CD0000}"/>
    <cellStyle name="Hyperlink 5" xfId="44994" hidden="1" xr:uid="{00000000-0005-0000-0000-000059CD0000}"/>
    <cellStyle name="Hyperlink 5" xfId="45043" hidden="1" xr:uid="{00000000-0005-0000-0000-00005ACD0000}"/>
    <cellStyle name="Hyperlink 5" xfId="45202" hidden="1" xr:uid="{00000000-0005-0000-0000-00005BCD0000}"/>
    <cellStyle name="Hyperlink 5" xfId="45375" hidden="1" xr:uid="{00000000-0005-0000-0000-00005CCD0000}"/>
    <cellStyle name="Hyperlink 5" xfId="45346" hidden="1" xr:uid="{00000000-0005-0000-0000-00005DCD0000}"/>
    <cellStyle name="Hyperlink 5" xfId="45425" hidden="1" xr:uid="{00000000-0005-0000-0000-00005ECD0000}"/>
    <cellStyle name="Hyperlink 5" xfId="45474" hidden="1" xr:uid="{00000000-0005-0000-0000-00005FCD0000}"/>
    <cellStyle name="Hyperlink 5" xfId="45261" hidden="1" xr:uid="{00000000-0005-0000-0000-000060CD0000}"/>
    <cellStyle name="Hyperlink 5" xfId="45607" hidden="1" xr:uid="{00000000-0005-0000-0000-000061CD0000}"/>
    <cellStyle name="Hyperlink 5" xfId="45578" hidden="1" xr:uid="{00000000-0005-0000-0000-000062CD0000}"/>
    <cellStyle name="Hyperlink 5" xfId="45657" hidden="1" xr:uid="{00000000-0005-0000-0000-000063CD0000}"/>
    <cellStyle name="Hyperlink 5" xfId="45706" hidden="1" xr:uid="{00000000-0005-0000-0000-000064CD0000}"/>
    <cellStyle name="Hyperlink 5" xfId="45156" hidden="1" xr:uid="{00000000-0005-0000-0000-000065CD0000}"/>
    <cellStyle name="Hyperlink 5" xfId="45811" hidden="1" xr:uid="{00000000-0005-0000-0000-000066CD0000}"/>
    <cellStyle name="Hyperlink 5" xfId="45782" hidden="1" xr:uid="{00000000-0005-0000-0000-000067CD0000}"/>
    <cellStyle name="Hyperlink 5" xfId="45861" hidden="1" xr:uid="{00000000-0005-0000-0000-000068CD0000}"/>
    <cellStyle name="Hyperlink 5" xfId="45910" hidden="1" xr:uid="{00000000-0005-0000-0000-000069CD0000}"/>
    <cellStyle name="Hyperlink 5" xfId="45314" hidden="1" xr:uid="{00000000-0005-0000-0000-00006ACD0000}"/>
    <cellStyle name="Hyperlink 5" xfId="46015" hidden="1" xr:uid="{00000000-0005-0000-0000-00006BCD0000}"/>
    <cellStyle name="Hyperlink 5" xfId="45986" hidden="1" xr:uid="{00000000-0005-0000-0000-00006CCD0000}"/>
    <cellStyle name="Hyperlink 5" xfId="46065" hidden="1" xr:uid="{00000000-0005-0000-0000-00006DCD0000}"/>
    <cellStyle name="Hyperlink 5" xfId="46114" hidden="1" xr:uid="{00000000-0005-0000-0000-00006ECD0000}"/>
    <cellStyle name="Hyperlink 5" xfId="45120" hidden="1" xr:uid="{00000000-0005-0000-0000-00006FCD0000}"/>
    <cellStyle name="Hyperlink 5" xfId="46219" hidden="1" xr:uid="{00000000-0005-0000-0000-000070CD0000}"/>
    <cellStyle name="Hyperlink 5" xfId="46190" hidden="1" xr:uid="{00000000-0005-0000-0000-000071CD0000}"/>
    <cellStyle name="Hyperlink 5" xfId="46269" hidden="1" xr:uid="{00000000-0005-0000-0000-000072CD0000}"/>
    <cellStyle name="Hyperlink 5" xfId="46318" hidden="1" xr:uid="{00000000-0005-0000-0000-000073CD0000}"/>
    <cellStyle name="Hyperlink 5" xfId="26708" hidden="1" xr:uid="{00000000-0005-0000-0000-000074CD0000}"/>
    <cellStyle name="Hyperlink 5" xfId="46423" hidden="1" xr:uid="{00000000-0005-0000-0000-000075CD0000}"/>
    <cellStyle name="Hyperlink 5" xfId="46394" hidden="1" xr:uid="{00000000-0005-0000-0000-000076CD0000}"/>
    <cellStyle name="Hyperlink 5" xfId="46473" hidden="1" xr:uid="{00000000-0005-0000-0000-000077CD0000}"/>
    <cellStyle name="Hyperlink 5" xfId="46522" hidden="1" xr:uid="{00000000-0005-0000-0000-000078CD0000}"/>
    <cellStyle name="Hyperlink 5" xfId="46609" hidden="1" xr:uid="{00000000-0005-0000-0000-000079CD0000}"/>
    <cellStyle name="Hyperlink 5" xfId="46678" hidden="1" xr:uid="{00000000-0005-0000-0000-00007ACD0000}"/>
    <cellStyle name="Hyperlink 5" xfId="46649" hidden="1" xr:uid="{00000000-0005-0000-0000-00007BCD0000}"/>
    <cellStyle name="Hyperlink 5" xfId="46728" hidden="1" xr:uid="{00000000-0005-0000-0000-00007CCD0000}"/>
    <cellStyle name="Hyperlink 5" xfId="46777" hidden="1" xr:uid="{00000000-0005-0000-0000-00007DCD0000}"/>
    <cellStyle name="Hyperlink 5" xfId="46913" hidden="1" xr:uid="{00000000-0005-0000-0000-00007ECD0000}"/>
    <cellStyle name="Hyperlink 5" xfId="47035" hidden="1" xr:uid="{00000000-0005-0000-0000-00007FCD0000}"/>
    <cellStyle name="Hyperlink 5" xfId="47006" hidden="1" xr:uid="{00000000-0005-0000-0000-000080CD0000}"/>
    <cellStyle name="Hyperlink 5" xfId="47085" hidden="1" xr:uid="{00000000-0005-0000-0000-000081CD0000}"/>
    <cellStyle name="Hyperlink 5" xfId="47134" hidden="1" xr:uid="{00000000-0005-0000-0000-000082CD0000}"/>
    <cellStyle name="Hyperlink 5" xfId="47293" hidden="1" xr:uid="{00000000-0005-0000-0000-000083CD0000}"/>
    <cellStyle name="Hyperlink 5" xfId="47466" hidden="1" xr:uid="{00000000-0005-0000-0000-000084CD0000}"/>
    <cellStyle name="Hyperlink 5" xfId="47437" hidden="1" xr:uid="{00000000-0005-0000-0000-000085CD0000}"/>
    <cellStyle name="Hyperlink 5" xfId="47516" hidden="1" xr:uid="{00000000-0005-0000-0000-000086CD0000}"/>
    <cellStyle name="Hyperlink 5" xfId="47565" hidden="1" xr:uid="{00000000-0005-0000-0000-000087CD0000}"/>
    <cellStyle name="Hyperlink 5" xfId="47352" hidden="1" xr:uid="{00000000-0005-0000-0000-000088CD0000}"/>
    <cellStyle name="Hyperlink 5" xfId="47698" hidden="1" xr:uid="{00000000-0005-0000-0000-000089CD0000}"/>
    <cellStyle name="Hyperlink 5" xfId="47669" hidden="1" xr:uid="{00000000-0005-0000-0000-00008ACD0000}"/>
    <cellStyle name="Hyperlink 5" xfId="47748" hidden="1" xr:uid="{00000000-0005-0000-0000-00008BCD0000}"/>
    <cellStyle name="Hyperlink 5" xfId="47797" hidden="1" xr:uid="{00000000-0005-0000-0000-00008CCD0000}"/>
    <cellStyle name="Hyperlink 5" xfId="47247" hidden="1" xr:uid="{00000000-0005-0000-0000-00008DCD0000}"/>
    <cellStyle name="Hyperlink 5" xfId="47902" hidden="1" xr:uid="{00000000-0005-0000-0000-00008ECD0000}"/>
    <cellStyle name="Hyperlink 5" xfId="47873" hidden="1" xr:uid="{00000000-0005-0000-0000-00008FCD0000}"/>
    <cellStyle name="Hyperlink 5" xfId="47952" hidden="1" xr:uid="{00000000-0005-0000-0000-000090CD0000}"/>
    <cellStyle name="Hyperlink 5" xfId="48001" hidden="1" xr:uid="{00000000-0005-0000-0000-000091CD0000}"/>
    <cellStyle name="Hyperlink 5" xfId="47405" hidden="1" xr:uid="{00000000-0005-0000-0000-000092CD0000}"/>
    <cellStyle name="Hyperlink 5" xfId="48106" hidden="1" xr:uid="{00000000-0005-0000-0000-000093CD0000}"/>
    <cellStyle name="Hyperlink 5" xfId="48077" hidden="1" xr:uid="{00000000-0005-0000-0000-000094CD0000}"/>
    <cellStyle name="Hyperlink 5" xfId="48156" hidden="1" xr:uid="{00000000-0005-0000-0000-000095CD0000}"/>
    <cellStyle name="Hyperlink 5" xfId="48205" hidden="1" xr:uid="{00000000-0005-0000-0000-000096CD0000}"/>
    <cellStyle name="Hyperlink 5" xfId="47211" hidden="1" xr:uid="{00000000-0005-0000-0000-000097CD0000}"/>
    <cellStyle name="Hyperlink 5" xfId="48310" hidden="1" xr:uid="{00000000-0005-0000-0000-000098CD0000}"/>
    <cellStyle name="Hyperlink 5" xfId="48281" hidden="1" xr:uid="{00000000-0005-0000-0000-000099CD0000}"/>
    <cellStyle name="Hyperlink 5" xfId="48360" hidden="1" xr:uid="{00000000-0005-0000-0000-00009ACD0000}"/>
    <cellStyle name="Hyperlink 5" xfId="48409" hidden="1" xr:uid="{00000000-0005-0000-0000-00009BCD0000}"/>
    <cellStyle name="Hyperlink 5" xfId="46972" hidden="1" xr:uid="{00000000-0005-0000-0000-00009CCD0000}"/>
    <cellStyle name="Hyperlink 5" xfId="48514" hidden="1" xr:uid="{00000000-0005-0000-0000-00009DCD0000}"/>
    <cellStyle name="Hyperlink 5" xfId="48485" hidden="1" xr:uid="{00000000-0005-0000-0000-00009ECD0000}"/>
    <cellStyle name="Hyperlink 5" xfId="48564" hidden="1" xr:uid="{00000000-0005-0000-0000-00009FCD0000}"/>
    <cellStyle name="Hyperlink 5" xfId="48613" hidden="1" xr:uid="{00000000-0005-0000-0000-0000A0CD0000}"/>
    <cellStyle name="Hyperlink 5" xfId="48772" hidden="1" xr:uid="{00000000-0005-0000-0000-0000A1CD0000}"/>
    <cellStyle name="Hyperlink 5" xfId="48945" hidden="1" xr:uid="{00000000-0005-0000-0000-0000A2CD0000}"/>
    <cellStyle name="Hyperlink 5" xfId="48916" hidden="1" xr:uid="{00000000-0005-0000-0000-0000A3CD0000}"/>
    <cellStyle name="Hyperlink 5" xfId="48995" hidden="1" xr:uid="{00000000-0005-0000-0000-0000A4CD0000}"/>
    <cellStyle name="Hyperlink 5" xfId="49044" hidden="1" xr:uid="{00000000-0005-0000-0000-0000A5CD0000}"/>
    <cellStyle name="Hyperlink 5" xfId="48831" hidden="1" xr:uid="{00000000-0005-0000-0000-0000A6CD0000}"/>
    <cellStyle name="Hyperlink 5" xfId="49177" hidden="1" xr:uid="{00000000-0005-0000-0000-0000A7CD0000}"/>
    <cellStyle name="Hyperlink 5" xfId="49148" hidden="1" xr:uid="{00000000-0005-0000-0000-0000A8CD0000}"/>
    <cellStyle name="Hyperlink 5" xfId="49227" hidden="1" xr:uid="{00000000-0005-0000-0000-0000A9CD0000}"/>
    <cellStyle name="Hyperlink 5" xfId="49276" hidden="1" xr:uid="{00000000-0005-0000-0000-0000AACD0000}"/>
    <cellStyle name="Hyperlink 5" xfId="48726" hidden="1" xr:uid="{00000000-0005-0000-0000-0000ABCD0000}"/>
    <cellStyle name="Hyperlink 5" xfId="49381" hidden="1" xr:uid="{00000000-0005-0000-0000-0000ACCD0000}"/>
    <cellStyle name="Hyperlink 5" xfId="49352" hidden="1" xr:uid="{00000000-0005-0000-0000-0000ADCD0000}"/>
    <cellStyle name="Hyperlink 5" xfId="49431" hidden="1" xr:uid="{00000000-0005-0000-0000-0000AECD0000}"/>
    <cellStyle name="Hyperlink 5" xfId="49480" hidden="1" xr:uid="{00000000-0005-0000-0000-0000AFCD0000}"/>
    <cellStyle name="Hyperlink 5" xfId="48884" hidden="1" xr:uid="{00000000-0005-0000-0000-0000B0CD0000}"/>
    <cellStyle name="Hyperlink 5" xfId="49585" hidden="1" xr:uid="{00000000-0005-0000-0000-0000B1CD0000}"/>
    <cellStyle name="Hyperlink 5" xfId="49556" hidden="1" xr:uid="{00000000-0005-0000-0000-0000B2CD0000}"/>
    <cellStyle name="Hyperlink 5" xfId="49635" hidden="1" xr:uid="{00000000-0005-0000-0000-0000B3CD0000}"/>
    <cellStyle name="Hyperlink 5" xfId="49684" hidden="1" xr:uid="{00000000-0005-0000-0000-0000B4CD0000}"/>
    <cellStyle name="Hyperlink 5" xfId="48690" hidden="1" xr:uid="{00000000-0005-0000-0000-0000B5CD0000}"/>
    <cellStyle name="Hyperlink 5" xfId="49789" hidden="1" xr:uid="{00000000-0005-0000-0000-0000B6CD0000}"/>
    <cellStyle name="Hyperlink 5" xfId="49760" hidden="1" xr:uid="{00000000-0005-0000-0000-0000B7CD0000}"/>
    <cellStyle name="Hyperlink 5" xfId="49839" hidden="1" xr:uid="{00000000-0005-0000-0000-0000B8CD0000}"/>
    <cellStyle name="Hyperlink 5" xfId="49888" hidden="1" xr:uid="{00000000-0005-0000-0000-0000B9CD0000}"/>
    <cellStyle name="Hyperlink 5" xfId="46872" hidden="1" xr:uid="{00000000-0005-0000-0000-0000BACD0000}"/>
    <cellStyle name="Hyperlink 5" xfId="49993" hidden="1" xr:uid="{00000000-0005-0000-0000-0000BBCD0000}"/>
    <cellStyle name="Hyperlink 5" xfId="49964" hidden="1" xr:uid="{00000000-0005-0000-0000-0000BCCD0000}"/>
    <cellStyle name="Hyperlink 5" xfId="50043" hidden="1" xr:uid="{00000000-0005-0000-0000-0000BDCD0000}"/>
    <cellStyle name="Hyperlink 5" xfId="50092" hidden="1" xr:uid="{00000000-0005-0000-0000-0000BECD0000}"/>
    <cellStyle name="Hyperlink 5" xfId="50251" hidden="1" xr:uid="{00000000-0005-0000-0000-0000BFCD0000}"/>
    <cellStyle name="Hyperlink 5" xfId="50424" hidden="1" xr:uid="{00000000-0005-0000-0000-0000C0CD0000}"/>
    <cellStyle name="Hyperlink 5" xfId="50395" hidden="1" xr:uid="{00000000-0005-0000-0000-0000C1CD0000}"/>
    <cellStyle name="Hyperlink 5" xfId="50474" hidden="1" xr:uid="{00000000-0005-0000-0000-0000C2CD0000}"/>
    <cellStyle name="Hyperlink 5" xfId="50523" hidden="1" xr:uid="{00000000-0005-0000-0000-0000C3CD0000}"/>
    <cellStyle name="Hyperlink 5" xfId="50310" hidden="1" xr:uid="{00000000-0005-0000-0000-0000C4CD0000}"/>
    <cellStyle name="Hyperlink 5" xfId="50656" hidden="1" xr:uid="{00000000-0005-0000-0000-0000C5CD0000}"/>
    <cellStyle name="Hyperlink 5" xfId="50627" hidden="1" xr:uid="{00000000-0005-0000-0000-0000C6CD0000}"/>
    <cellStyle name="Hyperlink 5" xfId="50706" hidden="1" xr:uid="{00000000-0005-0000-0000-0000C7CD0000}"/>
    <cellStyle name="Hyperlink 5" xfId="50755" hidden="1" xr:uid="{00000000-0005-0000-0000-0000C8CD0000}"/>
    <cellStyle name="Hyperlink 5" xfId="50205" hidden="1" xr:uid="{00000000-0005-0000-0000-0000C9CD0000}"/>
    <cellStyle name="Hyperlink 5" xfId="50860" hidden="1" xr:uid="{00000000-0005-0000-0000-0000CACD0000}"/>
    <cellStyle name="Hyperlink 5" xfId="50831" hidden="1" xr:uid="{00000000-0005-0000-0000-0000CBCD0000}"/>
    <cellStyle name="Hyperlink 5" xfId="50910" hidden="1" xr:uid="{00000000-0005-0000-0000-0000CCCD0000}"/>
    <cellStyle name="Hyperlink 5" xfId="50959" hidden="1" xr:uid="{00000000-0005-0000-0000-0000CDCD0000}"/>
    <cellStyle name="Hyperlink 5" xfId="50363" hidden="1" xr:uid="{00000000-0005-0000-0000-0000CECD0000}"/>
    <cellStyle name="Hyperlink 5" xfId="51064" hidden="1" xr:uid="{00000000-0005-0000-0000-0000CFCD0000}"/>
    <cellStyle name="Hyperlink 5" xfId="51035" hidden="1" xr:uid="{00000000-0005-0000-0000-0000D0CD0000}"/>
    <cellStyle name="Hyperlink 5" xfId="51114" hidden="1" xr:uid="{00000000-0005-0000-0000-0000D1CD0000}"/>
    <cellStyle name="Hyperlink 5" xfId="51163" hidden="1" xr:uid="{00000000-0005-0000-0000-0000D2CD0000}"/>
    <cellStyle name="Hyperlink 5" xfId="50169" hidden="1" xr:uid="{00000000-0005-0000-0000-0000D3CD0000}"/>
    <cellStyle name="Hyperlink 5" xfId="51268" hidden="1" xr:uid="{00000000-0005-0000-0000-0000D4CD0000}"/>
    <cellStyle name="Hyperlink 5" xfId="51239" hidden="1" xr:uid="{00000000-0005-0000-0000-0000D5CD0000}"/>
    <cellStyle name="Hyperlink 5" xfId="51318" hidden="1" xr:uid="{00000000-0005-0000-0000-0000D6CD0000}"/>
    <cellStyle name="Hyperlink 5" xfId="51367" hidden="1" xr:uid="{00000000-0005-0000-0000-0000D7CD0000}"/>
    <cellStyle name="Hyperlink 5" xfId="36266" hidden="1" xr:uid="{00000000-0005-0000-0000-0000D8CD0000}"/>
    <cellStyle name="Hyperlink 5" xfId="51472" hidden="1" xr:uid="{00000000-0005-0000-0000-0000D9CD0000}"/>
    <cellStyle name="Hyperlink 5" xfId="51443" hidden="1" xr:uid="{00000000-0005-0000-0000-0000DACD0000}"/>
    <cellStyle name="Hyperlink 5" xfId="51522" hidden="1" xr:uid="{00000000-0005-0000-0000-0000DBCD0000}"/>
    <cellStyle name="Hyperlink 5" xfId="51571" hidden="1" xr:uid="{00000000-0005-0000-0000-0000DCCD0000}"/>
    <cellStyle name="Hyperlink 5" xfId="51658" hidden="1" xr:uid="{00000000-0005-0000-0000-0000DDCD0000}"/>
    <cellStyle name="Hyperlink 5" xfId="51727" hidden="1" xr:uid="{00000000-0005-0000-0000-0000DECD0000}"/>
    <cellStyle name="Hyperlink 5" xfId="51698" hidden="1" xr:uid="{00000000-0005-0000-0000-0000DFCD0000}"/>
    <cellStyle name="Hyperlink 5" xfId="51777" hidden="1" xr:uid="{00000000-0005-0000-0000-0000E0CD0000}"/>
    <cellStyle name="Hyperlink 5" xfId="51826" hidden="1" xr:uid="{00000000-0005-0000-0000-0000E1CD0000}"/>
    <cellStyle name="Hyperlink 5" xfId="51962" hidden="1" xr:uid="{00000000-0005-0000-0000-0000E2CD0000}"/>
    <cellStyle name="Hyperlink 5" xfId="52084" hidden="1" xr:uid="{00000000-0005-0000-0000-0000E3CD0000}"/>
    <cellStyle name="Hyperlink 5" xfId="52055" hidden="1" xr:uid="{00000000-0005-0000-0000-0000E4CD0000}"/>
    <cellStyle name="Hyperlink 5" xfId="52134" hidden="1" xr:uid="{00000000-0005-0000-0000-0000E5CD0000}"/>
    <cellStyle name="Hyperlink 5" xfId="52183" hidden="1" xr:uid="{00000000-0005-0000-0000-0000E6CD0000}"/>
    <cellStyle name="Hyperlink 5" xfId="52342" hidden="1" xr:uid="{00000000-0005-0000-0000-0000E7CD0000}"/>
    <cellStyle name="Hyperlink 5" xfId="52515" hidden="1" xr:uid="{00000000-0005-0000-0000-0000E8CD0000}"/>
    <cellStyle name="Hyperlink 5" xfId="52486" hidden="1" xr:uid="{00000000-0005-0000-0000-0000E9CD0000}"/>
    <cellStyle name="Hyperlink 5" xfId="52565" hidden="1" xr:uid="{00000000-0005-0000-0000-0000EACD0000}"/>
    <cellStyle name="Hyperlink 5" xfId="52614" hidden="1" xr:uid="{00000000-0005-0000-0000-0000EBCD0000}"/>
    <cellStyle name="Hyperlink 5" xfId="52401" hidden="1" xr:uid="{00000000-0005-0000-0000-0000ECCD0000}"/>
    <cellStyle name="Hyperlink 5" xfId="52747" hidden="1" xr:uid="{00000000-0005-0000-0000-0000EDCD0000}"/>
    <cellStyle name="Hyperlink 5" xfId="52718" hidden="1" xr:uid="{00000000-0005-0000-0000-0000EECD0000}"/>
    <cellStyle name="Hyperlink 5" xfId="52797" hidden="1" xr:uid="{00000000-0005-0000-0000-0000EFCD0000}"/>
    <cellStyle name="Hyperlink 5" xfId="52846" hidden="1" xr:uid="{00000000-0005-0000-0000-0000F0CD0000}"/>
    <cellStyle name="Hyperlink 5" xfId="52296" hidden="1" xr:uid="{00000000-0005-0000-0000-0000F1CD0000}"/>
    <cellStyle name="Hyperlink 5" xfId="52951" hidden="1" xr:uid="{00000000-0005-0000-0000-0000F2CD0000}"/>
    <cellStyle name="Hyperlink 5" xfId="52922" hidden="1" xr:uid="{00000000-0005-0000-0000-0000F3CD0000}"/>
    <cellStyle name="Hyperlink 5" xfId="53001" hidden="1" xr:uid="{00000000-0005-0000-0000-0000F4CD0000}"/>
    <cellStyle name="Hyperlink 5" xfId="53050" hidden="1" xr:uid="{00000000-0005-0000-0000-0000F5CD0000}"/>
    <cellStyle name="Hyperlink 5" xfId="52454" hidden="1" xr:uid="{00000000-0005-0000-0000-0000F6CD0000}"/>
    <cellStyle name="Hyperlink 5" xfId="53155" hidden="1" xr:uid="{00000000-0005-0000-0000-0000F7CD0000}"/>
    <cellStyle name="Hyperlink 5" xfId="53126" hidden="1" xr:uid="{00000000-0005-0000-0000-0000F8CD0000}"/>
    <cellStyle name="Hyperlink 5" xfId="53205" hidden="1" xr:uid="{00000000-0005-0000-0000-0000F9CD0000}"/>
    <cellStyle name="Hyperlink 5" xfId="53254" hidden="1" xr:uid="{00000000-0005-0000-0000-0000FACD0000}"/>
    <cellStyle name="Hyperlink 5" xfId="52260" hidden="1" xr:uid="{00000000-0005-0000-0000-0000FBCD0000}"/>
    <cellStyle name="Hyperlink 5" xfId="53359" hidden="1" xr:uid="{00000000-0005-0000-0000-0000FCCD0000}"/>
    <cellStyle name="Hyperlink 5" xfId="53330" hidden="1" xr:uid="{00000000-0005-0000-0000-0000FDCD0000}"/>
    <cellStyle name="Hyperlink 5" xfId="53409" hidden="1" xr:uid="{00000000-0005-0000-0000-0000FECD0000}"/>
    <cellStyle name="Hyperlink 5" xfId="53458" hidden="1" xr:uid="{00000000-0005-0000-0000-0000FFCD0000}"/>
    <cellStyle name="Hyperlink 5" xfId="52021" hidden="1" xr:uid="{00000000-0005-0000-0000-000000CE0000}"/>
    <cellStyle name="Hyperlink 5" xfId="53563" hidden="1" xr:uid="{00000000-0005-0000-0000-000001CE0000}"/>
    <cellStyle name="Hyperlink 5" xfId="53534" hidden="1" xr:uid="{00000000-0005-0000-0000-000002CE0000}"/>
    <cellStyle name="Hyperlink 5" xfId="53613" hidden="1" xr:uid="{00000000-0005-0000-0000-000003CE0000}"/>
    <cellStyle name="Hyperlink 5" xfId="53662" hidden="1" xr:uid="{00000000-0005-0000-0000-000004CE0000}"/>
    <cellStyle name="Hyperlink 5" xfId="53821" hidden="1" xr:uid="{00000000-0005-0000-0000-000005CE0000}"/>
    <cellStyle name="Hyperlink 5" xfId="53994" hidden="1" xr:uid="{00000000-0005-0000-0000-000006CE0000}"/>
    <cellStyle name="Hyperlink 5" xfId="53965" hidden="1" xr:uid="{00000000-0005-0000-0000-000007CE0000}"/>
    <cellStyle name="Hyperlink 5" xfId="54044" hidden="1" xr:uid="{00000000-0005-0000-0000-000008CE0000}"/>
    <cellStyle name="Hyperlink 5" xfId="54093" hidden="1" xr:uid="{00000000-0005-0000-0000-000009CE0000}"/>
    <cellStyle name="Hyperlink 5" xfId="53880" hidden="1" xr:uid="{00000000-0005-0000-0000-00000ACE0000}"/>
    <cellStyle name="Hyperlink 5" xfId="54226" hidden="1" xr:uid="{00000000-0005-0000-0000-00000BCE0000}"/>
    <cellStyle name="Hyperlink 5" xfId="54197" hidden="1" xr:uid="{00000000-0005-0000-0000-00000CCE0000}"/>
    <cellStyle name="Hyperlink 5" xfId="54276" hidden="1" xr:uid="{00000000-0005-0000-0000-00000DCE0000}"/>
    <cellStyle name="Hyperlink 5" xfId="54325" hidden="1" xr:uid="{00000000-0005-0000-0000-00000ECE0000}"/>
    <cellStyle name="Hyperlink 5" xfId="53775" hidden="1" xr:uid="{00000000-0005-0000-0000-00000FCE0000}"/>
    <cellStyle name="Hyperlink 5" xfId="54430" hidden="1" xr:uid="{00000000-0005-0000-0000-000010CE0000}"/>
    <cellStyle name="Hyperlink 5" xfId="54401" hidden="1" xr:uid="{00000000-0005-0000-0000-000011CE0000}"/>
    <cellStyle name="Hyperlink 5" xfId="54480" hidden="1" xr:uid="{00000000-0005-0000-0000-000012CE0000}"/>
    <cellStyle name="Hyperlink 5" xfId="54529" hidden="1" xr:uid="{00000000-0005-0000-0000-000013CE0000}"/>
    <cellStyle name="Hyperlink 5" xfId="53933" hidden="1" xr:uid="{00000000-0005-0000-0000-000014CE0000}"/>
    <cellStyle name="Hyperlink 5" xfId="54634" hidden="1" xr:uid="{00000000-0005-0000-0000-000015CE0000}"/>
    <cellStyle name="Hyperlink 5" xfId="54605" hidden="1" xr:uid="{00000000-0005-0000-0000-000016CE0000}"/>
    <cellStyle name="Hyperlink 5" xfId="54684" hidden="1" xr:uid="{00000000-0005-0000-0000-000017CE0000}"/>
    <cellStyle name="Hyperlink 5" xfId="54733" hidden="1" xr:uid="{00000000-0005-0000-0000-000018CE0000}"/>
    <cellStyle name="Hyperlink 5" xfId="53739" hidden="1" xr:uid="{00000000-0005-0000-0000-000019CE0000}"/>
    <cellStyle name="Hyperlink 5" xfId="54838" hidden="1" xr:uid="{00000000-0005-0000-0000-00001ACE0000}"/>
    <cellStyle name="Hyperlink 5" xfId="54809" hidden="1" xr:uid="{00000000-0005-0000-0000-00001BCE0000}"/>
    <cellStyle name="Hyperlink 5" xfId="54888" hidden="1" xr:uid="{00000000-0005-0000-0000-00001CCE0000}"/>
    <cellStyle name="Hyperlink 5" xfId="54937" hidden="1" xr:uid="{00000000-0005-0000-0000-00001DCE0000}"/>
    <cellStyle name="Hyperlink 5" xfId="51921" hidden="1" xr:uid="{00000000-0005-0000-0000-00001ECE0000}"/>
    <cellStyle name="Hyperlink 5" xfId="55042" hidden="1" xr:uid="{00000000-0005-0000-0000-00001FCE0000}"/>
    <cellStyle name="Hyperlink 5" xfId="55013" hidden="1" xr:uid="{00000000-0005-0000-0000-000020CE0000}"/>
    <cellStyle name="Hyperlink 5" xfId="55092" hidden="1" xr:uid="{00000000-0005-0000-0000-000021CE0000}"/>
    <cellStyle name="Hyperlink 5" xfId="55141" hidden="1" xr:uid="{00000000-0005-0000-0000-000022CE0000}"/>
    <cellStyle name="Hyperlink 5" xfId="55300" hidden="1" xr:uid="{00000000-0005-0000-0000-000023CE0000}"/>
    <cellStyle name="Hyperlink 5" xfId="55473" hidden="1" xr:uid="{00000000-0005-0000-0000-000024CE0000}"/>
    <cellStyle name="Hyperlink 5" xfId="55444" hidden="1" xr:uid="{00000000-0005-0000-0000-000025CE0000}"/>
    <cellStyle name="Hyperlink 5" xfId="55523" hidden="1" xr:uid="{00000000-0005-0000-0000-000026CE0000}"/>
    <cellStyle name="Hyperlink 5" xfId="55572" hidden="1" xr:uid="{00000000-0005-0000-0000-000027CE0000}"/>
    <cellStyle name="Hyperlink 5" xfId="55359" hidden="1" xr:uid="{00000000-0005-0000-0000-000028CE0000}"/>
    <cellStyle name="Hyperlink 5" xfId="55705" hidden="1" xr:uid="{00000000-0005-0000-0000-000029CE0000}"/>
    <cellStyle name="Hyperlink 5" xfId="55676" hidden="1" xr:uid="{00000000-0005-0000-0000-00002ACE0000}"/>
    <cellStyle name="Hyperlink 5" xfId="55755" hidden="1" xr:uid="{00000000-0005-0000-0000-00002BCE0000}"/>
    <cellStyle name="Hyperlink 5" xfId="55804" hidden="1" xr:uid="{00000000-0005-0000-0000-00002CCE0000}"/>
    <cellStyle name="Hyperlink 5" xfId="55254" hidden="1" xr:uid="{00000000-0005-0000-0000-00002DCE0000}"/>
    <cellStyle name="Hyperlink 5" xfId="55909" hidden="1" xr:uid="{00000000-0005-0000-0000-00002ECE0000}"/>
    <cellStyle name="Hyperlink 5" xfId="55880" hidden="1" xr:uid="{00000000-0005-0000-0000-00002FCE0000}"/>
    <cellStyle name="Hyperlink 5" xfId="55959" hidden="1" xr:uid="{00000000-0005-0000-0000-000030CE0000}"/>
    <cellStyle name="Hyperlink 5" xfId="56008" hidden="1" xr:uid="{00000000-0005-0000-0000-000031CE0000}"/>
    <cellStyle name="Hyperlink 5" xfId="55412" hidden="1" xr:uid="{00000000-0005-0000-0000-000032CE0000}"/>
    <cellStyle name="Hyperlink 5" xfId="56113" hidden="1" xr:uid="{00000000-0005-0000-0000-000033CE0000}"/>
    <cellStyle name="Hyperlink 5" xfId="56084" hidden="1" xr:uid="{00000000-0005-0000-0000-000034CE0000}"/>
    <cellStyle name="Hyperlink 5" xfId="56163" hidden="1" xr:uid="{00000000-0005-0000-0000-000035CE0000}"/>
    <cellStyle name="Hyperlink 5" xfId="56212" hidden="1" xr:uid="{00000000-0005-0000-0000-000036CE0000}"/>
    <cellStyle name="Hyperlink 5" xfId="55218" hidden="1" xr:uid="{00000000-0005-0000-0000-000037CE0000}"/>
    <cellStyle name="Hyperlink 5" xfId="56317" hidden="1" xr:uid="{00000000-0005-0000-0000-000038CE0000}"/>
    <cellStyle name="Hyperlink 5" xfId="56288" hidden="1" xr:uid="{00000000-0005-0000-0000-000039CE0000}"/>
    <cellStyle name="Hyperlink 5" xfId="56367" hidden="1" xr:uid="{00000000-0005-0000-0000-00003ACE0000}"/>
    <cellStyle name="Hyperlink 5" xfId="56416" hidden="1" xr:uid="{00000000-0005-0000-0000-00003BCE0000}"/>
    <cellStyle name="Hyperlink 5" xfId="56514" hidden="1" xr:uid="{00000000-0005-0000-0000-00003CCE0000}"/>
    <cellStyle name="Hyperlink 5" xfId="56585" hidden="1" xr:uid="{00000000-0005-0000-0000-00003DCE0000}"/>
    <cellStyle name="Hyperlink 5" xfId="56556" hidden="1" xr:uid="{00000000-0005-0000-0000-00003ECE0000}"/>
    <cellStyle name="Hyperlink 5" xfId="56635" hidden="1" xr:uid="{00000000-0005-0000-0000-00003FCE0000}"/>
    <cellStyle name="Hyperlink 5" xfId="56684" hidden="1" xr:uid="{00000000-0005-0000-0000-000040CE0000}"/>
    <cellStyle name="Hyperlink 5" xfId="56771" hidden="1" xr:uid="{00000000-0005-0000-0000-000041CE0000}"/>
    <cellStyle name="Hyperlink 5" xfId="56840" hidden="1" xr:uid="{00000000-0005-0000-0000-000042CE0000}"/>
    <cellStyle name="Hyperlink 5" xfId="56811" hidden="1" xr:uid="{00000000-0005-0000-0000-000043CE0000}"/>
    <cellStyle name="Hyperlink 5" xfId="56890" hidden="1" xr:uid="{00000000-0005-0000-0000-000044CE0000}"/>
    <cellStyle name="Hyperlink 5" xfId="56939" hidden="1" xr:uid="{00000000-0005-0000-0000-000045CE0000}"/>
    <cellStyle name="Hyperlink 5" xfId="57083" hidden="1" xr:uid="{00000000-0005-0000-0000-000046CE0000}"/>
    <cellStyle name="Hyperlink 5" xfId="57207" hidden="1" xr:uid="{00000000-0005-0000-0000-000047CE0000}"/>
    <cellStyle name="Hyperlink 5" xfId="57178" hidden="1" xr:uid="{00000000-0005-0000-0000-000048CE0000}"/>
    <cellStyle name="Hyperlink 5" xfId="57257" hidden="1" xr:uid="{00000000-0005-0000-0000-000049CE0000}"/>
    <cellStyle name="Hyperlink 5" xfId="57306" hidden="1" xr:uid="{00000000-0005-0000-0000-00004ACE0000}"/>
    <cellStyle name="Hyperlink 5" xfId="57465" hidden="1" xr:uid="{00000000-0005-0000-0000-00004BCE0000}"/>
    <cellStyle name="Hyperlink 5" xfId="57638" hidden="1" xr:uid="{00000000-0005-0000-0000-00004CCE0000}"/>
    <cellStyle name="Hyperlink 5" xfId="57609" hidden="1" xr:uid="{00000000-0005-0000-0000-00004DCE0000}"/>
    <cellStyle name="Hyperlink 5" xfId="57688" hidden="1" xr:uid="{00000000-0005-0000-0000-00004ECE0000}"/>
    <cellStyle name="Hyperlink 5" xfId="57737" hidden="1" xr:uid="{00000000-0005-0000-0000-00004FCE0000}"/>
    <cellStyle name="Hyperlink 5" xfId="57524" hidden="1" xr:uid="{00000000-0005-0000-0000-000050CE0000}"/>
    <cellStyle name="Hyperlink 5" xfId="57870" hidden="1" xr:uid="{00000000-0005-0000-0000-000051CE0000}"/>
    <cellStyle name="Hyperlink 5" xfId="57841" hidden="1" xr:uid="{00000000-0005-0000-0000-000052CE0000}"/>
    <cellStyle name="Hyperlink 5" xfId="57920" hidden="1" xr:uid="{00000000-0005-0000-0000-000053CE0000}"/>
    <cellStyle name="Hyperlink 5" xfId="57969" hidden="1" xr:uid="{00000000-0005-0000-0000-000054CE0000}"/>
    <cellStyle name="Hyperlink 5" xfId="57419" hidden="1" xr:uid="{00000000-0005-0000-0000-000055CE0000}"/>
    <cellStyle name="Hyperlink 5" xfId="58074" hidden="1" xr:uid="{00000000-0005-0000-0000-000056CE0000}"/>
    <cellStyle name="Hyperlink 5" xfId="58045" hidden="1" xr:uid="{00000000-0005-0000-0000-000057CE0000}"/>
    <cellStyle name="Hyperlink 5" xfId="58124" hidden="1" xr:uid="{00000000-0005-0000-0000-000058CE0000}"/>
    <cellStyle name="Hyperlink 5" xfId="58173" hidden="1" xr:uid="{00000000-0005-0000-0000-000059CE0000}"/>
    <cellStyle name="Hyperlink 5" xfId="57577" hidden="1" xr:uid="{00000000-0005-0000-0000-00005ACE0000}"/>
    <cellStyle name="Hyperlink 5" xfId="58278" hidden="1" xr:uid="{00000000-0005-0000-0000-00005BCE0000}"/>
    <cellStyle name="Hyperlink 5" xfId="58249" hidden="1" xr:uid="{00000000-0005-0000-0000-00005CCE0000}"/>
    <cellStyle name="Hyperlink 5" xfId="58328" hidden="1" xr:uid="{00000000-0005-0000-0000-00005DCE0000}"/>
    <cellStyle name="Hyperlink 5" xfId="58377" hidden="1" xr:uid="{00000000-0005-0000-0000-00005ECE0000}"/>
    <cellStyle name="Hyperlink 5" xfId="57383" hidden="1" xr:uid="{00000000-0005-0000-0000-00005FCE0000}"/>
    <cellStyle name="Hyperlink 5" xfId="58482" hidden="1" xr:uid="{00000000-0005-0000-0000-000060CE0000}"/>
    <cellStyle name="Hyperlink 5" xfId="58453" hidden="1" xr:uid="{00000000-0005-0000-0000-000061CE0000}"/>
    <cellStyle name="Hyperlink 5" xfId="58532" hidden="1" xr:uid="{00000000-0005-0000-0000-000062CE0000}"/>
    <cellStyle name="Hyperlink 5" xfId="58581" hidden="1" xr:uid="{00000000-0005-0000-0000-000063CE0000}"/>
    <cellStyle name="Hyperlink 5" xfId="57143" hidden="1" xr:uid="{00000000-0005-0000-0000-000064CE0000}"/>
    <cellStyle name="Hyperlink 5" xfId="58686" hidden="1" xr:uid="{00000000-0005-0000-0000-000065CE0000}"/>
    <cellStyle name="Hyperlink 5" xfId="58657" hidden="1" xr:uid="{00000000-0005-0000-0000-000066CE0000}"/>
    <cellStyle name="Hyperlink 5" xfId="58736" hidden="1" xr:uid="{00000000-0005-0000-0000-000067CE0000}"/>
    <cellStyle name="Hyperlink 5" xfId="58785" hidden="1" xr:uid="{00000000-0005-0000-0000-000068CE0000}"/>
    <cellStyle name="Hyperlink 5" xfId="58944" hidden="1" xr:uid="{00000000-0005-0000-0000-000069CE0000}"/>
    <cellStyle name="Hyperlink 5" xfId="59117" hidden="1" xr:uid="{00000000-0005-0000-0000-00006ACE0000}"/>
    <cellStyle name="Hyperlink 5" xfId="59088" hidden="1" xr:uid="{00000000-0005-0000-0000-00006BCE0000}"/>
    <cellStyle name="Hyperlink 5" xfId="59167" hidden="1" xr:uid="{00000000-0005-0000-0000-00006CCE0000}"/>
    <cellStyle name="Hyperlink 5" xfId="59216" hidden="1" xr:uid="{00000000-0005-0000-0000-00006DCE0000}"/>
    <cellStyle name="Hyperlink 5" xfId="59003" hidden="1" xr:uid="{00000000-0005-0000-0000-00006ECE0000}"/>
    <cellStyle name="Hyperlink 5" xfId="59349" hidden="1" xr:uid="{00000000-0005-0000-0000-00006FCE0000}"/>
    <cellStyle name="Hyperlink 5" xfId="59320" hidden="1" xr:uid="{00000000-0005-0000-0000-000070CE0000}"/>
    <cellStyle name="Hyperlink 5" xfId="59399" hidden="1" xr:uid="{00000000-0005-0000-0000-000071CE0000}"/>
    <cellStyle name="Hyperlink 5" xfId="59448" hidden="1" xr:uid="{00000000-0005-0000-0000-000072CE0000}"/>
    <cellStyle name="Hyperlink 5" xfId="58898" hidden="1" xr:uid="{00000000-0005-0000-0000-000073CE0000}"/>
    <cellStyle name="Hyperlink 5" xfId="59553" hidden="1" xr:uid="{00000000-0005-0000-0000-000074CE0000}"/>
    <cellStyle name="Hyperlink 5" xfId="59524" hidden="1" xr:uid="{00000000-0005-0000-0000-000075CE0000}"/>
    <cellStyle name="Hyperlink 5" xfId="59603" hidden="1" xr:uid="{00000000-0005-0000-0000-000076CE0000}"/>
    <cellStyle name="Hyperlink 5" xfId="59652" hidden="1" xr:uid="{00000000-0005-0000-0000-000077CE0000}"/>
    <cellStyle name="Hyperlink 5" xfId="59056" hidden="1" xr:uid="{00000000-0005-0000-0000-000078CE0000}"/>
    <cellStyle name="Hyperlink 5" xfId="59757" hidden="1" xr:uid="{00000000-0005-0000-0000-000079CE0000}"/>
    <cellStyle name="Hyperlink 5" xfId="59728" hidden="1" xr:uid="{00000000-0005-0000-0000-00007ACE0000}"/>
    <cellStyle name="Hyperlink 5" xfId="59807" hidden="1" xr:uid="{00000000-0005-0000-0000-00007BCE0000}"/>
    <cellStyle name="Hyperlink 5" xfId="59856" hidden="1" xr:uid="{00000000-0005-0000-0000-00007CCE0000}"/>
    <cellStyle name="Hyperlink 5" xfId="58862" hidden="1" xr:uid="{00000000-0005-0000-0000-00007DCE0000}"/>
    <cellStyle name="Hyperlink 5" xfId="59961" hidden="1" xr:uid="{00000000-0005-0000-0000-00007ECE0000}"/>
    <cellStyle name="Hyperlink 5" xfId="59932" hidden="1" xr:uid="{00000000-0005-0000-0000-00007FCE0000}"/>
    <cellStyle name="Hyperlink 5" xfId="60011" hidden="1" xr:uid="{00000000-0005-0000-0000-000080CE0000}"/>
    <cellStyle name="Hyperlink 5" xfId="60060" hidden="1" xr:uid="{00000000-0005-0000-0000-000081CE0000}"/>
    <cellStyle name="Hyperlink 5" xfId="57038" hidden="1" xr:uid="{00000000-0005-0000-0000-000082CE0000}"/>
    <cellStyle name="Hyperlink 5" xfId="60165" hidden="1" xr:uid="{00000000-0005-0000-0000-000083CE0000}"/>
    <cellStyle name="Hyperlink 5" xfId="60136" hidden="1" xr:uid="{00000000-0005-0000-0000-000084CE0000}"/>
    <cellStyle name="Hyperlink 5" xfId="60215" hidden="1" xr:uid="{00000000-0005-0000-0000-000085CE0000}"/>
    <cellStyle name="Hyperlink 5" xfId="60264" hidden="1" xr:uid="{00000000-0005-0000-0000-000086CE0000}"/>
    <cellStyle name="Hyperlink 5" xfId="60423" hidden="1" xr:uid="{00000000-0005-0000-0000-000087CE0000}"/>
    <cellStyle name="Hyperlink 5" xfId="60596" hidden="1" xr:uid="{00000000-0005-0000-0000-000088CE0000}"/>
    <cellStyle name="Hyperlink 5" xfId="60567" hidden="1" xr:uid="{00000000-0005-0000-0000-000089CE0000}"/>
    <cellStyle name="Hyperlink 5" xfId="60646" hidden="1" xr:uid="{00000000-0005-0000-0000-00008ACE0000}"/>
    <cellStyle name="Hyperlink 5" xfId="60695" hidden="1" xr:uid="{00000000-0005-0000-0000-00008BCE0000}"/>
    <cellStyle name="Hyperlink 5" xfId="60482" hidden="1" xr:uid="{00000000-0005-0000-0000-00008CCE0000}"/>
    <cellStyle name="Hyperlink 5" xfId="60828" hidden="1" xr:uid="{00000000-0005-0000-0000-00008DCE0000}"/>
    <cellStyle name="Hyperlink 5" xfId="60799" hidden="1" xr:uid="{00000000-0005-0000-0000-00008ECE0000}"/>
    <cellStyle name="Hyperlink 5" xfId="60878" hidden="1" xr:uid="{00000000-0005-0000-0000-00008FCE0000}"/>
    <cellStyle name="Hyperlink 5" xfId="60927" hidden="1" xr:uid="{00000000-0005-0000-0000-000090CE0000}"/>
    <cellStyle name="Hyperlink 5" xfId="60377" hidden="1" xr:uid="{00000000-0005-0000-0000-000091CE0000}"/>
    <cellStyle name="Hyperlink 5" xfId="61032" hidden="1" xr:uid="{00000000-0005-0000-0000-000092CE0000}"/>
    <cellStyle name="Hyperlink 5" xfId="61003" hidden="1" xr:uid="{00000000-0005-0000-0000-000093CE0000}"/>
    <cellStyle name="Hyperlink 5" xfId="61082" hidden="1" xr:uid="{00000000-0005-0000-0000-000094CE0000}"/>
    <cellStyle name="Hyperlink 5" xfId="61131" hidden="1" xr:uid="{00000000-0005-0000-0000-000095CE0000}"/>
    <cellStyle name="Hyperlink 5" xfId="60535" hidden="1" xr:uid="{00000000-0005-0000-0000-000096CE0000}"/>
    <cellStyle name="Hyperlink 5" xfId="61236" hidden="1" xr:uid="{00000000-0005-0000-0000-000097CE0000}"/>
    <cellStyle name="Hyperlink 5" xfId="61207" hidden="1" xr:uid="{00000000-0005-0000-0000-000098CE0000}"/>
    <cellStyle name="Hyperlink 5" xfId="61286" hidden="1" xr:uid="{00000000-0005-0000-0000-000099CE0000}"/>
    <cellStyle name="Hyperlink 5" xfId="61335" hidden="1" xr:uid="{00000000-0005-0000-0000-00009ACE0000}"/>
    <cellStyle name="Hyperlink 5" xfId="60341" hidden="1" xr:uid="{00000000-0005-0000-0000-00009BCE0000}"/>
    <cellStyle name="Hyperlink 5" xfId="61440" hidden="1" xr:uid="{00000000-0005-0000-0000-00009CCE0000}"/>
    <cellStyle name="Hyperlink 5" xfId="61411" hidden="1" xr:uid="{00000000-0005-0000-0000-00009DCE0000}"/>
    <cellStyle name="Hyperlink 5" xfId="61490" hidden="1" xr:uid="{00000000-0005-0000-0000-00009ECE0000}"/>
    <cellStyle name="Hyperlink 5" xfId="61539" xr:uid="{00000000-0005-0000-0000-00009FCE0000}"/>
    <cellStyle name="Hyperlink 50" xfId="138" hidden="1" xr:uid="{00000000-0005-0000-0000-0000A0CE0000}"/>
    <cellStyle name="Hyperlink 50" xfId="248" hidden="1" xr:uid="{00000000-0005-0000-0000-0000A1CE0000}"/>
    <cellStyle name="Hyperlink 50" xfId="478" hidden="1" xr:uid="{00000000-0005-0000-0000-0000A2CE0000}"/>
    <cellStyle name="Hyperlink 50" xfId="529" hidden="1" xr:uid="{00000000-0005-0000-0000-0000A3CE0000}"/>
    <cellStyle name="Hyperlink 50" xfId="579" hidden="1" xr:uid="{00000000-0005-0000-0000-0000A4CE0000}"/>
    <cellStyle name="Hyperlink 50" xfId="615" hidden="1" xr:uid="{00000000-0005-0000-0000-0000A5CE0000}"/>
    <cellStyle name="Hyperlink 50" xfId="666" hidden="1" xr:uid="{00000000-0005-0000-0000-0000A6CE0000}"/>
    <cellStyle name="Hyperlink 50" xfId="735" hidden="1" xr:uid="{00000000-0005-0000-0000-0000A7CE0000}"/>
    <cellStyle name="Hyperlink 50" xfId="784" hidden="1" xr:uid="{00000000-0005-0000-0000-0000A8CE0000}"/>
    <cellStyle name="Hyperlink 50" xfId="834" hidden="1" xr:uid="{00000000-0005-0000-0000-0000A9CE0000}"/>
    <cellStyle name="Hyperlink 50" xfId="870" hidden="1" xr:uid="{00000000-0005-0000-0000-0000AACE0000}"/>
    <cellStyle name="Hyperlink 50" xfId="980" hidden="1" xr:uid="{00000000-0005-0000-0000-0000ABCE0000}"/>
    <cellStyle name="Hyperlink 50" xfId="1105" hidden="1" xr:uid="{00000000-0005-0000-0000-0000ACCE0000}"/>
    <cellStyle name="Hyperlink 50" xfId="1154" hidden="1" xr:uid="{00000000-0005-0000-0000-0000ADCE0000}"/>
    <cellStyle name="Hyperlink 50" xfId="1204" hidden="1" xr:uid="{00000000-0005-0000-0000-0000AECE0000}"/>
    <cellStyle name="Hyperlink 50" xfId="1240" hidden="1" xr:uid="{00000000-0005-0000-0000-0000AFCE0000}"/>
    <cellStyle name="Hyperlink 50" xfId="1363" hidden="1" xr:uid="{00000000-0005-0000-0000-0000B0CE0000}"/>
    <cellStyle name="Hyperlink 50" xfId="1536" hidden="1" xr:uid="{00000000-0005-0000-0000-0000B1CE0000}"/>
    <cellStyle name="Hyperlink 50" xfId="1585" hidden="1" xr:uid="{00000000-0005-0000-0000-0000B2CE0000}"/>
    <cellStyle name="Hyperlink 50" xfId="1635" hidden="1" xr:uid="{00000000-0005-0000-0000-0000B3CE0000}"/>
    <cellStyle name="Hyperlink 50" xfId="1671" hidden="1" xr:uid="{00000000-0005-0000-0000-0000B4CE0000}"/>
    <cellStyle name="Hyperlink 50" xfId="1370" hidden="1" xr:uid="{00000000-0005-0000-0000-0000B5CE0000}"/>
    <cellStyle name="Hyperlink 50" xfId="1768" hidden="1" xr:uid="{00000000-0005-0000-0000-0000B6CE0000}"/>
    <cellStyle name="Hyperlink 50" xfId="1817" hidden="1" xr:uid="{00000000-0005-0000-0000-0000B7CE0000}"/>
    <cellStyle name="Hyperlink 50" xfId="1867" hidden="1" xr:uid="{00000000-0005-0000-0000-0000B8CE0000}"/>
    <cellStyle name="Hyperlink 50" xfId="1903" hidden="1" xr:uid="{00000000-0005-0000-0000-0000B9CE0000}"/>
    <cellStyle name="Hyperlink 50" xfId="1270" hidden="1" xr:uid="{00000000-0005-0000-0000-0000BACE0000}"/>
    <cellStyle name="Hyperlink 50" xfId="1972" hidden="1" xr:uid="{00000000-0005-0000-0000-0000BBCE0000}"/>
    <cellStyle name="Hyperlink 50" xfId="2021" hidden="1" xr:uid="{00000000-0005-0000-0000-0000BCCE0000}"/>
    <cellStyle name="Hyperlink 50" xfId="2071" hidden="1" xr:uid="{00000000-0005-0000-0000-0000BDCE0000}"/>
    <cellStyle name="Hyperlink 50" xfId="2107" hidden="1" xr:uid="{00000000-0005-0000-0000-0000BECE0000}"/>
    <cellStyle name="Hyperlink 50" xfId="1422" hidden="1" xr:uid="{00000000-0005-0000-0000-0000BFCE0000}"/>
    <cellStyle name="Hyperlink 50" xfId="2176" hidden="1" xr:uid="{00000000-0005-0000-0000-0000C0CE0000}"/>
    <cellStyle name="Hyperlink 50" xfId="2225" hidden="1" xr:uid="{00000000-0005-0000-0000-0000C1CE0000}"/>
    <cellStyle name="Hyperlink 50" xfId="2275" hidden="1" xr:uid="{00000000-0005-0000-0000-0000C2CE0000}"/>
    <cellStyle name="Hyperlink 50" xfId="2311" hidden="1" xr:uid="{00000000-0005-0000-0000-0000C3CE0000}"/>
    <cellStyle name="Hyperlink 50" xfId="1311" hidden="1" xr:uid="{00000000-0005-0000-0000-0000C4CE0000}"/>
    <cellStyle name="Hyperlink 50" xfId="2380" hidden="1" xr:uid="{00000000-0005-0000-0000-0000C5CE0000}"/>
    <cellStyle name="Hyperlink 50" xfId="2429" hidden="1" xr:uid="{00000000-0005-0000-0000-0000C6CE0000}"/>
    <cellStyle name="Hyperlink 50" xfId="2479" hidden="1" xr:uid="{00000000-0005-0000-0000-0000C7CE0000}"/>
    <cellStyle name="Hyperlink 50" xfId="2515" hidden="1" xr:uid="{00000000-0005-0000-0000-0000C8CE0000}"/>
    <cellStyle name="Hyperlink 50" xfId="988" hidden="1" xr:uid="{00000000-0005-0000-0000-0000C9CE0000}"/>
    <cellStyle name="Hyperlink 50" xfId="2584" hidden="1" xr:uid="{00000000-0005-0000-0000-0000CACE0000}"/>
    <cellStyle name="Hyperlink 50" xfId="2633" hidden="1" xr:uid="{00000000-0005-0000-0000-0000CBCE0000}"/>
    <cellStyle name="Hyperlink 50" xfId="2683" hidden="1" xr:uid="{00000000-0005-0000-0000-0000CCCE0000}"/>
    <cellStyle name="Hyperlink 50" xfId="2719" hidden="1" xr:uid="{00000000-0005-0000-0000-0000CDCE0000}"/>
    <cellStyle name="Hyperlink 50" xfId="2842" hidden="1" xr:uid="{00000000-0005-0000-0000-0000CECE0000}"/>
    <cellStyle name="Hyperlink 50" xfId="3015" hidden="1" xr:uid="{00000000-0005-0000-0000-0000CFCE0000}"/>
    <cellStyle name="Hyperlink 50" xfId="3064" hidden="1" xr:uid="{00000000-0005-0000-0000-0000D0CE0000}"/>
    <cellStyle name="Hyperlink 50" xfId="3114" hidden="1" xr:uid="{00000000-0005-0000-0000-0000D1CE0000}"/>
    <cellStyle name="Hyperlink 50" xfId="3150" hidden="1" xr:uid="{00000000-0005-0000-0000-0000D2CE0000}"/>
    <cellStyle name="Hyperlink 50" xfId="2849" hidden="1" xr:uid="{00000000-0005-0000-0000-0000D3CE0000}"/>
    <cellStyle name="Hyperlink 50" xfId="3247" hidden="1" xr:uid="{00000000-0005-0000-0000-0000D4CE0000}"/>
    <cellStyle name="Hyperlink 50" xfId="3296" hidden="1" xr:uid="{00000000-0005-0000-0000-0000D5CE0000}"/>
    <cellStyle name="Hyperlink 50" xfId="3346" hidden="1" xr:uid="{00000000-0005-0000-0000-0000D6CE0000}"/>
    <cellStyle name="Hyperlink 50" xfId="3382" hidden="1" xr:uid="{00000000-0005-0000-0000-0000D7CE0000}"/>
    <cellStyle name="Hyperlink 50" xfId="2749" hidden="1" xr:uid="{00000000-0005-0000-0000-0000D8CE0000}"/>
    <cellStyle name="Hyperlink 50" xfId="3451" hidden="1" xr:uid="{00000000-0005-0000-0000-0000D9CE0000}"/>
    <cellStyle name="Hyperlink 50" xfId="3500" hidden="1" xr:uid="{00000000-0005-0000-0000-0000DACE0000}"/>
    <cellStyle name="Hyperlink 50" xfId="3550" hidden="1" xr:uid="{00000000-0005-0000-0000-0000DBCE0000}"/>
    <cellStyle name="Hyperlink 50" xfId="3586" hidden="1" xr:uid="{00000000-0005-0000-0000-0000DCCE0000}"/>
    <cellStyle name="Hyperlink 50" xfId="2901" hidden="1" xr:uid="{00000000-0005-0000-0000-0000DDCE0000}"/>
    <cellStyle name="Hyperlink 50" xfId="3655" hidden="1" xr:uid="{00000000-0005-0000-0000-0000DECE0000}"/>
    <cellStyle name="Hyperlink 50" xfId="3704" hidden="1" xr:uid="{00000000-0005-0000-0000-0000DFCE0000}"/>
    <cellStyle name="Hyperlink 50" xfId="3754" hidden="1" xr:uid="{00000000-0005-0000-0000-0000E0CE0000}"/>
    <cellStyle name="Hyperlink 50" xfId="3790" hidden="1" xr:uid="{00000000-0005-0000-0000-0000E1CE0000}"/>
    <cellStyle name="Hyperlink 50" xfId="2790" hidden="1" xr:uid="{00000000-0005-0000-0000-0000E2CE0000}"/>
    <cellStyle name="Hyperlink 50" xfId="3859" hidden="1" xr:uid="{00000000-0005-0000-0000-0000E3CE0000}"/>
    <cellStyle name="Hyperlink 50" xfId="3908" hidden="1" xr:uid="{00000000-0005-0000-0000-0000E4CE0000}"/>
    <cellStyle name="Hyperlink 50" xfId="3958" hidden="1" xr:uid="{00000000-0005-0000-0000-0000E5CE0000}"/>
    <cellStyle name="Hyperlink 50" xfId="3994" hidden="1" xr:uid="{00000000-0005-0000-0000-0000E6CE0000}"/>
    <cellStyle name="Hyperlink 50" xfId="888" hidden="1" xr:uid="{00000000-0005-0000-0000-0000E7CE0000}"/>
    <cellStyle name="Hyperlink 50" xfId="4063" hidden="1" xr:uid="{00000000-0005-0000-0000-0000E8CE0000}"/>
    <cellStyle name="Hyperlink 50" xfId="4112" hidden="1" xr:uid="{00000000-0005-0000-0000-0000E9CE0000}"/>
    <cellStyle name="Hyperlink 50" xfId="4162" hidden="1" xr:uid="{00000000-0005-0000-0000-0000EACE0000}"/>
    <cellStyle name="Hyperlink 50" xfId="4198" hidden="1" xr:uid="{00000000-0005-0000-0000-0000EBCE0000}"/>
    <cellStyle name="Hyperlink 50" xfId="4321" hidden="1" xr:uid="{00000000-0005-0000-0000-0000ECCE0000}"/>
    <cellStyle name="Hyperlink 50" xfId="4494" hidden="1" xr:uid="{00000000-0005-0000-0000-0000EDCE0000}"/>
    <cellStyle name="Hyperlink 50" xfId="4543" hidden="1" xr:uid="{00000000-0005-0000-0000-0000EECE0000}"/>
    <cellStyle name="Hyperlink 50" xfId="4593" hidden="1" xr:uid="{00000000-0005-0000-0000-0000EFCE0000}"/>
    <cellStyle name="Hyperlink 50" xfId="4629" hidden="1" xr:uid="{00000000-0005-0000-0000-0000F0CE0000}"/>
    <cellStyle name="Hyperlink 50" xfId="4328" hidden="1" xr:uid="{00000000-0005-0000-0000-0000F1CE0000}"/>
    <cellStyle name="Hyperlink 50" xfId="4726" hidden="1" xr:uid="{00000000-0005-0000-0000-0000F2CE0000}"/>
    <cellStyle name="Hyperlink 50" xfId="4775" hidden="1" xr:uid="{00000000-0005-0000-0000-0000F3CE0000}"/>
    <cellStyle name="Hyperlink 50" xfId="4825" hidden="1" xr:uid="{00000000-0005-0000-0000-0000F4CE0000}"/>
    <cellStyle name="Hyperlink 50" xfId="4861" hidden="1" xr:uid="{00000000-0005-0000-0000-0000F5CE0000}"/>
    <cellStyle name="Hyperlink 50" xfId="4228" hidden="1" xr:uid="{00000000-0005-0000-0000-0000F6CE0000}"/>
    <cellStyle name="Hyperlink 50" xfId="4930" hidden="1" xr:uid="{00000000-0005-0000-0000-0000F7CE0000}"/>
    <cellStyle name="Hyperlink 50" xfId="4979" hidden="1" xr:uid="{00000000-0005-0000-0000-0000F8CE0000}"/>
    <cellStyle name="Hyperlink 50" xfId="5029" hidden="1" xr:uid="{00000000-0005-0000-0000-0000F9CE0000}"/>
    <cellStyle name="Hyperlink 50" xfId="5065" hidden="1" xr:uid="{00000000-0005-0000-0000-0000FACE0000}"/>
    <cellStyle name="Hyperlink 50" xfId="4380" hidden="1" xr:uid="{00000000-0005-0000-0000-0000FBCE0000}"/>
    <cellStyle name="Hyperlink 50" xfId="5134" hidden="1" xr:uid="{00000000-0005-0000-0000-0000FCCE0000}"/>
    <cellStyle name="Hyperlink 50" xfId="5183" hidden="1" xr:uid="{00000000-0005-0000-0000-0000FDCE0000}"/>
    <cellStyle name="Hyperlink 50" xfId="5233" hidden="1" xr:uid="{00000000-0005-0000-0000-0000FECE0000}"/>
    <cellStyle name="Hyperlink 50" xfId="5269" hidden="1" xr:uid="{00000000-0005-0000-0000-0000FFCE0000}"/>
    <cellStyle name="Hyperlink 50" xfId="4269" hidden="1" xr:uid="{00000000-0005-0000-0000-000000CF0000}"/>
    <cellStyle name="Hyperlink 50" xfId="5338" hidden="1" xr:uid="{00000000-0005-0000-0000-000001CF0000}"/>
    <cellStyle name="Hyperlink 50" xfId="5387" hidden="1" xr:uid="{00000000-0005-0000-0000-000002CF0000}"/>
    <cellStyle name="Hyperlink 50" xfId="5437" hidden="1" xr:uid="{00000000-0005-0000-0000-000003CF0000}"/>
    <cellStyle name="Hyperlink 50" xfId="5473" hidden="1" xr:uid="{00000000-0005-0000-0000-000004CF0000}"/>
    <cellStyle name="Hyperlink 50" xfId="5674" hidden="1" xr:uid="{00000000-0005-0000-0000-000005CF0000}"/>
    <cellStyle name="Hyperlink 50" xfId="5874" hidden="1" xr:uid="{00000000-0005-0000-0000-000006CF0000}"/>
    <cellStyle name="Hyperlink 50" xfId="5923" hidden="1" xr:uid="{00000000-0005-0000-0000-000007CF0000}"/>
    <cellStyle name="Hyperlink 50" xfId="5973" hidden="1" xr:uid="{00000000-0005-0000-0000-000008CF0000}"/>
    <cellStyle name="Hyperlink 50" xfId="6009" hidden="1" xr:uid="{00000000-0005-0000-0000-000009CF0000}"/>
    <cellStyle name="Hyperlink 50" xfId="6060" hidden="1" xr:uid="{00000000-0005-0000-0000-00000ACF0000}"/>
    <cellStyle name="Hyperlink 50" xfId="6129" hidden="1" xr:uid="{00000000-0005-0000-0000-00000BCF0000}"/>
    <cellStyle name="Hyperlink 50" xfId="6178" hidden="1" xr:uid="{00000000-0005-0000-0000-00000CCF0000}"/>
    <cellStyle name="Hyperlink 50" xfId="6228" hidden="1" xr:uid="{00000000-0005-0000-0000-00000DCF0000}"/>
    <cellStyle name="Hyperlink 50" xfId="6264" hidden="1" xr:uid="{00000000-0005-0000-0000-00000ECF0000}"/>
    <cellStyle name="Hyperlink 50" xfId="6371" hidden="1" xr:uid="{00000000-0005-0000-0000-00000FCF0000}"/>
    <cellStyle name="Hyperlink 50" xfId="6495" hidden="1" xr:uid="{00000000-0005-0000-0000-000010CF0000}"/>
    <cellStyle name="Hyperlink 50" xfId="6544" hidden="1" xr:uid="{00000000-0005-0000-0000-000011CF0000}"/>
    <cellStyle name="Hyperlink 50" xfId="6594" hidden="1" xr:uid="{00000000-0005-0000-0000-000012CF0000}"/>
    <cellStyle name="Hyperlink 50" xfId="6630" hidden="1" xr:uid="{00000000-0005-0000-0000-000013CF0000}"/>
    <cellStyle name="Hyperlink 50" xfId="6753" hidden="1" xr:uid="{00000000-0005-0000-0000-000014CF0000}"/>
    <cellStyle name="Hyperlink 50" xfId="6926" hidden="1" xr:uid="{00000000-0005-0000-0000-000015CF0000}"/>
    <cellStyle name="Hyperlink 50" xfId="6975" hidden="1" xr:uid="{00000000-0005-0000-0000-000016CF0000}"/>
    <cellStyle name="Hyperlink 50" xfId="7025" hidden="1" xr:uid="{00000000-0005-0000-0000-000017CF0000}"/>
    <cellStyle name="Hyperlink 50" xfId="7061" hidden="1" xr:uid="{00000000-0005-0000-0000-000018CF0000}"/>
    <cellStyle name="Hyperlink 50" xfId="6760" hidden="1" xr:uid="{00000000-0005-0000-0000-000019CF0000}"/>
    <cellStyle name="Hyperlink 50" xfId="7158" hidden="1" xr:uid="{00000000-0005-0000-0000-00001ACF0000}"/>
    <cellStyle name="Hyperlink 50" xfId="7207" hidden="1" xr:uid="{00000000-0005-0000-0000-00001BCF0000}"/>
    <cellStyle name="Hyperlink 50" xfId="7257" hidden="1" xr:uid="{00000000-0005-0000-0000-00001CCF0000}"/>
    <cellStyle name="Hyperlink 50" xfId="7293" hidden="1" xr:uid="{00000000-0005-0000-0000-00001DCF0000}"/>
    <cellStyle name="Hyperlink 50" xfId="6660" hidden="1" xr:uid="{00000000-0005-0000-0000-00001ECF0000}"/>
    <cellStyle name="Hyperlink 50" xfId="7362" hidden="1" xr:uid="{00000000-0005-0000-0000-00001FCF0000}"/>
    <cellStyle name="Hyperlink 50" xfId="7411" hidden="1" xr:uid="{00000000-0005-0000-0000-000020CF0000}"/>
    <cellStyle name="Hyperlink 50" xfId="7461" hidden="1" xr:uid="{00000000-0005-0000-0000-000021CF0000}"/>
    <cellStyle name="Hyperlink 50" xfId="7497" hidden="1" xr:uid="{00000000-0005-0000-0000-000022CF0000}"/>
    <cellStyle name="Hyperlink 50" xfId="6812" hidden="1" xr:uid="{00000000-0005-0000-0000-000023CF0000}"/>
    <cellStyle name="Hyperlink 50" xfId="7566" hidden="1" xr:uid="{00000000-0005-0000-0000-000024CF0000}"/>
    <cellStyle name="Hyperlink 50" xfId="7615" hidden="1" xr:uid="{00000000-0005-0000-0000-000025CF0000}"/>
    <cellStyle name="Hyperlink 50" xfId="7665" hidden="1" xr:uid="{00000000-0005-0000-0000-000026CF0000}"/>
    <cellStyle name="Hyperlink 50" xfId="7701" hidden="1" xr:uid="{00000000-0005-0000-0000-000027CF0000}"/>
    <cellStyle name="Hyperlink 50" xfId="6701" hidden="1" xr:uid="{00000000-0005-0000-0000-000028CF0000}"/>
    <cellStyle name="Hyperlink 50" xfId="7770" hidden="1" xr:uid="{00000000-0005-0000-0000-000029CF0000}"/>
    <cellStyle name="Hyperlink 50" xfId="7819" hidden="1" xr:uid="{00000000-0005-0000-0000-00002ACF0000}"/>
    <cellStyle name="Hyperlink 50" xfId="7869" hidden="1" xr:uid="{00000000-0005-0000-0000-00002BCF0000}"/>
    <cellStyle name="Hyperlink 50" xfId="7905" hidden="1" xr:uid="{00000000-0005-0000-0000-00002CCF0000}"/>
    <cellStyle name="Hyperlink 50" xfId="6379" hidden="1" xr:uid="{00000000-0005-0000-0000-00002DCF0000}"/>
    <cellStyle name="Hyperlink 50" xfId="7974" hidden="1" xr:uid="{00000000-0005-0000-0000-00002ECF0000}"/>
    <cellStyle name="Hyperlink 50" xfId="8023" hidden="1" xr:uid="{00000000-0005-0000-0000-00002FCF0000}"/>
    <cellStyle name="Hyperlink 50" xfId="8073" hidden="1" xr:uid="{00000000-0005-0000-0000-000030CF0000}"/>
    <cellStyle name="Hyperlink 50" xfId="8109" hidden="1" xr:uid="{00000000-0005-0000-0000-000031CF0000}"/>
    <cellStyle name="Hyperlink 50" xfId="8232" hidden="1" xr:uid="{00000000-0005-0000-0000-000032CF0000}"/>
    <cellStyle name="Hyperlink 50" xfId="8405" hidden="1" xr:uid="{00000000-0005-0000-0000-000033CF0000}"/>
    <cellStyle name="Hyperlink 50" xfId="8454" hidden="1" xr:uid="{00000000-0005-0000-0000-000034CF0000}"/>
    <cellStyle name="Hyperlink 50" xfId="8504" hidden="1" xr:uid="{00000000-0005-0000-0000-000035CF0000}"/>
    <cellStyle name="Hyperlink 50" xfId="8540" hidden="1" xr:uid="{00000000-0005-0000-0000-000036CF0000}"/>
    <cellStyle name="Hyperlink 50" xfId="8239" hidden="1" xr:uid="{00000000-0005-0000-0000-000037CF0000}"/>
    <cellStyle name="Hyperlink 50" xfId="8637" hidden="1" xr:uid="{00000000-0005-0000-0000-000038CF0000}"/>
    <cellStyle name="Hyperlink 50" xfId="8686" hidden="1" xr:uid="{00000000-0005-0000-0000-000039CF0000}"/>
    <cellStyle name="Hyperlink 50" xfId="8736" hidden="1" xr:uid="{00000000-0005-0000-0000-00003ACF0000}"/>
    <cellStyle name="Hyperlink 50" xfId="8772" hidden="1" xr:uid="{00000000-0005-0000-0000-00003BCF0000}"/>
    <cellStyle name="Hyperlink 50" xfId="8139" hidden="1" xr:uid="{00000000-0005-0000-0000-00003CCF0000}"/>
    <cellStyle name="Hyperlink 50" xfId="8841" hidden="1" xr:uid="{00000000-0005-0000-0000-00003DCF0000}"/>
    <cellStyle name="Hyperlink 50" xfId="8890" hidden="1" xr:uid="{00000000-0005-0000-0000-00003ECF0000}"/>
    <cellStyle name="Hyperlink 50" xfId="8940" hidden="1" xr:uid="{00000000-0005-0000-0000-00003FCF0000}"/>
    <cellStyle name="Hyperlink 50" xfId="8976" hidden="1" xr:uid="{00000000-0005-0000-0000-000040CF0000}"/>
    <cellStyle name="Hyperlink 50" xfId="8291" hidden="1" xr:uid="{00000000-0005-0000-0000-000041CF0000}"/>
    <cellStyle name="Hyperlink 50" xfId="9045" hidden="1" xr:uid="{00000000-0005-0000-0000-000042CF0000}"/>
    <cellStyle name="Hyperlink 50" xfId="9094" hidden="1" xr:uid="{00000000-0005-0000-0000-000043CF0000}"/>
    <cellStyle name="Hyperlink 50" xfId="9144" hidden="1" xr:uid="{00000000-0005-0000-0000-000044CF0000}"/>
    <cellStyle name="Hyperlink 50" xfId="9180" hidden="1" xr:uid="{00000000-0005-0000-0000-000045CF0000}"/>
    <cellStyle name="Hyperlink 50" xfId="8180" hidden="1" xr:uid="{00000000-0005-0000-0000-000046CF0000}"/>
    <cellStyle name="Hyperlink 50" xfId="9249" hidden="1" xr:uid="{00000000-0005-0000-0000-000047CF0000}"/>
    <cellStyle name="Hyperlink 50" xfId="9298" hidden="1" xr:uid="{00000000-0005-0000-0000-000048CF0000}"/>
    <cellStyle name="Hyperlink 50" xfId="9348" hidden="1" xr:uid="{00000000-0005-0000-0000-000049CF0000}"/>
    <cellStyle name="Hyperlink 50" xfId="9384" hidden="1" xr:uid="{00000000-0005-0000-0000-00004ACF0000}"/>
    <cellStyle name="Hyperlink 50" xfId="6280" hidden="1" xr:uid="{00000000-0005-0000-0000-00004BCF0000}"/>
    <cellStyle name="Hyperlink 50" xfId="9453" hidden="1" xr:uid="{00000000-0005-0000-0000-00004CCF0000}"/>
    <cellStyle name="Hyperlink 50" xfId="9502" hidden="1" xr:uid="{00000000-0005-0000-0000-00004DCF0000}"/>
    <cellStyle name="Hyperlink 50" xfId="9552" hidden="1" xr:uid="{00000000-0005-0000-0000-00004ECF0000}"/>
    <cellStyle name="Hyperlink 50" xfId="9588" hidden="1" xr:uid="{00000000-0005-0000-0000-00004FCF0000}"/>
    <cellStyle name="Hyperlink 50" xfId="9711" hidden="1" xr:uid="{00000000-0005-0000-0000-000050CF0000}"/>
    <cellStyle name="Hyperlink 50" xfId="9884" hidden="1" xr:uid="{00000000-0005-0000-0000-000051CF0000}"/>
    <cellStyle name="Hyperlink 50" xfId="9933" hidden="1" xr:uid="{00000000-0005-0000-0000-000052CF0000}"/>
    <cellStyle name="Hyperlink 50" xfId="9983" hidden="1" xr:uid="{00000000-0005-0000-0000-000053CF0000}"/>
    <cellStyle name="Hyperlink 50" xfId="10019" hidden="1" xr:uid="{00000000-0005-0000-0000-000054CF0000}"/>
    <cellStyle name="Hyperlink 50" xfId="9718" hidden="1" xr:uid="{00000000-0005-0000-0000-000055CF0000}"/>
    <cellStyle name="Hyperlink 50" xfId="10116" hidden="1" xr:uid="{00000000-0005-0000-0000-000056CF0000}"/>
    <cellStyle name="Hyperlink 50" xfId="10165" hidden="1" xr:uid="{00000000-0005-0000-0000-000057CF0000}"/>
    <cellStyle name="Hyperlink 50" xfId="10215" hidden="1" xr:uid="{00000000-0005-0000-0000-000058CF0000}"/>
    <cellStyle name="Hyperlink 50" xfId="10251" hidden="1" xr:uid="{00000000-0005-0000-0000-000059CF0000}"/>
    <cellStyle name="Hyperlink 50" xfId="9618" hidden="1" xr:uid="{00000000-0005-0000-0000-00005ACF0000}"/>
    <cellStyle name="Hyperlink 50" xfId="10320" hidden="1" xr:uid="{00000000-0005-0000-0000-00005BCF0000}"/>
    <cellStyle name="Hyperlink 50" xfId="10369" hidden="1" xr:uid="{00000000-0005-0000-0000-00005CCF0000}"/>
    <cellStyle name="Hyperlink 50" xfId="10419" hidden="1" xr:uid="{00000000-0005-0000-0000-00005DCF0000}"/>
    <cellStyle name="Hyperlink 50" xfId="10455" hidden="1" xr:uid="{00000000-0005-0000-0000-00005ECF0000}"/>
    <cellStyle name="Hyperlink 50" xfId="9770" hidden="1" xr:uid="{00000000-0005-0000-0000-00005FCF0000}"/>
    <cellStyle name="Hyperlink 50" xfId="10524" hidden="1" xr:uid="{00000000-0005-0000-0000-000060CF0000}"/>
    <cellStyle name="Hyperlink 50" xfId="10573" hidden="1" xr:uid="{00000000-0005-0000-0000-000061CF0000}"/>
    <cellStyle name="Hyperlink 50" xfId="10623" hidden="1" xr:uid="{00000000-0005-0000-0000-000062CF0000}"/>
    <cellStyle name="Hyperlink 50" xfId="10659" hidden="1" xr:uid="{00000000-0005-0000-0000-000063CF0000}"/>
    <cellStyle name="Hyperlink 50" xfId="9659" hidden="1" xr:uid="{00000000-0005-0000-0000-000064CF0000}"/>
    <cellStyle name="Hyperlink 50" xfId="10728" hidden="1" xr:uid="{00000000-0005-0000-0000-000065CF0000}"/>
    <cellStyle name="Hyperlink 50" xfId="10777" hidden="1" xr:uid="{00000000-0005-0000-0000-000066CF0000}"/>
    <cellStyle name="Hyperlink 50" xfId="10827" hidden="1" xr:uid="{00000000-0005-0000-0000-000067CF0000}"/>
    <cellStyle name="Hyperlink 50" xfId="10863" hidden="1" xr:uid="{00000000-0005-0000-0000-000068CF0000}"/>
    <cellStyle name="Hyperlink 50" xfId="5688" hidden="1" xr:uid="{00000000-0005-0000-0000-000069CF0000}"/>
    <cellStyle name="Hyperlink 50" xfId="10961" hidden="1" xr:uid="{00000000-0005-0000-0000-00006ACF0000}"/>
    <cellStyle name="Hyperlink 50" xfId="11010" hidden="1" xr:uid="{00000000-0005-0000-0000-00006BCF0000}"/>
    <cellStyle name="Hyperlink 50" xfId="11060" hidden="1" xr:uid="{00000000-0005-0000-0000-00006CCF0000}"/>
    <cellStyle name="Hyperlink 50" xfId="11096" hidden="1" xr:uid="{00000000-0005-0000-0000-00006DCF0000}"/>
    <cellStyle name="Hyperlink 50" xfId="11147" hidden="1" xr:uid="{00000000-0005-0000-0000-00006ECF0000}"/>
    <cellStyle name="Hyperlink 50" xfId="11216" hidden="1" xr:uid="{00000000-0005-0000-0000-00006FCF0000}"/>
    <cellStyle name="Hyperlink 50" xfId="11265" hidden="1" xr:uid="{00000000-0005-0000-0000-000070CF0000}"/>
    <cellStyle name="Hyperlink 50" xfId="11315" hidden="1" xr:uid="{00000000-0005-0000-0000-000071CF0000}"/>
    <cellStyle name="Hyperlink 50" xfId="11351" hidden="1" xr:uid="{00000000-0005-0000-0000-000072CF0000}"/>
    <cellStyle name="Hyperlink 50" xfId="11459" hidden="1" xr:uid="{00000000-0005-0000-0000-000073CF0000}"/>
    <cellStyle name="Hyperlink 50" xfId="11583" hidden="1" xr:uid="{00000000-0005-0000-0000-000074CF0000}"/>
    <cellStyle name="Hyperlink 50" xfId="11632" hidden="1" xr:uid="{00000000-0005-0000-0000-000075CF0000}"/>
    <cellStyle name="Hyperlink 50" xfId="11682" hidden="1" xr:uid="{00000000-0005-0000-0000-000076CF0000}"/>
    <cellStyle name="Hyperlink 50" xfId="11718" hidden="1" xr:uid="{00000000-0005-0000-0000-000077CF0000}"/>
    <cellStyle name="Hyperlink 50" xfId="11841" hidden="1" xr:uid="{00000000-0005-0000-0000-000078CF0000}"/>
    <cellStyle name="Hyperlink 50" xfId="12014" hidden="1" xr:uid="{00000000-0005-0000-0000-000079CF0000}"/>
    <cellStyle name="Hyperlink 50" xfId="12063" hidden="1" xr:uid="{00000000-0005-0000-0000-00007ACF0000}"/>
    <cellStyle name="Hyperlink 50" xfId="12113" hidden="1" xr:uid="{00000000-0005-0000-0000-00007BCF0000}"/>
    <cellStyle name="Hyperlink 50" xfId="12149" hidden="1" xr:uid="{00000000-0005-0000-0000-00007CCF0000}"/>
    <cellStyle name="Hyperlink 50" xfId="11848" hidden="1" xr:uid="{00000000-0005-0000-0000-00007DCF0000}"/>
    <cellStyle name="Hyperlink 50" xfId="12246" hidden="1" xr:uid="{00000000-0005-0000-0000-00007ECF0000}"/>
    <cellStyle name="Hyperlink 50" xfId="12295" hidden="1" xr:uid="{00000000-0005-0000-0000-00007FCF0000}"/>
    <cellStyle name="Hyperlink 50" xfId="12345" hidden="1" xr:uid="{00000000-0005-0000-0000-000080CF0000}"/>
    <cellStyle name="Hyperlink 50" xfId="12381" hidden="1" xr:uid="{00000000-0005-0000-0000-000081CF0000}"/>
    <cellStyle name="Hyperlink 50" xfId="11748" hidden="1" xr:uid="{00000000-0005-0000-0000-000082CF0000}"/>
    <cellStyle name="Hyperlink 50" xfId="12450" hidden="1" xr:uid="{00000000-0005-0000-0000-000083CF0000}"/>
    <cellStyle name="Hyperlink 50" xfId="12499" hidden="1" xr:uid="{00000000-0005-0000-0000-000084CF0000}"/>
    <cellStyle name="Hyperlink 50" xfId="12549" hidden="1" xr:uid="{00000000-0005-0000-0000-000085CF0000}"/>
    <cellStyle name="Hyperlink 50" xfId="12585" hidden="1" xr:uid="{00000000-0005-0000-0000-000086CF0000}"/>
    <cellStyle name="Hyperlink 50" xfId="11900" hidden="1" xr:uid="{00000000-0005-0000-0000-000087CF0000}"/>
    <cellStyle name="Hyperlink 50" xfId="12654" hidden="1" xr:uid="{00000000-0005-0000-0000-000088CF0000}"/>
    <cellStyle name="Hyperlink 50" xfId="12703" hidden="1" xr:uid="{00000000-0005-0000-0000-000089CF0000}"/>
    <cellStyle name="Hyperlink 50" xfId="12753" hidden="1" xr:uid="{00000000-0005-0000-0000-00008ACF0000}"/>
    <cellStyle name="Hyperlink 50" xfId="12789" hidden="1" xr:uid="{00000000-0005-0000-0000-00008BCF0000}"/>
    <cellStyle name="Hyperlink 50" xfId="11789" hidden="1" xr:uid="{00000000-0005-0000-0000-00008CCF0000}"/>
    <cellStyle name="Hyperlink 50" xfId="12858" hidden="1" xr:uid="{00000000-0005-0000-0000-00008DCF0000}"/>
    <cellStyle name="Hyperlink 50" xfId="12907" hidden="1" xr:uid="{00000000-0005-0000-0000-00008ECF0000}"/>
    <cellStyle name="Hyperlink 50" xfId="12957" hidden="1" xr:uid="{00000000-0005-0000-0000-00008FCF0000}"/>
    <cellStyle name="Hyperlink 50" xfId="12993" hidden="1" xr:uid="{00000000-0005-0000-0000-000090CF0000}"/>
    <cellStyle name="Hyperlink 50" xfId="11467" hidden="1" xr:uid="{00000000-0005-0000-0000-000091CF0000}"/>
    <cellStyle name="Hyperlink 50" xfId="13062" hidden="1" xr:uid="{00000000-0005-0000-0000-000092CF0000}"/>
    <cellStyle name="Hyperlink 50" xfId="13111" hidden="1" xr:uid="{00000000-0005-0000-0000-000093CF0000}"/>
    <cellStyle name="Hyperlink 50" xfId="13161" hidden="1" xr:uid="{00000000-0005-0000-0000-000094CF0000}"/>
    <cellStyle name="Hyperlink 50" xfId="13197" hidden="1" xr:uid="{00000000-0005-0000-0000-000095CF0000}"/>
    <cellStyle name="Hyperlink 50" xfId="13320" hidden="1" xr:uid="{00000000-0005-0000-0000-000096CF0000}"/>
    <cellStyle name="Hyperlink 50" xfId="13493" hidden="1" xr:uid="{00000000-0005-0000-0000-000097CF0000}"/>
    <cellStyle name="Hyperlink 50" xfId="13542" hidden="1" xr:uid="{00000000-0005-0000-0000-000098CF0000}"/>
    <cellStyle name="Hyperlink 50" xfId="13592" hidden="1" xr:uid="{00000000-0005-0000-0000-000099CF0000}"/>
    <cellStyle name="Hyperlink 50" xfId="13628" hidden="1" xr:uid="{00000000-0005-0000-0000-00009ACF0000}"/>
    <cellStyle name="Hyperlink 50" xfId="13327" hidden="1" xr:uid="{00000000-0005-0000-0000-00009BCF0000}"/>
    <cellStyle name="Hyperlink 50" xfId="13725" hidden="1" xr:uid="{00000000-0005-0000-0000-00009CCF0000}"/>
    <cellStyle name="Hyperlink 50" xfId="13774" hidden="1" xr:uid="{00000000-0005-0000-0000-00009DCF0000}"/>
    <cellStyle name="Hyperlink 50" xfId="13824" hidden="1" xr:uid="{00000000-0005-0000-0000-00009ECF0000}"/>
    <cellStyle name="Hyperlink 50" xfId="13860" hidden="1" xr:uid="{00000000-0005-0000-0000-00009FCF0000}"/>
    <cellStyle name="Hyperlink 50" xfId="13227" hidden="1" xr:uid="{00000000-0005-0000-0000-0000A0CF0000}"/>
    <cellStyle name="Hyperlink 50" xfId="13929" hidden="1" xr:uid="{00000000-0005-0000-0000-0000A1CF0000}"/>
    <cellStyle name="Hyperlink 50" xfId="13978" hidden="1" xr:uid="{00000000-0005-0000-0000-0000A2CF0000}"/>
    <cellStyle name="Hyperlink 50" xfId="14028" hidden="1" xr:uid="{00000000-0005-0000-0000-0000A3CF0000}"/>
    <cellStyle name="Hyperlink 50" xfId="14064" hidden="1" xr:uid="{00000000-0005-0000-0000-0000A4CF0000}"/>
    <cellStyle name="Hyperlink 50" xfId="13379" hidden="1" xr:uid="{00000000-0005-0000-0000-0000A5CF0000}"/>
    <cellStyle name="Hyperlink 50" xfId="14133" hidden="1" xr:uid="{00000000-0005-0000-0000-0000A6CF0000}"/>
    <cellStyle name="Hyperlink 50" xfId="14182" hidden="1" xr:uid="{00000000-0005-0000-0000-0000A7CF0000}"/>
    <cellStyle name="Hyperlink 50" xfId="14232" hidden="1" xr:uid="{00000000-0005-0000-0000-0000A8CF0000}"/>
    <cellStyle name="Hyperlink 50" xfId="14268" hidden="1" xr:uid="{00000000-0005-0000-0000-0000A9CF0000}"/>
    <cellStyle name="Hyperlink 50" xfId="13268" hidden="1" xr:uid="{00000000-0005-0000-0000-0000AACF0000}"/>
    <cellStyle name="Hyperlink 50" xfId="14337" hidden="1" xr:uid="{00000000-0005-0000-0000-0000ABCF0000}"/>
    <cellStyle name="Hyperlink 50" xfId="14386" hidden="1" xr:uid="{00000000-0005-0000-0000-0000ACCF0000}"/>
    <cellStyle name="Hyperlink 50" xfId="14436" hidden="1" xr:uid="{00000000-0005-0000-0000-0000ADCF0000}"/>
    <cellStyle name="Hyperlink 50" xfId="14472" hidden="1" xr:uid="{00000000-0005-0000-0000-0000AECF0000}"/>
    <cellStyle name="Hyperlink 50" xfId="11368" hidden="1" xr:uid="{00000000-0005-0000-0000-0000AFCF0000}"/>
    <cellStyle name="Hyperlink 50" xfId="14541" hidden="1" xr:uid="{00000000-0005-0000-0000-0000B0CF0000}"/>
    <cellStyle name="Hyperlink 50" xfId="14590" hidden="1" xr:uid="{00000000-0005-0000-0000-0000B1CF0000}"/>
    <cellStyle name="Hyperlink 50" xfId="14640" hidden="1" xr:uid="{00000000-0005-0000-0000-0000B2CF0000}"/>
    <cellStyle name="Hyperlink 50" xfId="14676" hidden="1" xr:uid="{00000000-0005-0000-0000-0000B3CF0000}"/>
    <cellStyle name="Hyperlink 50" xfId="14799" hidden="1" xr:uid="{00000000-0005-0000-0000-0000B4CF0000}"/>
    <cellStyle name="Hyperlink 50" xfId="14972" hidden="1" xr:uid="{00000000-0005-0000-0000-0000B5CF0000}"/>
    <cellStyle name="Hyperlink 50" xfId="15021" hidden="1" xr:uid="{00000000-0005-0000-0000-0000B6CF0000}"/>
    <cellStyle name="Hyperlink 50" xfId="15071" hidden="1" xr:uid="{00000000-0005-0000-0000-0000B7CF0000}"/>
    <cellStyle name="Hyperlink 50" xfId="15107" hidden="1" xr:uid="{00000000-0005-0000-0000-0000B8CF0000}"/>
    <cellStyle name="Hyperlink 50" xfId="14806" hidden="1" xr:uid="{00000000-0005-0000-0000-0000B9CF0000}"/>
    <cellStyle name="Hyperlink 50" xfId="15204" hidden="1" xr:uid="{00000000-0005-0000-0000-0000BACF0000}"/>
    <cellStyle name="Hyperlink 50" xfId="15253" hidden="1" xr:uid="{00000000-0005-0000-0000-0000BBCF0000}"/>
    <cellStyle name="Hyperlink 50" xfId="15303" hidden="1" xr:uid="{00000000-0005-0000-0000-0000BCCF0000}"/>
    <cellStyle name="Hyperlink 50" xfId="15339" hidden="1" xr:uid="{00000000-0005-0000-0000-0000BDCF0000}"/>
    <cellStyle name="Hyperlink 50" xfId="14706" hidden="1" xr:uid="{00000000-0005-0000-0000-0000BECF0000}"/>
    <cellStyle name="Hyperlink 50" xfId="15408" hidden="1" xr:uid="{00000000-0005-0000-0000-0000BFCF0000}"/>
    <cellStyle name="Hyperlink 50" xfId="15457" hidden="1" xr:uid="{00000000-0005-0000-0000-0000C0CF0000}"/>
    <cellStyle name="Hyperlink 50" xfId="15507" hidden="1" xr:uid="{00000000-0005-0000-0000-0000C1CF0000}"/>
    <cellStyle name="Hyperlink 50" xfId="15543" hidden="1" xr:uid="{00000000-0005-0000-0000-0000C2CF0000}"/>
    <cellStyle name="Hyperlink 50" xfId="14858" hidden="1" xr:uid="{00000000-0005-0000-0000-0000C3CF0000}"/>
    <cellStyle name="Hyperlink 50" xfId="15612" hidden="1" xr:uid="{00000000-0005-0000-0000-0000C4CF0000}"/>
    <cellStyle name="Hyperlink 50" xfId="15661" hidden="1" xr:uid="{00000000-0005-0000-0000-0000C5CF0000}"/>
    <cellStyle name="Hyperlink 50" xfId="15711" hidden="1" xr:uid="{00000000-0005-0000-0000-0000C6CF0000}"/>
    <cellStyle name="Hyperlink 50" xfId="15747" hidden="1" xr:uid="{00000000-0005-0000-0000-0000C7CF0000}"/>
    <cellStyle name="Hyperlink 50" xfId="14747" hidden="1" xr:uid="{00000000-0005-0000-0000-0000C8CF0000}"/>
    <cellStyle name="Hyperlink 50" xfId="15816" hidden="1" xr:uid="{00000000-0005-0000-0000-0000C9CF0000}"/>
    <cellStyle name="Hyperlink 50" xfId="15865" hidden="1" xr:uid="{00000000-0005-0000-0000-0000CACF0000}"/>
    <cellStyle name="Hyperlink 50" xfId="15915" hidden="1" xr:uid="{00000000-0005-0000-0000-0000CBCF0000}"/>
    <cellStyle name="Hyperlink 50" xfId="15951" hidden="1" xr:uid="{00000000-0005-0000-0000-0000CCCF0000}"/>
    <cellStyle name="Hyperlink 50" xfId="5619" hidden="1" xr:uid="{00000000-0005-0000-0000-0000CDCF0000}"/>
    <cellStyle name="Hyperlink 50" xfId="16045" hidden="1" xr:uid="{00000000-0005-0000-0000-0000CECF0000}"/>
    <cellStyle name="Hyperlink 50" xfId="16094" hidden="1" xr:uid="{00000000-0005-0000-0000-0000CFCF0000}"/>
    <cellStyle name="Hyperlink 50" xfId="16144" hidden="1" xr:uid="{00000000-0005-0000-0000-0000D0CF0000}"/>
    <cellStyle name="Hyperlink 50" xfId="16180" hidden="1" xr:uid="{00000000-0005-0000-0000-0000D1CF0000}"/>
    <cellStyle name="Hyperlink 50" xfId="16231" hidden="1" xr:uid="{00000000-0005-0000-0000-0000D2CF0000}"/>
    <cellStyle name="Hyperlink 50" xfId="16300" hidden="1" xr:uid="{00000000-0005-0000-0000-0000D3CF0000}"/>
    <cellStyle name="Hyperlink 50" xfId="16349" hidden="1" xr:uid="{00000000-0005-0000-0000-0000D4CF0000}"/>
    <cellStyle name="Hyperlink 50" xfId="16399" hidden="1" xr:uid="{00000000-0005-0000-0000-0000D5CF0000}"/>
    <cellStyle name="Hyperlink 50" xfId="16435" hidden="1" xr:uid="{00000000-0005-0000-0000-0000D6CF0000}"/>
    <cellStyle name="Hyperlink 50" xfId="16540" hidden="1" xr:uid="{00000000-0005-0000-0000-0000D7CF0000}"/>
    <cellStyle name="Hyperlink 50" xfId="16663" hidden="1" xr:uid="{00000000-0005-0000-0000-0000D8CF0000}"/>
    <cellStyle name="Hyperlink 50" xfId="16712" hidden="1" xr:uid="{00000000-0005-0000-0000-0000D9CF0000}"/>
    <cellStyle name="Hyperlink 50" xfId="16762" hidden="1" xr:uid="{00000000-0005-0000-0000-0000DACF0000}"/>
    <cellStyle name="Hyperlink 50" xfId="16798" hidden="1" xr:uid="{00000000-0005-0000-0000-0000DBCF0000}"/>
    <cellStyle name="Hyperlink 50" xfId="16921" hidden="1" xr:uid="{00000000-0005-0000-0000-0000DCCF0000}"/>
    <cellStyle name="Hyperlink 50" xfId="17094" hidden="1" xr:uid="{00000000-0005-0000-0000-0000DDCF0000}"/>
    <cellStyle name="Hyperlink 50" xfId="17143" hidden="1" xr:uid="{00000000-0005-0000-0000-0000DECF0000}"/>
    <cellStyle name="Hyperlink 50" xfId="17193" hidden="1" xr:uid="{00000000-0005-0000-0000-0000DFCF0000}"/>
    <cellStyle name="Hyperlink 50" xfId="17229" hidden="1" xr:uid="{00000000-0005-0000-0000-0000E0CF0000}"/>
    <cellStyle name="Hyperlink 50" xfId="16928" hidden="1" xr:uid="{00000000-0005-0000-0000-0000E1CF0000}"/>
    <cellStyle name="Hyperlink 50" xfId="17326" hidden="1" xr:uid="{00000000-0005-0000-0000-0000E2CF0000}"/>
    <cellStyle name="Hyperlink 50" xfId="17375" hidden="1" xr:uid="{00000000-0005-0000-0000-0000E3CF0000}"/>
    <cellStyle name="Hyperlink 50" xfId="17425" hidden="1" xr:uid="{00000000-0005-0000-0000-0000E4CF0000}"/>
    <cellStyle name="Hyperlink 50" xfId="17461" hidden="1" xr:uid="{00000000-0005-0000-0000-0000E5CF0000}"/>
    <cellStyle name="Hyperlink 50" xfId="16828" hidden="1" xr:uid="{00000000-0005-0000-0000-0000E6CF0000}"/>
    <cellStyle name="Hyperlink 50" xfId="17530" hidden="1" xr:uid="{00000000-0005-0000-0000-0000E7CF0000}"/>
    <cellStyle name="Hyperlink 50" xfId="17579" hidden="1" xr:uid="{00000000-0005-0000-0000-0000E8CF0000}"/>
    <cellStyle name="Hyperlink 50" xfId="17629" hidden="1" xr:uid="{00000000-0005-0000-0000-0000E9CF0000}"/>
    <cellStyle name="Hyperlink 50" xfId="17665" hidden="1" xr:uid="{00000000-0005-0000-0000-0000EACF0000}"/>
    <cellStyle name="Hyperlink 50" xfId="16980" hidden="1" xr:uid="{00000000-0005-0000-0000-0000EBCF0000}"/>
    <cellStyle name="Hyperlink 50" xfId="17734" hidden="1" xr:uid="{00000000-0005-0000-0000-0000ECCF0000}"/>
    <cellStyle name="Hyperlink 50" xfId="17783" hidden="1" xr:uid="{00000000-0005-0000-0000-0000EDCF0000}"/>
    <cellStyle name="Hyperlink 50" xfId="17833" hidden="1" xr:uid="{00000000-0005-0000-0000-0000EECF0000}"/>
    <cellStyle name="Hyperlink 50" xfId="17869" hidden="1" xr:uid="{00000000-0005-0000-0000-0000EFCF0000}"/>
    <cellStyle name="Hyperlink 50" xfId="16869" hidden="1" xr:uid="{00000000-0005-0000-0000-0000F0CF0000}"/>
    <cellStyle name="Hyperlink 50" xfId="17938" hidden="1" xr:uid="{00000000-0005-0000-0000-0000F1CF0000}"/>
    <cellStyle name="Hyperlink 50" xfId="17987" hidden="1" xr:uid="{00000000-0005-0000-0000-0000F2CF0000}"/>
    <cellStyle name="Hyperlink 50" xfId="18037" hidden="1" xr:uid="{00000000-0005-0000-0000-0000F3CF0000}"/>
    <cellStyle name="Hyperlink 50" xfId="18073" hidden="1" xr:uid="{00000000-0005-0000-0000-0000F4CF0000}"/>
    <cellStyle name="Hyperlink 50" xfId="16548" hidden="1" xr:uid="{00000000-0005-0000-0000-0000F5CF0000}"/>
    <cellStyle name="Hyperlink 50" xfId="18142" hidden="1" xr:uid="{00000000-0005-0000-0000-0000F6CF0000}"/>
    <cellStyle name="Hyperlink 50" xfId="18191" hidden="1" xr:uid="{00000000-0005-0000-0000-0000F7CF0000}"/>
    <cellStyle name="Hyperlink 50" xfId="18241" hidden="1" xr:uid="{00000000-0005-0000-0000-0000F8CF0000}"/>
    <cellStyle name="Hyperlink 50" xfId="18277" hidden="1" xr:uid="{00000000-0005-0000-0000-0000F9CF0000}"/>
    <cellStyle name="Hyperlink 50" xfId="18400" hidden="1" xr:uid="{00000000-0005-0000-0000-0000FACF0000}"/>
    <cellStyle name="Hyperlink 50" xfId="18573" hidden="1" xr:uid="{00000000-0005-0000-0000-0000FBCF0000}"/>
    <cellStyle name="Hyperlink 50" xfId="18622" hidden="1" xr:uid="{00000000-0005-0000-0000-0000FCCF0000}"/>
    <cellStyle name="Hyperlink 50" xfId="18672" hidden="1" xr:uid="{00000000-0005-0000-0000-0000FDCF0000}"/>
    <cellStyle name="Hyperlink 50" xfId="18708" hidden="1" xr:uid="{00000000-0005-0000-0000-0000FECF0000}"/>
    <cellStyle name="Hyperlink 50" xfId="18407" hidden="1" xr:uid="{00000000-0005-0000-0000-0000FFCF0000}"/>
    <cellStyle name="Hyperlink 50" xfId="18805" hidden="1" xr:uid="{00000000-0005-0000-0000-000000D00000}"/>
    <cellStyle name="Hyperlink 50" xfId="18854" hidden="1" xr:uid="{00000000-0005-0000-0000-000001D00000}"/>
    <cellStyle name="Hyperlink 50" xfId="18904" hidden="1" xr:uid="{00000000-0005-0000-0000-000002D00000}"/>
    <cellStyle name="Hyperlink 50" xfId="18940" hidden="1" xr:uid="{00000000-0005-0000-0000-000003D00000}"/>
    <cellStyle name="Hyperlink 50" xfId="18307" hidden="1" xr:uid="{00000000-0005-0000-0000-000004D00000}"/>
    <cellStyle name="Hyperlink 50" xfId="19009" hidden="1" xr:uid="{00000000-0005-0000-0000-000005D00000}"/>
    <cellStyle name="Hyperlink 50" xfId="19058" hidden="1" xr:uid="{00000000-0005-0000-0000-000006D00000}"/>
    <cellStyle name="Hyperlink 50" xfId="19108" hidden="1" xr:uid="{00000000-0005-0000-0000-000007D00000}"/>
    <cellStyle name="Hyperlink 50" xfId="19144" hidden="1" xr:uid="{00000000-0005-0000-0000-000008D00000}"/>
    <cellStyle name="Hyperlink 50" xfId="18459" hidden="1" xr:uid="{00000000-0005-0000-0000-000009D00000}"/>
    <cellStyle name="Hyperlink 50" xfId="19213" hidden="1" xr:uid="{00000000-0005-0000-0000-00000AD00000}"/>
    <cellStyle name="Hyperlink 50" xfId="19262" hidden="1" xr:uid="{00000000-0005-0000-0000-00000BD00000}"/>
    <cellStyle name="Hyperlink 50" xfId="19312" hidden="1" xr:uid="{00000000-0005-0000-0000-00000CD00000}"/>
    <cellStyle name="Hyperlink 50" xfId="19348" hidden="1" xr:uid="{00000000-0005-0000-0000-00000DD00000}"/>
    <cellStyle name="Hyperlink 50" xfId="18348" hidden="1" xr:uid="{00000000-0005-0000-0000-00000ED00000}"/>
    <cellStyle name="Hyperlink 50" xfId="19417" hidden="1" xr:uid="{00000000-0005-0000-0000-00000FD00000}"/>
    <cellStyle name="Hyperlink 50" xfId="19466" hidden="1" xr:uid="{00000000-0005-0000-0000-000010D00000}"/>
    <cellStyle name="Hyperlink 50" xfId="19516" hidden="1" xr:uid="{00000000-0005-0000-0000-000011D00000}"/>
    <cellStyle name="Hyperlink 50" xfId="19552" hidden="1" xr:uid="{00000000-0005-0000-0000-000012D00000}"/>
    <cellStyle name="Hyperlink 50" xfId="16450" hidden="1" xr:uid="{00000000-0005-0000-0000-000013D00000}"/>
    <cellStyle name="Hyperlink 50" xfId="19621" hidden="1" xr:uid="{00000000-0005-0000-0000-000014D00000}"/>
    <cellStyle name="Hyperlink 50" xfId="19670" hidden="1" xr:uid="{00000000-0005-0000-0000-000015D00000}"/>
    <cellStyle name="Hyperlink 50" xfId="19720" hidden="1" xr:uid="{00000000-0005-0000-0000-000016D00000}"/>
    <cellStyle name="Hyperlink 50" xfId="19756" hidden="1" xr:uid="{00000000-0005-0000-0000-000017D00000}"/>
    <cellStyle name="Hyperlink 50" xfId="19879" hidden="1" xr:uid="{00000000-0005-0000-0000-000018D00000}"/>
    <cellStyle name="Hyperlink 50" xfId="20052" hidden="1" xr:uid="{00000000-0005-0000-0000-000019D00000}"/>
    <cellStyle name="Hyperlink 50" xfId="20101" hidden="1" xr:uid="{00000000-0005-0000-0000-00001AD00000}"/>
    <cellStyle name="Hyperlink 50" xfId="20151" hidden="1" xr:uid="{00000000-0005-0000-0000-00001BD00000}"/>
    <cellStyle name="Hyperlink 50" xfId="20187" hidden="1" xr:uid="{00000000-0005-0000-0000-00001CD00000}"/>
    <cellStyle name="Hyperlink 50" xfId="19886" hidden="1" xr:uid="{00000000-0005-0000-0000-00001DD00000}"/>
    <cellStyle name="Hyperlink 50" xfId="20284" hidden="1" xr:uid="{00000000-0005-0000-0000-00001ED00000}"/>
    <cellStyle name="Hyperlink 50" xfId="20333" hidden="1" xr:uid="{00000000-0005-0000-0000-00001FD00000}"/>
    <cellStyle name="Hyperlink 50" xfId="20383" hidden="1" xr:uid="{00000000-0005-0000-0000-000020D00000}"/>
    <cellStyle name="Hyperlink 50" xfId="20419" hidden="1" xr:uid="{00000000-0005-0000-0000-000021D00000}"/>
    <cellStyle name="Hyperlink 50" xfId="19786" hidden="1" xr:uid="{00000000-0005-0000-0000-000022D00000}"/>
    <cellStyle name="Hyperlink 50" xfId="20488" hidden="1" xr:uid="{00000000-0005-0000-0000-000023D00000}"/>
    <cellStyle name="Hyperlink 50" xfId="20537" hidden="1" xr:uid="{00000000-0005-0000-0000-000024D00000}"/>
    <cellStyle name="Hyperlink 50" xfId="20587" hidden="1" xr:uid="{00000000-0005-0000-0000-000025D00000}"/>
    <cellStyle name="Hyperlink 50" xfId="20623" hidden="1" xr:uid="{00000000-0005-0000-0000-000026D00000}"/>
    <cellStyle name="Hyperlink 50" xfId="19938" hidden="1" xr:uid="{00000000-0005-0000-0000-000027D00000}"/>
    <cellStyle name="Hyperlink 50" xfId="20692" hidden="1" xr:uid="{00000000-0005-0000-0000-000028D00000}"/>
    <cellStyle name="Hyperlink 50" xfId="20741" hidden="1" xr:uid="{00000000-0005-0000-0000-000029D00000}"/>
    <cellStyle name="Hyperlink 50" xfId="20791" hidden="1" xr:uid="{00000000-0005-0000-0000-00002AD00000}"/>
    <cellStyle name="Hyperlink 50" xfId="20827" hidden="1" xr:uid="{00000000-0005-0000-0000-00002BD00000}"/>
    <cellStyle name="Hyperlink 50" xfId="19827" hidden="1" xr:uid="{00000000-0005-0000-0000-00002CD00000}"/>
    <cellStyle name="Hyperlink 50" xfId="20896" hidden="1" xr:uid="{00000000-0005-0000-0000-00002DD00000}"/>
    <cellStyle name="Hyperlink 50" xfId="20945" hidden="1" xr:uid="{00000000-0005-0000-0000-00002ED00000}"/>
    <cellStyle name="Hyperlink 50" xfId="20995" hidden="1" xr:uid="{00000000-0005-0000-0000-00002FD00000}"/>
    <cellStyle name="Hyperlink 50" xfId="21031" hidden="1" xr:uid="{00000000-0005-0000-0000-000030D00000}"/>
    <cellStyle name="Hyperlink 50" xfId="5743" hidden="1" xr:uid="{00000000-0005-0000-0000-000031D00000}"/>
    <cellStyle name="Hyperlink 50" xfId="21129" hidden="1" xr:uid="{00000000-0005-0000-0000-000032D00000}"/>
    <cellStyle name="Hyperlink 50" xfId="21178" hidden="1" xr:uid="{00000000-0005-0000-0000-000033D00000}"/>
    <cellStyle name="Hyperlink 50" xfId="21228" hidden="1" xr:uid="{00000000-0005-0000-0000-000034D00000}"/>
    <cellStyle name="Hyperlink 50" xfId="21264" hidden="1" xr:uid="{00000000-0005-0000-0000-000035D00000}"/>
    <cellStyle name="Hyperlink 50" xfId="21315" hidden="1" xr:uid="{00000000-0005-0000-0000-000036D00000}"/>
    <cellStyle name="Hyperlink 50" xfId="21384" hidden="1" xr:uid="{00000000-0005-0000-0000-000037D00000}"/>
    <cellStyle name="Hyperlink 50" xfId="21433" hidden="1" xr:uid="{00000000-0005-0000-0000-000038D00000}"/>
    <cellStyle name="Hyperlink 50" xfId="21483" hidden="1" xr:uid="{00000000-0005-0000-0000-000039D00000}"/>
    <cellStyle name="Hyperlink 50" xfId="21519" hidden="1" xr:uid="{00000000-0005-0000-0000-00003AD00000}"/>
    <cellStyle name="Hyperlink 50" xfId="21625" hidden="1" xr:uid="{00000000-0005-0000-0000-00003BD00000}"/>
    <cellStyle name="Hyperlink 50" xfId="21748" hidden="1" xr:uid="{00000000-0005-0000-0000-00003CD00000}"/>
    <cellStyle name="Hyperlink 50" xfId="21797" hidden="1" xr:uid="{00000000-0005-0000-0000-00003DD00000}"/>
    <cellStyle name="Hyperlink 50" xfId="21847" hidden="1" xr:uid="{00000000-0005-0000-0000-00003ED00000}"/>
    <cellStyle name="Hyperlink 50" xfId="21883" hidden="1" xr:uid="{00000000-0005-0000-0000-00003FD00000}"/>
    <cellStyle name="Hyperlink 50" xfId="22006" hidden="1" xr:uid="{00000000-0005-0000-0000-000040D00000}"/>
    <cellStyle name="Hyperlink 50" xfId="22179" hidden="1" xr:uid="{00000000-0005-0000-0000-000041D00000}"/>
    <cellStyle name="Hyperlink 50" xfId="22228" hidden="1" xr:uid="{00000000-0005-0000-0000-000042D00000}"/>
    <cellStyle name="Hyperlink 50" xfId="22278" hidden="1" xr:uid="{00000000-0005-0000-0000-000043D00000}"/>
    <cellStyle name="Hyperlink 50" xfId="22314" hidden="1" xr:uid="{00000000-0005-0000-0000-000044D00000}"/>
    <cellStyle name="Hyperlink 50" xfId="22013" hidden="1" xr:uid="{00000000-0005-0000-0000-000045D00000}"/>
    <cellStyle name="Hyperlink 50" xfId="22411" hidden="1" xr:uid="{00000000-0005-0000-0000-000046D00000}"/>
    <cellStyle name="Hyperlink 50" xfId="22460" hidden="1" xr:uid="{00000000-0005-0000-0000-000047D00000}"/>
    <cellStyle name="Hyperlink 50" xfId="22510" hidden="1" xr:uid="{00000000-0005-0000-0000-000048D00000}"/>
    <cellStyle name="Hyperlink 50" xfId="22546" hidden="1" xr:uid="{00000000-0005-0000-0000-000049D00000}"/>
    <cellStyle name="Hyperlink 50" xfId="21913" hidden="1" xr:uid="{00000000-0005-0000-0000-00004AD00000}"/>
    <cellStyle name="Hyperlink 50" xfId="22615" hidden="1" xr:uid="{00000000-0005-0000-0000-00004BD00000}"/>
    <cellStyle name="Hyperlink 50" xfId="22664" hidden="1" xr:uid="{00000000-0005-0000-0000-00004CD00000}"/>
    <cellStyle name="Hyperlink 50" xfId="22714" hidden="1" xr:uid="{00000000-0005-0000-0000-00004DD00000}"/>
    <cellStyle name="Hyperlink 50" xfId="22750" hidden="1" xr:uid="{00000000-0005-0000-0000-00004ED00000}"/>
    <cellStyle name="Hyperlink 50" xfId="22065" hidden="1" xr:uid="{00000000-0005-0000-0000-00004FD00000}"/>
    <cellStyle name="Hyperlink 50" xfId="22819" hidden="1" xr:uid="{00000000-0005-0000-0000-000050D00000}"/>
    <cellStyle name="Hyperlink 50" xfId="22868" hidden="1" xr:uid="{00000000-0005-0000-0000-000051D00000}"/>
    <cellStyle name="Hyperlink 50" xfId="22918" hidden="1" xr:uid="{00000000-0005-0000-0000-000052D00000}"/>
    <cellStyle name="Hyperlink 50" xfId="22954" hidden="1" xr:uid="{00000000-0005-0000-0000-000053D00000}"/>
    <cellStyle name="Hyperlink 50" xfId="21954" hidden="1" xr:uid="{00000000-0005-0000-0000-000054D00000}"/>
    <cellStyle name="Hyperlink 50" xfId="23023" hidden="1" xr:uid="{00000000-0005-0000-0000-000055D00000}"/>
    <cellStyle name="Hyperlink 50" xfId="23072" hidden="1" xr:uid="{00000000-0005-0000-0000-000056D00000}"/>
    <cellStyle name="Hyperlink 50" xfId="23122" hidden="1" xr:uid="{00000000-0005-0000-0000-000057D00000}"/>
    <cellStyle name="Hyperlink 50" xfId="23158" hidden="1" xr:uid="{00000000-0005-0000-0000-000058D00000}"/>
    <cellStyle name="Hyperlink 50" xfId="21633" hidden="1" xr:uid="{00000000-0005-0000-0000-000059D00000}"/>
    <cellStyle name="Hyperlink 50" xfId="23227" hidden="1" xr:uid="{00000000-0005-0000-0000-00005AD00000}"/>
    <cellStyle name="Hyperlink 50" xfId="23276" hidden="1" xr:uid="{00000000-0005-0000-0000-00005BD00000}"/>
    <cellStyle name="Hyperlink 50" xfId="23326" hidden="1" xr:uid="{00000000-0005-0000-0000-00005CD00000}"/>
    <cellStyle name="Hyperlink 50" xfId="23362" hidden="1" xr:uid="{00000000-0005-0000-0000-00005DD00000}"/>
    <cellStyle name="Hyperlink 50" xfId="23485" hidden="1" xr:uid="{00000000-0005-0000-0000-00005ED00000}"/>
    <cellStyle name="Hyperlink 50" xfId="23658" hidden="1" xr:uid="{00000000-0005-0000-0000-00005FD00000}"/>
    <cellStyle name="Hyperlink 50" xfId="23707" hidden="1" xr:uid="{00000000-0005-0000-0000-000060D00000}"/>
    <cellStyle name="Hyperlink 50" xfId="23757" hidden="1" xr:uid="{00000000-0005-0000-0000-000061D00000}"/>
    <cellStyle name="Hyperlink 50" xfId="23793" hidden="1" xr:uid="{00000000-0005-0000-0000-000062D00000}"/>
    <cellStyle name="Hyperlink 50" xfId="23492" hidden="1" xr:uid="{00000000-0005-0000-0000-000063D00000}"/>
    <cellStyle name="Hyperlink 50" xfId="23890" hidden="1" xr:uid="{00000000-0005-0000-0000-000064D00000}"/>
    <cellStyle name="Hyperlink 50" xfId="23939" hidden="1" xr:uid="{00000000-0005-0000-0000-000065D00000}"/>
    <cellStyle name="Hyperlink 50" xfId="23989" hidden="1" xr:uid="{00000000-0005-0000-0000-000066D00000}"/>
    <cellStyle name="Hyperlink 50" xfId="24025" hidden="1" xr:uid="{00000000-0005-0000-0000-000067D00000}"/>
    <cellStyle name="Hyperlink 50" xfId="23392" hidden="1" xr:uid="{00000000-0005-0000-0000-000068D00000}"/>
    <cellStyle name="Hyperlink 50" xfId="24094" hidden="1" xr:uid="{00000000-0005-0000-0000-000069D00000}"/>
    <cellStyle name="Hyperlink 50" xfId="24143" hidden="1" xr:uid="{00000000-0005-0000-0000-00006AD00000}"/>
    <cellStyle name="Hyperlink 50" xfId="24193" hidden="1" xr:uid="{00000000-0005-0000-0000-00006BD00000}"/>
    <cellStyle name="Hyperlink 50" xfId="24229" hidden="1" xr:uid="{00000000-0005-0000-0000-00006CD00000}"/>
    <cellStyle name="Hyperlink 50" xfId="23544" hidden="1" xr:uid="{00000000-0005-0000-0000-00006DD00000}"/>
    <cellStyle name="Hyperlink 50" xfId="24298" hidden="1" xr:uid="{00000000-0005-0000-0000-00006ED00000}"/>
    <cellStyle name="Hyperlink 50" xfId="24347" hidden="1" xr:uid="{00000000-0005-0000-0000-00006FD00000}"/>
    <cellStyle name="Hyperlink 50" xfId="24397" hidden="1" xr:uid="{00000000-0005-0000-0000-000070D00000}"/>
    <cellStyle name="Hyperlink 50" xfId="24433" hidden="1" xr:uid="{00000000-0005-0000-0000-000071D00000}"/>
    <cellStyle name="Hyperlink 50" xfId="23433" hidden="1" xr:uid="{00000000-0005-0000-0000-000072D00000}"/>
    <cellStyle name="Hyperlink 50" xfId="24502" hidden="1" xr:uid="{00000000-0005-0000-0000-000073D00000}"/>
    <cellStyle name="Hyperlink 50" xfId="24551" hidden="1" xr:uid="{00000000-0005-0000-0000-000074D00000}"/>
    <cellStyle name="Hyperlink 50" xfId="24601" hidden="1" xr:uid="{00000000-0005-0000-0000-000075D00000}"/>
    <cellStyle name="Hyperlink 50" xfId="24637" hidden="1" xr:uid="{00000000-0005-0000-0000-000076D00000}"/>
    <cellStyle name="Hyperlink 50" xfId="21535" hidden="1" xr:uid="{00000000-0005-0000-0000-000077D00000}"/>
    <cellStyle name="Hyperlink 50" xfId="24706" hidden="1" xr:uid="{00000000-0005-0000-0000-000078D00000}"/>
    <cellStyle name="Hyperlink 50" xfId="24755" hidden="1" xr:uid="{00000000-0005-0000-0000-000079D00000}"/>
    <cellStyle name="Hyperlink 50" xfId="24805" hidden="1" xr:uid="{00000000-0005-0000-0000-00007AD00000}"/>
    <cellStyle name="Hyperlink 50" xfId="24841" hidden="1" xr:uid="{00000000-0005-0000-0000-00007BD00000}"/>
    <cellStyle name="Hyperlink 50" xfId="24964" hidden="1" xr:uid="{00000000-0005-0000-0000-00007CD00000}"/>
    <cellStyle name="Hyperlink 50" xfId="25137" hidden="1" xr:uid="{00000000-0005-0000-0000-00007DD00000}"/>
    <cellStyle name="Hyperlink 50" xfId="25186" hidden="1" xr:uid="{00000000-0005-0000-0000-00007ED00000}"/>
    <cellStyle name="Hyperlink 50" xfId="25236" hidden="1" xr:uid="{00000000-0005-0000-0000-00007FD00000}"/>
    <cellStyle name="Hyperlink 50" xfId="25272" hidden="1" xr:uid="{00000000-0005-0000-0000-000080D00000}"/>
    <cellStyle name="Hyperlink 50" xfId="24971" hidden="1" xr:uid="{00000000-0005-0000-0000-000081D00000}"/>
    <cellStyle name="Hyperlink 50" xfId="25369" hidden="1" xr:uid="{00000000-0005-0000-0000-000082D00000}"/>
    <cellStyle name="Hyperlink 50" xfId="25418" hidden="1" xr:uid="{00000000-0005-0000-0000-000083D00000}"/>
    <cellStyle name="Hyperlink 50" xfId="25468" hidden="1" xr:uid="{00000000-0005-0000-0000-000084D00000}"/>
    <cellStyle name="Hyperlink 50" xfId="25504" hidden="1" xr:uid="{00000000-0005-0000-0000-000085D00000}"/>
    <cellStyle name="Hyperlink 50" xfId="24871" hidden="1" xr:uid="{00000000-0005-0000-0000-000086D00000}"/>
    <cellStyle name="Hyperlink 50" xfId="25573" hidden="1" xr:uid="{00000000-0005-0000-0000-000087D00000}"/>
    <cellStyle name="Hyperlink 50" xfId="25622" hidden="1" xr:uid="{00000000-0005-0000-0000-000088D00000}"/>
    <cellStyle name="Hyperlink 50" xfId="25672" hidden="1" xr:uid="{00000000-0005-0000-0000-000089D00000}"/>
    <cellStyle name="Hyperlink 50" xfId="25708" hidden="1" xr:uid="{00000000-0005-0000-0000-00008AD00000}"/>
    <cellStyle name="Hyperlink 50" xfId="25023" hidden="1" xr:uid="{00000000-0005-0000-0000-00008BD00000}"/>
    <cellStyle name="Hyperlink 50" xfId="25777" hidden="1" xr:uid="{00000000-0005-0000-0000-00008CD00000}"/>
    <cellStyle name="Hyperlink 50" xfId="25826" hidden="1" xr:uid="{00000000-0005-0000-0000-00008DD00000}"/>
    <cellStyle name="Hyperlink 50" xfId="25876" hidden="1" xr:uid="{00000000-0005-0000-0000-00008ED00000}"/>
    <cellStyle name="Hyperlink 50" xfId="25912" hidden="1" xr:uid="{00000000-0005-0000-0000-00008FD00000}"/>
    <cellStyle name="Hyperlink 50" xfId="24912" hidden="1" xr:uid="{00000000-0005-0000-0000-000090D00000}"/>
    <cellStyle name="Hyperlink 50" xfId="25981" hidden="1" xr:uid="{00000000-0005-0000-0000-000091D00000}"/>
    <cellStyle name="Hyperlink 50" xfId="26030" hidden="1" xr:uid="{00000000-0005-0000-0000-000092D00000}"/>
    <cellStyle name="Hyperlink 50" xfId="26080" hidden="1" xr:uid="{00000000-0005-0000-0000-000093D00000}"/>
    <cellStyle name="Hyperlink 50" xfId="26116" hidden="1" xr:uid="{00000000-0005-0000-0000-000094D00000}"/>
    <cellStyle name="Hyperlink 50" xfId="5509" hidden="1" xr:uid="{00000000-0005-0000-0000-000095D00000}"/>
    <cellStyle name="Hyperlink 50" xfId="26210" hidden="1" xr:uid="{00000000-0005-0000-0000-000096D00000}"/>
    <cellStyle name="Hyperlink 50" xfId="26259" hidden="1" xr:uid="{00000000-0005-0000-0000-000097D00000}"/>
    <cellStyle name="Hyperlink 50" xfId="26309" hidden="1" xr:uid="{00000000-0005-0000-0000-000098D00000}"/>
    <cellStyle name="Hyperlink 50" xfId="26345" hidden="1" xr:uid="{00000000-0005-0000-0000-000099D00000}"/>
    <cellStyle name="Hyperlink 50" xfId="26396" hidden="1" xr:uid="{00000000-0005-0000-0000-00009AD00000}"/>
    <cellStyle name="Hyperlink 50" xfId="26465" hidden="1" xr:uid="{00000000-0005-0000-0000-00009BD00000}"/>
    <cellStyle name="Hyperlink 50" xfId="26514" hidden="1" xr:uid="{00000000-0005-0000-0000-00009CD00000}"/>
    <cellStyle name="Hyperlink 50" xfId="26564" hidden="1" xr:uid="{00000000-0005-0000-0000-00009DD00000}"/>
    <cellStyle name="Hyperlink 50" xfId="26600" hidden="1" xr:uid="{00000000-0005-0000-0000-00009ED00000}"/>
    <cellStyle name="Hyperlink 50" xfId="26703" hidden="1" xr:uid="{00000000-0005-0000-0000-00009FD00000}"/>
    <cellStyle name="Hyperlink 50" xfId="26826" hidden="1" xr:uid="{00000000-0005-0000-0000-0000A0D00000}"/>
    <cellStyle name="Hyperlink 50" xfId="26875" hidden="1" xr:uid="{00000000-0005-0000-0000-0000A1D00000}"/>
    <cellStyle name="Hyperlink 50" xfId="26925" hidden="1" xr:uid="{00000000-0005-0000-0000-0000A2D00000}"/>
    <cellStyle name="Hyperlink 50" xfId="26961" hidden="1" xr:uid="{00000000-0005-0000-0000-0000A3D00000}"/>
    <cellStyle name="Hyperlink 50" xfId="27084" hidden="1" xr:uid="{00000000-0005-0000-0000-0000A4D00000}"/>
    <cellStyle name="Hyperlink 50" xfId="27257" hidden="1" xr:uid="{00000000-0005-0000-0000-0000A5D00000}"/>
    <cellStyle name="Hyperlink 50" xfId="27306" hidden="1" xr:uid="{00000000-0005-0000-0000-0000A6D00000}"/>
    <cellStyle name="Hyperlink 50" xfId="27356" hidden="1" xr:uid="{00000000-0005-0000-0000-0000A7D00000}"/>
    <cellStyle name="Hyperlink 50" xfId="27392" hidden="1" xr:uid="{00000000-0005-0000-0000-0000A8D00000}"/>
    <cellStyle name="Hyperlink 50" xfId="27091" hidden="1" xr:uid="{00000000-0005-0000-0000-0000A9D00000}"/>
    <cellStyle name="Hyperlink 50" xfId="27489" hidden="1" xr:uid="{00000000-0005-0000-0000-0000AAD00000}"/>
    <cellStyle name="Hyperlink 50" xfId="27538" hidden="1" xr:uid="{00000000-0005-0000-0000-0000ABD00000}"/>
    <cellStyle name="Hyperlink 50" xfId="27588" hidden="1" xr:uid="{00000000-0005-0000-0000-0000ACD00000}"/>
    <cellStyle name="Hyperlink 50" xfId="27624" hidden="1" xr:uid="{00000000-0005-0000-0000-0000ADD00000}"/>
    <cellStyle name="Hyperlink 50" xfId="26991" hidden="1" xr:uid="{00000000-0005-0000-0000-0000AED00000}"/>
    <cellStyle name="Hyperlink 50" xfId="27693" hidden="1" xr:uid="{00000000-0005-0000-0000-0000AFD00000}"/>
    <cellStyle name="Hyperlink 50" xfId="27742" hidden="1" xr:uid="{00000000-0005-0000-0000-0000B0D00000}"/>
    <cellStyle name="Hyperlink 50" xfId="27792" hidden="1" xr:uid="{00000000-0005-0000-0000-0000B1D00000}"/>
    <cellStyle name="Hyperlink 50" xfId="27828" hidden="1" xr:uid="{00000000-0005-0000-0000-0000B2D00000}"/>
    <cellStyle name="Hyperlink 50" xfId="27143" hidden="1" xr:uid="{00000000-0005-0000-0000-0000B3D00000}"/>
    <cellStyle name="Hyperlink 50" xfId="27897" hidden="1" xr:uid="{00000000-0005-0000-0000-0000B4D00000}"/>
    <cellStyle name="Hyperlink 50" xfId="27946" hidden="1" xr:uid="{00000000-0005-0000-0000-0000B5D00000}"/>
    <cellStyle name="Hyperlink 50" xfId="27996" hidden="1" xr:uid="{00000000-0005-0000-0000-0000B6D00000}"/>
    <cellStyle name="Hyperlink 50" xfId="28032" hidden="1" xr:uid="{00000000-0005-0000-0000-0000B7D00000}"/>
    <cellStyle name="Hyperlink 50" xfId="27032" hidden="1" xr:uid="{00000000-0005-0000-0000-0000B8D00000}"/>
    <cellStyle name="Hyperlink 50" xfId="28101" hidden="1" xr:uid="{00000000-0005-0000-0000-0000B9D00000}"/>
    <cellStyle name="Hyperlink 50" xfId="28150" hidden="1" xr:uid="{00000000-0005-0000-0000-0000BAD00000}"/>
    <cellStyle name="Hyperlink 50" xfId="28200" hidden="1" xr:uid="{00000000-0005-0000-0000-0000BBD00000}"/>
    <cellStyle name="Hyperlink 50" xfId="28236" hidden="1" xr:uid="{00000000-0005-0000-0000-0000BCD00000}"/>
    <cellStyle name="Hyperlink 50" xfId="26711" hidden="1" xr:uid="{00000000-0005-0000-0000-0000BDD00000}"/>
    <cellStyle name="Hyperlink 50" xfId="28305" hidden="1" xr:uid="{00000000-0005-0000-0000-0000BED00000}"/>
    <cellStyle name="Hyperlink 50" xfId="28354" hidden="1" xr:uid="{00000000-0005-0000-0000-0000BFD00000}"/>
    <cellStyle name="Hyperlink 50" xfId="28404" hidden="1" xr:uid="{00000000-0005-0000-0000-0000C0D00000}"/>
    <cellStyle name="Hyperlink 50" xfId="28440" hidden="1" xr:uid="{00000000-0005-0000-0000-0000C1D00000}"/>
    <cellStyle name="Hyperlink 50" xfId="28563" hidden="1" xr:uid="{00000000-0005-0000-0000-0000C2D00000}"/>
    <cellStyle name="Hyperlink 50" xfId="28736" hidden="1" xr:uid="{00000000-0005-0000-0000-0000C3D00000}"/>
    <cellStyle name="Hyperlink 50" xfId="28785" hidden="1" xr:uid="{00000000-0005-0000-0000-0000C4D00000}"/>
    <cellStyle name="Hyperlink 50" xfId="28835" hidden="1" xr:uid="{00000000-0005-0000-0000-0000C5D00000}"/>
    <cellStyle name="Hyperlink 50" xfId="28871" hidden="1" xr:uid="{00000000-0005-0000-0000-0000C6D00000}"/>
    <cellStyle name="Hyperlink 50" xfId="28570" hidden="1" xr:uid="{00000000-0005-0000-0000-0000C7D00000}"/>
    <cellStyle name="Hyperlink 50" xfId="28968" hidden="1" xr:uid="{00000000-0005-0000-0000-0000C8D00000}"/>
    <cellStyle name="Hyperlink 50" xfId="29017" hidden="1" xr:uid="{00000000-0005-0000-0000-0000C9D00000}"/>
    <cellStyle name="Hyperlink 50" xfId="29067" hidden="1" xr:uid="{00000000-0005-0000-0000-0000CAD00000}"/>
    <cellStyle name="Hyperlink 50" xfId="29103" hidden="1" xr:uid="{00000000-0005-0000-0000-0000CBD00000}"/>
    <cellStyle name="Hyperlink 50" xfId="28470" hidden="1" xr:uid="{00000000-0005-0000-0000-0000CCD00000}"/>
    <cellStyle name="Hyperlink 50" xfId="29172" hidden="1" xr:uid="{00000000-0005-0000-0000-0000CDD00000}"/>
    <cellStyle name="Hyperlink 50" xfId="29221" hidden="1" xr:uid="{00000000-0005-0000-0000-0000CED00000}"/>
    <cellStyle name="Hyperlink 50" xfId="29271" hidden="1" xr:uid="{00000000-0005-0000-0000-0000CFD00000}"/>
    <cellStyle name="Hyperlink 50" xfId="29307" hidden="1" xr:uid="{00000000-0005-0000-0000-0000D0D00000}"/>
    <cellStyle name="Hyperlink 50" xfId="28622" hidden="1" xr:uid="{00000000-0005-0000-0000-0000D1D00000}"/>
    <cellStyle name="Hyperlink 50" xfId="29376" hidden="1" xr:uid="{00000000-0005-0000-0000-0000D2D00000}"/>
    <cellStyle name="Hyperlink 50" xfId="29425" hidden="1" xr:uid="{00000000-0005-0000-0000-0000D3D00000}"/>
    <cellStyle name="Hyperlink 50" xfId="29475" hidden="1" xr:uid="{00000000-0005-0000-0000-0000D4D00000}"/>
    <cellStyle name="Hyperlink 50" xfId="29511" hidden="1" xr:uid="{00000000-0005-0000-0000-0000D5D00000}"/>
    <cellStyle name="Hyperlink 50" xfId="28511" hidden="1" xr:uid="{00000000-0005-0000-0000-0000D6D00000}"/>
    <cellStyle name="Hyperlink 50" xfId="29580" hidden="1" xr:uid="{00000000-0005-0000-0000-0000D7D00000}"/>
    <cellStyle name="Hyperlink 50" xfId="29629" hidden="1" xr:uid="{00000000-0005-0000-0000-0000D8D00000}"/>
    <cellStyle name="Hyperlink 50" xfId="29679" hidden="1" xr:uid="{00000000-0005-0000-0000-0000D9D00000}"/>
    <cellStyle name="Hyperlink 50" xfId="29715" hidden="1" xr:uid="{00000000-0005-0000-0000-0000DAD00000}"/>
    <cellStyle name="Hyperlink 50" xfId="26613" hidden="1" xr:uid="{00000000-0005-0000-0000-0000DBD00000}"/>
    <cellStyle name="Hyperlink 50" xfId="29784" hidden="1" xr:uid="{00000000-0005-0000-0000-0000DCD00000}"/>
    <cellStyle name="Hyperlink 50" xfId="29833" hidden="1" xr:uid="{00000000-0005-0000-0000-0000DDD00000}"/>
    <cellStyle name="Hyperlink 50" xfId="29883" hidden="1" xr:uid="{00000000-0005-0000-0000-0000DED00000}"/>
    <cellStyle name="Hyperlink 50" xfId="29919" hidden="1" xr:uid="{00000000-0005-0000-0000-0000DFD00000}"/>
    <cellStyle name="Hyperlink 50" xfId="30042" hidden="1" xr:uid="{00000000-0005-0000-0000-0000E0D00000}"/>
    <cellStyle name="Hyperlink 50" xfId="30215" hidden="1" xr:uid="{00000000-0005-0000-0000-0000E1D00000}"/>
    <cellStyle name="Hyperlink 50" xfId="30264" hidden="1" xr:uid="{00000000-0005-0000-0000-0000E2D00000}"/>
    <cellStyle name="Hyperlink 50" xfId="30314" hidden="1" xr:uid="{00000000-0005-0000-0000-0000E3D00000}"/>
    <cellStyle name="Hyperlink 50" xfId="30350" hidden="1" xr:uid="{00000000-0005-0000-0000-0000E4D00000}"/>
    <cellStyle name="Hyperlink 50" xfId="30049" hidden="1" xr:uid="{00000000-0005-0000-0000-0000E5D00000}"/>
    <cellStyle name="Hyperlink 50" xfId="30447" hidden="1" xr:uid="{00000000-0005-0000-0000-0000E6D00000}"/>
    <cellStyle name="Hyperlink 50" xfId="30496" hidden="1" xr:uid="{00000000-0005-0000-0000-0000E7D00000}"/>
    <cellStyle name="Hyperlink 50" xfId="30546" hidden="1" xr:uid="{00000000-0005-0000-0000-0000E8D00000}"/>
    <cellStyle name="Hyperlink 50" xfId="30582" hidden="1" xr:uid="{00000000-0005-0000-0000-0000E9D00000}"/>
    <cellStyle name="Hyperlink 50" xfId="29949" hidden="1" xr:uid="{00000000-0005-0000-0000-0000EAD00000}"/>
    <cellStyle name="Hyperlink 50" xfId="30651" hidden="1" xr:uid="{00000000-0005-0000-0000-0000EBD00000}"/>
    <cellStyle name="Hyperlink 50" xfId="30700" hidden="1" xr:uid="{00000000-0005-0000-0000-0000ECD00000}"/>
    <cellStyle name="Hyperlink 50" xfId="30750" hidden="1" xr:uid="{00000000-0005-0000-0000-0000EDD00000}"/>
    <cellStyle name="Hyperlink 50" xfId="30786" hidden="1" xr:uid="{00000000-0005-0000-0000-0000EED00000}"/>
    <cellStyle name="Hyperlink 50" xfId="30101" hidden="1" xr:uid="{00000000-0005-0000-0000-0000EFD00000}"/>
    <cellStyle name="Hyperlink 50" xfId="30855" hidden="1" xr:uid="{00000000-0005-0000-0000-0000F0D00000}"/>
    <cellStyle name="Hyperlink 50" xfId="30904" hidden="1" xr:uid="{00000000-0005-0000-0000-0000F1D00000}"/>
    <cellStyle name="Hyperlink 50" xfId="30954" hidden="1" xr:uid="{00000000-0005-0000-0000-0000F2D00000}"/>
    <cellStyle name="Hyperlink 50" xfId="30990" hidden="1" xr:uid="{00000000-0005-0000-0000-0000F3D00000}"/>
    <cellStyle name="Hyperlink 50" xfId="29990" hidden="1" xr:uid="{00000000-0005-0000-0000-0000F4D00000}"/>
    <cellStyle name="Hyperlink 50" xfId="31059" hidden="1" xr:uid="{00000000-0005-0000-0000-0000F5D00000}"/>
    <cellStyle name="Hyperlink 50" xfId="31108" hidden="1" xr:uid="{00000000-0005-0000-0000-0000F6D00000}"/>
    <cellStyle name="Hyperlink 50" xfId="31158" hidden="1" xr:uid="{00000000-0005-0000-0000-0000F7D00000}"/>
    <cellStyle name="Hyperlink 50" xfId="31194" hidden="1" xr:uid="{00000000-0005-0000-0000-0000F8D00000}"/>
    <cellStyle name="Hyperlink 50" xfId="5558" hidden="1" xr:uid="{00000000-0005-0000-0000-0000F9D00000}"/>
    <cellStyle name="Hyperlink 50" xfId="31282" hidden="1" xr:uid="{00000000-0005-0000-0000-0000FAD00000}"/>
    <cellStyle name="Hyperlink 50" xfId="31331" hidden="1" xr:uid="{00000000-0005-0000-0000-0000FBD00000}"/>
    <cellStyle name="Hyperlink 50" xfId="31381" hidden="1" xr:uid="{00000000-0005-0000-0000-0000FCD00000}"/>
    <cellStyle name="Hyperlink 50" xfId="31417" hidden="1" xr:uid="{00000000-0005-0000-0000-0000FDD00000}"/>
    <cellStyle name="Hyperlink 50" xfId="31468" hidden="1" xr:uid="{00000000-0005-0000-0000-0000FED00000}"/>
    <cellStyle name="Hyperlink 50" xfId="31537" hidden="1" xr:uid="{00000000-0005-0000-0000-0000FFD00000}"/>
    <cellStyle name="Hyperlink 50" xfId="31586" hidden="1" xr:uid="{00000000-0005-0000-0000-000000D10000}"/>
    <cellStyle name="Hyperlink 50" xfId="31636" hidden="1" xr:uid="{00000000-0005-0000-0000-000001D10000}"/>
    <cellStyle name="Hyperlink 50" xfId="31672" hidden="1" xr:uid="{00000000-0005-0000-0000-000002D10000}"/>
    <cellStyle name="Hyperlink 50" xfId="31772" hidden="1" xr:uid="{00000000-0005-0000-0000-000003D10000}"/>
    <cellStyle name="Hyperlink 50" xfId="31894" hidden="1" xr:uid="{00000000-0005-0000-0000-000004D10000}"/>
    <cellStyle name="Hyperlink 50" xfId="31943" hidden="1" xr:uid="{00000000-0005-0000-0000-000005D10000}"/>
    <cellStyle name="Hyperlink 50" xfId="31993" hidden="1" xr:uid="{00000000-0005-0000-0000-000006D10000}"/>
    <cellStyle name="Hyperlink 50" xfId="32029" hidden="1" xr:uid="{00000000-0005-0000-0000-000007D10000}"/>
    <cellStyle name="Hyperlink 50" xfId="32152" hidden="1" xr:uid="{00000000-0005-0000-0000-000008D10000}"/>
    <cellStyle name="Hyperlink 50" xfId="32325" hidden="1" xr:uid="{00000000-0005-0000-0000-000009D10000}"/>
    <cellStyle name="Hyperlink 50" xfId="32374" hidden="1" xr:uid="{00000000-0005-0000-0000-00000AD10000}"/>
    <cellStyle name="Hyperlink 50" xfId="32424" hidden="1" xr:uid="{00000000-0005-0000-0000-00000BD10000}"/>
    <cellStyle name="Hyperlink 50" xfId="32460" hidden="1" xr:uid="{00000000-0005-0000-0000-00000CD10000}"/>
    <cellStyle name="Hyperlink 50" xfId="32159" hidden="1" xr:uid="{00000000-0005-0000-0000-00000DD10000}"/>
    <cellStyle name="Hyperlink 50" xfId="32557" hidden="1" xr:uid="{00000000-0005-0000-0000-00000ED10000}"/>
    <cellStyle name="Hyperlink 50" xfId="32606" hidden="1" xr:uid="{00000000-0005-0000-0000-00000FD10000}"/>
    <cellStyle name="Hyperlink 50" xfId="32656" hidden="1" xr:uid="{00000000-0005-0000-0000-000010D10000}"/>
    <cellStyle name="Hyperlink 50" xfId="32692" hidden="1" xr:uid="{00000000-0005-0000-0000-000011D10000}"/>
    <cellStyle name="Hyperlink 50" xfId="32059" hidden="1" xr:uid="{00000000-0005-0000-0000-000012D10000}"/>
    <cellStyle name="Hyperlink 50" xfId="32761" hidden="1" xr:uid="{00000000-0005-0000-0000-000013D10000}"/>
    <cellStyle name="Hyperlink 50" xfId="32810" hidden="1" xr:uid="{00000000-0005-0000-0000-000014D10000}"/>
    <cellStyle name="Hyperlink 50" xfId="32860" hidden="1" xr:uid="{00000000-0005-0000-0000-000015D10000}"/>
    <cellStyle name="Hyperlink 50" xfId="32896" hidden="1" xr:uid="{00000000-0005-0000-0000-000016D10000}"/>
    <cellStyle name="Hyperlink 50" xfId="32211" hidden="1" xr:uid="{00000000-0005-0000-0000-000017D10000}"/>
    <cellStyle name="Hyperlink 50" xfId="32965" hidden="1" xr:uid="{00000000-0005-0000-0000-000018D10000}"/>
    <cellStyle name="Hyperlink 50" xfId="33014" hidden="1" xr:uid="{00000000-0005-0000-0000-000019D10000}"/>
    <cellStyle name="Hyperlink 50" xfId="33064" hidden="1" xr:uid="{00000000-0005-0000-0000-00001AD10000}"/>
    <cellStyle name="Hyperlink 50" xfId="33100" hidden="1" xr:uid="{00000000-0005-0000-0000-00001BD10000}"/>
    <cellStyle name="Hyperlink 50" xfId="32100" hidden="1" xr:uid="{00000000-0005-0000-0000-00001CD10000}"/>
    <cellStyle name="Hyperlink 50" xfId="33169" hidden="1" xr:uid="{00000000-0005-0000-0000-00001DD10000}"/>
    <cellStyle name="Hyperlink 50" xfId="33218" hidden="1" xr:uid="{00000000-0005-0000-0000-00001ED10000}"/>
    <cellStyle name="Hyperlink 50" xfId="33268" hidden="1" xr:uid="{00000000-0005-0000-0000-00001FD10000}"/>
    <cellStyle name="Hyperlink 50" xfId="33304" hidden="1" xr:uid="{00000000-0005-0000-0000-000020D10000}"/>
    <cellStyle name="Hyperlink 50" xfId="31779" hidden="1" xr:uid="{00000000-0005-0000-0000-000021D10000}"/>
    <cellStyle name="Hyperlink 50" xfId="33373" hidden="1" xr:uid="{00000000-0005-0000-0000-000022D10000}"/>
    <cellStyle name="Hyperlink 50" xfId="33422" hidden="1" xr:uid="{00000000-0005-0000-0000-000023D10000}"/>
    <cellStyle name="Hyperlink 50" xfId="33472" hidden="1" xr:uid="{00000000-0005-0000-0000-000024D10000}"/>
    <cellStyle name="Hyperlink 50" xfId="33508" hidden="1" xr:uid="{00000000-0005-0000-0000-000025D10000}"/>
    <cellStyle name="Hyperlink 50" xfId="33631" hidden="1" xr:uid="{00000000-0005-0000-0000-000026D10000}"/>
    <cellStyle name="Hyperlink 50" xfId="33804" hidden="1" xr:uid="{00000000-0005-0000-0000-000027D10000}"/>
    <cellStyle name="Hyperlink 50" xfId="33853" hidden="1" xr:uid="{00000000-0005-0000-0000-000028D10000}"/>
    <cellStyle name="Hyperlink 50" xfId="33903" hidden="1" xr:uid="{00000000-0005-0000-0000-000029D10000}"/>
    <cellStyle name="Hyperlink 50" xfId="33939" hidden="1" xr:uid="{00000000-0005-0000-0000-00002AD10000}"/>
    <cellStyle name="Hyperlink 50" xfId="33638" hidden="1" xr:uid="{00000000-0005-0000-0000-00002BD10000}"/>
    <cellStyle name="Hyperlink 50" xfId="34036" hidden="1" xr:uid="{00000000-0005-0000-0000-00002CD10000}"/>
    <cellStyle name="Hyperlink 50" xfId="34085" hidden="1" xr:uid="{00000000-0005-0000-0000-00002DD10000}"/>
    <cellStyle name="Hyperlink 50" xfId="34135" hidden="1" xr:uid="{00000000-0005-0000-0000-00002ED10000}"/>
    <cellStyle name="Hyperlink 50" xfId="34171" hidden="1" xr:uid="{00000000-0005-0000-0000-00002FD10000}"/>
    <cellStyle name="Hyperlink 50" xfId="33538" hidden="1" xr:uid="{00000000-0005-0000-0000-000030D10000}"/>
    <cellStyle name="Hyperlink 50" xfId="34240" hidden="1" xr:uid="{00000000-0005-0000-0000-000031D10000}"/>
    <cellStyle name="Hyperlink 50" xfId="34289" hidden="1" xr:uid="{00000000-0005-0000-0000-000032D10000}"/>
    <cellStyle name="Hyperlink 50" xfId="34339" hidden="1" xr:uid="{00000000-0005-0000-0000-000033D10000}"/>
    <cellStyle name="Hyperlink 50" xfId="34375" hidden="1" xr:uid="{00000000-0005-0000-0000-000034D10000}"/>
    <cellStyle name="Hyperlink 50" xfId="33690" hidden="1" xr:uid="{00000000-0005-0000-0000-000035D10000}"/>
    <cellStyle name="Hyperlink 50" xfId="34444" hidden="1" xr:uid="{00000000-0005-0000-0000-000036D10000}"/>
    <cellStyle name="Hyperlink 50" xfId="34493" hidden="1" xr:uid="{00000000-0005-0000-0000-000037D10000}"/>
    <cellStyle name="Hyperlink 50" xfId="34543" hidden="1" xr:uid="{00000000-0005-0000-0000-000038D10000}"/>
    <cellStyle name="Hyperlink 50" xfId="34579" hidden="1" xr:uid="{00000000-0005-0000-0000-000039D10000}"/>
    <cellStyle name="Hyperlink 50" xfId="33579" hidden="1" xr:uid="{00000000-0005-0000-0000-00003AD10000}"/>
    <cellStyle name="Hyperlink 50" xfId="34648" hidden="1" xr:uid="{00000000-0005-0000-0000-00003BD10000}"/>
    <cellStyle name="Hyperlink 50" xfId="34697" hidden="1" xr:uid="{00000000-0005-0000-0000-00003CD10000}"/>
    <cellStyle name="Hyperlink 50" xfId="34747" hidden="1" xr:uid="{00000000-0005-0000-0000-00003DD10000}"/>
    <cellStyle name="Hyperlink 50" xfId="34783" hidden="1" xr:uid="{00000000-0005-0000-0000-00003ED10000}"/>
    <cellStyle name="Hyperlink 50" xfId="31684" hidden="1" xr:uid="{00000000-0005-0000-0000-00003FD10000}"/>
    <cellStyle name="Hyperlink 50" xfId="34852" hidden="1" xr:uid="{00000000-0005-0000-0000-000040D10000}"/>
    <cellStyle name="Hyperlink 50" xfId="34901" hidden="1" xr:uid="{00000000-0005-0000-0000-000041D10000}"/>
    <cellStyle name="Hyperlink 50" xfId="34951" hidden="1" xr:uid="{00000000-0005-0000-0000-000042D10000}"/>
    <cellStyle name="Hyperlink 50" xfId="34987" hidden="1" xr:uid="{00000000-0005-0000-0000-000043D10000}"/>
    <cellStyle name="Hyperlink 50" xfId="35110" hidden="1" xr:uid="{00000000-0005-0000-0000-000044D10000}"/>
    <cellStyle name="Hyperlink 50" xfId="35283" hidden="1" xr:uid="{00000000-0005-0000-0000-000045D10000}"/>
    <cellStyle name="Hyperlink 50" xfId="35332" hidden="1" xr:uid="{00000000-0005-0000-0000-000046D10000}"/>
    <cellStyle name="Hyperlink 50" xfId="35382" hidden="1" xr:uid="{00000000-0005-0000-0000-000047D10000}"/>
    <cellStyle name="Hyperlink 50" xfId="35418" hidden="1" xr:uid="{00000000-0005-0000-0000-000048D10000}"/>
    <cellStyle name="Hyperlink 50" xfId="35117" hidden="1" xr:uid="{00000000-0005-0000-0000-000049D10000}"/>
    <cellStyle name="Hyperlink 50" xfId="35515" hidden="1" xr:uid="{00000000-0005-0000-0000-00004AD10000}"/>
    <cellStyle name="Hyperlink 50" xfId="35564" hidden="1" xr:uid="{00000000-0005-0000-0000-00004BD10000}"/>
    <cellStyle name="Hyperlink 50" xfId="35614" hidden="1" xr:uid="{00000000-0005-0000-0000-00004CD10000}"/>
    <cellStyle name="Hyperlink 50" xfId="35650" hidden="1" xr:uid="{00000000-0005-0000-0000-00004DD10000}"/>
    <cellStyle name="Hyperlink 50" xfId="35017" hidden="1" xr:uid="{00000000-0005-0000-0000-00004ED10000}"/>
    <cellStyle name="Hyperlink 50" xfId="35719" hidden="1" xr:uid="{00000000-0005-0000-0000-00004FD10000}"/>
    <cellStyle name="Hyperlink 50" xfId="35768" hidden="1" xr:uid="{00000000-0005-0000-0000-000050D10000}"/>
    <cellStyle name="Hyperlink 50" xfId="35818" hidden="1" xr:uid="{00000000-0005-0000-0000-000051D10000}"/>
    <cellStyle name="Hyperlink 50" xfId="35854" hidden="1" xr:uid="{00000000-0005-0000-0000-000052D10000}"/>
    <cellStyle name="Hyperlink 50" xfId="35169" hidden="1" xr:uid="{00000000-0005-0000-0000-000053D10000}"/>
    <cellStyle name="Hyperlink 50" xfId="35923" hidden="1" xr:uid="{00000000-0005-0000-0000-000054D10000}"/>
    <cellStyle name="Hyperlink 50" xfId="35972" hidden="1" xr:uid="{00000000-0005-0000-0000-000055D10000}"/>
    <cellStyle name="Hyperlink 50" xfId="36022" hidden="1" xr:uid="{00000000-0005-0000-0000-000056D10000}"/>
    <cellStyle name="Hyperlink 50" xfId="36058" hidden="1" xr:uid="{00000000-0005-0000-0000-000057D10000}"/>
    <cellStyle name="Hyperlink 50" xfId="35058" hidden="1" xr:uid="{00000000-0005-0000-0000-000058D10000}"/>
    <cellStyle name="Hyperlink 50" xfId="36127" hidden="1" xr:uid="{00000000-0005-0000-0000-000059D10000}"/>
    <cellStyle name="Hyperlink 50" xfId="36176" hidden="1" xr:uid="{00000000-0005-0000-0000-00005AD10000}"/>
    <cellStyle name="Hyperlink 50" xfId="36226" hidden="1" xr:uid="{00000000-0005-0000-0000-00005BD10000}"/>
    <cellStyle name="Hyperlink 50" xfId="36262" hidden="1" xr:uid="{00000000-0005-0000-0000-00005CD10000}"/>
    <cellStyle name="Hyperlink 50" xfId="5742" hidden="1" xr:uid="{00000000-0005-0000-0000-00005DD10000}"/>
    <cellStyle name="Hyperlink 50" xfId="36351" hidden="1" xr:uid="{00000000-0005-0000-0000-00005ED10000}"/>
    <cellStyle name="Hyperlink 50" xfId="36400" hidden="1" xr:uid="{00000000-0005-0000-0000-00005FD10000}"/>
    <cellStyle name="Hyperlink 50" xfId="36450" hidden="1" xr:uid="{00000000-0005-0000-0000-000060D10000}"/>
    <cellStyle name="Hyperlink 50" xfId="36486" hidden="1" xr:uid="{00000000-0005-0000-0000-000061D10000}"/>
    <cellStyle name="Hyperlink 50" xfId="36537" hidden="1" xr:uid="{00000000-0005-0000-0000-000062D10000}"/>
    <cellStyle name="Hyperlink 50" xfId="36606" hidden="1" xr:uid="{00000000-0005-0000-0000-000063D10000}"/>
    <cellStyle name="Hyperlink 50" xfId="36655" hidden="1" xr:uid="{00000000-0005-0000-0000-000064D10000}"/>
    <cellStyle name="Hyperlink 50" xfId="36705" hidden="1" xr:uid="{00000000-0005-0000-0000-000065D10000}"/>
    <cellStyle name="Hyperlink 50" xfId="36741" hidden="1" xr:uid="{00000000-0005-0000-0000-000066D10000}"/>
    <cellStyle name="Hyperlink 50" xfId="36841" hidden="1" xr:uid="{00000000-0005-0000-0000-000067D10000}"/>
    <cellStyle name="Hyperlink 50" xfId="36963" hidden="1" xr:uid="{00000000-0005-0000-0000-000068D10000}"/>
    <cellStyle name="Hyperlink 50" xfId="37012" hidden="1" xr:uid="{00000000-0005-0000-0000-000069D10000}"/>
    <cellStyle name="Hyperlink 50" xfId="37062" hidden="1" xr:uid="{00000000-0005-0000-0000-00006AD10000}"/>
    <cellStyle name="Hyperlink 50" xfId="37098" hidden="1" xr:uid="{00000000-0005-0000-0000-00006BD10000}"/>
    <cellStyle name="Hyperlink 50" xfId="37221" hidden="1" xr:uid="{00000000-0005-0000-0000-00006CD10000}"/>
    <cellStyle name="Hyperlink 50" xfId="37394" hidden="1" xr:uid="{00000000-0005-0000-0000-00006DD10000}"/>
    <cellStyle name="Hyperlink 50" xfId="37443" hidden="1" xr:uid="{00000000-0005-0000-0000-00006ED10000}"/>
    <cellStyle name="Hyperlink 50" xfId="37493" hidden="1" xr:uid="{00000000-0005-0000-0000-00006FD10000}"/>
    <cellStyle name="Hyperlink 50" xfId="37529" hidden="1" xr:uid="{00000000-0005-0000-0000-000070D10000}"/>
    <cellStyle name="Hyperlink 50" xfId="37228" hidden="1" xr:uid="{00000000-0005-0000-0000-000071D10000}"/>
    <cellStyle name="Hyperlink 50" xfId="37626" hidden="1" xr:uid="{00000000-0005-0000-0000-000072D10000}"/>
    <cellStyle name="Hyperlink 50" xfId="37675" hidden="1" xr:uid="{00000000-0005-0000-0000-000073D10000}"/>
    <cellStyle name="Hyperlink 50" xfId="37725" hidden="1" xr:uid="{00000000-0005-0000-0000-000074D10000}"/>
    <cellStyle name="Hyperlink 50" xfId="37761" hidden="1" xr:uid="{00000000-0005-0000-0000-000075D10000}"/>
    <cellStyle name="Hyperlink 50" xfId="37128" hidden="1" xr:uid="{00000000-0005-0000-0000-000076D10000}"/>
    <cellStyle name="Hyperlink 50" xfId="37830" hidden="1" xr:uid="{00000000-0005-0000-0000-000077D10000}"/>
    <cellStyle name="Hyperlink 50" xfId="37879" hidden="1" xr:uid="{00000000-0005-0000-0000-000078D10000}"/>
    <cellStyle name="Hyperlink 50" xfId="37929" hidden="1" xr:uid="{00000000-0005-0000-0000-000079D10000}"/>
    <cellStyle name="Hyperlink 50" xfId="37965" hidden="1" xr:uid="{00000000-0005-0000-0000-00007AD10000}"/>
    <cellStyle name="Hyperlink 50" xfId="37280" hidden="1" xr:uid="{00000000-0005-0000-0000-00007BD10000}"/>
    <cellStyle name="Hyperlink 50" xfId="38034" hidden="1" xr:uid="{00000000-0005-0000-0000-00007CD10000}"/>
    <cellStyle name="Hyperlink 50" xfId="38083" hidden="1" xr:uid="{00000000-0005-0000-0000-00007DD10000}"/>
    <cellStyle name="Hyperlink 50" xfId="38133" hidden="1" xr:uid="{00000000-0005-0000-0000-00007ED10000}"/>
    <cellStyle name="Hyperlink 50" xfId="38169" hidden="1" xr:uid="{00000000-0005-0000-0000-00007FD10000}"/>
    <cellStyle name="Hyperlink 50" xfId="37169" hidden="1" xr:uid="{00000000-0005-0000-0000-000080D10000}"/>
    <cellStyle name="Hyperlink 50" xfId="38238" hidden="1" xr:uid="{00000000-0005-0000-0000-000081D10000}"/>
    <cellStyle name="Hyperlink 50" xfId="38287" hidden="1" xr:uid="{00000000-0005-0000-0000-000082D10000}"/>
    <cellStyle name="Hyperlink 50" xfId="38337" hidden="1" xr:uid="{00000000-0005-0000-0000-000083D10000}"/>
    <cellStyle name="Hyperlink 50" xfId="38373" hidden="1" xr:uid="{00000000-0005-0000-0000-000084D10000}"/>
    <cellStyle name="Hyperlink 50" xfId="36848" hidden="1" xr:uid="{00000000-0005-0000-0000-000085D10000}"/>
    <cellStyle name="Hyperlink 50" xfId="38442" hidden="1" xr:uid="{00000000-0005-0000-0000-000086D10000}"/>
    <cellStyle name="Hyperlink 50" xfId="38491" hidden="1" xr:uid="{00000000-0005-0000-0000-000087D10000}"/>
    <cellStyle name="Hyperlink 50" xfId="38541" hidden="1" xr:uid="{00000000-0005-0000-0000-000088D10000}"/>
    <cellStyle name="Hyperlink 50" xfId="38577" hidden="1" xr:uid="{00000000-0005-0000-0000-000089D10000}"/>
    <cellStyle name="Hyperlink 50" xfId="38700" hidden="1" xr:uid="{00000000-0005-0000-0000-00008AD10000}"/>
    <cellStyle name="Hyperlink 50" xfId="38873" hidden="1" xr:uid="{00000000-0005-0000-0000-00008BD10000}"/>
    <cellStyle name="Hyperlink 50" xfId="38922" hidden="1" xr:uid="{00000000-0005-0000-0000-00008CD10000}"/>
    <cellStyle name="Hyperlink 50" xfId="38972" hidden="1" xr:uid="{00000000-0005-0000-0000-00008DD10000}"/>
    <cellStyle name="Hyperlink 50" xfId="39008" hidden="1" xr:uid="{00000000-0005-0000-0000-00008ED10000}"/>
    <cellStyle name="Hyperlink 50" xfId="38707" hidden="1" xr:uid="{00000000-0005-0000-0000-00008FD10000}"/>
    <cellStyle name="Hyperlink 50" xfId="39105" hidden="1" xr:uid="{00000000-0005-0000-0000-000090D10000}"/>
    <cellStyle name="Hyperlink 50" xfId="39154" hidden="1" xr:uid="{00000000-0005-0000-0000-000091D10000}"/>
    <cellStyle name="Hyperlink 50" xfId="39204" hidden="1" xr:uid="{00000000-0005-0000-0000-000092D10000}"/>
    <cellStyle name="Hyperlink 50" xfId="39240" hidden="1" xr:uid="{00000000-0005-0000-0000-000093D10000}"/>
    <cellStyle name="Hyperlink 50" xfId="38607" hidden="1" xr:uid="{00000000-0005-0000-0000-000094D10000}"/>
    <cellStyle name="Hyperlink 50" xfId="39309" hidden="1" xr:uid="{00000000-0005-0000-0000-000095D10000}"/>
    <cellStyle name="Hyperlink 50" xfId="39358" hidden="1" xr:uid="{00000000-0005-0000-0000-000096D10000}"/>
    <cellStyle name="Hyperlink 50" xfId="39408" hidden="1" xr:uid="{00000000-0005-0000-0000-000097D10000}"/>
    <cellStyle name="Hyperlink 50" xfId="39444" hidden="1" xr:uid="{00000000-0005-0000-0000-000098D10000}"/>
    <cellStyle name="Hyperlink 50" xfId="38759" hidden="1" xr:uid="{00000000-0005-0000-0000-000099D10000}"/>
    <cellStyle name="Hyperlink 50" xfId="39513" hidden="1" xr:uid="{00000000-0005-0000-0000-00009AD10000}"/>
    <cellStyle name="Hyperlink 50" xfId="39562" hidden="1" xr:uid="{00000000-0005-0000-0000-00009BD10000}"/>
    <cellStyle name="Hyperlink 50" xfId="39612" hidden="1" xr:uid="{00000000-0005-0000-0000-00009CD10000}"/>
    <cellStyle name="Hyperlink 50" xfId="39648" hidden="1" xr:uid="{00000000-0005-0000-0000-00009DD10000}"/>
    <cellStyle name="Hyperlink 50" xfId="38648" hidden="1" xr:uid="{00000000-0005-0000-0000-00009ED10000}"/>
    <cellStyle name="Hyperlink 50" xfId="39717" hidden="1" xr:uid="{00000000-0005-0000-0000-00009FD10000}"/>
    <cellStyle name="Hyperlink 50" xfId="39766" hidden="1" xr:uid="{00000000-0005-0000-0000-0000A0D10000}"/>
    <cellStyle name="Hyperlink 50" xfId="39816" hidden="1" xr:uid="{00000000-0005-0000-0000-0000A1D10000}"/>
    <cellStyle name="Hyperlink 50" xfId="39852" hidden="1" xr:uid="{00000000-0005-0000-0000-0000A2D10000}"/>
    <cellStyle name="Hyperlink 50" xfId="36753" hidden="1" xr:uid="{00000000-0005-0000-0000-0000A3D10000}"/>
    <cellStyle name="Hyperlink 50" xfId="39921" hidden="1" xr:uid="{00000000-0005-0000-0000-0000A4D10000}"/>
    <cellStyle name="Hyperlink 50" xfId="39970" hidden="1" xr:uid="{00000000-0005-0000-0000-0000A5D10000}"/>
    <cellStyle name="Hyperlink 50" xfId="40020" hidden="1" xr:uid="{00000000-0005-0000-0000-0000A6D10000}"/>
    <cellStyle name="Hyperlink 50" xfId="40056" hidden="1" xr:uid="{00000000-0005-0000-0000-0000A7D10000}"/>
    <cellStyle name="Hyperlink 50" xfId="40179" hidden="1" xr:uid="{00000000-0005-0000-0000-0000A8D10000}"/>
    <cellStyle name="Hyperlink 50" xfId="40352" hidden="1" xr:uid="{00000000-0005-0000-0000-0000A9D10000}"/>
    <cellStyle name="Hyperlink 50" xfId="40401" hidden="1" xr:uid="{00000000-0005-0000-0000-0000AAD10000}"/>
    <cellStyle name="Hyperlink 50" xfId="40451" hidden="1" xr:uid="{00000000-0005-0000-0000-0000ABD10000}"/>
    <cellStyle name="Hyperlink 50" xfId="40487" hidden="1" xr:uid="{00000000-0005-0000-0000-0000ACD10000}"/>
    <cellStyle name="Hyperlink 50" xfId="40186" hidden="1" xr:uid="{00000000-0005-0000-0000-0000ADD10000}"/>
    <cellStyle name="Hyperlink 50" xfId="40584" hidden="1" xr:uid="{00000000-0005-0000-0000-0000AED10000}"/>
    <cellStyle name="Hyperlink 50" xfId="40633" hidden="1" xr:uid="{00000000-0005-0000-0000-0000AFD10000}"/>
    <cellStyle name="Hyperlink 50" xfId="40683" hidden="1" xr:uid="{00000000-0005-0000-0000-0000B0D10000}"/>
    <cellStyle name="Hyperlink 50" xfId="40719" hidden="1" xr:uid="{00000000-0005-0000-0000-0000B1D10000}"/>
    <cellStyle name="Hyperlink 50" xfId="40086" hidden="1" xr:uid="{00000000-0005-0000-0000-0000B2D10000}"/>
    <cellStyle name="Hyperlink 50" xfId="40788" hidden="1" xr:uid="{00000000-0005-0000-0000-0000B3D10000}"/>
    <cellStyle name="Hyperlink 50" xfId="40837" hidden="1" xr:uid="{00000000-0005-0000-0000-0000B4D10000}"/>
    <cellStyle name="Hyperlink 50" xfId="40887" hidden="1" xr:uid="{00000000-0005-0000-0000-0000B5D10000}"/>
    <cellStyle name="Hyperlink 50" xfId="40923" hidden="1" xr:uid="{00000000-0005-0000-0000-0000B6D10000}"/>
    <cellStyle name="Hyperlink 50" xfId="40238" hidden="1" xr:uid="{00000000-0005-0000-0000-0000B7D10000}"/>
    <cellStyle name="Hyperlink 50" xfId="40992" hidden="1" xr:uid="{00000000-0005-0000-0000-0000B8D10000}"/>
    <cellStyle name="Hyperlink 50" xfId="41041" hidden="1" xr:uid="{00000000-0005-0000-0000-0000B9D10000}"/>
    <cellStyle name="Hyperlink 50" xfId="41091" hidden="1" xr:uid="{00000000-0005-0000-0000-0000BAD10000}"/>
    <cellStyle name="Hyperlink 50" xfId="41127" hidden="1" xr:uid="{00000000-0005-0000-0000-0000BBD10000}"/>
    <cellStyle name="Hyperlink 50" xfId="40127" hidden="1" xr:uid="{00000000-0005-0000-0000-0000BCD10000}"/>
    <cellStyle name="Hyperlink 50" xfId="41196" hidden="1" xr:uid="{00000000-0005-0000-0000-0000BDD10000}"/>
    <cellStyle name="Hyperlink 50" xfId="41245" hidden="1" xr:uid="{00000000-0005-0000-0000-0000BED10000}"/>
    <cellStyle name="Hyperlink 50" xfId="41295" hidden="1" xr:uid="{00000000-0005-0000-0000-0000BFD10000}"/>
    <cellStyle name="Hyperlink 50" xfId="41331" hidden="1" xr:uid="{00000000-0005-0000-0000-0000C0D10000}"/>
    <cellStyle name="Hyperlink 50" xfId="5747" hidden="1" xr:uid="{00000000-0005-0000-0000-0000C1D10000}"/>
    <cellStyle name="Hyperlink 50" xfId="41400" hidden="1" xr:uid="{00000000-0005-0000-0000-0000C2D10000}"/>
    <cellStyle name="Hyperlink 50" xfId="41449" hidden="1" xr:uid="{00000000-0005-0000-0000-0000C3D10000}"/>
    <cellStyle name="Hyperlink 50" xfId="41499" hidden="1" xr:uid="{00000000-0005-0000-0000-0000C4D10000}"/>
    <cellStyle name="Hyperlink 50" xfId="41535" hidden="1" xr:uid="{00000000-0005-0000-0000-0000C5D10000}"/>
    <cellStyle name="Hyperlink 50" xfId="41586" hidden="1" xr:uid="{00000000-0005-0000-0000-0000C6D10000}"/>
    <cellStyle name="Hyperlink 50" xfId="41655" hidden="1" xr:uid="{00000000-0005-0000-0000-0000C7D10000}"/>
    <cellStyle name="Hyperlink 50" xfId="41704" hidden="1" xr:uid="{00000000-0005-0000-0000-0000C8D10000}"/>
    <cellStyle name="Hyperlink 50" xfId="41754" hidden="1" xr:uid="{00000000-0005-0000-0000-0000C9D10000}"/>
    <cellStyle name="Hyperlink 50" xfId="41790" hidden="1" xr:uid="{00000000-0005-0000-0000-0000CAD10000}"/>
    <cellStyle name="Hyperlink 50" xfId="41890" hidden="1" xr:uid="{00000000-0005-0000-0000-0000CBD10000}"/>
    <cellStyle name="Hyperlink 50" xfId="42012" hidden="1" xr:uid="{00000000-0005-0000-0000-0000CCD10000}"/>
    <cellStyle name="Hyperlink 50" xfId="42061" hidden="1" xr:uid="{00000000-0005-0000-0000-0000CDD10000}"/>
    <cellStyle name="Hyperlink 50" xfId="42111" hidden="1" xr:uid="{00000000-0005-0000-0000-0000CED10000}"/>
    <cellStyle name="Hyperlink 50" xfId="42147" hidden="1" xr:uid="{00000000-0005-0000-0000-0000CFD10000}"/>
    <cellStyle name="Hyperlink 50" xfId="42270" hidden="1" xr:uid="{00000000-0005-0000-0000-0000D0D10000}"/>
    <cellStyle name="Hyperlink 50" xfId="42443" hidden="1" xr:uid="{00000000-0005-0000-0000-0000D1D10000}"/>
    <cellStyle name="Hyperlink 50" xfId="42492" hidden="1" xr:uid="{00000000-0005-0000-0000-0000D2D10000}"/>
    <cellStyle name="Hyperlink 50" xfId="42542" hidden="1" xr:uid="{00000000-0005-0000-0000-0000D3D10000}"/>
    <cellStyle name="Hyperlink 50" xfId="42578" hidden="1" xr:uid="{00000000-0005-0000-0000-0000D4D10000}"/>
    <cellStyle name="Hyperlink 50" xfId="42277" hidden="1" xr:uid="{00000000-0005-0000-0000-0000D5D10000}"/>
    <cellStyle name="Hyperlink 50" xfId="42675" hidden="1" xr:uid="{00000000-0005-0000-0000-0000D6D10000}"/>
    <cellStyle name="Hyperlink 50" xfId="42724" hidden="1" xr:uid="{00000000-0005-0000-0000-0000D7D10000}"/>
    <cellStyle name="Hyperlink 50" xfId="42774" hidden="1" xr:uid="{00000000-0005-0000-0000-0000D8D10000}"/>
    <cellStyle name="Hyperlink 50" xfId="42810" hidden="1" xr:uid="{00000000-0005-0000-0000-0000D9D10000}"/>
    <cellStyle name="Hyperlink 50" xfId="42177" hidden="1" xr:uid="{00000000-0005-0000-0000-0000DAD10000}"/>
    <cellStyle name="Hyperlink 50" xfId="42879" hidden="1" xr:uid="{00000000-0005-0000-0000-0000DBD10000}"/>
    <cellStyle name="Hyperlink 50" xfId="42928" hidden="1" xr:uid="{00000000-0005-0000-0000-0000DCD10000}"/>
    <cellStyle name="Hyperlink 50" xfId="42978" hidden="1" xr:uid="{00000000-0005-0000-0000-0000DDD10000}"/>
    <cellStyle name="Hyperlink 50" xfId="43014" hidden="1" xr:uid="{00000000-0005-0000-0000-0000DED10000}"/>
    <cellStyle name="Hyperlink 50" xfId="42329" hidden="1" xr:uid="{00000000-0005-0000-0000-0000DFD10000}"/>
    <cellStyle name="Hyperlink 50" xfId="43083" hidden="1" xr:uid="{00000000-0005-0000-0000-0000E0D10000}"/>
    <cellStyle name="Hyperlink 50" xfId="43132" hidden="1" xr:uid="{00000000-0005-0000-0000-0000E1D10000}"/>
    <cellStyle name="Hyperlink 50" xfId="43182" hidden="1" xr:uid="{00000000-0005-0000-0000-0000E2D10000}"/>
    <cellStyle name="Hyperlink 50" xfId="43218" hidden="1" xr:uid="{00000000-0005-0000-0000-0000E3D10000}"/>
    <cellStyle name="Hyperlink 50" xfId="42218" hidden="1" xr:uid="{00000000-0005-0000-0000-0000E4D10000}"/>
    <cellStyle name="Hyperlink 50" xfId="43287" hidden="1" xr:uid="{00000000-0005-0000-0000-0000E5D10000}"/>
    <cellStyle name="Hyperlink 50" xfId="43336" hidden="1" xr:uid="{00000000-0005-0000-0000-0000E6D10000}"/>
    <cellStyle name="Hyperlink 50" xfId="43386" hidden="1" xr:uid="{00000000-0005-0000-0000-0000E7D10000}"/>
    <cellStyle name="Hyperlink 50" xfId="43422" hidden="1" xr:uid="{00000000-0005-0000-0000-0000E8D10000}"/>
    <cellStyle name="Hyperlink 50" xfId="41897" hidden="1" xr:uid="{00000000-0005-0000-0000-0000E9D10000}"/>
    <cellStyle name="Hyperlink 50" xfId="43491" hidden="1" xr:uid="{00000000-0005-0000-0000-0000EAD10000}"/>
    <cellStyle name="Hyperlink 50" xfId="43540" hidden="1" xr:uid="{00000000-0005-0000-0000-0000EBD10000}"/>
    <cellStyle name="Hyperlink 50" xfId="43590" hidden="1" xr:uid="{00000000-0005-0000-0000-0000ECD10000}"/>
    <cellStyle name="Hyperlink 50" xfId="43626" hidden="1" xr:uid="{00000000-0005-0000-0000-0000EDD10000}"/>
    <cellStyle name="Hyperlink 50" xfId="43749" hidden="1" xr:uid="{00000000-0005-0000-0000-0000EED10000}"/>
    <cellStyle name="Hyperlink 50" xfId="43922" hidden="1" xr:uid="{00000000-0005-0000-0000-0000EFD10000}"/>
    <cellStyle name="Hyperlink 50" xfId="43971" hidden="1" xr:uid="{00000000-0005-0000-0000-0000F0D10000}"/>
    <cellStyle name="Hyperlink 50" xfId="44021" hidden="1" xr:uid="{00000000-0005-0000-0000-0000F1D10000}"/>
    <cellStyle name="Hyperlink 50" xfId="44057" hidden="1" xr:uid="{00000000-0005-0000-0000-0000F2D10000}"/>
    <cellStyle name="Hyperlink 50" xfId="43756" hidden="1" xr:uid="{00000000-0005-0000-0000-0000F3D10000}"/>
    <cellStyle name="Hyperlink 50" xfId="44154" hidden="1" xr:uid="{00000000-0005-0000-0000-0000F4D10000}"/>
    <cellStyle name="Hyperlink 50" xfId="44203" hidden="1" xr:uid="{00000000-0005-0000-0000-0000F5D10000}"/>
    <cellStyle name="Hyperlink 50" xfId="44253" hidden="1" xr:uid="{00000000-0005-0000-0000-0000F6D10000}"/>
    <cellStyle name="Hyperlink 50" xfId="44289" hidden="1" xr:uid="{00000000-0005-0000-0000-0000F7D10000}"/>
    <cellStyle name="Hyperlink 50" xfId="43656" hidden="1" xr:uid="{00000000-0005-0000-0000-0000F8D10000}"/>
    <cellStyle name="Hyperlink 50" xfId="44358" hidden="1" xr:uid="{00000000-0005-0000-0000-0000F9D10000}"/>
    <cellStyle name="Hyperlink 50" xfId="44407" hidden="1" xr:uid="{00000000-0005-0000-0000-0000FAD10000}"/>
    <cellStyle name="Hyperlink 50" xfId="44457" hidden="1" xr:uid="{00000000-0005-0000-0000-0000FBD10000}"/>
    <cellStyle name="Hyperlink 50" xfId="44493" hidden="1" xr:uid="{00000000-0005-0000-0000-0000FCD10000}"/>
    <cellStyle name="Hyperlink 50" xfId="43808" hidden="1" xr:uid="{00000000-0005-0000-0000-0000FDD10000}"/>
    <cellStyle name="Hyperlink 50" xfId="44562" hidden="1" xr:uid="{00000000-0005-0000-0000-0000FED10000}"/>
    <cellStyle name="Hyperlink 50" xfId="44611" hidden="1" xr:uid="{00000000-0005-0000-0000-0000FFD10000}"/>
    <cellStyle name="Hyperlink 50" xfId="44661" hidden="1" xr:uid="{00000000-0005-0000-0000-000000D20000}"/>
    <cellStyle name="Hyperlink 50" xfId="44697" hidden="1" xr:uid="{00000000-0005-0000-0000-000001D20000}"/>
    <cellStyle name="Hyperlink 50" xfId="43697" hidden="1" xr:uid="{00000000-0005-0000-0000-000002D20000}"/>
    <cellStyle name="Hyperlink 50" xfId="44766" hidden="1" xr:uid="{00000000-0005-0000-0000-000003D20000}"/>
    <cellStyle name="Hyperlink 50" xfId="44815" hidden="1" xr:uid="{00000000-0005-0000-0000-000004D20000}"/>
    <cellStyle name="Hyperlink 50" xfId="44865" hidden="1" xr:uid="{00000000-0005-0000-0000-000005D20000}"/>
    <cellStyle name="Hyperlink 50" xfId="44901" hidden="1" xr:uid="{00000000-0005-0000-0000-000006D20000}"/>
    <cellStyle name="Hyperlink 50" xfId="41802" hidden="1" xr:uid="{00000000-0005-0000-0000-000007D20000}"/>
    <cellStyle name="Hyperlink 50" xfId="44970" hidden="1" xr:uid="{00000000-0005-0000-0000-000008D20000}"/>
    <cellStyle name="Hyperlink 50" xfId="45019" hidden="1" xr:uid="{00000000-0005-0000-0000-000009D20000}"/>
    <cellStyle name="Hyperlink 50" xfId="45069" hidden="1" xr:uid="{00000000-0005-0000-0000-00000AD20000}"/>
    <cellStyle name="Hyperlink 50" xfId="45105" hidden="1" xr:uid="{00000000-0005-0000-0000-00000BD20000}"/>
    <cellStyle name="Hyperlink 50" xfId="45228" hidden="1" xr:uid="{00000000-0005-0000-0000-00000CD20000}"/>
    <cellStyle name="Hyperlink 50" xfId="45401" hidden="1" xr:uid="{00000000-0005-0000-0000-00000DD20000}"/>
    <cellStyle name="Hyperlink 50" xfId="45450" hidden="1" xr:uid="{00000000-0005-0000-0000-00000ED20000}"/>
    <cellStyle name="Hyperlink 50" xfId="45500" hidden="1" xr:uid="{00000000-0005-0000-0000-00000FD20000}"/>
    <cellStyle name="Hyperlink 50" xfId="45536" hidden="1" xr:uid="{00000000-0005-0000-0000-000010D20000}"/>
    <cellStyle name="Hyperlink 50" xfId="45235" hidden="1" xr:uid="{00000000-0005-0000-0000-000011D20000}"/>
    <cellStyle name="Hyperlink 50" xfId="45633" hidden="1" xr:uid="{00000000-0005-0000-0000-000012D20000}"/>
    <cellStyle name="Hyperlink 50" xfId="45682" hidden="1" xr:uid="{00000000-0005-0000-0000-000013D20000}"/>
    <cellStyle name="Hyperlink 50" xfId="45732" hidden="1" xr:uid="{00000000-0005-0000-0000-000014D20000}"/>
    <cellStyle name="Hyperlink 50" xfId="45768" hidden="1" xr:uid="{00000000-0005-0000-0000-000015D20000}"/>
    <cellStyle name="Hyperlink 50" xfId="45135" hidden="1" xr:uid="{00000000-0005-0000-0000-000016D20000}"/>
    <cellStyle name="Hyperlink 50" xfId="45837" hidden="1" xr:uid="{00000000-0005-0000-0000-000017D20000}"/>
    <cellStyle name="Hyperlink 50" xfId="45886" hidden="1" xr:uid="{00000000-0005-0000-0000-000018D20000}"/>
    <cellStyle name="Hyperlink 50" xfId="45936" hidden="1" xr:uid="{00000000-0005-0000-0000-000019D20000}"/>
    <cellStyle name="Hyperlink 50" xfId="45972" hidden="1" xr:uid="{00000000-0005-0000-0000-00001AD20000}"/>
    <cellStyle name="Hyperlink 50" xfId="45287" hidden="1" xr:uid="{00000000-0005-0000-0000-00001BD20000}"/>
    <cellStyle name="Hyperlink 50" xfId="46041" hidden="1" xr:uid="{00000000-0005-0000-0000-00001CD20000}"/>
    <cellStyle name="Hyperlink 50" xfId="46090" hidden="1" xr:uid="{00000000-0005-0000-0000-00001DD20000}"/>
    <cellStyle name="Hyperlink 50" xfId="46140" hidden="1" xr:uid="{00000000-0005-0000-0000-00001ED20000}"/>
    <cellStyle name="Hyperlink 50" xfId="46176" hidden="1" xr:uid="{00000000-0005-0000-0000-00001FD20000}"/>
    <cellStyle name="Hyperlink 50" xfId="45176" hidden="1" xr:uid="{00000000-0005-0000-0000-000020D20000}"/>
    <cellStyle name="Hyperlink 50" xfId="46245" hidden="1" xr:uid="{00000000-0005-0000-0000-000021D20000}"/>
    <cellStyle name="Hyperlink 50" xfId="46294" hidden="1" xr:uid="{00000000-0005-0000-0000-000022D20000}"/>
    <cellStyle name="Hyperlink 50" xfId="46344" hidden="1" xr:uid="{00000000-0005-0000-0000-000023D20000}"/>
    <cellStyle name="Hyperlink 50" xfId="46380" hidden="1" xr:uid="{00000000-0005-0000-0000-000024D20000}"/>
    <cellStyle name="Hyperlink 50" xfId="5803" hidden="1" xr:uid="{00000000-0005-0000-0000-000025D20000}"/>
    <cellStyle name="Hyperlink 50" xfId="46449" hidden="1" xr:uid="{00000000-0005-0000-0000-000026D20000}"/>
    <cellStyle name="Hyperlink 50" xfId="46498" hidden="1" xr:uid="{00000000-0005-0000-0000-000027D20000}"/>
    <cellStyle name="Hyperlink 50" xfId="46548" hidden="1" xr:uid="{00000000-0005-0000-0000-000028D20000}"/>
    <cellStyle name="Hyperlink 50" xfId="46584" hidden="1" xr:uid="{00000000-0005-0000-0000-000029D20000}"/>
    <cellStyle name="Hyperlink 50" xfId="46635" hidden="1" xr:uid="{00000000-0005-0000-0000-00002AD20000}"/>
    <cellStyle name="Hyperlink 50" xfId="46704" hidden="1" xr:uid="{00000000-0005-0000-0000-00002BD20000}"/>
    <cellStyle name="Hyperlink 50" xfId="46753" hidden="1" xr:uid="{00000000-0005-0000-0000-00002CD20000}"/>
    <cellStyle name="Hyperlink 50" xfId="46803" hidden="1" xr:uid="{00000000-0005-0000-0000-00002DD20000}"/>
    <cellStyle name="Hyperlink 50" xfId="46839" hidden="1" xr:uid="{00000000-0005-0000-0000-00002ED20000}"/>
    <cellStyle name="Hyperlink 50" xfId="46939" hidden="1" xr:uid="{00000000-0005-0000-0000-00002FD20000}"/>
    <cellStyle name="Hyperlink 50" xfId="47061" hidden="1" xr:uid="{00000000-0005-0000-0000-000030D20000}"/>
    <cellStyle name="Hyperlink 50" xfId="47110" hidden="1" xr:uid="{00000000-0005-0000-0000-000031D20000}"/>
    <cellStyle name="Hyperlink 50" xfId="47160" hidden="1" xr:uid="{00000000-0005-0000-0000-000032D20000}"/>
    <cellStyle name="Hyperlink 50" xfId="47196" hidden="1" xr:uid="{00000000-0005-0000-0000-000033D20000}"/>
    <cellStyle name="Hyperlink 50" xfId="47319" hidden="1" xr:uid="{00000000-0005-0000-0000-000034D20000}"/>
    <cellStyle name="Hyperlink 50" xfId="47492" hidden="1" xr:uid="{00000000-0005-0000-0000-000035D20000}"/>
    <cellStyle name="Hyperlink 50" xfId="47541" hidden="1" xr:uid="{00000000-0005-0000-0000-000036D20000}"/>
    <cellStyle name="Hyperlink 50" xfId="47591" hidden="1" xr:uid="{00000000-0005-0000-0000-000037D20000}"/>
    <cellStyle name="Hyperlink 50" xfId="47627" hidden="1" xr:uid="{00000000-0005-0000-0000-000038D20000}"/>
    <cellStyle name="Hyperlink 50" xfId="47326" hidden="1" xr:uid="{00000000-0005-0000-0000-000039D20000}"/>
    <cellStyle name="Hyperlink 50" xfId="47724" hidden="1" xr:uid="{00000000-0005-0000-0000-00003AD20000}"/>
    <cellStyle name="Hyperlink 50" xfId="47773" hidden="1" xr:uid="{00000000-0005-0000-0000-00003BD20000}"/>
    <cellStyle name="Hyperlink 50" xfId="47823" hidden="1" xr:uid="{00000000-0005-0000-0000-00003CD20000}"/>
    <cellStyle name="Hyperlink 50" xfId="47859" hidden="1" xr:uid="{00000000-0005-0000-0000-00003DD20000}"/>
    <cellStyle name="Hyperlink 50" xfId="47226" hidden="1" xr:uid="{00000000-0005-0000-0000-00003ED20000}"/>
    <cellStyle name="Hyperlink 50" xfId="47928" hidden="1" xr:uid="{00000000-0005-0000-0000-00003FD20000}"/>
    <cellStyle name="Hyperlink 50" xfId="47977" hidden="1" xr:uid="{00000000-0005-0000-0000-000040D20000}"/>
    <cellStyle name="Hyperlink 50" xfId="48027" hidden="1" xr:uid="{00000000-0005-0000-0000-000041D20000}"/>
    <cellStyle name="Hyperlink 50" xfId="48063" hidden="1" xr:uid="{00000000-0005-0000-0000-000042D20000}"/>
    <cellStyle name="Hyperlink 50" xfId="47378" hidden="1" xr:uid="{00000000-0005-0000-0000-000043D20000}"/>
    <cellStyle name="Hyperlink 50" xfId="48132" hidden="1" xr:uid="{00000000-0005-0000-0000-000044D20000}"/>
    <cellStyle name="Hyperlink 50" xfId="48181" hidden="1" xr:uid="{00000000-0005-0000-0000-000045D20000}"/>
    <cellStyle name="Hyperlink 50" xfId="48231" hidden="1" xr:uid="{00000000-0005-0000-0000-000046D20000}"/>
    <cellStyle name="Hyperlink 50" xfId="48267" hidden="1" xr:uid="{00000000-0005-0000-0000-000047D20000}"/>
    <cellStyle name="Hyperlink 50" xfId="47267" hidden="1" xr:uid="{00000000-0005-0000-0000-000048D20000}"/>
    <cellStyle name="Hyperlink 50" xfId="48336" hidden="1" xr:uid="{00000000-0005-0000-0000-000049D20000}"/>
    <cellStyle name="Hyperlink 50" xfId="48385" hidden="1" xr:uid="{00000000-0005-0000-0000-00004AD20000}"/>
    <cellStyle name="Hyperlink 50" xfId="48435" hidden="1" xr:uid="{00000000-0005-0000-0000-00004BD20000}"/>
    <cellStyle name="Hyperlink 50" xfId="48471" hidden="1" xr:uid="{00000000-0005-0000-0000-00004CD20000}"/>
    <cellStyle name="Hyperlink 50" xfId="46946" hidden="1" xr:uid="{00000000-0005-0000-0000-00004DD20000}"/>
    <cellStyle name="Hyperlink 50" xfId="48540" hidden="1" xr:uid="{00000000-0005-0000-0000-00004ED20000}"/>
    <cellStyle name="Hyperlink 50" xfId="48589" hidden="1" xr:uid="{00000000-0005-0000-0000-00004FD20000}"/>
    <cellStyle name="Hyperlink 50" xfId="48639" hidden="1" xr:uid="{00000000-0005-0000-0000-000050D20000}"/>
    <cellStyle name="Hyperlink 50" xfId="48675" hidden="1" xr:uid="{00000000-0005-0000-0000-000051D20000}"/>
    <cellStyle name="Hyperlink 50" xfId="48798" hidden="1" xr:uid="{00000000-0005-0000-0000-000052D20000}"/>
    <cellStyle name="Hyperlink 50" xfId="48971" hidden="1" xr:uid="{00000000-0005-0000-0000-000053D20000}"/>
    <cellStyle name="Hyperlink 50" xfId="49020" hidden="1" xr:uid="{00000000-0005-0000-0000-000054D20000}"/>
    <cellStyle name="Hyperlink 50" xfId="49070" hidden="1" xr:uid="{00000000-0005-0000-0000-000055D20000}"/>
    <cellStyle name="Hyperlink 50" xfId="49106" hidden="1" xr:uid="{00000000-0005-0000-0000-000056D20000}"/>
    <cellStyle name="Hyperlink 50" xfId="48805" hidden="1" xr:uid="{00000000-0005-0000-0000-000057D20000}"/>
    <cellStyle name="Hyperlink 50" xfId="49203" hidden="1" xr:uid="{00000000-0005-0000-0000-000058D20000}"/>
    <cellStyle name="Hyperlink 50" xfId="49252" hidden="1" xr:uid="{00000000-0005-0000-0000-000059D20000}"/>
    <cellStyle name="Hyperlink 50" xfId="49302" hidden="1" xr:uid="{00000000-0005-0000-0000-00005AD20000}"/>
    <cellStyle name="Hyperlink 50" xfId="49338" hidden="1" xr:uid="{00000000-0005-0000-0000-00005BD20000}"/>
    <cellStyle name="Hyperlink 50" xfId="48705" hidden="1" xr:uid="{00000000-0005-0000-0000-00005CD20000}"/>
    <cellStyle name="Hyperlink 50" xfId="49407" hidden="1" xr:uid="{00000000-0005-0000-0000-00005DD20000}"/>
    <cellStyle name="Hyperlink 50" xfId="49456" hidden="1" xr:uid="{00000000-0005-0000-0000-00005ED20000}"/>
    <cellStyle name="Hyperlink 50" xfId="49506" hidden="1" xr:uid="{00000000-0005-0000-0000-00005FD20000}"/>
    <cellStyle name="Hyperlink 50" xfId="49542" hidden="1" xr:uid="{00000000-0005-0000-0000-000060D20000}"/>
    <cellStyle name="Hyperlink 50" xfId="48857" hidden="1" xr:uid="{00000000-0005-0000-0000-000061D20000}"/>
    <cellStyle name="Hyperlink 50" xfId="49611" hidden="1" xr:uid="{00000000-0005-0000-0000-000062D20000}"/>
    <cellStyle name="Hyperlink 50" xfId="49660" hidden="1" xr:uid="{00000000-0005-0000-0000-000063D20000}"/>
    <cellStyle name="Hyperlink 50" xfId="49710" hidden="1" xr:uid="{00000000-0005-0000-0000-000064D20000}"/>
    <cellStyle name="Hyperlink 50" xfId="49746" hidden="1" xr:uid="{00000000-0005-0000-0000-000065D20000}"/>
    <cellStyle name="Hyperlink 50" xfId="48746" hidden="1" xr:uid="{00000000-0005-0000-0000-000066D20000}"/>
    <cellStyle name="Hyperlink 50" xfId="49815" hidden="1" xr:uid="{00000000-0005-0000-0000-000067D20000}"/>
    <cellStyle name="Hyperlink 50" xfId="49864" hidden="1" xr:uid="{00000000-0005-0000-0000-000068D20000}"/>
    <cellStyle name="Hyperlink 50" xfId="49914" hidden="1" xr:uid="{00000000-0005-0000-0000-000069D20000}"/>
    <cellStyle name="Hyperlink 50" xfId="49950" hidden="1" xr:uid="{00000000-0005-0000-0000-00006AD20000}"/>
    <cellStyle name="Hyperlink 50" xfId="46851" hidden="1" xr:uid="{00000000-0005-0000-0000-00006BD20000}"/>
    <cellStyle name="Hyperlink 50" xfId="50019" hidden="1" xr:uid="{00000000-0005-0000-0000-00006CD20000}"/>
    <cellStyle name="Hyperlink 50" xfId="50068" hidden="1" xr:uid="{00000000-0005-0000-0000-00006DD20000}"/>
    <cellStyle name="Hyperlink 50" xfId="50118" hidden="1" xr:uid="{00000000-0005-0000-0000-00006ED20000}"/>
    <cellStyle name="Hyperlink 50" xfId="50154" hidden="1" xr:uid="{00000000-0005-0000-0000-00006FD20000}"/>
    <cellStyle name="Hyperlink 50" xfId="50277" hidden="1" xr:uid="{00000000-0005-0000-0000-000070D20000}"/>
    <cellStyle name="Hyperlink 50" xfId="50450" hidden="1" xr:uid="{00000000-0005-0000-0000-000071D20000}"/>
    <cellStyle name="Hyperlink 50" xfId="50499" hidden="1" xr:uid="{00000000-0005-0000-0000-000072D20000}"/>
    <cellStyle name="Hyperlink 50" xfId="50549" hidden="1" xr:uid="{00000000-0005-0000-0000-000073D20000}"/>
    <cellStyle name="Hyperlink 50" xfId="50585" hidden="1" xr:uid="{00000000-0005-0000-0000-000074D20000}"/>
    <cellStyle name="Hyperlink 50" xfId="50284" hidden="1" xr:uid="{00000000-0005-0000-0000-000075D20000}"/>
    <cellStyle name="Hyperlink 50" xfId="50682" hidden="1" xr:uid="{00000000-0005-0000-0000-000076D20000}"/>
    <cellStyle name="Hyperlink 50" xfId="50731" hidden="1" xr:uid="{00000000-0005-0000-0000-000077D20000}"/>
    <cellStyle name="Hyperlink 50" xfId="50781" hidden="1" xr:uid="{00000000-0005-0000-0000-000078D20000}"/>
    <cellStyle name="Hyperlink 50" xfId="50817" hidden="1" xr:uid="{00000000-0005-0000-0000-000079D20000}"/>
    <cellStyle name="Hyperlink 50" xfId="50184" hidden="1" xr:uid="{00000000-0005-0000-0000-00007AD20000}"/>
    <cellStyle name="Hyperlink 50" xfId="50886" hidden="1" xr:uid="{00000000-0005-0000-0000-00007BD20000}"/>
    <cellStyle name="Hyperlink 50" xfId="50935" hidden="1" xr:uid="{00000000-0005-0000-0000-00007CD20000}"/>
    <cellStyle name="Hyperlink 50" xfId="50985" hidden="1" xr:uid="{00000000-0005-0000-0000-00007DD20000}"/>
    <cellStyle name="Hyperlink 50" xfId="51021" hidden="1" xr:uid="{00000000-0005-0000-0000-00007ED20000}"/>
    <cellStyle name="Hyperlink 50" xfId="50336" hidden="1" xr:uid="{00000000-0005-0000-0000-00007FD20000}"/>
    <cellStyle name="Hyperlink 50" xfId="51090" hidden="1" xr:uid="{00000000-0005-0000-0000-000080D20000}"/>
    <cellStyle name="Hyperlink 50" xfId="51139" hidden="1" xr:uid="{00000000-0005-0000-0000-000081D20000}"/>
    <cellStyle name="Hyperlink 50" xfId="51189" hidden="1" xr:uid="{00000000-0005-0000-0000-000082D20000}"/>
    <cellStyle name="Hyperlink 50" xfId="51225" hidden="1" xr:uid="{00000000-0005-0000-0000-000083D20000}"/>
    <cellStyle name="Hyperlink 50" xfId="50225" hidden="1" xr:uid="{00000000-0005-0000-0000-000084D20000}"/>
    <cellStyle name="Hyperlink 50" xfId="51294" hidden="1" xr:uid="{00000000-0005-0000-0000-000085D20000}"/>
    <cellStyle name="Hyperlink 50" xfId="51343" hidden="1" xr:uid="{00000000-0005-0000-0000-000086D20000}"/>
    <cellStyle name="Hyperlink 50" xfId="51393" hidden="1" xr:uid="{00000000-0005-0000-0000-000087D20000}"/>
    <cellStyle name="Hyperlink 50" xfId="51429" hidden="1" xr:uid="{00000000-0005-0000-0000-000088D20000}"/>
    <cellStyle name="Hyperlink 50" xfId="21061" hidden="1" xr:uid="{00000000-0005-0000-0000-000089D20000}"/>
    <cellStyle name="Hyperlink 50" xfId="51498" hidden="1" xr:uid="{00000000-0005-0000-0000-00008AD20000}"/>
    <cellStyle name="Hyperlink 50" xfId="51547" hidden="1" xr:uid="{00000000-0005-0000-0000-00008BD20000}"/>
    <cellStyle name="Hyperlink 50" xfId="51597" hidden="1" xr:uid="{00000000-0005-0000-0000-00008CD20000}"/>
    <cellStyle name="Hyperlink 50" xfId="51633" hidden="1" xr:uid="{00000000-0005-0000-0000-00008DD20000}"/>
    <cellStyle name="Hyperlink 50" xfId="51684" hidden="1" xr:uid="{00000000-0005-0000-0000-00008ED20000}"/>
    <cellStyle name="Hyperlink 50" xfId="51753" hidden="1" xr:uid="{00000000-0005-0000-0000-00008FD20000}"/>
    <cellStyle name="Hyperlink 50" xfId="51802" hidden="1" xr:uid="{00000000-0005-0000-0000-000090D20000}"/>
    <cellStyle name="Hyperlink 50" xfId="51852" hidden="1" xr:uid="{00000000-0005-0000-0000-000091D20000}"/>
    <cellStyle name="Hyperlink 50" xfId="51888" hidden="1" xr:uid="{00000000-0005-0000-0000-000092D20000}"/>
    <cellStyle name="Hyperlink 50" xfId="51988" hidden="1" xr:uid="{00000000-0005-0000-0000-000093D20000}"/>
    <cellStyle name="Hyperlink 50" xfId="52110" hidden="1" xr:uid="{00000000-0005-0000-0000-000094D20000}"/>
    <cellStyle name="Hyperlink 50" xfId="52159" hidden="1" xr:uid="{00000000-0005-0000-0000-000095D20000}"/>
    <cellStyle name="Hyperlink 50" xfId="52209" hidden="1" xr:uid="{00000000-0005-0000-0000-000096D20000}"/>
    <cellStyle name="Hyperlink 50" xfId="52245" hidden="1" xr:uid="{00000000-0005-0000-0000-000097D20000}"/>
    <cellStyle name="Hyperlink 50" xfId="52368" hidden="1" xr:uid="{00000000-0005-0000-0000-000098D20000}"/>
    <cellStyle name="Hyperlink 50" xfId="52541" hidden="1" xr:uid="{00000000-0005-0000-0000-000099D20000}"/>
    <cellStyle name="Hyperlink 50" xfId="52590" hidden="1" xr:uid="{00000000-0005-0000-0000-00009AD20000}"/>
    <cellStyle name="Hyperlink 50" xfId="52640" hidden="1" xr:uid="{00000000-0005-0000-0000-00009BD20000}"/>
    <cellStyle name="Hyperlink 50" xfId="52676" hidden="1" xr:uid="{00000000-0005-0000-0000-00009CD20000}"/>
    <cellStyle name="Hyperlink 50" xfId="52375" hidden="1" xr:uid="{00000000-0005-0000-0000-00009DD20000}"/>
    <cellStyle name="Hyperlink 50" xfId="52773" hidden="1" xr:uid="{00000000-0005-0000-0000-00009ED20000}"/>
    <cellStyle name="Hyperlink 50" xfId="52822" hidden="1" xr:uid="{00000000-0005-0000-0000-00009FD20000}"/>
    <cellStyle name="Hyperlink 50" xfId="52872" hidden="1" xr:uid="{00000000-0005-0000-0000-0000A0D20000}"/>
    <cellStyle name="Hyperlink 50" xfId="52908" hidden="1" xr:uid="{00000000-0005-0000-0000-0000A1D20000}"/>
    <cellStyle name="Hyperlink 50" xfId="52275" hidden="1" xr:uid="{00000000-0005-0000-0000-0000A2D20000}"/>
    <cellStyle name="Hyperlink 50" xfId="52977" hidden="1" xr:uid="{00000000-0005-0000-0000-0000A3D20000}"/>
    <cellStyle name="Hyperlink 50" xfId="53026" hidden="1" xr:uid="{00000000-0005-0000-0000-0000A4D20000}"/>
    <cellStyle name="Hyperlink 50" xfId="53076" hidden="1" xr:uid="{00000000-0005-0000-0000-0000A5D20000}"/>
    <cellStyle name="Hyperlink 50" xfId="53112" hidden="1" xr:uid="{00000000-0005-0000-0000-0000A6D20000}"/>
    <cellStyle name="Hyperlink 50" xfId="52427" hidden="1" xr:uid="{00000000-0005-0000-0000-0000A7D20000}"/>
    <cellStyle name="Hyperlink 50" xfId="53181" hidden="1" xr:uid="{00000000-0005-0000-0000-0000A8D20000}"/>
    <cellStyle name="Hyperlink 50" xfId="53230" hidden="1" xr:uid="{00000000-0005-0000-0000-0000A9D20000}"/>
    <cellStyle name="Hyperlink 50" xfId="53280" hidden="1" xr:uid="{00000000-0005-0000-0000-0000AAD20000}"/>
    <cellStyle name="Hyperlink 50" xfId="53316" hidden="1" xr:uid="{00000000-0005-0000-0000-0000ABD20000}"/>
    <cellStyle name="Hyperlink 50" xfId="52316" hidden="1" xr:uid="{00000000-0005-0000-0000-0000ACD20000}"/>
    <cellStyle name="Hyperlink 50" xfId="53385" hidden="1" xr:uid="{00000000-0005-0000-0000-0000ADD20000}"/>
    <cellStyle name="Hyperlink 50" xfId="53434" hidden="1" xr:uid="{00000000-0005-0000-0000-0000AED20000}"/>
    <cellStyle name="Hyperlink 50" xfId="53484" hidden="1" xr:uid="{00000000-0005-0000-0000-0000AFD20000}"/>
    <cellStyle name="Hyperlink 50" xfId="53520" hidden="1" xr:uid="{00000000-0005-0000-0000-0000B0D20000}"/>
    <cellStyle name="Hyperlink 50" xfId="51995" hidden="1" xr:uid="{00000000-0005-0000-0000-0000B1D20000}"/>
    <cellStyle name="Hyperlink 50" xfId="53589" hidden="1" xr:uid="{00000000-0005-0000-0000-0000B2D20000}"/>
    <cellStyle name="Hyperlink 50" xfId="53638" hidden="1" xr:uid="{00000000-0005-0000-0000-0000B3D20000}"/>
    <cellStyle name="Hyperlink 50" xfId="53688" hidden="1" xr:uid="{00000000-0005-0000-0000-0000B4D20000}"/>
    <cellStyle name="Hyperlink 50" xfId="53724" hidden="1" xr:uid="{00000000-0005-0000-0000-0000B5D20000}"/>
    <cellStyle name="Hyperlink 50" xfId="53847" hidden="1" xr:uid="{00000000-0005-0000-0000-0000B6D20000}"/>
    <cellStyle name="Hyperlink 50" xfId="54020" hidden="1" xr:uid="{00000000-0005-0000-0000-0000B7D20000}"/>
    <cellStyle name="Hyperlink 50" xfId="54069" hidden="1" xr:uid="{00000000-0005-0000-0000-0000B8D20000}"/>
    <cellStyle name="Hyperlink 50" xfId="54119" hidden="1" xr:uid="{00000000-0005-0000-0000-0000B9D20000}"/>
    <cellStyle name="Hyperlink 50" xfId="54155" hidden="1" xr:uid="{00000000-0005-0000-0000-0000BAD20000}"/>
    <cellStyle name="Hyperlink 50" xfId="53854" hidden="1" xr:uid="{00000000-0005-0000-0000-0000BBD20000}"/>
    <cellStyle name="Hyperlink 50" xfId="54252" hidden="1" xr:uid="{00000000-0005-0000-0000-0000BCD20000}"/>
    <cellStyle name="Hyperlink 50" xfId="54301" hidden="1" xr:uid="{00000000-0005-0000-0000-0000BDD20000}"/>
    <cellStyle name="Hyperlink 50" xfId="54351" hidden="1" xr:uid="{00000000-0005-0000-0000-0000BED20000}"/>
    <cellStyle name="Hyperlink 50" xfId="54387" hidden="1" xr:uid="{00000000-0005-0000-0000-0000BFD20000}"/>
    <cellStyle name="Hyperlink 50" xfId="53754" hidden="1" xr:uid="{00000000-0005-0000-0000-0000C0D20000}"/>
    <cellStyle name="Hyperlink 50" xfId="54456" hidden="1" xr:uid="{00000000-0005-0000-0000-0000C1D20000}"/>
    <cellStyle name="Hyperlink 50" xfId="54505" hidden="1" xr:uid="{00000000-0005-0000-0000-0000C2D20000}"/>
    <cellStyle name="Hyperlink 50" xfId="54555" hidden="1" xr:uid="{00000000-0005-0000-0000-0000C3D20000}"/>
    <cellStyle name="Hyperlink 50" xfId="54591" hidden="1" xr:uid="{00000000-0005-0000-0000-0000C4D20000}"/>
    <cellStyle name="Hyperlink 50" xfId="53906" hidden="1" xr:uid="{00000000-0005-0000-0000-0000C5D20000}"/>
    <cellStyle name="Hyperlink 50" xfId="54660" hidden="1" xr:uid="{00000000-0005-0000-0000-0000C6D20000}"/>
    <cellStyle name="Hyperlink 50" xfId="54709" hidden="1" xr:uid="{00000000-0005-0000-0000-0000C7D20000}"/>
    <cellStyle name="Hyperlink 50" xfId="54759" hidden="1" xr:uid="{00000000-0005-0000-0000-0000C8D20000}"/>
    <cellStyle name="Hyperlink 50" xfId="54795" hidden="1" xr:uid="{00000000-0005-0000-0000-0000C9D20000}"/>
    <cellStyle name="Hyperlink 50" xfId="53795" hidden="1" xr:uid="{00000000-0005-0000-0000-0000CAD20000}"/>
    <cellStyle name="Hyperlink 50" xfId="54864" hidden="1" xr:uid="{00000000-0005-0000-0000-0000CBD20000}"/>
    <cellStyle name="Hyperlink 50" xfId="54913" hidden="1" xr:uid="{00000000-0005-0000-0000-0000CCD20000}"/>
    <cellStyle name="Hyperlink 50" xfId="54963" hidden="1" xr:uid="{00000000-0005-0000-0000-0000CDD20000}"/>
    <cellStyle name="Hyperlink 50" xfId="54999" hidden="1" xr:uid="{00000000-0005-0000-0000-0000CED20000}"/>
    <cellStyle name="Hyperlink 50" xfId="51900" hidden="1" xr:uid="{00000000-0005-0000-0000-0000CFD20000}"/>
    <cellStyle name="Hyperlink 50" xfId="55068" hidden="1" xr:uid="{00000000-0005-0000-0000-0000D0D20000}"/>
    <cellStyle name="Hyperlink 50" xfId="55117" hidden="1" xr:uid="{00000000-0005-0000-0000-0000D1D20000}"/>
    <cellStyle name="Hyperlink 50" xfId="55167" hidden="1" xr:uid="{00000000-0005-0000-0000-0000D2D20000}"/>
    <cellStyle name="Hyperlink 50" xfId="55203" hidden="1" xr:uid="{00000000-0005-0000-0000-0000D3D20000}"/>
    <cellStyle name="Hyperlink 50" xfId="55326" hidden="1" xr:uid="{00000000-0005-0000-0000-0000D4D20000}"/>
    <cellStyle name="Hyperlink 50" xfId="55499" hidden="1" xr:uid="{00000000-0005-0000-0000-0000D5D20000}"/>
    <cellStyle name="Hyperlink 50" xfId="55548" hidden="1" xr:uid="{00000000-0005-0000-0000-0000D6D20000}"/>
    <cellStyle name="Hyperlink 50" xfId="55598" hidden="1" xr:uid="{00000000-0005-0000-0000-0000D7D20000}"/>
    <cellStyle name="Hyperlink 50" xfId="55634" hidden="1" xr:uid="{00000000-0005-0000-0000-0000D8D20000}"/>
    <cellStyle name="Hyperlink 50" xfId="55333" hidden="1" xr:uid="{00000000-0005-0000-0000-0000D9D20000}"/>
    <cellStyle name="Hyperlink 50" xfId="55731" hidden="1" xr:uid="{00000000-0005-0000-0000-0000DAD20000}"/>
    <cellStyle name="Hyperlink 50" xfId="55780" hidden="1" xr:uid="{00000000-0005-0000-0000-0000DBD20000}"/>
    <cellStyle name="Hyperlink 50" xfId="55830" hidden="1" xr:uid="{00000000-0005-0000-0000-0000DCD20000}"/>
    <cellStyle name="Hyperlink 50" xfId="55866" hidden="1" xr:uid="{00000000-0005-0000-0000-0000DDD20000}"/>
    <cellStyle name="Hyperlink 50" xfId="55233" hidden="1" xr:uid="{00000000-0005-0000-0000-0000DED20000}"/>
    <cellStyle name="Hyperlink 50" xfId="55935" hidden="1" xr:uid="{00000000-0005-0000-0000-0000DFD20000}"/>
    <cellStyle name="Hyperlink 50" xfId="55984" hidden="1" xr:uid="{00000000-0005-0000-0000-0000E0D20000}"/>
    <cellStyle name="Hyperlink 50" xfId="56034" hidden="1" xr:uid="{00000000-0005-0000-0000-0000E1D20000}"/>
    <cellStyle name="Hyperlink 50" xfId="56070" hidden="1" xr:uid="{00000000-0005-0000-0000-0000E2D20000}"/>
    <cellStyle name="Hyperlink 50" xfId="55385" hidden="1" xr:uid="{00000000-0005-0000-0000-0000E3D20000}"/>
    <cellStyle name="Hyperlink 50" xfId="56139" hidden="1" xr:uid="{00000000-0005-0000-0000-0000E4D20000}"/>
    <cellStyle name="Hyperlink 50" xfId="56188" hidden="1" xr:uid="{00000000-0005-0000-0000-0000E5D20000}"/>
    <cellStyle name="Hyperlink 50" xfId="56238" hidden="1" xr:uid="{00000000-0005-0000-0000-0000E6D20000}"/>
    <cellStyle name="Hyperlink 50" xfId="56274" hidden="1" xr:uid="{00000000-0005-0000-0000-0000E7D20000}"/>
    <cellStyle name="Hyperlink 50" xfId="55274" hidden="1" xr:uid="{00000000-0005-0000-0000-0000E8D20000}"/>
    <cellStyle name="Hyperlink 50" xfId="56343" hidden="1" xr:uid="{00000000-0005-0000-0000-0000E9D20000}"/>
    <cellStyle name="Hyperlink 50" xfId="56392" hidden="1" xr:uid="{00000000-0005-0000-0000-0000EAD20000}"/>
    <cellStyle name="Hyperlink 50" xfId="56442" hidden="1" xr:uid="{00000000-0005-0000-0000-0000EBD20000}"/>
    <cellStyle name="Hyperlink 50" xfId="56478" hidden="1" xr:uid="{00000000-0005-0000-0000-0000ECD20000}"/>
    <cellStyle name="Hyperlink 50" xfId="56540" hidden="1" xr:uid="{00000000-0005-0000-0000-0000EDD20000}"/>
    <cellStyle name="Hyperlink 50" xfId="56611" hidden="1" xr:uid="{00000000-0005-0000-0000-0000EED20000}"/>
    <cellStyle name="Hyperlink 50" xfId="56660" hidden="1" xr:uid="{00000000-0005-0000-0000-0000EFD20000}"/>
    <cellStyle name="Hyperlink 50" xfId="56710" hidden="1" xr:uid="{00000000-0005-0000-0000-0000F0D20000}"/>
    <cellStyle name="Hyperlink 50" xfId="56746" hidden="1" xr:uid="{00000000-0005-0000-0000-0000F1D20000}"/>
    <cellStyle name="Hyperlink 50" xfId="56797" hidden="1" xr:uid="{00000000-0005-0000-0000-0000F2D20000}"/>
    <cellStyle name="Hyperlink 50" xfId="56866" hidden="1" xr:uid="{00000000-0005-0000-0000-0000F3D20000}"/>
    <cellStyle name="Hyperlink 50" xfId="56915" hidden="1" xr:uid="{00000000-0005-0000-0000-0000F4D20000}"/>
    <cellStyle name="Hyperlink 50" xfId="56965" hidden="1" xr:uid="{00000000-0005-0000-0000-0000F5D20000}"/>
    <cellStyle name="Hyperlink 50" xfId="57001" hidden="1" xr:uid="{00000000-0005-0000-0000-0000F6D20000}"/>
    <cellStyle name="Hyperlink 50" xfId="57109" hidden="1" xr:uid="{00000000-0005-0000-0000-0000F7D20000}"/>
    <cellStyle name="Hyperlink 50" xfId="57233" hidden="1" xr:uid="{00000000-0005-0000-0000-0000F8D20000}"/>
    <cellStyle name="Hyperlink 50" xfId="57282" hidden="1" xr:uid="{00000000-0005-0000-0000-0000F9D20000}"/>
    <cellStyle name="Hyperlink 50" xfId="57332" hidden="1" xr:uid="{00000000-0005-0000-0000-0000FAD20000}"/>
    <cellStyle name="Hyperlink 50" xfId="57368" hidden="1" xr:uid="{00000000-0005-0000-0000-0000FBD20000}"/>
    <cellStyle name="Hyperlink 50" xfId="57491" hidden="1" xr:uid="{00000000-0005-0000-0000-0000FCD20000}"/>
    <cellStyle name="Hyperlink 50" xfId="57664" hidden="1" xr:uid="{00000000-0005-0000-0000-0000FDD20000}"/>
    <cellStyle name="Hyperlink 50" xfId="57713" hidden="1" xr:uid="{00000000-0005-0000-0000-0000FED20000}"/>
    <cellStyle name="Hyperlink 50" xfId="57763" hidden="1" xr:uid="{00000000-0005-0000-0000-0000FFD20000}"/>
    <cellStyle name="Hyperlink 50" xfId="57799" hidden="1" xr:uid="{00000000-0005-0000-0000-000000D30000}"/>
    <cellStyle name="Hyperlink 50" xfId="57498" hidden="1" xr:uid="{00000000-0005-0000-0000-000001D30000}"/>
    <cellStyle name="Hyperlink 50" xfId="57896" hidden="1" xr:uid="{00000000-0005-0000-0000-000002D30000}"/>
    <cellStyle name="Hyperlink 50" xfId="57945" hidden="1" xr:uid="{00000000-0005-0000-0000-000003D30000}"/>
    <cellStyle name="Hyperlink 50" xfId="57995" hidden="1" xr:uid="{00000000-0005-0000-0000-000004D30000}"/>
    <cellStyle name="Hyperlink 50" xfId="58031" hidden="1" xr:uid="{00000000-0005-0000-0000-000005D30000}"/>
    <cellStyle name="Hyperlink 50" xfId="57398" hidden="1" xr:uid="{00000000-0005-0000-0000-000006D30000}"/>
    <cellStyle name="Hyperlink 50" xfId="58100" hidden="1" xr:uid="{00000000-0005-0000-0000-000007D30000}"/>
    <cellStyle name="Hyperlink 50" xfId="58149" hidden="1" xr:uid="{00000000-0005-0000-0000-000008D30000}"/>
    <cellStyle name="Hyperlink 50" xfId="58199" hidden="1" xr:uid="{00000000-0005-0000-0000-000009D30000}"/>
    <cellStyle name="Hyperlink 50" xfId="58235" hidden="1" xr:uid="{00000000-0005-0000-0000-00000AD30000}"/>
    <cellStyle name="Hyperlink 50" xfId="57550" hidden="1" xr:uid="{00000000-0005-0000-0000-00000BD30000}"/>
    <cellStyle name="Hyperlink 50" xfId="58304" hidden="1" xr:uid="{00000000-0005-0000-0000-00000CD30000}"/>
    <cellStyle name="Hyperlink 50" xfId="58353" hidden="1" xr:uid="{00000000-0005-0000-0000-00000DD30000}"/>
    <cellStyle name="Hyperlink 50" xfId="58403" hidden="1" xr:uid="{00000000-0005-0000-0000-00000ED30000}"/>
    <cellStyle name="Hyperlink 50" xfId="58439" hidden="1" xr:uid="{00000000-0005-0000-0000-00000FD30000}"/>
    <cellStyle name="Hyperlink 50" xfId="57439" hidden="1" xr:uid="{00000000-0005-0000-0000-000010D30000}"/>
    <cellStyle name="Hyperlink 50" xfId="58508" hidden="1" xr:uid="{00000000-0005-0000-0000-000011D30000}"/>
    <cellStyle name="Hyperlink 50" xfId="58557" hidden="1" xr:uid="{00000000-0005-0000-0000-000012D30000}"/>
    <cellStyle name="Hyperlink 50" xfId="58607" hidden="1" xr:uid="{00000000-0005-0000-0000-000013D30000}"/>
    <cellStyle name="Hyperlink 50" xfId="58643" hidden="1" xr:uid="{00000000-0005-0000-0000-000014D30000}"/>
    <cellStyle name="Hyperlink 50" xfId="57117" hidden="1" xr:uid="{00000000-0005-0000-0000-000015D30000}"/>
    <cellStyle name="Hyperlink 50" xfId="58712" hidden="1" xr:uid="{00000000-0005-0000-0000-000016D30000}"/>
    <cellStyle name="Hyperlink 50" xfId="58761" hidden="1" xr:uid="{00000000-0005-0000-0000-000017D30000}"/>
    <cellStyle name="Hyperlink 50" xfId="58811" hidden="1" xr:uid="{00000000-0005-0000-0000-000018D30000}"/>
    <cellStyle name="Hyperlink 50" xfId="58847" hidden="1" xr:uid="{00000000-0005-0000-0000-000019D30000}"/>
    <cellStyle name="Hyperlink 50" xfId="58970" hidden="1" xr:uid="{00000000-0005-0000-0000-00001AD30000}"/>
    <cellStyle name="Hyperlink 50" xfId="59143" hidden="1" xr:uid="{00000000-0005-0000-0000-00001BD30000}"/>
    <cellStyle name="Hyperlink 50" xfId="59192" hidden="1" xr:uid="{00000000-0005-0000-0000-00001CD30000}"/>
    <cellStyle name="Hyperlink 50" xfId="59242" hidden="1" xr:uid="{00000000-0005-0000-0000-00001DD30000}"/>
    <cellStyle name="Hyperlink 50" xfId="59278" hidden="1" xr:uid="{00000000-0005-0000-0000-00001ED30000}"/>
    <cellStyle name="Hyperlink 50" xfId="58977" hidden="1" xr:uid="{00000000-0005-0000-0000-00001FD30000}"/>
    <cellStyle name="Hyperlink 50" xfId="59375" hidden="1" xr:uid="{00000000-0005-0000-0000-000020D30000}"/>
    <cellStyle name="Hyperlink 50" xfId="59424" hidden="1" xr:uid="{00000000-0005-0000-0000-000021D30000}"/>
    <cellStyle name="Hyperlink 50" xfId="59474" hidden="1" xr:uid="{00000000-0005-0000-0000-000022D30000}"/>
    <cellStyle name="Hyperlink 50" xfId="59510" hidden="1" xr:uid="{00000000-0005-0000-0000-000023D30000}"/>
    <cellStyle name="Hyperlink 50" xfId="58877" hidden="1" xr:uid="{00000000-0005-0000-0000-000024D30000}"/>
    <cellStyle name="Hyperlink 50" xfId="59579" hidden="1" xr:uid="{00000000-0005-0000-0000-000025D30000}"/>
    <cellStyle name="Hyperlink 50" xfId="59628" hidden="1" xr:uid="{00000000-0005-0000-0000-000026D30000}"/>
    <cellStyle name="Hyperlink 50" xfId="59678" hidden="1" xr:uid="{00000000-0005-0000-0000-000027D30000}"/>
    <cellStyle name="Hyperlink 50" xfId="59714" hidden="1" xr:uid="{00000000-0005-0000-0000-000028D30000}"/>
    <cellStyle name="Hyperlink 50" xfId="59029" hidden="1" xr:uid="{00000000-0005-0000-0000-000029D30000}"/>
    <cellStyle name="Hyperlink 50" xfId="59783" hidden="1" xr:uid="{00000000-0005-0000-0000-00002AD30000}"/>
    <cellStyle name="Hyperlink 50" xfId="59832" hidden="1" xr:uid="{00000000-0005-0000-0000-00002BD30000}"/>
    <cellStyle name="Hyperlink 50" xfId="59882" hidden="1" xr:uid="{00000000-0005-0000-0000-00002CD30000}"/>
    <cellStyle name="Hyperlink 50" xfId="59918" hidden="1" xr:uid="{00000000-0005-0000-0000-00002DD30000}"/>
    <cellStyle name="Hyperlink 50" xfId="58918" hidden="1" xr:uid="{00000000-0005-0000-0000-00002ED30000}"/>
    <cellStyle name="Hyperlink 50" xfId="59987" hidden="1" xr:uid="{00000000-0005-0000-0000-00002FD30000}"/>
    <cellStyle name="Hyperlink 50" xfId="60036" hidden="1" xr:uid="{00000000-0005-0000-0000-000030D30000}"/>
    <cellStyle name="Hyperlink 50" xfId="60086" hidden="1" xr:uid="{00000000-0005-0000-0000-000031D30000}"/>
    <cellStyle name="Hyperlink 50" xfId="60122" hidden="1" xr:uid="{00000000-0005-0000-0000-000032D30000}"/>
    <cellStyle name="Hyperlink 50" xfId="57017" hidden="1" xr:uid="{00000000-0005-0000-0000-000033D30000}"/>
    <cellStyle name="Hyperlink 50" xfId="60191" hidden="1" xr:uid="{00000000-0005-0000-0000-000034D30000}"/>
    <cellStyle name="Hyperlink 50" xfId="60240" hidden="1" xr:uid="{00000000-0005-0000-0000-000035D30000}"/>
    <cellStyle name="Hyperlink 50" xfId="60290" hidden="1" xr:uid="{00000000-0005-0000-0000-000036D30000}"/>
    <cellStyle name="Hyperlink 50" xfId="60326" hidden="1" xr:uid="{00000000-0005-0000-0000-000037D30000}"/>
    <cellStyle name="Hyperlink 50" xfId="60449" hidden="1" xr:uid="{00000000-0005-0000-0000-000038D30000}"/>
    <cellStyle name="Hyperlink 50" xfId="60622" hidden="1" xr:uid="{00000000-0005-0000-0000-000039D30000}"/>
    <cellStyle name="Hyperlink 50" xfId="60671" hidden="1" xr:uid="{00000000-0005-0000-0000-00003AD30000}"/>
    <cellStyle name="Hyperlink 50" xfId="60721" hidden="1" xr:uid="{00000000-0005-0000-0000-00003BD30000}"/>
    <cellStyle name="Hyperlink 50" xfId="60757" hidden="1" xr:uid="{00000000-0005-0000-0000-00003CD30000}"/>
    <cellStyle name="Hyperlink 50" xfId="60456" hidden="1" xr:uid="{00000000-0005-0000-0000-00003DD30000}"/>
    <cellStyle name="Hyperlink 50" xfId="60854" hidden="1" xr:uid="{00000000-0005-0000-0000-00003ED30000}"/>
    <cellStyle name="Hyperlink 50" xfId="60903" hidden="1" xr:uid="{00000000-0005-0000-0000-00003FD30000}"/>
    <cellStyle name="Hyperlink 50" xfId="60953" hidden="1" xr:uid="{00000000-0005-0000-0000-000040D30000}"/>
    <cellStyle name="Hyperlink 50" xfId="60989" hidden="1" xr:uid="{00000000-0005-0000-0000-000041D30000}"/>
    <cellStyle name="Hyperlink 50" xfId="60356" hidden="1" xr:uid="{00000000-0005-0000-0000-000042D30000}"/>
    <cellStyle name="Hyperlink 50" xfId="61058" hidden="1" xr:uid="{00000000-0005-0000-0000-000043D30000}"/>
    <cellStyle name="Hyperlink 50" xfId="61107" hidden="1" xr:uid="{00000000-0005-0000-0000-000044D30000}"/>
    <cellStyle name="Hyperlink 50" xfId="61157" hidden="1" xr:uid="{00000000-0005-0000-0000-000045D30000}"/>
    <cellStyle name="Hyperlink 50" xfId="61193" hidden="1" xr:uid="{00000000-0005-0000-0000-000046D30000}"/>
    <cellStyle name="Hyperlink 50" xfId="60508" hidden="1" xr:uid="{00000000-0005-0000-0000-000047D30000}"/>
    <cellStyle name="Hyperlink 50" xfId="61262" hidden="1" xr:uid="{00000000-0005-0000-0000-000048D30000}"/>
    <cellStyle name="Hyperlink 50" xfId="61311" hidden="1" xr:uid="{00000000-0005-0000-0000-000049D30000}"/>
    <cellStyle name="Hyperlink 50" xfId="61361" hidden="1" xr:uid="{00000000-0005-0000-0000-00004AD30000}"/>
    <cellStyle name="Hyperlink 50" xfId="61397" hidden="1" xr:uid="{00000000-0005-0000-0000-00004BD30000}"/>
    <cellStyle name="Hyperlink 50" xfId="60397" hidden="1" xr:uid="{00000000-0005-0000-0000-00004CD30000}"/>
    <cellStyle name="Hyperlink 50" xfId="61466" hidden="1" xr:uid="{00000000-0005-0000-0000-00004DD30000}"/>
    <cellStyle name="Hyperlink 50" xfId="61515" hidden="1" xr:uid="{00000000-0005-0000-0000-00004ED30000}"/>
    <cellStyle name="Hyperlink 50" xfId="61565" hidden="1" xr:uid="{00000000-0005-0000-0000-00004FD30000}"/>
    <cellStyle name="Hyperlink 50" xfId="61601" xr:uid="{00000000-0005-0000-0000-000050D30000}"/>
    <cellStyle name="Hyperlink 51" xfId="198" hidden="1" xr:uid="{00000000-0005-0000-0000-000051D30000}"/>
    <cellStyle name="Hyperlink 51" xfId="249" hidden="1" xr:uid="{00000000-0005-0000-0000-000052D30000}"/>
    <cellStyle name="Hyperlink 51" xfId="479" hidden="1" xr:uid="{00000000-0005-0000-0000-000053D30000}"/>
    <cellStyle name="Hyperlink 51" xfId="530" hidden="1" xr:uid="{00000000-0005-0000-0000-000054D30000}"/>
    <cellStyle name="Hyperlink 51" xfId="580" hidden="1" xr:uid="{00000000-0005-0000-0000-000055D30000}"/>
    <cellStyle name="Hyperlink 51" xfId="616" hidden="1" xr:uid="{00000000-0005-0000-0000-000056D30000}"/>
    <cellStyle name="Hyperlink 51" xfId="667" hidden="1" xr:uid="{00000000-0005-0000-0000-000057D30000}"/>
    <cellStyle name="Hyperlink 51" xfId="736" hidden="1" xr:uid="{00000000-0005-0000-0000-000058D30000}"/>
    <cellStyle name="Hyperlink 51" xfId="785" hidden="1" xr:uid="{00000000-0005-0000-0000-000059D30000}"/>
    <cellStyle name="Hyperlink 51" xfId="835" hidden="1" xr:uid="{00000000-0005-0000-0000-00005AD30000}"/>
    <cellStyle name="Hyperlink 51" xfId="871" hidden="1" xr:uid="{00000000-0005-0000-0000-00005BD30000}"/>
    <cellStyle name="Hyperlink 51" xfId="981" hidden="1" xr:uid="{00000000-0005-0000-0000-00005CD30000}"/>
    <cellStyle name="Hyperlink 51" xfId="1106" hidden="1" xr:uid="{00000000-0005-0000-0000-00005DD30000}"/>
    <cellStyle name="Hyperlink 51" xfId="1155" hidden="1" xr:uid="{00000000-0005-0000-0000-00005ED30000}"/>
    <cellStyle name="Hyperlink 51" xfId="1205" hidden="1" xr:uid="{00000000-0005-0000-0000-00005FD30000}"/>
    <cellStyle name="Hyperlink 51" xfId="1241" hidden="1" xr:uid="{00000000-0005-0000-0000-000060D30000}"/>
    <cellStyle name="Hyperlink 51" xfId="1364" hidden="1" xr:uid="{00000000-0005-0000-0000-000061D30000}"/>
    <cellStyle name="Hyperlink 51" xfId="1537" hidden="1" xr:uid="{00000000-0005-0000-0000-000062D30000}"/>
    <cellStyle name="Hyperlink 51" xfId="1586" hidden="1" xr:uid="{00000000-0005-0000-0000-000063D30000}"/>
    <cellStyle name="Hyperlink 51" xfId="1636" hidden="1" xr:uid="{00000000-0005-0000-0000-000064D30000}"/>
    <cellStyle name="Hyperlink 51" xfId="1672" hidden="1" xr:uid="{00000000-0005-0000-0000-000065D30000}"/>
    <cellStyle name="Hyperlink 51" xfId="1369" hidden="1" xr:uid="{00000000-0005-0000-0000-000066D30000}"/>
    <cellStyle name="Hyperlink 51" xfId="1769" hidden="1" xr:uid="{00000000-0005-0000-0000-000067D30000}"/>
    <cellStyle name="Hyperlink 51" xfId="1818" hidden="1" xr:uid="{00000000-0005-0000-0000-000068D30000}"/>
    <cellStyle name="Hyperlink 51" xfId="1868" hidden="1" xr:uid="{00000000-0005-0000-0000-000069D30000}"/>
    <cellStyle name="Hyperlink 51" xfId="1904" hidden="1" xr:uid="{00000000-0005-0000-0000-00006AD30000}"/>
    <cellStyle name="Hyperlink 51" xfId="1269" hidden="1" xr:uid="{00000000-0005-0000-0000-00006BD30000}"/>
    <cellStyle name="Hyperlink 51" xfId="1973" hidden="1" xr:uid="{00000000-0005-0000-0000-00006CD30000}"/>
    <cellStyle name="Hyperlink 51" xfId="2022" hidden="1" xr:uid="{00000000-0005-0000-0000-00006DD30000}"/>
    <cellStyle name="Hyperlink 51" xfId="2072" hidden="1" xr:uid="{00000000-0005-0000-0000-00006ED30000}"/>
    <cellStyle name="Hyperlink 51" xfId="2108" hidden="1" xr:uid="{00000000-0005-0000-0000-00006FD30000}"/>
    <cellStyle name="Hyperlink 51" xfId="1424" hidden="1" xr:uid="{00000000-0005-0000-0000-000070D30000}"/>
    <cellStyle name="Hyperlink 51" xfId="2177" hidden="1" xr:uid="{00000000-0005-0000-0000-000071D30000}"/>
    <cellStyle name="Hyperlink 51" xfId="2226" hidden="1" xr:uid="{00000000-0005-0000-0000-000072D30000}"/>
    <cellStyle name="Hyperlink 51" xfId="2276" hidden="1" xr:uid="{00000000-0005-0000-0000-000073D30000}"/>
    <cellStyle name="Hyperlink 51" xfId="2312" hidden="1" xr:uid="{00000000-0005-0000-0000-000074D30000}"/>
    <cellStyle name="Hyperlink 51" xfId="1310" hidden="1" xr:uid="{00000000-0005-0000-0000-000075D30000}"/>
    <cellStyle name="Hyperlink 51" xfId="2381" hidden="1" xr:uid="{00000000-0005-0000-0000-000076D30000}"/>
    <cellStyle name="Hyperlink 51" xfId="2430" hidden="1" xr:uid="{00000000-0005-0000-0000-000077D30000}"/>
    <cellStyle name="Hyperlink 51" xfId="2480" hidden="1" xr:uid="{00000000-0005-0000-0000-000078D30000}"/>
    <cellStyle name="Hyperlink 51" xfId="2516" hidden="1" xr:uid="{00000000-0005-0000-0000-000079D30000}"/>
    <cellStyle name="Hyperlink 51" xfId="987" hidden="1" xr:uid="{00000000-0005-0000-0000-00007AD30000}"/>
    <cellStyle name="Hyperlink 51" xfId="2585" hidden="1" xr:uid="{00000000-0005-0000-0000-00007BD30000}"/>
    <cellStyle name="Hyperlink 51" xfId="2634" hidden="1" xr:uid="{00000000-0005-0000-0000-00007CD30000}"/>
    <cellStyle name="Hyperlink 51" xfId="2684" hidden="1" xr:uid="{00000000-0005-0000-0000-00007DD30000}"/>
    <cellStyle name="Hyperlink 51" xfId="2720" hidden="1" xr:uid="{00000000-0005-0000-0000-00007ED30000}"/>
    <cellStyle name="Hyperlink 51" xfId="2843" hidden="1" xr:uid="{00000000-0005-0000-0000-00007FD30000}"/>
    <cellStyle name="Hyperlink 51" xfId="3016" hidden="1" xr:uid="{00000000-0005-0000-0000-000080D30000}"/>
    <cellStyle name="Hyperlink 51" xfId="3065" hidden="1" xr:uid="{00000000-0005-0000-0000-000081D30000}"/>
    <cellStyle name="Hyperlink 51" xfId="3115" hidden="1" xr:uid="{00000000-0005-0000-0000-000082D30000}"/>
    <cellStyle name="Hyperlink 51" xfId="3151" hidden="1" xr:uid="{00000000-0005-0000-0000-000083D30000}"/>
    <cellStyle name="Hyperlink 51" xfId="2848" hidden="1" xr:uid="{00000000-0005-0000-0000-000084D30000}"/>
    <cellStyle name="Hyperlink 51" xfId="3248" hidden="1" xr:uid="{00000000-0005-0000-0000-000085D30000}"/>
    <cellStyle name="Hyperlink 51" xfId="3297" hidden="1" xr:uid="{00000000-0005-0000-0000-000086D30000}"/>
    <cellStyle name="Hyperlink 51" xfId="3347" hidden="1" xr:uid="{00000000-0005-0000-0000-000087D30000}"/>
    <cellStyle name="Hyperlink 51" xfId="3383" hidden="1" xr:uid="{00000000-0005-0000-0000-000088D30000}"/>
    <cellStyle name="Hyperlink 51" xfId="2748" hidden="1" xr:uid="{00000000-0005-0000-0000-000089D30000}"/>
    <cellStyle name="Hyperlink 51" xfId="3452" hidden="1" xr:uid="{00000000-0005-0000-0000-00008AD30000}"/>
    <cellStyle name="Hyperlink 51" xfId="3501" hidden="1" xr:uid="{00000000-0005-0000-0000-00008BD30000}"/>
    <cellStyle name="Hyperlink 51" xfId="3551" hidden="1" xr:uid="{00000000-0005-0000-0000-00008CD30000}"/>
    <cellStyle name="Hyperlink 51" xfId="3587" hidden="1" xr:uid="{00000000-0005-0000-0000-00008DD30000}"/>
    <cellStyle name="Hyperlink 51" xfId="2903" hidden="1" xr:uid="{00000000-0005-0000-0000-00008ED30000}"/>
    <cellStyle name="Hyperlink 51" xfId="3656" hidden="1" xr:uid="{00000000-0005-0000-0000-00008FD30000}"/>
    <cellStyle name="Hyperlink 51" xfId="3705" hidden="1" xr:uid="{00000000-0005-0000-0000-000090D30000}"/>
    <cellStyle name="Hyperlink 51" xfId="3755" hidden="1" xr:uid="{00000000-0005-0000-0000-000091D30000}"/>
    <cellStyle name="Hyperlink 51" xfId="3791" hidden="1" xr:uid="{00000000-0005-0000-0000-000092D30000}"/>
    <cellStyle name="Hyperlink 51" xfId="2789" hidden="1" xr:uid="{00000000-0005-0000-0000-000093D30000}"/>
    <cellStyle name="Hyperlink 51" xfId="3860" hidden="1" xr:uid="{00000000-0005-0000-0000-000094D30000}"/>
    <cellStyle name="Hyperlink 51" xfId="3909" hidden="1" xr:uid="{00000000-0005-0000-0000-000095D30000}"/>
    <cellStyle name="Hyperlink 51" xfId="3959" hidden="1" xr:uid="{00000000-0005-0000-0000-000096D30000}"/>
    <cellStyle name="Hyperlink 51" xfId="3995" hidden="1" xr:uid="{00000000-0005-0000-0000-000097D30000}"/>
    <cellStyle name="Hyperlink 51" xfId="887" hidden="1" xr:uid="{00000000-0005-0000-0000-000098D30000}"/>
    <cellStyle name="Hyperlink 51" xfId="4064" hidden="1" xr:uid="{00000000-0005-0000-0000-000099D30000}"/>
    <cellStyle name="Hyperlink 51" xfId="4113" hidden="1" xr:uid="{00000000-0005-0000-0000-00009AD30000}"/>
    <cellStyle name="Hyperlink 51" xfId="4163" hidden="1" xr:uid="{00000000-0005-0000-0000-00009BD30000}"/>
    <cellStyle name="Hyperlink 51" xfId="4199" hidden="1" xr:uid="{00000000-0005-0000-0000-00009CD30000}"/>
    <cellStyle name="Hyperlink 51" xfId="4322" hidden="1" xr:uid="{00000000-0005-0000-0000-00009DD30000}"/>
    <cellStyle name="Hyperlink 51" xfId="4495" hidden="1" xr:uid="{00000000-0005-0000-0000-00009ED30000}"/>
    <cellStyle name="Hyperlink 51" xfId="4544" hidden="1" xr:uid="{00000000-0005-0000-0000-00009FD30000}"/>
    <cellStyle name="Hyperlink 51" xfId="4594" hidden="1" xr:uid="{00000000-0005-0000-0000-0000A0D30000}"/>
    <cellStyle name="Hyperlink 51" xfId="4630" hidden="1" xr:uid="{00000000-0005-0000-0000-0000A1D30000}"/>
    <cellStyle name="Hyperlink 51" xfId="4327" hidden="1" xr:uid="{00000000-0005-0000-0000-0000A2D30000}"/>
    <cellStyle name="Hyperlink 51" xfId="4727" hidden="1" xr:uid="{00000000-0005-0000-0000-0000A3D30000}"/>
    <cellStyle name="Hyperlink 51" xfId="4776" hidden="1" xr:uid="{00000000-0005-0000-0000-0000A4D30000}"/>
    <cellStyle name="Hyperlink 51" xfId="4826" hidden="1" xr:uid="{00000000-0005-0000-0000-0000A5D30000}"/>
    <cellStyle name="Hyperlink 51" xfId="4862" hidden="1" xr:uid="{00000000-0005-0000-0000-0000A6D30000}"/>
    <cellStyle name="Hyperlink 51" xfId="4227" hidden="1" xr:uid="{00000000-0005-0000-0000-0000A7D30000}"/>
    <cellStyle name="Hyperlink 51" xfId="4931" hidden="1" xr:uid="{00000000-0005-0000-0000-0000A8D30000}"/>
    <cellStyle name="Hyperlink 51" xfId="4980" hidden="1" xr:uid="{00000000-0005-0000-0000-0000A9D30000}"/>
    <cellStyle name="Hyperlink 51" xfId="5030" hidden="1" xr:uid="{00000000-0005-0000-0000-0000AAD30000}"/>
    <cellStyle name="Hyperlink 51" xfId="5066" hidden="1" xr:uid="{00000000-0005-0000-0000-0000ABD30000}"/>
    <cellStyle name="Hyperlink 51" xfId="4382" hidden="1" xr:uid="{00000000-0005-0000-0000-0000ACD30000}"/>
    <cellStyle name="Hyperlink 51" xfId="5135" hidden="1" xr:uid="{00000000-0005-0000-0000-0000ADD30000}"/>
    <cellStyle name="Hyperlink 51" xfId="5184" hidden="1" xr:uid="{00000000-0005-0000-0000-0000AED30000}"/>
    <cellStyle name="Hyperlink 51" xfId="5234" hidden="1" xr:uid="{00000000-0005-0000-0000-0000AFD30000}"/>
    <cellStyle name="Hyperlink 51" xfId="5270" hidden="1" xr:uid="{00000000-0005-0000-0000-0000B0D30000}"/>
    <cellStyle name="Hyperlink 51" xfId="4268" hidden="1" xr:uid="{00000000-0005-0000-0000-0000B1D30000}"/>
    <cellStyle name="Hyperlink 51" xfId="5339" hidden="1" xr:uid="{00000000-0005-0000-0000-0000B2D30000}"/>
    <cellStyle name="Hyperlink 51" xfId="5388" hidden="1" xr:uid="{00000000-0005-0000-0000-0000B3D30000}"/>
    <cellStyle name="Hyperlink 51" xfId="5438" hidden="1" xr:uid="{00000000-0005-0000-0000-0000B4D30000}"/>
    <cellStyle name="Hyperlink 51" xfId="5474" hidden="1" xr:uid="{00000000-0005-0000-0000-0000B5D30000}"/>
    <cellStyle name="Hyperlink 51" xfId="5675" hidden="1" xr:uid="{00000000-0005-0000-0000-0000B6D30000}"/>
    <cellStyle name="Hyperlink 51" xfId="5875" hidden="1" xr:uid="{00000000-0005-0000-0000-0000B7D30000}"/>
    <cellStyle name="Hyperlink 51" xfId="5924" hidden="1" xr:uid="{00000000-0005-0000-0000-0000B8D30000}"/>
    <cellStyle name="Hyperlink 51" xfId="5974" hidden="1" xr:uid="{00000000-0005-0000-0000-0000B9D30000}"/>
    <cellStyle name="Hyperlink 51" xfId="6010" hidden="1" xr:uid="{00000000-0005-0000-0000-0000BAD30000}"/>
    <cellStyle name="Hyperlink 51" xfId="6061" hidden="1" xr:uid="{00000000-0005-0000-0000-0000BBD30000}"/>
    <cellStyle name="Hyperlink 51" xfId="6130" hidden="1" xr:uid="{00000000-0005-0000-0000-0000BCD30000}"/>
    <cellStyle name="Hyperlink 51" xfId="6179" hidden="1" xr:uid="{00000000-0005-0000-0000-0000BDD30000}"/>
    <cellStyle name="Hyperlink 51" xfId="6229" hidden="1" xr:uid="{00000000-0005-0000-0000-0000BED30000}"/>
    <cellStyle name="Hyperlink 51" xfId="6265" hidden="1" xr:uid="{00000000-0005-0000-0000-0000BFD30000}"/>
    <cellStyle name="Hyperlink 51" xfId="6372" hidden="1" xr:uid="{00000000-0005-0000-0000-0000C0D30000}"/>
    <cellStyle name="Hyperlink 51" xfId="6496" hidden="1" xr:uid="{00000000-0005-0000-0000-0000C1D30000}"/>
    <cellStyle name="Hyperlink 51" xfId="6545" hidden="1" xr:uid="{00000000-0005-0000-0000-0000C2D30000}"/>
    <cellStyle name="Hyperlink 51" xfId="6595" hidden="1" xr:uid="{00000000-0005-0000-0000-0000C3D30000}"/>
    <cellStyle name="Hyperlink 51" xfId="6631" hidden="1" xr:uid="{00000000-0005-0000-0000-0000C4D30000}"/>
    <cellStyle name="Hyperlink 51" xfId="6754" hidden="1" xr:uid="{00000000-0005-0000-0000-0000C5D30000}"/>
    <cellStyle name="Hyperlink 51" xfId="6927" hidden="1" xr:uid="{00000000-0005-0000-0000-0000C6D30000}"/>
    <cellStyle name="Hyperlink 51" xfId="6976" hidden="1" xr:uid="{00000000-0005-0000-0000-0000C7D30000}"/>
    <cellStyle name="Hyperlink 51" xfId="7026" hidden="1" xr:uid="{00000000-0005-0000-0000-0000C8D30000}"/>
    <cellStyle name="Hyperlink 51" xfId="7062" hidden="1" xr:uid="{00000000-0005-0000-0000-0000C9D30000}"/>
    <cellStyle name="Hyperlink 51" xfId="6759" hidden="1" xr:uid="{00000000-0005-0000-0000-0000CAD30000}"/>
    <cellStyle name="Hyperlink 51" xfId="7159" hidden="1" xr:uid="{00000000-0005-0000-0000-0000CBD30000}"/>
    <cellStyle name="Hyperlink 51" xfId="7208" hidden="1" xr:uid="{00000000-0005-0000-0000-0000CCD30000}"/>
    <cellStyle name="Hyperlink 51" xfId="7258" hidden="1" xr:uid="{00000000-0005-0000-0000-0000CDD30000}"/>
    <cellStyle name="Hyperlink 51" xfId="7294" hidden="1" xr:uid="{00000000-0005-0000-0000-0000CED30000}"/>
    <cellStyle name="Hyperlink 51" xfId="6659" hidden="1" xr:uid="{00000000-0005-0000-0000-0000CFD30000}"/>
    <cellStyle name="Hyperlink 51" xfId="7363" hidden="1" xr:uid="{00000000-0005-0000-0000-0000D0D30000}"/>
    <cellStyle name="Hyperlink 51" xfId="7412" hidden="1" xr:uid="{00000000-0005-0000-0000-0000D1D30000}"/>
    <cellStyle name="Hyperlink 51" xfId="7462" hidden="1" xr:uid="{00000000-0005-0000-0000-0000D2D30000}"/>
    <cellStyle name="Hyperlink 51" xfId="7498" hidden="1" xr:uid="{00000000-0005-0000-0000-0000D3D30000}"/>
    <cellStyle name="Hyperlink 51" xfId="6814" hidden="1" xr:uid="{00000000-0005-0000-0000-0000D4D30000}"/>
    <cellStyle name="Hyperlink 51" xfId="7567" hidden="1" xr:uid="{00000000-0005-0000-0000-0000D5D30000}"/>
    <cellStyle name="Hyperlink 51" xfId="7616" hidden="1" xr:uid="{00000000-0005-0000-0000-0000D6D30000}"/>
    <cellStyle name="Hyperlink 51" xfId="7666" hidden="1" xr:uid="{00000000-0005-0000-0000-0000D7D30000}"/>
    <cellStyle name="Hyperlink 51" xfId="7702" hidden="1" xr:uid="{00000000-0005-0000-0000-0000D8D30000}"/>
    <cellStyle name="Hyperlink 51" xfId="6700" hidden="1" xr:uid="{00000000-0005-0000-0000-0000D9D30000}"/>
    <cellStyle name="Hyperlink 51" xfId="7771" hidden="1" xr:uid="{00000000-0005-0000-0000-0000DAD30000}"/>
    <cellStyle name="Hyperlink 51" xfId="7820" hidden="1" xr:uid="{00000000-0005-0000-0000-0000DBD30000}"/>
    <cellStyle name="Hyperlink 51" xfId="7870" hidden="1" xr:uid="{00000000-0005-0000-0000-0000DCD30000}"/>
    <cellStyle name="Hyperlink 51" xfId="7906" hidden="1" xr:uid="{00000000-0005-0000-0000-0000DDD30000}"/>
    <cellStyle name="Hyperlink 51" xfId="6378" hidden="1" xr:uid="{00000000-0005-0000-0000-0000DED30000}"/>
    <cellStyle name="Hyperlink 51" xfId="7975" hidden="1" xr:uid="{00000000-0005-0000-0000-0000DFD30000}"/>
    <cellStyle name="Hyperlink 51" xfId="8024" hidden="1" xr:uid="{00000000-0005-0000-0000-0000E0D30000}"/>
    <cellStyle name="Hyperlink 51" xfId="8074" hidden="1" xr:uid="{00000000-0005-0000-0000-0000E1D30000}"/>
    <cellStyle name="Hyperlink 51" xfId="8110" hidden="1" xr:uid="{00000000-0005-0000-0000-0000E2D30000}"/>
    <cellStyle name="Hyperlink 51" xfId="8233" hidden="1" xr:uid="{00000000-0005-0000-0000-0000E3D30000}"/>
    <cellStyle name="Hyperlink 51" xfId="8406" hidden="1" xr:uid="{00000000-0005-0000-0000-0000E4D30000}"/>
    <cellStyle name="Hyperlink 51" xfId="8455" hidden="1" xr:uid="{00000000-0005-0000-0000-0000E5D30000}"/>
    <cellStyle name="Hyperlink 51" xfId="8505" hidden="1" xr:uid="{00000000-0005-0000-0000-0000E6D30000}"/>
    <cellStyle name="Hyperlink 51" xfId="8541" hidden="1" xr:uid="{00000000-0005-0000-0000-0000E7D30000}"/>
    <cellStyle name="Hyperlink 51" xfId="8238" hidden="1" xr:uid="{00000000-0005-0000-0000-0000E8D30000}"/>
    <cellStyle name="Hyperlink 51" xfId="8638" hidden="1" xr:uid="{00000000-0005-0000-0000-0000E9D30000}"/>
    <cellStyle name="Hyperlink 51" xfId="8687" hidden="1" xr:uid="{00000000-0005-0000-0000-0000EAD30000}"/>
    <cellStyle name="Hyperlink 51" xfId="8737" hidden="1" xr:uid="{00000000-0005-0000-0000-0000EBD30000}"/>
    <cellStyle name="Hyperlink 51" xfId="8773" hidden="1" xr:uid="{00000000-0005-0000-0000-0000ECD30000}"/>
    <cellStyle name="Hyperlink 51" xfId="8138" hidden="1" xr:uid="{00000000-0005-0000-0000-0000EDD30000}"/>
    <cellStyle name="Hyperlink 51" xfId="8842" hidden="1" xr:uid="{00000000-0005-0000-0000-0000EED30000}"/>
    <cellStyle name="Hyperlink 51" xfId="8891" hidden="1" xr:uid="{00000000-0005-0000-0000-0000EFD30000}"/>
    <cellStyle name="Hyperlink 51" xfId="8941" hidden="1" xr:uid="{00000000-0005-0000-0000-0000F0D30000}"/>
    <cellStyle name="Hyperlink 51" xfId="8977" hidden="1" xr:uid="{00000000-0005-0000-0000-0000F1D30000}"/>
    <cellStyle name="Hyperlink 51" xfId="8293" hidden="1" xr:uid="{00000000-0005-0000-0000-0000F2D30000}"/>
    <cellStyle name="Hyperlink 51" xfId="9046" hidden="1" xr:uid="{00000000-0005-0000-0000-0000F3D30000}"/>
    <cellStyle name="Hyperlink 51" xfId="9095" hidden="1" xr:uid="{00000000-0005-0000-0000-0000F4D30000}"/>
    <cellStyle name="Hyperlink 51" xfId="9145" hidden="1" xr:uid="{00000000-0005-0000-0000-0000F5D30000}"/>
    <cellStyle name="Hyperlink 51" xfId="9181" hidden="1" xr:uid="{00000000-0005-0000-0000-0000F6D30000}"/>
    <cellStyle name="Hyperlink 51" xfId="8179" hidden="1" xr:uid="{00000000-0005-0000-0000-0000F7D30000}"/>
    <cellStyle name="Hyperlink 51" xfId="9250" hidden="1" xr:uid="{00000000-0005-0000-0000-0000F8D30000}"/>
    <cellStyle name="Hyperlink 51" xfId="9299" hidden="1" xr:uid="{00000000-0005-0000-0000-0000F9D30000}"/>
    <cellStyle name="Hyperlink 51" xfId="9349" hidden="1" xr:uid="{00000000-0005-0000-0000-0000FAD30000}"/>
    <cellStyle name="Hyperlink 51" xfId="9385" hidden="1" xr:uid="{00000000-0005-0000-0000-0000FBD30000}"/>
    <cellStyle name="Hyperlink 51" xfId="6279" hidden="1" xr:uid="{00000000-0005-0000-0000-0000FCD30000}"/>
    <cellStyle name="Hyperlink 51" xfId="9454" hidden="1" xr:uid="{00000000-0005-0000-0000-0000FDD30000}"/>
    <cellStyle name="Hyperlink 51" xfId="9503" hidden="1" xr:uid="{00000000-0005-0000-0000-0000FED30000}"/>
    <cellStyle name="Hyperlink 51" xfId="9553" hidden="1" xr:uid="{00000000-0005-0000-0000-0000FFD30000}"/>
    <cellStyle name="Hyperlink 51" xfId="9589" hidden="1" xr:uid="{00000000-0005-0000-0000-000000D40000}"/>
    <cellStyle name="Hyperlink 51" xfId="9712" hidden="1" xr:uid="{00000000-0005-0000-0000-000001D40000}"/>
    <cellStyle name="Hyperlink 51" xfId="9885" hidden="1" xr:uid="{00000000-0005-0000-0000-000002D40000}"/>
    <cellStyle name="Hyperlink 51" xfId="9934" hidden="1" xr:uid="{00000000-0005-0000-0000-000003D40000}"/>
    <cellStyle name="Hyperlink 51" xfId="9984" hidden="1" xr:uid="{00000000-0005-0000-0000-000004D40000}"/>
    <cellStyle name="Hyperlink 51" xfId="10020" hidden="1" xr:uid="{00000000-0005-0000-0000-000005D40000}"/>
    <cellStyle name="Hyperlink 51" xfId="9717" hidden="1" xr:uid="{00000000-0005-0000-0000-000006D40000}"/>
    <cellStyle name="Hyperlink 51" xfId="10117" hidden="1" xr:uid="{00000000-0005-0000-0000-000007D40000}"/>
    <cellStyle name="Hyperlink 51" xfId="10166" hidden="1" xr:uid="{00000000-0005-0000-0000-000008D40000}"/>
    <cellStyle name="Hyperlink 51" xfId="10216" hidden="1" xr:uid="{00000000-0005-0000-0000-000009D40000}"/>
    <cellStyle name="Hyperlink 51" xfId="10252" hidden="1" xr:uid="{00000000-0005-0000-0000-00000AD40000}"/>
    <cellStyle name="Hyperlink 51" xfId="9617" hidden="1" xr:uid="{00000000-0005-0000-0000-00000BD40000}"/>
    <cellStyle name="Hyperlink 51" xfId="10321" hidden="1" xr:uid="{00000000-0005-0000-0000-00000CD40000}"/>
    <cellStyle name="Hyperlink 51" xfId="10370" hidden="1" xr:uid="{00000000-0005-0000-0000-00000DD40000}"/>
    <cellStyle name="Hyperlink 51" xfId="10420" hidden="1" xr:uid="{00000000-0005-0000-0000-00000ED40000}"/>
    <cellStyle name="Hyperlink 51" xfId="10456" hidden="1" xr:uid="{00000000-0005-0000-0000-00000FD40000}"/>
    <cellStyle name="Hyperlink 51" xfId="9772" hidden="1" xr:uid="{00000000-0005-0000-0000-000010D40000}"/>
    <cellStyle name="Hyperlink 51" xfId="10525" hidden="1" xr:uid="{00000000-0005-0000-0000-000011D40000}"/>
    <cellStyle name="Hyperlink 51" xfId="10574" hidden="1" xr:uid="{00000000-0005-0000-0000-000012D40000}"/>
    <cellStyle name="Hyperlink 51" xfId="10624" hidden="1" xr:uid="{00000000-0005-0000-0000-000013D40000}"/>
    <cellStyle name="Hyperlink 51" xfId="10660" hidden="1" xr:uid="{00000000-0005-0000-0000-000014D40000}"/>
    <cellStyle name="Hyperlink 51" xfId="9658" hidden="1" xr:uid="{00000000-0005-0000-0000-000015D40000}"/>
    <cellStyle name="Hyperlink 51" xfId="10729" hidden="1" xr:uid="{00000000-0005-0000-0000-000016D40000}"/>
    <cellStyle name="Hyperlink 51" xfId="10778" hidden="1" xr:uid="{00000000-0005-0000-0000-000017D40000}"/>
    <cellStyle name="Hyperlink 51" xfId="10828" hidden="1" xr:uid="{00000000-0005-0000-0000-000018D40000}"/>
    <cellStyle name="Hyperlink 51" xfId="10864" hidden="1" xr:uid="{00000000-0005-0000-0000-000019D40000}"/>
    <cellStyle name="Hyperlink 51" xfId="5687" hidden="1" xr:uid="{00000000-0005-0000-0000-00001AD40000}"/>
    <cellStyle name="Hyperlink 51" xfId="10962" hidden="1" xr:uid="{00000000-0005-0000-0000-00001BD40000}"/>
    <cellStyle name="Hyperlink 51" xfId="11011" hidden="1" xr:uid="{00000000-0005-0000-0000-00001CD40000}"/>
    <cellStyle name="Hyperlink 51" xfId="11061" hidden="1" xr:uid="{00000000-0005-0000-0000-00001DD40000}"/>
    <cellStyle name="Hyperlink 51" xfId="11097" hidden="1" xr:uid="{00000000-0005-0000-0000-00001ED40000}"/>
    <cellStyle name="Hyperlink 51" xfId="11148" hidden="1" xr:uid="{00000000-0005-0000-0000-00001FD40000}"/>
    <cellStyle name="Hyperlink 51" xfId="11217" hidden="1" xr:uid="{00000000-0005-0000-0000-000020D40000}"/>
    <cellStyle name="Hyperlink 51" xfId="11266" hidden="1" xr:uid="{00000000-0005-0000-0000-000021D40000}"/>
    <cellStyle name="Hyperlink 51" xfId="11316" hidden="1" xr:uid="{00000000-0005-0000-0000-000022D40000}"/>
    <cellStyle name="Hyperlink 51" xfId="11352" hidden="1" xr:uid="{00000000-0005-0000-0000-000023D40000}"/>
    <cellStyle name="Hyperlink 51" xfId="11460" hidden="1" xr:uid="{00000000-0005-0000-0000-000024D40000}"/>
    <cellStyle name="Hyperlink 51" xfId="11584" hidden="1" xr:uid="{00000000-0005-0000-0000-000025D40000}"/>
    <cellStyle name="Hyperlink 51" xfId="11633" hidden="1" xr:uid="{00000000-0005-0000-0000-000026D40000}"/>
    <cellStyle name="Hyperlink 51" xfId="11683" hidden="1" xr:uid="{00000000-0005-0000-0000-000027D40000}"/>
    <cellStyle name="Hyperlink 51" xfId="11719" hidden="1" xr:uid="{00000000-0005-0000-0000-000028D40000}"/>
    <cellStyle name="Hyperlink 51" xfId="11842" hidden="1" xr:uid="{00000000-0005-0000-0000-000029D40000}"/>
    <cellStyle name="Hyperlink 51" xfId="12015" hidden="1" xr:uid="{00000000-0005-0000-0000-00002AD40000}"/>
    <cellStyle name="Hyperlink 51" xfId="12064" hidden="1" xr:uid="{00000000-0005-0000-0000-00002BD40000}"/>
    <cellStyle name="Hyperlink 51" xfId="12114" hidden="1" xr:uid="{00000000-0005-0000-0000-00002CD40000}"/>
    <cellStyle name="Hyperlink 51" xfId="12150" hidden="1" xr:uid="{00000000-0005-0000-0000-00002DD40000}"/>
    <cellStyle name="Hyperlink 51" xfId="11847" hidden="1" xr:uid="{00000000-0005-0000-0000-00002ED40000}"/>
    <cellStyle name="Hyperlink 51" xfId="12247" hidden="1" xr:uid="{00000000-0005-0000-0000-00002FD40000}"/>
    <cellStyle name="Hyperlink 51" xfId="12296" hidden="1" xr:uid="{00000000-0005-0000-0000-000030D40000}"/>
    <cellStyle name="Hyperlink 51" xfId="12346" hidden="1" xr:uid="{00000000-0005-0000-0000-000031D40000}"/>
    <cellStyle name="Hyperlink 51" xfId="12382" hidden="1" xr:uid="{00000000-0005-0000-0000-000032D40000}"/>
    <cellStyle name="Hyperlink 51" xfId="11747" hidden="1" xr:uid="{00000000-0005-0000-0000-000033D40000}"/>
    <cellStyle name="Hyperlink 51" xfId="12451" hidden="1" xr:uid="{00000000-0005-0000-0000-000034D40000}"/>
    <cellStyle name="Hyperlink 51" xfId="12500" hidden="1" xr:uid="{00000000-0005-0000-0000-000035D40000}"/>
    <cellStyle name="Hyperlink 51" xfId="12550" hidden="1" xr:uid="{00000000-0005-0000-0000-000036D40000}"/>
    <cellStyle name="Hyperlink 51" xfId="12586" hidden="1" xr:uid="{00000000-0005-0000-0000-000037D40000}"/>
    <cellStyle name="Hyperlink 51" xfId="11902" hidden="1" xr:uid="{00000000-0005-0000-0000-000038D40000}"/>
    <cellStyle name="Hyperlink 51" xfId="12655" hidden="1" xr:uid="{00000000-0005-0000-0000-000039D40000}"/>
    <cellStyle name="Hyperlink 51" xfId="12704" hidden="1" xr:uid="{00000000-0005-0000-0000-00003AD40000}"/>
    <cellStyle name="Hyperlink 51" xfId="12754" hidden="1" xr:uid="{00000000-0005-0000-0000-00003BD40000}"/>
    <cellStyle name="Hyperlink 51" xfId="12790" hidden="1" xr:uid="{00000000-0005-0000-0000-00003CD40000}"/>
    <cellStyle name="Hyperlink 51" xfId="11788" hidden="1" xr:uid="{00000000-0005-0000-0000-00003DD40000}"/>
    <cellStyle name="Hyperlink 51" xfId="12859" hidden="1" xr:uid="{00000000-0005-0000-0000-00003ED40000}"/>
    <cellStyle name="Hyperlink 51" xfId="12908" hidden="1" xr:uid="{00000000-0005-0000-0000-00003FD40000}"/>
    <cellStyle name="Hyperlink 51" xfId="12958" hidden="1" xr:uid="{00000000-0005-0000-0000-000040D40000}"/>
    <cellStyle name="Hyperlink 51" xfId="12994" hidden="1" xr:uid="{00000000-0005-0000-0000-000041D40000}"/>
    <cellStyle name="Hyperlink 51" xfId="11466" hidden="1" xr:uid="{00000000-0005-0000-0000-000042D40000}"/>
    <cellStyle name="Hyperlink 51" xfId="13063" hidden="1" xr:uid="{00000000-0005-0000-0000-000043D40000}"/>
    <cellStyle name="Hyperlink 51" xfId="13112" hidden="1" xr:uid="{00000000-0005-0000-0000-000044D40000}"/>
    <cellStyle name="Hyperlink 51" xfId="13162" hidden="1" xr:uid="{00000000-0005-0000-0000-000045D40000}"/>
    <cellStyle name="Hyperlink 51" xfId="13198" hidden="1" xr:uid="{00000000-0005-0000-0000-000046D40000}"/>
    <cellStyle name="Hyperlink 51" xfId="13321" hidden="1" xr:uid="{00000000-0005-0000-0000-000047D40000}"/>
    <cellStyle name="Hyperlink 51" xfId="13494" hidden="1" xr:uid="{00000000-0005-0000-0000-000048D40000}"/>
    <cellStyle name="Hyperlink 51" xfId="13543" hidden="1" xr:uid="{00000000-0005-0000-0000-000049D40000}"/>
    <cellStyle name="Hyperlink 51" xfId="13593" hidden="1" xr:uid="{00000000-0005-0000-0000-00004AD40000}"/>
    <cellStyle name="Hyperlink 51" xfId="13629" hidden="1" xr:uid="{00000000-0005-0000-0000-00004BD40000}"/>
    <cellStyle name="Hyperlink 51" xfId="13326" hidden="1" xr:uid="{00000000-0005-0000-0000-00004CD40000}"/>
    <cellStyle name="Hyperlink 51" xfId="13726" hidden="1" xr:uid="{00000000-0005-0000-0000-00004DD40000}"/>
    <cellStyle name="Hyperlink 51" xfId="13775" hidden="1" xr:uid="{00000000-0005-0000-0000-00004ED40000}"/>
    <cellStyle name="Hyperlink 51" xfId="13825" hidden="1" xr:uid="{00000000-0005-0000-0000-00004FD40000}"/>
    <cellStyle name="Hyperlink 51" xfId="13861" hidden="1" xr:uid="{00000000-0005-0000-0000-000050D40000}"/>
    <cellStyle name="Hyperlink 51" xfId="13226" hidden="1" xr:uid="{00000000-0005-0000-0000-000051D40000}"/>
    <cellStyle name="Hyperlink 51" xfId="13930" hidden="1" xr:uid="{00000000-0005-0000-0000-000052D40000}"/>
    <cellStyle name="Hyperlink 51" xfId="13979" hidden="1" xr:uid="{00000000-0005-0000-0000-000053D40000}"/>
    <cellStyle name="Hyperlink 51" xfId="14029" hidden="1" xr:uid="{00000000-0005-0000-0000-000054D40000}"/>
    <cellStyle name="Hyperlink 51" xfId="14065" hidden="1" xr:uid="{00000000-0005-0000-0000-000055D40000}"/>
    <cellStyle name="Hyperlink 51" xfId="13381" hidden="1" xr:uid="{00000000-0005-0000-0000-000056D40000}"/>
    <cellStyle name="Hyperlink 51" xfId="14134" hidden="1" xr:uid="{00000000-0005-0000-0000-000057D40000}"/>
    <cellStyle name="Hyperlink 51" xfId="14183" hidden="1" xr:uid="{00000000-0005-0000-0000-000058D40000}"/>
    <cellStyle name="Hyperlink 51" xfId="14233" hidden="1" xr:uid="{00000000-0005-0000-0000-000059D40000}"/>
    <cellStyle name="Hyperlink 51" xfId="14269" hidden="1" xr:uid="{00000000-0005-0000-0000-00005AD40000}"/>
    <cellStyle name="Hyperlink 51" xfId="13267" hidden="1" xr:uid="{00000000-0005-0000-0000-00005BD40000}"/>
    <cellStyle name="Hyperlink 51" xfId="14338" hidden="1" xr:uid="{00000000-0005-0000-0000-00005CD40000}"/>
    <cellStyle name="Hyperlink 51" xfId="14387" hidden="1" xr:uid="{00000000-0005-0000-0000-00005DD40000}"/>
    <cellStyle name="Hyperlink 51" xfId="14437" hidden="1" xr:uid="{00000000-0005-0000-0000-00005ED40000}"/>
    <cellStyle name="Hyperlink 51" xfId="14473" hidden="1" xr:uid="{00000000-0005-0000-0000-00005FD40000}"/>
    <cellStyle name="Hyperlink 51" xfId="11367" hidden="1" xr:uid="{00000000-0005-0000-0000-000060D40000}"/>
    <cellStyle name="Hyperlink 51" xfId="14542" hidden="1" xr:uid="{00000000-0005-0000-0000-000061D40000}"/>
    <cellStyle name="Hyperlink 51" xfId="14591" hidden="1" xr:uid="{00000000-0005-0000-0000-000062D40000}"/>
    <cellStyle name="Hyperlink 51" xfId="14641" hidden="1" xr:uid="{00000000-0005-0000-0000-000063D40000}"/>
    <cellStyle name="Hyperlink 51" xfId="14677" hidden="1" xr:uid="{00000000-0005-0000-0000-000064D40000}"/>
    <cellStyle name="Hyperlink 51" xfId="14800" hidden="1" xr:uid="{00000000-0005-0000-0000-000065D40000}"/>
    <cellStyle name="Hyperlink 51" xfId="14973" hidden="1" xr:uid="{00000000-0005-0000-0000-000066D40000}"/>
    <cellStyle name="Hyperlink 51" xfId="15022" hidden="1" xr:uid="{00000000-0005-0000-0000-000067D40000}"/>
    <cellStyle name="Hyperlink 51" xfId="15072" hidden="1" xr:uid="{00000000-0005-0000-0000-000068D40000}"/>
    <cellStyle name="Hyperlink 51" xfId="15108" hidden="1" xr:uid="{00000000-0005-0000-0000-000069D40000}"/>
    <cellStyle name="Hyperlink 51" xfId="14805" hidden="1" xr:uid="{00000000-0005-0000-0000-00006AD40000}"/>
    <cellStyle name="Hyperlink 51" xfId="15205" hidden="1" xr:uid="{00000000-0005-0000-0000-00006BD40000}"/>
    <cellStyle name="Hyperlink 51" xfId="15254" hidden="1" xr:uid="{00000000-0005-0000-0000-00006CD40000}"/>
    <cellStyle name="Hyperlink 51" xfId="15304" hidden="1" xr:uid="{00000000-0005-0000-0000-00006DD40000}"/>
    <cellStyle name="Hyperlink 51" xfId="15340" hidden="1" xr:uid="{00000000-0005-0000-0000-00006ED40000}"/>
    <cellStyle name="Hyperlink 51" xfId="14705" hidden="1" xr:uid="{00000000-0005-0000-0000-00006FD40000}"/>
    <cellStyle name="Hyperlink 51" xfId="15409" hidden="1" xr:uid="{00000000-0005-0000-0000-000070D40000}"/>
    <cellStyle name="Hyperlink 51" xfId="15458" hidden="1" xr:uid="{00000000-0005-0000-0000-000071D40000}"/>
    <cellStyle name="Hyperlink 51" xfId="15508" hidden="1" xr:uid="{00000000-0005-0000-0000-000072D40000}"/>
    <cellStyle name="Hyperlink 51" xfId="15544" hidden="1" xr:uid="{00000000-0005-0000-0000-000073D40000}"/>
    <cellStyle name="Hyperlink 51" xfId="14860" hidden="1" xr:uid="{00000000-0005-0000-0000-000074D40000}"/>
    <cellStyle name="Hyperlink 51" xfId="15613" hidden="1" xr:uid="{00000000-0005-0000-0000-000075D40000}"/>
    <cellStyle name="Hyperlink 51" xfId="15662" hidden="1" xr:uid="{00000000-0005-0000-0000-000076D40000}"/>
    <cellStyle name="Hyperlink 51" xfId="15712" hidden="1" xr:uid="{00000000-0005-0000-0000-000077D40000}"/>
    <cellStyle name="Hyperlink 51" xfId="15748" hidden="1" xr:uid="{00000000-0005-0000-0000-000078D40000}"/>
    <cellStyle name="Hyperlink 51" xfId="14746" hidden="1" xr:uid="{00000000-0005-0000-0000-000079D40000}"/>
    <cellStyle name="Hyperlink 51" xfId="15817" hidden="1" xr:uid="{00000000-0005-0000-0000-00007AD40000}"/>
    <cellStyle name="Hyperlink 51" xfId="15866" hidden="1" xr:uid="{00000000-0005-0000-0000-00007BD40000}"/>
    <cellStyle name="Hyperlink 51" xfId="15916" hidden="1" xr:uid="{00000000-0005-0000-0000-00007CD40000}"/>
    <cellStyle name="Hyperlink 51" xfId="15952" hidden="1" xr:uid="{00000000-0005-0000-0000-00007DD40000}"/>
    <cellStyle name="Hyperlink 51" xfId="5618" hidden="1" xr:uid="{00000000-0005-0000-0000-00007ED40000}"/>
    <cellStyle name="Hyperlink 51" xfId="16046" hidden="1" xr:uid="{00000000-0005-0000-0000-00007FD40000}"/>
    <cellStyle name="Hyperlink 51" xfId="16095" hidden="1" xr:uid="{00000000-0005-0000-0000-000080D40000}"/>
    <cellStyle name="Hyperlink 51" xfId="16145" hidden="1" xr:uid="{00000000-0005-0000-0000-000081D40000}"/>
    <cellStyle name="Hyperlink 51" xfId="16181" hidden="1" xr:uid="{00000000-0005-0000-0000-000082D40000}"/>
    <cellStyle name="Hyperlink 51" xfId="16232" hidden="1" xr:uid="{00000000-0005-0000-0000-000083D40000}"/>
    <cellStyle name="Hyperlink 51" xfId="16301" hidden="1" xr:uid="{00000000-0005-0000-0000-000084D40000}"/>
    <cellStyle name="Hyperlink 51" xfId="16350" hidden="1" xr:uid="{00000000-0005-0000-0000-000085D40000}"/>
    <cellStyle name="Hyperlink 51" xfId="16400" hidden="1" xr:uid="{00000000-0005-0000-0000-000086D40000}"/>
    <cellStyle name="Hyperlink 51" xfId="16436" hidden="1" xr:uid="{00000000-0005-0000-0000-000087D40000}"/>
    <cellStyle name="Hyperlink 51" xfId="16541" hidden="1" xr:uid="{00000000-0005-0000-0000-000088D40000}"/>
    <cellStyle name="Hyperlink 51" xfId="16664" hidden="1" xr:uid="{00000000-0005-0000-0000-000089D40000}"/>
    <cellStyle name="Hyperlink 51" xfId="16713" hidden="1" xr:uid="{00000000-0005-0000-0000-00008AD40000}"/>
    <cellStyle name="Hyperlink 51" xfId="16763" hidden="1" xr:uid="{00000000-0005-0000-0000-00008BD40000}"/>
    <cellStyle name="Hyperlink 51" xfId="16799" hidden="1" xr:uid="{00000000-0005-0000-0000-00008CD40000}"/>
    <cellStyle name="Hyperlink 51" xfId="16922" hidden="1" xr:uid="{00000000-0005-0000-0000-00008DD40000}"/>
    <cellStyle name="Hyperlink 51" xfId="17095" hidden="1" xr:uid="{00000000-0005-0000-0000-00008ED40000}"/>
    <cellStyle name="Hyperlink 51" xfId="17144" hidden="1" xr:uid="{00000000-0005-0000-0000-00008FD40000}"/>
    <cellStyle name="Hyperlink 51" xfId="17194" hidden="1" xr:uid="{00000000-0005-0000-0000-000090D40000}"/>
    <cellStyle name="Hyperlink 51" xfId="17230" hidden="1" xr:uid="{00000000-0005-0000-0000-000091D40000}"/>
    <cellStyle name="Hyperlink 51" xfId="16927" hidden="1" xr:uid="{00000000-0005-0000-0000-000092D40000}"/>
    <cellStyle name="Hyperlink 51" xfId="17327" hidden="1" xr:uid="{00000000-0005-0000-0000-000093D40000}"/>
    <cellStyle name="Hyperlink 51" xfId="17376" hidden="1" xr:uid="{00000000-0005-0000-0000-000094D40000}"/>
    <cellStyle name="Hyperlink 51" xfId="17426" hidden="1" xr:uid="{00000000-0005-0000-0000-000095D40000}"/>
    <cellStyle name="Hyperlink 51" xfId="17462" hidden="1" xr:uid="{00000000-0005-0000-0000-000096D40000}"/>
    <cellStyle name="Hyperlink 51" xfId="16827" hidden="1" xr:uid="{00000000-0005-0000-0000-000097D40000}"/>
    <cellStyle name="Hyperlink 51" xfId="17531" hidden="1" xr:uid="{00000000-0005-0000-0000-000098D40000}"/>
    <cellStyle name="Hyperlink 51" xfId="17580" hidden="1" xr:uid="{00000000-0005-0000-0000-000099D40000}"/>
    <cellStyle name="Hyperlink 51" xfId="17630" hidden="1" xr:uid="{00000000-0005-0000-0000-00009AD40000}"/>
    <cellStyle name="Hyperlink 51" xfId="17666" hidden="1" xr:uid="{00000000-0005-0000-0000-00009BD40000}"/>
    <cellStyle name="Hyperlink 51" xfId="16982" hidden="1" xr:uid="{00000000-0005-0000-0000-00009CD40000}"/>
    <cellStyle name="Hyperlink 51" xfId="17735" hidden="1" xr:uid="{00000000-0005-0000-0000-00009DD40000}"/>
    <cellStyle name="Hyperlink 51" xfId="17784" hidden="1" xr:uid="{00000000-0005-0000-0000-00009ED40000}"/>
    <cellStyle name="Hyperlink 51" xfId="17834" hidden="1" xr:uid="{00000000-0005-0000-0000-00009FD40000}"/>
    <cellStyle name="Hyperlink 51" xfId="17870" hidden="1" xr:uid="{00000000-0005-0000-0000-0000A0D40000}"/>
    <cellStyle name="Hyperlink 51" xfId="16868" hidden="1" xr:uid="{00000000-0005-0000-0000-0000A1D40000}"/>
    <cellStyle name="Hyperlink 51" xfId="17939" hidden="1" xr:uid="{00000000-0005-0000-0000-0000A2D40000}"/>
    <cellStyle name="Hyperlink 51" xfId="17988" hidden="1" xr:uid="{00000000-0005-0000-0000-0000A3D40000}"/>
    <cellStyle name="Hyperlink 51" xfId="18038" hidden="1" xr:uid="{00000000-0005-0000-0000-0000A4D40000}"/>
    <cellStyle name="Hyperlink 51" xfId="18074" hidden="1" xr:uid="{00000000-0005-0000-0000-0000A5D40000}"/>
    <cellStyle name="Hyperlink 51" xfId="16547" hidden="1" xr:uid="{00000000-0005-0000-0000-0000A6D40000}"/>
    <cellStyle name="Hyperlink 51" xfId="18143" hidden="1" xr:uid="{00000000-0005-0000-0000-0000A7D40000}"/>
    <cellStyle name="Hyperlink 51" xfId="18192" hidden="1" xr:uid="{00000000-0005-0000-0000-0000A8D40000}"/>
    <cellStyle name="Hyperlink 51" xfId="18242" hidden="1" xr:uid="{00000000-0005-0000-0000-0000A9D40000}"/>
    <cellStyle name="Hyperlink 51" xfId="18278" hidden="1" xr:uid="{00000000-0005-0000-0000-0000AAD40000}"/>
    <cellStyle name="Hyperlink 51" xfId="18401" hidden="1" xr:uid="{00000000-0005-0000-0000-0000ABD40000}"/>
    <cellStyle name="Hyperlink 51" xfId="18574" hidden="1" xr:uid="{00000000-0005-0000-0000-0000ACD40000}"/>
    <cellStyle name="Hyperlink 51" xfId="18623" hidden="1" xr:uid="{00000000-0005-0000-0000-0000ADD40000}"/>
    <cellStyle name="Hyperlink 51" xfId="18673" hidden="1" xr:uid="{00000000-0005-0000-0000-0000AED40000}"/>
    <cellStyle name="Hyperlink 51" xfId="18709" hidden="1" xr:uid="{00000000-0005-0000-0000-0000AFD40000}"/>
    <cellStyle name="Hyperlink 51" xfId="18406" hidden="1" xr:uid="{00000000-0005-0000-0000-0000B0D40000}"/>
    <cellStyle name="Hyperlink 51" xfId="18806" hidden="1" xr:uid="{00000000-0005-0000-0000-0000B1D40000}"/>
    <cellStyle name="Hyperlink 51" xfId="18855" hidden="1" xr:uid="{00000000-0005-0000-0000-0000B2D40000}"/>
    <cellStyle name="Hyperlink 51" xfId="18905" hidden="1" xr:uid="{00000000-0005-0000-0000-0000B3D40000}"/>
    <cellStyle name="Hyperlink 51" xfId="18941" hidden="1" xr:uid="{00000000-0005-0000-0000-0000B4D40000}"/>
    <cellStyle name="Hyperlink 51" xfId="18306" hidden="1" xr:uid="{00000000-0005-0000-0000-0000B5D40000}"/>
    <cellStyle name="Hyperlink 51" xfId="19010" hidden="1" xr:uid="{00000000-0005-0000-0000-0000B6D40000}"/>
    <cellStyle name="Hyperlink 51" xfId="19059" hidden="1" xr:uid="{00000000-0005-0000-0000-0000B7D40000}"/>
    <cellStyle name="Hyperlink 51" xfId="19109" hidden="1" xr:uid="{00000000-0005-0000-0000-0000B8D40000}"/>
    <cellStyle name="Hyperlink 51" xfId="19145" hidden="1" xr:uid="{00000000-0005-0000-0000-0000B9D40000}"/>
    <cellStyle name="Hyperlink 51" xfId="18461" hidden="1" xr:uid="{00000000-0005-0000-0000-0000BAD40000}"/>
    <cellStyle name="Hyperlink 51" xfId="19214" hidden="1" xr:uid="{00000000-0005-0000-0000-0000BBD40000}"/>
    <cellStyle name="Hyperlink 51" xfId="19263" hidden="1" xr:uid="{00000000-0005-0000-0000-0000BCD40000}"/>
    <cellStyle name="Hyperlink 51" xfId="19313" hidden="1" xr:uid="{00000000-0005-0000-0000-0000BDD40000}"/>
    <cellStyle name="Hyperlink 51" xfId="19349" hidden="1" xr:uid="{00000000-0005-0000-0000-0000BED40000}"/>
    <cellStyle name="Hyperlink 51" xfId="18347" hidden="1" xr:uid="{00000000-0005-0000-0000-0000BFD40000}"/>
    <cellStyle name="Hyperlink 51" xfId="19418" hidden="1" xr:uid="{00000000-0005-0000-0000-0000C0D40000}"/>
    <cellStyle name="Hyperlink 51" xfId="19467" hidden="1" xr:uid="{00000000-0005-0000-0000-0000C1D40000}"/>
    <cellStyle name="Hyperlink 51" xfId="19517" hidden="1" xr:uid="{00000000-0005-0000-0000-0000C2D40000}"/>
    <cellStyle name="Hyperlink 51" xfId="19553" hidden="1" xr:uid="{00000000-0005-0000-0000-0000C3D40000}"/>
    <cellStyle name="Hyperlink 51" xfId="16449" hidden="1" xr:uid="{00000000-0005-0000-0000-0000C4D40000}"/>
    <cellStyle name="Hyperlink 51" xfId="19622" hidden="1" xr:uid="{00000000-0005-0000-0000-0000C5D40000}"/>
    <cellStyle name="Hyperlink 51" xfId="19671" hidden="1" xr:uid="{00000000-0005-0000-0000-0000C6D40000}"/>
    <cellStyle name="Hyperlink 51" xfId="19721" hidden="1" xr:uid="{00000000-0005-0000-0000-0000C7D40000}"/>
    <cellStyle name="Hyperlink 51" xfId="19757" hidden="1" xr:uid="{00000000-0005-0000-0000-0000C8D40000}"/>
    <cellStyle name="Hyperlink 51" xfId="19880" hidden="1" xr:uid="{00000000-0005-0000-0000-0000C9D40000}"/>
    <cellStyle name="Hyperlink 51" xfId="20053" hidden="1" xr:uid="{00000000-0005-0000-0000-0000CAD40000}"/>
    <cellStyle name="Hyperlink 51" xfId="20102" hidden="1" xr:uid="{00000000-0005-0000-0000-0000CBD40000}"/>
    <cellStyle name="Hyperlink 51" xfId="20152" hidden="1" xr:uid="{00000000-0005-0000-0000-0000CCD40000}"/>
    <cellStyle name="Hyperlink 51" xfId="20188" hidden="1" xr:uid="{00000000-0005-0000-0000-0000CDD40000}"/>
    <cellStyle name="Hyperlink 51" xfId="19885" hidden="1" xr:uid="{00000000-0005-0000-0000-0000CED40000}"/>
    <cellStyle name="Hyperlink 51" xfId="20285" hidden="1" xr:uid="{00000000-0005-0000-0000-0000CFD40000}"/>
    <cellStyle name="Hyperlink 51" xfId="20334" hidden="1" xr:uid="{00000000-0005-0000-0000-0000D0D40000}"/>
    <cellStyle name="Hyperlink 51" xfId="20384" hidden="1" xr:uid="{00000000-0005-0000-0000-0000D1D40000}"/>
    <cellStyle name="Hyperlink 51" xfId="20420" hidden="1" xr:uid="{00000000-0005-0000-0000-0000D2D40000}"/>
    <cellStyle name="Hyperlink 51" xfId="19785" hidden="1" xr:uid="{00000000-0005-0000-0000-0000D3D40000}"/>
    <cellStyle name="Hyperlink 51" xfId="20489" hidden="1" xr:uid="{00000000-0005-0000-0000-0000D4D40000}"/>
    <cellStyle name="Hyperlink 51" xfId="20538" hidden="1" xr:uid="{00000000-0005-0000-0000-0000D5D40000}"/>
    <cellStyle name="Hyperlink 51" xfId="20588" hidden="1" xr:uid="{00000000-0005-0000-0000-0000D6D40000}"/>
    <cellStyle name="Hyperlink 51" xfId="20624" hidden="1" xr:uid="{00000000-0005-0000-0000-0000D7D40000}"/>
    <cellStyle name="Hyperlink 51" xfId="19940" hidden="1" xr:uid="{00000000-0005-0000-0000-0000D8D40000}"/>
    <cellStyle name="Hyperlink 51" xfId="20693" hidden="1" xr:uid="{00000000-0005-0000-0000-0000D9D40000}"/>
    <cellStyle name="Hyperlink 51" xfId="20742" hidden="1" xr:uid="{00000000-0005-0000-0000-0000DAD40000}"/>
    <cellStyle name="Hyperlink 51" xfId="20792" hidden="1" xr:uid="{00000000-0005-0000-0000-0000DBD40000}"/>
    <cellStyle name="Hyperlink 51" xfId="20828" hidden="1" xr:uid="{00000000-0005-0000-0000-0000DCD40000}"/>
    <cellStyle name="Hyperlink 51" xfId="19826" hidden="1" xr:uid="{00000000-0005-0000-0000-0000DDD40000}"/>
    <cellStyle name="Hyperlink 51" xfId="20897" hidden="1" xr:uid="{00000000-0005-0000-0000-0000DED40000}"/>
    <cellStyle name="Hyperlink 51" xfId="20946" hidden="1" xr:uid="{00000000-0005-0000-0000-0000DFD40000}"/>
    <cellStyle name="Hyperlink 51" xfId="20996" hidden="1" xr:uid="{00000000-0005-0000-0000-0000E0D40000}"/>
    <cellStyle name="Hyperlink 51" xfId="21032" hidden="1" xr:uid="{00000000-0005-0000-0000-0000E1D40000}"/>
    <cellStyle name="Hyperlink 51" xfId="5744" hidden="1" xr:uid="{00000000-0005-0000-0000-0000E2D40000}"/>
    <cellStyle name="Hyperlink 51" xfId="21130" hidden="1" xr:uid="{00000000-0005-0000-0000-0000E3D40000}"/>
    <cellStyle name="Hyperlink 51" xfId="21179" hidden="1" xr:uid="{00000000-0005-0000-0000-0000E4D40000}"/>
    <cellStyle name="Hyperlink 51" xfId="21229" hidden="1" xr:uid="{00000000-0005-0000-0000-0000E5D40000}"/>
    <cellStyle name="Hyperlink 51" xfId="21265" hidden="1" xr:uid="{00000000-0005-0000-0000-0000E6D40000}"/>
    <cellStyle name="Hyperlink 51" xfId="21316" hidden="1" xr:uid="{00000000-0005-0000-0000-0000E7D40000}"/>
    <cellStyle name="Hyperlink 51" xfId="21385" hidden="1" xr:uid="{00000000-0005-0000-0000-0000E8D40000}"/>
    <cellStyle name="Hyperlink 51" xfId="21434" hidden="1" xr:uid="{00000000-0005-0000-0000-0000E9D40000}"/>
    <cellStyle name="Hyperlink 51" xfId="21484" hidden="1" xr:uid="{00000000-0005-0000-0000-0000EAD40000}"/>
    <cellStyle name="Hyperlink 51" xfId="21520" hidden="1" xr:uid="{00000000-0005-0000-0000-0000EBD40000}"/>
    <cellStyle name="Hyperlink 51" xfId="21626" hidden="1" xr:uid="{00000000-0005-0000-0000-0000ECD40000}"/>
    <cellStyle name="Hyperlink 51" xfId="21749" hidden="1" xr:uid="{00000000-0005-0000-0000-0000EDD40000}"/>
    <cellStyle name="Hyperlink 51" xfId="21798" hidden="1" xr:uid="{00000000-0005-0000-0000-0000EED40000}"/>
    <cellStyle name="Hyperlink 51" xfId="21848" hidden="1" xr:uid="{00000000-0005-0000-0000-0000EFD40000}"/>
    <cellStyle name="Hyperlink 51" xfId="21884" hidden="1" xr:uid="{00000000-0005-0000-0000-0000F0D40000}"/>
    <cellStyle name="Hyperlink 51" xfId="22007" hidden="1" xr:uid="{00000000-0005-0000-0000-0000F1D40000}"/>
    <cellStyle name="Hyperlink 51" xfId="22180" hidden="1" xr:uid="{00000000-0005-0000-0000-0000F2D40000}"/>
    <cellStyle name="Hyperlink 51" xfId="22229" hidden="1" xr:uid="{00000000-0005-0000-0000-0000F3D40000}"/>
    <cellStyle name="Hyperlink 51" xfId="22279" hidden="1" xr:uid="{00000000-0005-0000-0000-0000F4D40000}"/>
    <cellStyle name="Hyperlink 51" xfId="22315" hidden="1" xr:uid="{00000000-0005-0000-0000-0000F5D40000}"/>
    <cellStyle name="Hyperlink 51" xfId="22012" hidden="1" xr:uid="{00000000-0005-0000-0000-0000F6D40000}"/>
    <cellStyle name="Hyperlink 51" xfId="22412" hidden="1" xr:uid="{00000000-0005-0000-0000-0000F7D40000}"/>
    <cellStyle name="Hyperlink 51" xfId="22461" hidden="1" xr:uid="{00000000-0005-0000-0000-0000F8D40000}"/>
    <cellStyle name="Hyperlink 51" xfId="22511" hidden="1" xr:uid="{00000000-0005-0000-0000-0000F9D40000}"/>
    <cellStyle name="Hyperlink 51" xfId="22547" hidden="1" xr:uid="{00000000-0005-0000-0000-0000FAD40000}"/>
    <cellStyle name="Hyperlink 51" xfId="21912" hidden="1" xr:uid="{00000000-0005-0000-0000-0000FBD40000}"/>
    <cellStyle name="Hyperlink 51" xfId="22616" hidden="1" xr:uid="{00000000-0005-0000-0000-0000FCD40000}"/>
    <cellStyle name="Hyperlink 51" xfId="22665" hidden="1" xr:uid="{00000000-0005-0000-0000-0000FDD40000}"/>
    <cellStyle name="Hyperlink 51" xfId="22715" hidden="1" xr:uid="{00000000-0005-0000-0000-0000FED40000}"/>
    <cellStyle name="Hyperlink 51" xfId="22751" hidden="1" xr:uid="{00000000-0005-0000-0000-0000FFD40000}"/>
    <cellStyle name="Hyperlink 51" xfId="22067" hidden="1" xr:uid="{00000000-0005-0000-0000-000000D50000}"/>
    <cellStyle name="Hyperlink 51" xfId="22820" hidden="1" xr:uid="{00000000-0005-0000-0000-000001D50000}"/>
    <cellStyle name="Hyperlink 51" xfId="22869" hidden="1" xr:uid="{00000000-0005-0000-0000-000002D50000}"/>
    <cellStyle name="Hyperlink 51" xfId="22919" hidden="1" xr:uid="{00000000-0005-0000-0000-000003D50000}"/>
    <cellStyle name="Hyperlink 51" xfId="22955" hidden="1" xr:uid="{00000000-0005-0000-0000-000004D50000}"/>
    <cellStyle name="Hyperlink 51" xfId="21953" hidden="1" xr:uid="{00000000-0005-0000-0000-000005D50000}"/>
    <cellStyle name="Hyperlink 51" xfId="23024" hidden="1" xr:uid="{00000000-0005-0000-0000-000006D50000}"/>
    <cellStyle name="Hyperlink 51" xfId="23073" hidden="1" xr:uid="{00000000-0005-0000-0000-000007D50000}"/>
    <cellStyle name="Hyperlink 51" xfId="23123" hidden="1" xr:uid="{00000000-0005-0000-0000-000008D50000}"/>
    <cellStyle name="Hyperlink 51" xfId="23159" hidden="1" xr:uid="{00000000-0005-0000-0000-000009D50000}"/>
    <cellStyle name="Hyperlink 51" xfId="21632" hidden="1" xr:uid="{00000000-0005-0000-0000-00000AD50000}"/>
    <cellStyle name="Hyperlink 51" xfId="23228" hidden="1" xr:uid="{00000000-0005-0000-0000-00000BD50000}"/>
    <cellStyle name="Hyperlink 51" xfId="23277" hidden="1" xr:uid="{00000000-0005-0000-0000-00000CD50000}"/>
    <cellStyle name="Hyperlink 51" xfId="23327" hidden="1" xr:uid="{00000000-0005-0000-0000-00000DD50000}"/>
    <cellStyle name="Hyperlink 51" xfId="23363" hidden="1" xr:uid="{00000000-0005-0000-0000-00000ED50000}"/>
    <cellStyle name="Hyperlink 51" xfId="23486" hidden="1" xr:uid="{00000000-0005-0000-0000-00000FD50000}"/>
    <cellStyle name="Hyperlink 51" xfId="23659" hidden="1" xr:uid="{00000000-0005-0000-0000-000010D50000}"/>
    <cellStyle name="Hyperlink 51" xfId="23708" hidden="1" xr:uid="{00000000-0005-0000-0000-000011D50000}"/>
    <cellStyle name="Hyperlink 51" xfId="23758" hidden="1" xr:uid="{00000000-0005-0000-0000-000012D50000}"/>
    <cellStyle name="Hyperlink 51" xfId="23794" hidden="1" xr:uid="{00000000-0005-0000-0000-000013D50000}"/>
    <cellStyle name="Hyperlink 51" xfId="23491" hidden="1" xr:uid="{00000000-0005-0000-0000-000014D50000}"/>
    <cellStyle name="Hyperlink 51" xfId="23891" hidden="1" xr:uid="{00000000-0005-0000-0000-000015D50000}"/>
    <cellStyle name="Hyperlink 51" xfId="23940" hidden="1" xr:uid="{00000000-0005-0000-0000-000016D50000}"/>
    <cellStyle name="Hyperlink 51" xfId="23990" hidden="1" xr:uid="{00000000-0005-0000-0000-000017D50000}"/>
    <cellStyle name="Hyperlink 51" xfId="24026" hidden="1" xr:uid="{00000000-0005-0000-0000-000018D50000}"/>
    <cellStyle name="Hyperlink 51" xfId="23391" hidden="1" xr:uid="{00000000-0005-0000-0000-000019D50000}"/>
    <cellStyle name="Hyperlink 51" xfId="24095" hidden="1" xr:uid="{00000000-0005-0000-0000-00001AD50000}"/>
    <cellStyle name="Hyperlink 51" xfId="24144" hidden="1" xr:uid="{00000000-0005-0000-0000-00001BD50000}"/>
    <cellStyle name="Hyperlink 51" xfId="24194" hidden="1" xr:uid="{00000000-0005-0000-0000-00001CD50000}"/>
    <cellStyle name="Hyperlink 51" xfId="24230" hidden="1" xr:uid="{00000000-0005-0000-0000-00001DD50000}"/>
    <cellStyle name="Hyperlink 51" xfId="23546" hidden="1" xr:uid="{00000000-0005-0000-0000-00001ED50000}"/>
    <cellStyle name="Hyperlink 51" xfId="24299" hidden="1" xr:uid="{00000000-0005-0000-0000-00001FD50000}"/>
    <cellStyle name="Hyperlink 51" xfId="24348" hidden="1" xr:uid="{00000000-0005-0000-0000-000020D50000}"/>
    <cellStyle name="Hyperlink 51" xfId="24398" hidden="1" xr:uid="{00000000-0005-0000-0000-000021D50000}"/>
    <cellStyle name="Hyperlink 51" xfId="24434" hidden="1" xr:uid="{00000000-0005-0000-0000-000022D50000}"/>
    <cellStyle name="Hyperlink 51" xfId="23432" hidden="1" xr:uid="{00000000-0005-0000-0000-000023D50000}"/>
    <cellStyle name="Hyperlink 51" xfId="24503" hidden="1" xr:uid="{00000000-0005-0000-0000-000024D50000}"/>
    <cellStyle name="Hyperlink 51" xfId="24552" hidden="1" xr:uid="{00000000-0005-0000-0000-000025D50000}"/>
    <cellStyle name="Hyperlink 51" xfId="24602" hidden="1" xr:uid="{00000000-0005-0000-0000-000026D50000}"/>
    <cellStyle name="Hyperlink 51" xfId="24638" hidden="1" xr:uid="{00000000-0005-0000-0000-000027D50000}"/>
    <cellStyle name="Hyperlink 51" xfId="21534" hidden="1" xr:uid="{00000000-0005-0000-0000-000028D50000}"/>
    <cellStyle name="Hyperlink 51" xfId="24707" hidden="1" xr:uid="{00000000-0005-0000-0000-000029D50000}"/>
    <cellStyle name="Hyperlink 51" xfId="24756" hidden="1" xr:uid="{00000000-0005-0000-0000-00002AD50000}"/>
    <cellStyle name="Hyperlink 51" xfId="24806" hidden="1" xr:uid="{00000000-0005-0000-0000-00002BD50000}"/>
    <cellStyle name="Hyperlink 51" xfId="24842" hidden="1" xr:uid="{00000000-0005-0000-0000-00002CD50000}"/>
    <cellStyle name="Hyperlink 51" xfId="24965" hidden="1" xr:uid="{00000000-0005-0000-0000-00002DD50000}"/>
    <cellStyle name="Hyperlink 51" xfId="25138" hidden="1" xr:uid="{00000000-0005-0000-0000-00002ED50000}"/>
    <cellStyle name="Hyperlink 51" xfId="25187" hidden="1" xr:uid="{00000000-0005-0000-0000-00002FD50000}"/>
    <cellStyle name="Hyperlink 51" xfId="25237" hidden="1" xr:uid="{00000000-0005-0000-0000-000030D50000}"/>
    <cellStyle name="Hyperlink 51" xfId="25273" hidden="1" xr:uid="{00000000-0005-0000-0000-000031D50000}"/>
    <cellStyle name="Hyperlink 51" xfId="24970" hidden="1" xr:uid="{00000000-0005-0000-0000-000032D50000}"/>
    <cellStyle name="Hyperlink 51" xfId="25370" hidden="1" xr:uid="{00000000-0005-0000-0000-000033D50000}"/>
    <cellStyle name="Hyperlink 51" xfId="25419" hidden="1" xr:uid="{00000000-0005-0000-0000-000034D50000}"/>
    <cellStyle name="Hyperlink 51" xfId="25469" hidden="1" xr:uid="{00000000-0005-0000-0000-000035D50000}"/>
    <cellStyle name="Hyperlink 51" xfId="25505" hidden="1" xr:uid="{00000000-0005-0000-0000-000036D50000}"/>
    <cellStyle name="Hyperlink 51" xfId="24870" hidden="1" xr:uid="{00000000-0005-0000-0000-000037D50000}"/>
    <cellStyle name="Hyperlink 51" xfId="25574" hidden="1" xr:uid="{00000000-0005-0000-0000-000038D50000}"/>
    <cellStyle name="Hyperlink 51" xfId="25623" hidden="1" xr:uid="{00000000-0005-0000-0000-000039D50000}"/>
    <cellStyle name="Hyperlink 51" xfId="25673" hidden="1" xr:uid="{00000000-0005-0000-0000-00003AD50000}"/>
    <cellStyle name="Hyperlink 51" xfId="25709" hidden="1" xr:uid="{00000000-0005-0000-0000-00003BD50000}"/>
    <cellStyle name="Hyperlink 51" xfId="25025" hidden="1" xr:uid="{00000000-0005-0000-0000-00003CD50000}"/>
    <cellStyle name="Hyperlink 51" xfId="25778" hidden="1" xr:uid="{00000000-0005-0000-0000-00003DD50000}"/>
    <cellStyle name="Hyperlink 51" xfId="25827" hidden="1" xr:uid="{00000000-0005-0000-0000-00003ED50000}"/>
    <cellStyle name="Hyperlink 51" xfId="25877" hidden="1" xr:uid="{00000000-0005-0000-0000-00003FD50000}"/>
    <cellStyle name="Hyperlink 51" xfId="25913" hidden="1" xr:uid="{00000000-0005-0000-0000-000040D50000}"/>
    <cellStyle name="Hyperlink 51" xfId="24911" hidden="1" xr:uid="{00000000-0005-0000-0000-000041D50000}"/>
    <cellStyle name="Hyperlink 51" xfId="25982" hidden="1" xr:uid="{00000000-0005-0000-0000-000042D50000}"/>
    <cellStyle name="Hyperlink 51" xfId="26031" hidden="1" xr:uid="{00000000-0005-0000-0000-000043D50000}"/>
    <cellStyle name="Hyperlink 51" xfId="26081" hidden="1" xr:uid="{00000000-0005-0000-0000-000044D50000}"/>
    <cellStyle name="Hyperlink 51" xfId="26117" hidden="1" xr:uid="{00000000-0005-0000-0000-000045D50000}"/>
    <cellStyle name="Hyperlink 51" xfId="5508" hidden="1" xr:uid="{00000000-0005-0000-0000-000046D50000}"/>
    <cellStyle name="Hyperlink 51" xfId="26211" hidden="1" xr:uid="{00000000-0005-0000-0000-000047D50000}"/>
    <cellStyle name="Hyperlink 51" xfId="26260" hidden="1" xr:uid="{00000000-0005-0000-0000-000048D50000}"/>
    <cellStyle name="Hyperlink 51" xfId="26310" hidden="1" xr:uid="{00000000-0005-0000-0000-000049D50000}"/>
    <cellStyle name="Hyperlink 51" xfId="26346" hidden="1" xr:uid="{00000000-0005-0000-0000-00004AD50000}"/>
    <cellStyle name="Hyperlink 51" xfId="26397" hidden="1" xr:uid="{00000000-0005-0000-0000-00004BD50000}"/>
    <cellStyle name="Hyperlink 51" xfId="26466" hidden="1" xr:uid="{00000000-0005-0000-0000-00004CD50000}"/>
    <cellStyle name="Hyperlink 51" xfId="26515" hidden="1" xr:uid="{00000000-0005-0000-0000-00004DD50000}"/>
    <cellStyle name="Hyperlink 51" xfId="26565" hidden="1" xr:uid="{00000000-0005-0000-0000-00004ED50000}"/>
    <cellStyle name="Hyperlink 51" xfId="26601" hidden="1" xr:uid="{00000000-0005-0000-0000-00004FD50000}"/>
    <cellStyle name="Hyperlink 51" xfId="26704" hidden="1" xr:uid="{00000000-0005-0000-0000-000050D50000}"/>
    <cellStyle name="Hyperlink 51" xfId="26827" hidden="1" xr:uid="{00000000-0005-0000-0000-000051D50000}"/>
    <cellStyle name="Hyperlink 51" xfId="26876" hidden="1" xr:uid="{00000000-0005-0000-0000-000052D50000}"/>
    <cellStyle name="Hyperlink 51" xfId="26926" hidden="1" xr:uid="{00000000-0005-0000-0000-000053D50000}"/>
    <cellStyle name="Hyperlink 51" xfId="26962" hidden="1" xr:uid="{00000000-0005-0000-0000-000054D50000}"/>
    <cellStyle name="Hyperlink 51" xfId="27085" hidden="1" xr:uid="{00000000-0005-0000-0000-000055D50000}"/>
    <cellStyle name="Hyperlink 51" xfId="27258" hidden="1" xr:uid="{00000000-0005-0000-0000-000056D50000}"/>
    <cellStyle name="Hyperlink 51" xfId="27307" hidden="1" xr:uid="{00000000-0005-0000-0000-000057D50000}"/>
    <cellStyle name="Hyperlink 51" xfId="27357" hidden="1" xr:uid="{00000000-0005-0000-0000-000058D50000}"/>
    <cellStyle name="Hyperlink 51" xfId="27393" hidden="1" xr:uid="{00000000-0005-0000-0000-000059D50000}"/>
    <cellStyle name="Hyperlink 51" xfId="27090" hidden="1" xr:uid="{00000000-0005-0000-0000-00005AD50000}"/>
    <cellStyle name="Hyperlink 51" xfId="27490" hidden="1" xr:uid="{00000000-0005-0000-0000-00005BD50000}"/>
    <cellStyle name="Hyperlink 51" xfId="27539" hidden="1" xr:uid="{00000000-0005-0000-0000-00005CD50000}"/>
    <cellStyle name="Hyperlink 51" xfId="27589" hidden="1" xr:uid="{00000000-0005-0000-0000-00005DD50000}"/>
    <cellStyle name="Hyperlink 51" xfId="27625" hidden="1" xr:uid="{00000000-0005-0000-0000-00005ED50000}"/>
    <cellStyle name="Hyperlink 51" xfId="26990" hidden="1" xr:uid="{00000000-0005-0000-0000-00005FD50000}"/>
    <cellStyle name="Hyperlink 51" xfId="27694" hidden="1" xr:uid="{00000000-0005-0000-0000-000060D50000}"/>
    <cellStyle name="Hyperlink 51" xfId="27743" hidden="1" xr:uid="{00000000-0005-0000-0000-000061D50000}"/>
    <cellStyle name="Hyperlink 51" xfId="27793" hidden="1" xr:uid="{00000000-0005-0000-0000-000062D50000}"/>
    <cellStyle name="Hyperlink 51" xfId="27829" hidden="1" xr:uid="{00000000-0005-0000-0000-000063D50000}"/>
    <cellStyle name="Hyperlink 51" xfId="27145" hidden="1" xr:uid="{00000000-0005-0000-0000-000064D50000}"/>
    <cellStyle name="Hyperlink 51" xfId="27898" hidden="1" xr:uid="{00000000-0005-0000-0000-000065D50000}"/>
    <cellStyle name="Hyperlink 51" xfId="27947" hidden="1" xr:uid="{00000000-0005-0000-0000-000066D50000}"/>
    <cellStyle name="Hyperlink 51" xfId="27997" hidden="1" xr:uid="{00000000-0005-0000-0000-000067D50000}"/>
    <cellStyle name="Hyperlink 51" xfId="28033" hidden="1" xr:uid="{00000000-0005-0000-0000-000068D50000}"/>
    <cellStyle name="Hyperlink 51" xfId="27031" hidden="1" xr:uid="{00000000-0005-0000-0000-000069D50000}"/>
    <cellStyle name="Hyperlink 51" xfId="28102" hidden="1" xr:uid="{00000000-0005-0000-0000-00006AD50000}"/>
    <cellStyle name="Hyperlink 51" xfId="28151" hidden="1" xr:uid="{00000000-0005-0000-0000-00006BD50000}"/>
    <cellStyle name="Hyperlink 51" xfId="28201" hidden="1" xr:uid="{00000000-0005-0000-0000-00006CD50000}"/>
    <cellStyle name="Hyperlink 51" xfId="28237" hidden="1" xr:uid="{00000000-0005-0000-0000-00006DD50000}"/>
    <cellStyle name="Hyperlink 51" xfId="26710" hidden="1" xr:uid="{00000000-0005-0000-0000-00006ED50000}"/>
    <cellStyle name="Hyperlink 51" xfId="28306" hidden="1" xr:uid="{00000000-0005-0000-0000-00006FD50000}"/>
    <cellStyle name="Hyperlink 51" xfId="28355" hidden="1" xr:uid="{00000000-0005-0000-0000-000070D50000}"/>
    <cellStyle name="Hyperlink 51" xfId="28405" hidden="1" xr:uid="{00000000-0005-0000-0000-000071D50000}"/>
    <cellStyle name="Hyperlink 51" xfId="28441" hidden="1" xr:uid="{00000000-0005-0000-0000-000072D50000}"/>
    <cellStyle name="Hyperlink 51" xfId="28564" hidden="1" xr:uid="{00000000-0005-0000-0000-000073D50000}"/>
    <cellStyle name="Hyperlink 51" xfId="28737" hidden="1" xr:uid="{00000000-0005-0000-0000-000074D50000}"/>
    <cellStyle name="Hyperlink 51" xfId="28786" hidden="1" xr:uid="{00000000-0005-0000-0000-000075D50000}"/>
    <cellStyle name="Hyperlink 51" xfId="28836" hidden="1" xr:uid="{00000000-0005-0000-0000-000076D50000}"/>
    <cellStyle name="Hyperlink 51" xfId="28872" hidden="1" xr:uid="{00000000-0005-0000-0000-000077D50000}"/>
    <cellStyle name="Hyperlink 51" xfId="28569" hidden="1" xr:uid="{00000000-0005-0000-0000-000078D50000}"/>
    <cellStyle name="Hyperlink 51" xfId="28969" hidden="1" xr:uid="{00000000-0005-0000-0000-000079D50000}"/>
    <cellStyle name="Hyperlink 51" xfId="29018" hidden="1" xr:uid="{00000000-0005-0000-0000-00007AD50000}"/>
    <cellStyle name="Hyperlink 51" xfId="29068" hidden="1" xr:uid="{00000000-0005-0000-0000-00007BD50000}"/>
    <cellStyle name="Hyperlink 51" xfId="29104" hidden="1" xr:uid="{00000000-0005-0000-0000-00007CD50000}"/>
    <cellStyle name="Hyperlink 51" xfId="28469" hidden="1" xr:uid="{00000000-0005-0000-0000-00007DD50000}"/>
    <cellStyle name="Hyperlink 51" xfId="29173" hidden="1" xr:uid="{00000000-0005-0000-0000-00007ED50000}"/>
    <cellStyle name="Hyperlink 51" xfId="29222" hidden="1" xr:uid="{00000000-0005-0000-0000-00007FD50000}"/>
    <cellStyle name="Hyperlink 51" xfId="29272" hidden="1" xr:uid="{00000000-0005-0000-0000-000080D50000}"/>
    <cellStyle name="Hyperlink 51" xfId="29308" hidden="1" xr:uid="{00000000-0005-0000-0000-000081D50000}"/>
    <cellStyle name="Hyperlink 51" xfId="28624" hidden="1" xr:uid="{00000000-0005-0000-0000-000082D50000}"/>
    <cellStyle name="Hyperlink 51" xfId="29377" hidden="1" xr:uid="{00000000-0005-0000-0000-000083D50000}"/>
    <cellStyle name="Hyperlink 51" xfId="29426" hidden="1" xr:uid="{00000000-0005-0000-0000-000084D50000}"/>
    <cellStyle name="Hyperlink 51" xfId="29476" hidden="1" xr:uid="{00000000-0005-0000-0000-000085D50000}"/>
    <cellStyle name="Hyperlink 51" xfId="29512" hidden="1" xr:uid="{00000000-0005-0000-0000-000086D50000}"/>
    <cellStyle name="Hyperlink 51" xfId="28510" hidden="1" xr:uid="{00000000-0005-0000-0000-000087D50000}"/>
    <cellStyle name="Hyperlink 51" xfId="29581" hidden="1" xr:uid="{00000000-0005-0000-0000-000088D50000}"/>
    <cellStyle name="Hyperlink 51" xfId="29630" hidden="1" xr:uid="{00000000-0005-0000-0000-000089D50000}"/>
    <cellStyle name="Hyperlink 51" xfId="29680" hidden="1" xr:uid="{00000000-0005-0000-0000-00008AD50000}"/>
    <cellStyle name="Hyperlink 51" xfId="29716" hidden="1" xr:uid="{00000000-0005-0000-0000-00008BD50000}"/>
    <cellStyle name="Hyperlink 51" xfId="26612" hidden="1" xr:uid="{00000000-0005-0000-0000-00008CD50000}"/>
    <cellStyle name="Hyperlink 51" xfId="29785" hidden="1" xr:uid="{00000000-0005-0000-0000-00008DD50000}"/>
    <cellStyle name="Hyperlink 51" xfId="29834" hidden="1" xr:uid="{00000000-0005-0000-0000-00008ED50000}"/>
    <cellStyle name="Hyperlink 51" xfId="29884" hidden="1" xr:uid="{00000000-0005-0000-0000-00008FD50000}"/>
    <cellStyle name="Hyperlink 51" xfId="29920" hidden="1" xr:uid="{00000000-0005-0000-0000-000090D50000}"/>
    <cellStyle name="Hyperlink 51" xfId="30043" hidden="1" xr:uid="{00000000-0005-0000-0000-000091D50000}"/>
    <cellStyle name="Hyperlink 51" xfId="30216" hidden="1" xr:uid="{00000000-0005-0000-0000-000092D50000}"/>
    <cellStyle name="Hyperlink 51" xfId="30265" hidden="1" xr:uid="{00000000-0005-0000-0000-000093D50000}"/>
    <cellStyle name="Hyperlink 51" xfId="30315" hidden="1" xr:uid="{00000000-0005-0000-0000-000094D50000}"/>
    <cellStyle name="Hyperlink 51" xfId="30351" hidden="1" xr:uid="{00000000-0005-0000-0000-000095D50000}"/>
    <cellStyle name="Hyperlink 51" xfId="30048" hidden="1" xr:uid="{00000000-0005-0000-0000-000096D50000}"/>
    <cellStyle name="Hyperlink 51" xfId="30448" hidden="1" xr:uid="{00000000-0005-0000-0000-000097D50000}"/>
    <cellStyle name="Hyperlink 51" xfId="30497" hidden="1" xr:uid="{00000000-0005-0000-0000-000098D50000}"/>
    <cellStyle name="Hyperlink 51" xfId="30547" hidden="1" xr:uid="{00000000-0005-0000-0000-000099D50000}"/>
    <cellStyle name="Hyperlink 51" xfId="30583" hidden="1" xr:uid="{00000000-0005-0000-0000-00009AD50000}"/>
    <cellStyle name="Hyperlink 51" xfId="29948" hidden="1" xr:uid="{00000000-0005-0000-0000-00009BD50000}"/>
    <cellStyle name="Hyperlink 51" xfId="30652" hidden="1" xr:uid="{00000000-0005-0000-0000-00009CD50000}"/>
    <cellStyle name="Hyperlink 51" xfId="30701" hidden="1" xr:uid="{00000000-0005-0000-0000-00009DD50000}"/>
    <cellStyle name="Hyperlink 51" xfId="30751" hidden="1" xr:uid="{00000000-0005-0000-0000-00009ED50000}"/>
    <cellStyle name="Hyperlink 51" xfId="30787" hidden="1" xr:uid="{00000000-0005-0000-0000-00009FD50000}"/>
    <cellStyle name="Hyperlink 51" xfId="30103" hidden="1" xr:uid="{00000000-0005-0000-0000-0000A0D50000}"/>
    <cellStyle name="Hyperlink 51" xfId="30856" hidden="1" xr:uid="{00000000-0005-0000-0000-0000A1D50000}"/>
    <cellStyle name="Hyperlink 51" xfId="30905" hidden="1" xr:uid="{00000000-0005-0000-0000-0000A2D50000}"/>
    <cellStyle name="Hyperlink 51" xfId="30955" hidden="1" xr:uid="{00000000-0005-0000-0000-0000A3D50000}"/>
    <cellStyle name="Hyperlink 51" xfId="30991" hidden="1" xr:uid="{00000000-0005-0000-0000-0000A4D50000}"/>
    <cellStyle name="Hyperlink 51" xfId="29989" hidden="1" xr:uid="{00000000-0005-0000-0000-0000A5D50000}"/>
    <cellStyle name="Hyperlink 51" xfId="31060" hidden="1" xr:uid="{00000000-0005-0000-0000-0000A6D50000}"/>
    <cellStyle name="Hyperlink 51" xfId="31109" hidden="1" xr:uid="{00000000-0005-0000-0000-0000A7D50000}"/>
    <cellStyle name="Hyperlink 51" xfId="31159" hidden="1" xr:uid="{00000000-0005-0000-0000-0000A8D50000}"/>
    <cellStyle name="Hyperlink 51" xfId="31195" hidden="1" xr:uid="{00000000-0005-0000-0000-0000A9D50000}"/>
    <cellStyle name="Hyperlink 51" xfId="5620" hidden="1" xr:uid="{00000000-0005-0000-0000-0000AAD50000}"/>
    <cellStyle name="Hyperlink 51" xfId="31283" hidden="1" xr:uid="{00000000-0005-0000-0000-0000ABD50000}"/>
    <cellStyle name="Hyperlink 51" xfId="31332" hidden="1" xr:uid="{00000000-0005-0000-0000-0000ACD50000}"/>
    <cellStyle name="Hyperlink 51" xfId="31382" hidden="1" xr:uid="{00000000-0005-0000-0000-0000ADD50000}"/>
    <cellStyle name="Hyperlink 51" xfId="31418" hidden="1" xr:uid="{00000000-0005-0000-0000-0000AED50000}"/>
    <cellStyle name="Hyperlink 51" xfId="31469" hidden="1" xr:uid="{00000000-0005-0000-0000-0000AFD50000}"/>
    <cellStyle name="Hyperlink 51" xfId="31538" hidden="1" xr:uid="{00000000-0005-0000-0000-0000B0D50000}"/>
    <cellStyle name="Hyperlink 51" xfId="31587" hidden="1" xr:uid="{00000000-0005-0000-0000-0000B1D50000}"/>
    <cellStyle name="Hyperlink 51" xfId="31637" hidden="1" xr:uid="{00000000-0005-0000-0000-0000B2D50000}"/>
    <cellStyle name="Hyperlink 51" xfId="31673" hidden="1" xr:uid="{00000000-0005-0000-0000-0000B3D50000}"/>
    <cellStyle name="Hyperlink 51" xfId="31773" hidden="1" xr:uid="{00000000-0005-0000-0000-0000B4D50000}"/>
    <cellStyle name="Hyperlink 51" xfId="31895" hidden="1" xr:uid="{00000000-0005-0000-0000-0000B5D50000}"/>
    <cellStyle name="Hyperlink 51" xfId="31944" hidden="1" xr:uid="{00000000-0005-0000-0000-0000B6D50000}"/>
    <cellStyle name="Hyperlink 51" xfId="31994" hidden="1" xr:uid="{00000000-0005-0000-0000-0000B7D50000}"/>
    <cellStyle name="Hyperlink 51" xfId="32030" hidden="1" xr:uid="{00000000-0005-0000-0000-0000B8D50000}"/>
    <cellStyle name="Hyperlink 51" xfId="32153" hidden="1" xr:uid="{00000000-0005-0000-0000-0000B9D50000}"/>
    <cellStyle name="Hyperlink 51" xfId="32326" hidden="1" xr:uid="{00000000-0005-0000-0000-0000BAD50000}"/>
    <cellStyle name="Hyperlink 51" xfId="32375" hidden="1" xr:uid="{00000000-0005-0000-0000-0000BBD50000}"/>
    <cellStyle name="Hyperlink 51" xfId="32425" hidden="1" xr:uid="{00000000-0005-0000-0000-0000BCD50000}"/>
    <cellStyle name="Hyperlink 51" xfId="32461" hidden="1" xr:uid="{00000000-0005-0000-0000-0000BDD50000}"/>
    <cellStyle name="Hyperlink 51" xfId="32158" hidden="1" xr:uid="{00000000-0005-0000-0000-0000BED50000}"/>
    <cellStyle name="Hyperlink 51" xfId="32558" hidden="1" xr:uid="{00000000-0005-0000-0000-0000BFD50000}"/>
    <cellStyle name="Hyperlink 51" xfId="32607" hidden="1" xr:uid="{00000000-0005-0000-0000-0000C0D50000}"/>
    <cellStyle name="Hyperlink 51" xfId="32657" hidden="1" xr:uid="{00000000-0005-0000-0000-0000C1D50000}"/>
    <cellStyle name="Hyperlink 51" xfId="32693" hidden="1" xr:uid="{00000000-0005-0000-0000-0000C2D50000}"/>
    <cellStyle name="Hyperlink 51" xfId="32058" hidden="1" xr:uid="{00000000-0005-0000-0000-0000C3D50000}"/>
    <cellStyle name="Hyperlink 51" xfId="32762" hidden="1" xr:uid="{00000000-0005-0000-0000-0000C4D50000}"/>
    <cellStyle name="Hyperlink 51" xfId="32811" hidden="1" xr:uid="{00000000-0005-0000-0000-0000C5D50000}"/>
    <cellStyle name="Hyperlink 51" xfId="32861" hidden="1" xr:uid="{00000000-0005-0000-0000-0000C6D50000}"/>
    <cellStyle name="Hyperlink 51" xfId="32897" hidden="1" xr:uid="{00000000-0005-0000-0000-0000C7D50000}"/>
    <cellStyle name="Hyperlink 51" xfId="32213" hidden="1" xr:uid="{00000000-0005-0000-0000-0000C8D50000}"/>
    <cellStyle name="Hyperlink 51" xfId="32966" hidden="1" xr:uid="{00000000-0005-0000-0000-0000C9D50000}"/>
    <cellStyle name="Hyperlink 51" xfId="33015" hidden="1" xr:uid="{00000000-0005-0000-0000-0000CAD50000}"/>
    <cellStyle name="Hyperlink 51" xfId="33065" hidden="1" xr:uid="{00000000-0005-0000-0000-0000CBD50000}"/>
    <cellStyle name="Hyperlink 51" xfId="33101" hidden="1" xr:uid="{00000000-0005-0000-0000-0000CCD50000}"/>
    <cellStyle name="Hyperlink 51" xfId="32099" hidden="1" xr:uid="{00000000-0005-0000-0000-0000CDD50000}"/>
    <cellStyle name="Hyperlink 51" xfId="33170" hidden="1" xr:uid="{00000000-0005-0000-0000-0000CED50000}"/>
    <cellStyle name="Hyperlink 51" xfId="33219" hidden="1" xr:uid="{00000000-0005-0000-0000-0000CFD50000}"/>
    <cellStyle name="Hyperlink 51" xfId="33269" hidden="1" xr:uid="{00000000-0005-0000-0000-0000D0D50000}"/>
    <cellStyle name="Hyperlink 51" xfId="33305" hidden="1" xr:uid="{00000000-0005-0000-0000-0000D1D50000}"/>
    <cellStyle name="Hyperlink 51" xfId="31778" hidden="1" xr:uid="{00000000-0005-0000-0000-0000D2D50000}"/>
    <cellStyle name="Hyperlink 51" xfId="33374" hidden="1" xr:uid="{00000000-0005-0000-0000-0000D3D50000}"/>
    <cellStyle name="Hyperlink 51" xfId="33423" hidden="1" xr:uid="{00000000-0005-0000-0000-0000D4D50000}"/>
    <cellStyle name="Hyperlink 51" xfId="33473" hidden="1" xr:uid="{00000000-0005-0000-0000-0000D5D50000}"/>
    <cellStyle name="Hyperlink 51" xfId="33509" hidden="1" xr:uid="{00000000-0005-0000-0000-0000D6D50000}"/>
    <cellStyle name="Hyperlink 51" xfId="33632" hidden="1" xr:uid="{00000000-0005-0000-0000-0000D7D50000}"/>
    <cellStyle name="Hyperlink 51" xfId="33805" hidden="1" xr:uid="{00000000-0005-0000-0000-0000D8D50000}"/>
    <cellStyle name="Hyperlink 51" xfId="33854" hidden="1" xr:uid="{00000000-0005-0000-0000-0000D9D50000}"/>
    <cellStyle name="Hyperlink 51" xfId="33904" hidden="1" xr:uid="{00000000-0005-0000-0000-0000DAD50000}"/>
    <cellStyle name="Hyperlink 51" xfId="33940" hidden="1" xr:uid="{00000000-0005-0000-0000-0000DBD50000}"/>
    <cellStyle name="Hyperlink 51" xfId="33637" hidden="1" xr:uid="{00000000-0005-0000-0000-0000DCD50000}"/>
    <cellStyle name="Hyperlink 51" xfId="34037" hidden="1" xr:uid="{00000000-0005-0000-0000-0000DDD50000}"/>
    <cellStyle name="Hyperlink 51" xfId="34086" hidden="1" xr:uid="{00000000-0005-0000-0000-0000DED50000}"/>
    <cellStyle name="Hyperlink 51" xfId="34136" hidden="1" xr:uid="{00000000-0005-0000-0000-0000DFD50000}"/>
    <cellStyle name="Hyperlink 51" xfId="34172" hidden="1" xr:uid="{00000000-0005-0000-0000-0000E0D50000}"/>
    <cellStyle name="Hyperlink 51" xfId="33537" hidden="1" xr:uid="{00000000-0005-0000-0000-0000E1D50000}"/>
    <cellStyle name="Hyperlink 51" xfId="34241" hidden="1" xr:uid="{00000000-0005-0000-0000-0000E2D50000}"/>
    <cellStyle name="Hyperlink 51" xfId="34290" hidden="1" xr:uid="{00000000-0005-0000-0000-0000E3D50000}"/>
    <cellStyle name="Hyperlink 51" xfId="34340" hidden="1" xr:uid="{00000000-0005-0000-0000-0000E4D50000}"/>
    <cellStyle name="Hyperlink 51" xfId="34376" hidden="1" xr:uid="{00000000-0005-0000-0000-0000E5D50000}"/>
    <cellStyle name="Hyperlink 51" xfId="33692" hidden="1" xr:uid="{00000000-0005-0000-0000-0000E6D50000}"/>
    <cellStyle name="Hyperlink 51" xfId="34445" hidden="1" xr:uid="{00000000-0005-0000-0000-0000E7D50000}"/>
    <cellStyle name="Hyperlink 51" xfId="34494" hidden="1" xr:uid="{00000000-0005-0000-0000-0000E8D50000}"/>
    <cellStyle name="Hyperlink 51" xfId="34544" hidden="1" xr:uid="{00000000-0005-0000-0000-0000E9D50000}"/>
    <cellStyle name="Hyperlink 51" xfId="34580" hidden="1" xr:uid="{00000000-0005-0000-0000-0000EAD50000}"/>
    <cellStyle name="Hyperlink 51" xfId="33578" hidden="1" xr:uid="{00000000-0005-0000-0000-0000EBD50000}"/>
    <cellStyle name="Hyperlink 51" xfId="34649" hidden="1" xr:uid="{00000000-0005-0000-0000-0000ECD50000}"/>
    <cellStyle name="Hyperlink 51" xfId="34698" hidden="1" xr:uid="{00000000-0005-0000-0000-0000EDD50000}"/>
    <cellStyle name="Hyperlink 51" xfId="34748" hidden="1" xr:uid="{00000000-0005-0000-0000-0000EED50000}"/>
    <cellStyle name="Hyperlink 51" xfId="34784" hidden="1" xr:uid="{00000000-0005-0000-0000-0000EFD50000}"/>
    <cellStyle name="Hyperlink 51" xfId="31683" hidden="1" xr:uid="{00000000-0005-0000-0000-0000F0D50000}"/>
    <cellStyle name="Hyperlink 51" xfId="34853" hidden="1" xr:uid="{00000000-0005-0000-0000-0000F1D50000}"/>
    <cellStyle name="Hyperlink 51" xfId="34902" hidden="1" xr:uid="{00000000-0005-0000-0000-0000F2D50000}"/>
    <cellStyle name="Hyperlink 51" xfId="34952" hidden="1" xr:uid="{00000000-0005-0000-0000-0000F3D50000}"/>
    <cellStyle name="Hyperlink 51" xfId="34988" hidden="1" xr:uid="{00000000-0005-0000-0000-0000F4D50000}"/>
    <cellStyle name="Hyperlink 51" xfId="35111" hidden="1" xr:uid="{00000000-0005-0000-0000-0000F5D50000}"/>
    <cellStyle name="Hyperlink 51" xfId="35284" hidden="1" xr:uid="{00000000-0005-0000-0000-0000F6D50000}"/>
    <cellStyle name="Hyperlink 51" xfId="35333" hidden="1" xr:uid="{00000000-0005-0000-0000-0000F7D50000}"/>
    <cellStyle name="Hyperlink 51" xfId="35383" hidden="1" xr:uid="{00000000-0005-0000-0000-0000F8D50000}"/>
    <cellStyle name="Hyperlink 51" xfId="35419" hidden="1" xr:uid="{00000000-0005-0000-0000-0000F9D50000}"/>
    <cellStyle name="Hyperlink 51" xfId="35116" hidden="1" xr:uid="{00000000-0005-0000-0000-0000FAD50000}"/>
    <cellStyle name="Hyperlink 51" xfId="35516" hidden="1" xr:uid="{00000000-0005-0000-0000-0000FBD50000}"/>
    <cellStyle name="Hyperlink 51" xfId="35565" hidden="1" xr:uid="{00000000-0005-0000-0000-0000FCD50000}"/>
    <cellStyle name="Hyperlink 51" xfId="35615" hidden="1" xr:uid="{00000000-0005-0000-0000-0000FDD50000}"/>
    <cellStyle name="Hyperlink 51" xfId="35651" hidden="1" xr:uid="{00000000-0005-0000-0000-0000FED50000}"/>
    <cellStyle name="Hyperlink 51" xfId="35016" hidden="1" xr:uid="{00000000-0005-0000-0000-0000FFD50000}"/>
    <cellStyle name="Hyperlink 51" xfId="35720" hidden="1" xr:uid="{00000000-0005-0000-0000-000000D60000}"/>
    <cellStyle name="Hyperlink 51" xfId="35769" hidden="1" xr:uid="{00000000-0005-0000-0000-000001D60000}"/>
    <cellStyle name="Hyperlink 51" xfId="35819" hidden="1" xr:uid="{00000000-0005-0000-0000-000002D60000}"/>
    <cellStyle name="Hyperlink 51" xfId="35855" hidden="1" xr:uid="{00000000-0005-0000-0000-000003D60000}"/>
    <cellStyle name="Hyperlink 51" xfId="35171" hidden="1" xr:uid="{00000000-0005-0000-0000-000004D60000}"/>
    <cellStyle name="Hyperlink 51" xfId="35924" hidden="1" xr:uid="{00000000-0005-0000-0000-000005D60000}"/>
    <cellStyle name="Hyperlink 51" xfId="35973" hidden="1" xr:uid="{00000000-0005-0000-0000-000006D60000}"/>
    <cellStyle name="Hyperlink 51" xfId="36023" hidden="1" xr:uid="{00000000-0005-0000-0000-000007D60000}"/>
    <cellStyle name="Hyperlink 51" xfId="36059" hidden="1" xr:uid="{00000000-0005-0000-0000-000008D60000}"/>
    <cellStyle name="Hyperlink 51" xfId="35057" hidden="1" xr:uid="{00000000-0005-0000-0000-000009D60000}"/>
    <cellStyle name="Hyperlink 51" xfId="36128" hidden="1" xr:uid="{00000000-0005-0000-0000-00000AD60000}"/>
    <cellStyle name="Hyperlink 51" xfId="36177" hidden="1" xr:uid="{00000000-0005-0000-0000-00000BD60000}"/>
    <cellStyle name="Hyperlink 51" xfId="36227" hidden="1" xr:uid="{00000000-0005-0000-0000-00000CD60000}"/>
    <cellStyle name="Hyperlink 51" xfId="36263" hidden="1" xr:uid="{00000000-0005-0000-0000-00000DD60000}"/>
    <cellStyle name="Hyperlink 51" xfId="5800" hidden="1" xr:uid="{00000000-0005-0000-0000-00000ED60000}"/>
    <cellStyle name="Hyperlink 51" xfId="36352" hidden="1" xr:uid="{00000000-0005-0000-0000-00000FD60000}"/>
    <cellStyle name="Hyperlink 51" xfId="36401" hidden="1" xr:uid="{00000000-0005-0000-0000-000010D60000}"/>
    <cellStyle name="Hyperlink 51" xfId="36451" hidden="1" xr:uid="{00000000-0005-0000-0000-000011D60000}"/>
    <cellStyle name="Hyperlink 51" xfId="36487" hidden="1" xr:uid="{00000000-0005-0000-0000-000012D60000}"/>
    <cellStyle name="Hyperlink 51" xfId="36538" hidden="1" xr:uid="{00000000-0005-0000-0000-000013D60000}"/>
    <cellStyle name="Hyperlink 51" xfId="36607" hidden="1" xr:uid="{00000000-0005-0000-0000-000014D60000}"/>
    <cellStyle name="Hyperlink 51" xfId="36656" hidden="1" xr:uid="{00000000-0005-0000-0000-000015D60000}"/>
    <cellStyle name="Hyperlink 51" xfId="36706" hidden="1" xr:uid="{00000000-0005-0000-0000-000016D60000}"/>
    <cellStyle name="Hyperlink 51" xfId="36742" hidden="1" xr:uid="{00000000-0005-0000-0000-000017D60000}"/>
    <cellStyle name="Hyperlink 51" xfId="36842" hidden="1" xr:uid="{00000000-0005-0000-0000-000018D60000}"/>
    <cellStyle name="Hyperlink 51" xfId="36964" hidden="1" xr:uid="{00000000-0005-0000-0000-000019D60000}"/>
    <cellStyle name="Hyperlink 51" xfId="37013" hidden="1" xr:uid="{00000000-0005-0000-0000-00001AD60000}"/>
    <cellStyle name="Hyperlink 51" xfId="37063" hidden="1" xr:uid="{00000000-0005-0000-0000-00001BD60000}"/>
    <cellStyle name="Hyperlink 51" xfId="37099" hidden="1" xr:uid="{00000000-0005-0000-0000-00001CD60000}"/>
    <cellStyle name="Hyperlink 51" xfId="37222" hidden="1" xr:uid="{00000000-0005-0000-0000-00001DD60000}"/>
    <cellStyle name="Hyperlink 51" xfId="37395" hidden="1" xr:uid="{00000000-0005-0000-0000-00001ED60000}"/>
    <cellStyle name="Hyperlink 51" xfId="37444" hidden="1" xr:uid="{00000000-0005-0000-0000-00001FD60000}"/>
    <cellStyle name="Hyperlink 51" xfId="37494" hidden="1" xr:uid="{00000000-0005-0000-0000-000020D60000}"/>
    <cellStyle name="Hyperlink 51" xfId="37530" hidden="1" xr:uid="{00000000-0005-0000-0000-000021D60000}"/>
    <cellStyle name="Hyperlink 51" xfId="37227" hidden="1" xr:uid="{00000000-0005-0000-0000-000022D60000}"/>
    <cellStyle name="Hyperlink 51" xfId="37627" hidden="1" xr:uid="{00000000-0005-0000-0000-000023D60000}"/>
    <cellStyle name="Hyperlink 51" xfId="37676" hidden="1" xr:uid="{00000000-0005-0000-0000-000024D60000}"/>
    <cellStyle name="Hyperlink 51" xfId="37726" hidden="1" xr:uid="{00000000-0005-0000-0000-000025D60000}"/>
    <cellStyle name="Hyperlink 51" xfId="37762" hidden="1" xr:uid="{00000000-0005-0000-0000-000026D60000}"/>
    <cellStyle name="Hyperlink 51" xfId="37127" hidden="1" xr:uid="{00000000-0005-0000-0000-000027D60000}"/>
    <cellStyle name="Hyperlink 51" xfId="37831" hidden="1" xr:uid="{00000000-0005-0000-0000-000028D60000}"/>
    <cellStyle name="Hyperlink 51" xfId="37880" hidden="1" xr:uid="{00000000-0005-0000-0000-000029D60000}"/>
    <cellStyle name="Hyperlink 51" xfId="37930" hidden="1" xr:uid="{00000000-0005-0000-0000-00002AD60000}"/>
    <cellStyle name="Hyperlink 51" xfId="37966" hidden="1" xr:uid="{00000000-0005-0000-0000-00002BD60000}"/>
    <cellStyle name="Hyperlink 51" xfId="37282" hidden="1" xr:uid="{00000000-0005-0000-0000-00002CD60000}"/>
    <cellStyle name="Hyperlink 51" xfId="38035" hidden="1" xr:uid="{00000000-0005-0000-0000-00002DD60000}"/>
    <cellStyle name="Hyperlink 51" xfId="38084" hidden="1" xr:uid="{00000000-0005-0000-0000-00002ED60000}"/>
    <cellStyle name="Hyperlink 51" xfId="38134" hidden="1" xr:uid="{00000000-0005-0000-0000-00002FD60000}"/>
    <cellStyle name="Hyperlink 51" xfId="38170" hidden="1" xr:uid="{00000000-0005-0000-0000-000030D60000}"/>
    <cellStyle name="Hyperlink 51" xfId="37168" hidden="1" xr:uid="{00000000-0005-0000-0000-000031D60000}"/>
    <cellStyle name="Hyperlink 51" xfId="38239" hidden="1" xr:uid="{00000000-0005-0000-0000-000032D60000}"/>
    <cellStyle name="Hyperlink 51" xfId="38288" hidden="1" xr:uid="{00000000-0005-0000-0000-000033D60000}"/>
    <cellStyle name="Hyperlink 51" xfId="38338" hidden="1" xr:uid="{00000000-0005-0000-0000-000034D60000}"/>
    <cellStyle name="Hyperlink 51" xfId="38374" hidden="1" xr:uid="{00000000-0005-0000-0000-000035D60000}"/>
    <cellStyle name="Hyperlink 51" xfId="36847" hidden="1" xr:uid="{00000000-0005-0000-0000-000036D60000}"/>
    <cellStyle name="Hyperlink 51" xfId="38443" hidden="1" xr:uid="{00000000-0005-0000-0000-000037D60000}"/>
    <cellStyle name="Hyperlink 51" xfId="38492" hidden="1" xr:uid="{00000000-0005-0000-0000-000038D60000}"/>
    <cellStyle name="Hyperlink 51" xfId="38542" hidden="1" xr:uid="{00000000-0005-0000-0000-000039D60000}"/>
    <cellStyle name="Hyperlink 51" xfId="38578" hidden="1" xr:uid="{00000000-0005-0000-0000-00003AD60000}"/>
    <cellStyle name="Hyperlink 51" xfId="38701" hidden="1" xr:uid="{00000000-0005-0000-0000-00003BD60000}"/>
    <cellStyle name="Hyperlink 51" xfId="38874" hidden="1" xr:uid="{00000000-0005-0000-0000-00003CD60000}"/>
    <cellStyle name="Hyperlink 51" xfId="38923" hidden="1" xr:uid="{00000000-0005-0000-0000-00003DD60000}"/>
    <cellStyle name="Hyperlink 51" xfId="38973" hidden="1" xr:uid="{00000000-0005-0000-0000-00003ED60000}"/>
    <cellStyle name="Hyperlink 51" xfId="39009" hidden="1" xr:uid="{00000000-0005-0000-0000-00003FD60000}"/>
    <cellStyle name="Hyperlink 51" xfId="38706" hidden="1" xr:uid="{00000000-0005-0000-0000-000040D60000}"/>
    <cellStyle name="Hyperlink 51" xfId="39106" hidden="1" xr:uid="{00000000-0005-0000-0000-000041D60000}"/>
    <cellStyle name="Hyperlink 51" xfId="39155" hidden="1" xr:uid="{00000000-0005-0000-0000-000042D60000}"/>
    <cellStyle name="Hyperlink 51" xfId="39205" hidden="1" xr:uid="{00000000-0005-0000-0000-000043D60000}"/>
    <cellStyle name="Hyperlink 51" xfId="39241" hidden="1" xr:uid="{00000000-0005-0000-0000-000044D60000}"/>
    <cellStyle name="Hyperlink 51" xfId="38606" hidden="1" xr:uid="{00000000-0005-0000-0000-000045D60000}"/>
    <cellStyle name="Hyperlink 51" xfId="39310" hidden="1" xr:uid="{00000000-0005-0000-0000-000046D60000}"/>
    <cellStyle name="Hyperlink 51" xfId="39359" hidden="1" xr:uid="{00000000-0005-0000-0000-000047D60000}"/>
    <cellStyle name="Hyperlink 51" xfId="39409" hidden="1" xr:uid="{00000000-0005-0000-0000-000048D60000}"/>
    <cellStyle name="Hyperlink 51" xfId="39445" hidden="1" xr:uid="{00000000-0005-0000-0000-000049D60000}"/>
    <cellStyle name="Hyperlink 51" xfId="38761" hidden="1" xr:uid="{00000000-0005-0000-0000-00004AD60000}"/>
    <cellStyle name="Hyperlink 51" xfId="39514" hidden="1" xr:uid="{00000000-0005-0000-0000-00004BD60000}"/>
    <cellStyle name="Hyperlink 51" xfId="39563" hidden="1" xr:uid="{00000000-0005-0000-0000-00004CD60000}"/>
    <cellStyle name="Hyperlink 51" xfId="39613" hidden="1" xr:uid="{00000000-0005-0000-0000-00004DD60000}"/>
    <cellStyle name="Hyperlink 51" xfId="39649" hidden="1" xr:uid="{00000000-0005-0000-0000-00004ED60000}"/>
    <cellStyle name="Hyperlink 51" xfId="38647" hidden="1" xr:uid="{00000000-0005-0000-0000-00004FD60000}"/>
    <cellStyle name="Hyperlink 51" xfId="39718" hidden="1" xr:uid="{00000000-0005-0000-0000-000050D60000}"/>
    <cellStyle name="Hyperlink 51" xfId="39767" hidden="1" xr:uid="{00000000-0005-0000-0000-000051D60000}"/>
    <cellStyle name="Hyperlink 51" xfId="39817" hidden="1" xr:uid="{00000000-0005-0000-0000-000052D60000}"/>
    <cellStyle name="Hyperlink 51" xfId="39853" hidden="1" xr:uid="{00000000-0005-0000-0000-000053D60000}"/>
    <cellStyle name="Hyperlink 51" xfId="36752" hidden="1" xr:uid="{00000000-0005-0000-0000-000054D60000}"/>
    <cellStyle name="Hyperlink 51" xfId="39922" hidden="1" xr:uid="{00000000-0005-0000-0000-000055D60000}"/>
    <cellStyle name="Hyperlink 51" xfId="39971" hidden="1" xr:uid="{00000000-0005-0000-0000-000056D60000}"/>
    <cellStyle name="Hyperlink 51" xfId="40021" hidden="1" xr:uid="{00000000-0005-0000-0000-000057D60000}"/>
    <cellStyle name="Hyperlink 51" xfId="40057" hidden="1" xr:uid="{00000000-0005-0000-0000-000058D60000}"/>
    <cellStyle name="Hyperlink 51" xfId="40180" hidden="1" xr:uid="{00000000-0005-0000-0000-000059D60000}"/>
    <cellStyle name="Hyperlink 51" xfId="40353" hidden="1" xr:uid="{00000000-0005-0000-0000-00005AD60000}"/>
    <cellStyle name="Hyperlink 51" xfId="40402" hidden="1" xr:uid="{00000000-0005-0000-0000-00005BD60000}"/>
    <cellStyle name="Hyperlink 51" xfId="40452" hidden="1" xr:uid="{00000000-0005-0000-0000-00005CD60000}"/>
    <cellStyle name="Hyperlink 51" xfId="40488" hidden="1" xr:uid="{00000000-0005-0000-0000-00005DD60000}"/>
    <cellStyle name="Hyperlink 51" xfId="40185" hidden="1" xr:uid="{00000000-0005-0000-0000-00005ED60000}"/>
    <cellStyle name="Hyperlink 51" xfId="40585" hidden="1" xr:uid="{00000000-0005-0000-0000-00005FD60000}"/>
    <cellStyle name="Hyperlink 51" xfId="40634" hidden="1" xr:uid="{00000000-0005-0000-0000-000060D60000}"/>
    <cellStyle name="Hyperlink 51" xfId="40684" hidden="1" xr:uid="{00000000-0005-0000-0000-000061D60000}"/>
    <cellStyle name="Hyperlink 51" xfId="40720" hidden="1" xr:uid="{00000000-0005-0000-0000-000062D60000}"/>
    <cellStyle name="Hyperlink 51" xfId="40085" hidden="1" xr:uid="{00000000-0005-0000-0000-000063D60000}"/>
    <cellStyle name="Hyperlink 51" xfId="40789" hidden="1" xr:uid="{00000000-0005-0000-0000-000064D60000}"/>
    <cellStyle name="Hyperlink 51" xfId="40838" hidden="1" xr:uid="{00000000-0005-0000-0000-000065D60000}"/>
    <cellStyle name="Hyperlink 51" xfId="40888" hidden="1" xr:uid="{00000000-0005-0000-0000-000066D60000}"/>
    <cellStyle name="Hyperlink 51" xfId="40924" hidden="1" xr:uid="{00000000-0005-0000-0000-000067D60000}"/>
    <cellStyle name="Hyperlink 51" xfId="40240" hidden="1" xr:uid="{00000000-0005-0000-0000-000068D60000}"/>
    <cellStyle name="Hyperlink 51" xfId="40993" hidden="1" xr:uid="{00000000-0005-0000-0000-000069D60000}"/>
    <cellStyle name="Hyperlink 51" xfId="41042" hidden="1" xr:uid="{00000000-0005-0000-0000-00006AD60000}"/>
    <cellStyle name="Hyperlink 51" xfId="41092" hidden="1" xr:uid="{00000000-0005-0000-0000-00006BD60000}"/>
    <cellStyle name="Hyperlink 51" xfId="41128" hidden="1" xr:uid="{00000000-0005-0000-0000-00006CD60000}"/>
    <cellStyle name="Hyperlink 51" xfId="40126" hidden="1" xr:uid="{00000000-0005-0000-0000-00006DD60000}"/>
    <cellStyle name="Hyperlink 51" xfId="41197" hidden="1" xr:uid="{00000000-0005-0000-0000-00006ED60000}"/>
    <cellStyle name="Hyperlink 51" xfId="41246" hidden="1" xr:uid="{00000000-0005-0000-0000-00006FD60000}"/>
    <cellStyle name="Hyperlink 51" xfId="41296" hidden="1" xr:uid="{00000000-0005-0000-0000-000070D60000}"/>
    <cellStyle name="Hyperlink 51" xfId="41332" hidden="1" xr:uid="{00000000-0005-0000-0000-000071D60000}"/>
    <cellStyle name="Hyperlink 51" xfId="6321" hidden="1" xr:uid="{00000000-0005-0000-0000-000072D60000}"/>
    <cellStyle name="Hyperlink 51" xfId="41401" hidden="1" xr:uid="{00000000-0005-0000-0000-000073D60000}"/>
    <cellStyle name="Hyperlink 51" xfId="41450" hidden="1" xr:uid="{00000000-0005-0000-0000-000074D60000}"/>
    <cellStyle name="Hyperlink 51" xfId="41500" hidden="1" xr:uid="{00000000-0005-0000-0000-000075D60000}"/>
    <cellStyle name="Hyperlink 51" xfId="41536" hidden="1" xr:uid="{00000000-0005-0000-0000-000076D60000}"/>
    <cellStyle name="Hyperlink 51" xfId="41587" hidden="1" xr:uid="{00000000-0005-0000-0000-000077D60000}"/>
    <cellStyle name="Hyperlink 51" xfId="41656" hidden="1" xr:uid="{00000000-0005-0000-0000-000078D60000}"/>
    <cellStyle name="Hyperlink 51" xfId="41705" hidden="1" xr:uid="{00000000-0005-0000-0000-000079D60000}"/>
    <cellStyle name="Hyperlink 51" xfId="41755" hidden="1" xr:uid="{00000000-0005-0000-0000-00007AD60000}"/>
    <cellStyle name="Hyperlink 51" xfId="41791" hidden="1" xr:uid="{00000000-0005-0000-0000-00007BD60000}"/>
    <cellStyle name="Hyperlink 51" xfId="41891" hidden="1" xr:uid="{00000000-0005-0000-0000-00007CD60000}"/>
    <cellStyle name="Hyperlink 51" xfId="42013" hidden="1" xr:uid="{00000000-0005-0000-0000-00007DD60000}"/>
    <cellStyle name="Hyperlink 51" xfId="42062" hidden="1" xr:uid="{00000000-0005-0000-0000-00007ED60000}"/>
    <cellStyle name="Hyperlink 51" xfId="42112" hidden="1" xr:uid="{00000000-0005-0000-0000-00007FD60000}"/>
    <cellStyle name="Hyperlink 51" xfId="42148" hidden="1" xr:uid="{00000000-0005-0000-0000-000080D60000}"/>
    <cellStyle name="Hyperlink 51" xfId="42271" hidden="1" xr:uid="{00000000-0005-0000-0000-000081D60000}"/>
    <cellStyle name="Hyperlink 51" xfId="42444" hidden="1" xr:uid="{00000000-0005-0000-0000-000082D60000}"/>
    <cellStyle name="Hyperlink 51" xfId="42493" hidden="1" xr:uid="{00000000-0005-0000-0000-000083D60000}"/>
    <cellStyle name="Hyperlink 51" xfId="42543" hidden="1" xr:uid="{00000000-0005-0000-0000-000084D60000}"/>
    <cellStyle name="Hyperlink 51" xfId="42579" hidden="1" xr:uid="{00000000-0005-0000-0000-000085D60000}"/>
    <cellStyle name="Hyperlink 51" xfId="42276" hidden="1" xr:uid="{00000000-0005-0000-0000-000086D60000}"/>
    <cellStyle name="Hyperlink 51" xfId="42676" hidden="1" xr:uid="{00000000-0005-0000-0000-000087D60000}"/>
    <cellStyle name="Hyperlink 51" xfId="42725" hidden="1" xr:uid="{00000000-0005-0000-0000-000088D60000}"/>
    <cellStyle name="Hyperlink 51" xfId="42775" hidden="1" xr:uid="{00000000-0005-0000-0000-000089D60000}"/>
    <cellStyle name="Hyperlink 51" xfId="42811" hidden="1" xr:uid="{00000000-0005-0000-0000-00008AD60000}"/>
    <cellStyle name="Hyperlink 51" xfId="42176" hidden="1" xr:uid="{00000000-0005-0000-0000-00008BD60000}"/>
    <cellStyle name="Hyperlink 51" xfId="42880" hidden="1" xr:uid="{00000000-0005-0000-0000-00008CD60000}"/>
    <cellStyle name="Hyperlink 51" xfId="42929" hidden="1" xr:uid="{00000000-0005-0000-0000-00008DD60000}"/>
    <cellStyle name="Hyperlink 51" xfId="42979" hidden="1" xr:uid="{00000000-0005-0000-0000-00008ED60000}"/>
    <cellStyle name="Hyperlink 51" xfId="43015" hidden="1" xr:uid="{00000000-0005-0000-0000-00008FD60000}"/>
    <cellStyle name="Hyperlink 51" xfId="42331" hidden="1" xr:uid="{00000000-0005-0000-0000-000090D60000}"/>
    <cellStyle name="Hyperlink 51" xfId="43084" hidden="1" xr:uid="{00000000-0005-0000-0000-000091D60000}"/>
    <cellStyle name="Hyperlink 51" xfId="43133" hidden="1" xr:uid="{00000000-0005-0000-0000-000092D60000}"/>
    <cellStyle name="Hyperlink 51" xfId="43183" hidden="1" xr:uid="{00000000-0005-0000-0000-000093D60000}"/>
    <cellStyle name="Hyperlink 51" xfId="43219" hidden="1" xr:uid="{00000000-0005-0000-0000-000094D60000}"/>
    <cellStyle name="Hyperlink 51" xfId="42217" hidden="1" xr:uid="{00000000-0005-0000-0000-000095D60000}"/>
    <cellStyle name="Hyperlink 51" xfId="43288" hidden="1" xr:uid="{00000000-0005-0000-0000-000096D60000}"/>
    <cellStyle name="Hyperlink 51" xfId="43337" hidden="1" xr:uid="{00000000-0005-0000-0000-000097D60000}"/>
    <cellStyle name="Hyperlink 51" xfId="43387" hidden="1" xr:uid="{00000000-0005-0000-0000-000098D60000}"/>
    <cellStyle name="Hyperlink 51" xfId="43423" hidden="1" xr:uid="{00000000-0005-0000-0000-000099D60000}"/>
    <cellStyle name="Hyperlink 51" xfId="41896" hidden="1" xr:uid="{00000000-0005-0000-0000-00009AD60000}"/>
    <cellStyle name="Hyperlink 51" xfId="43492" hidden="1" xr:uid="{00000000-0005-0000-0000-00009BD60000}"/>
    <cellStyle name="Hyperlink 51" xfId="43541" hidden="1" xr:uid="{00000000-0005-0000-0000-00009CD60000}"/>
    <cellStyle name="Hyperlink 51" xfId="43591" hidden="1" xr:uid="{00000000-0005-0000-0000-00009DD60000}"/>
    <cellStyle name="Hyperlink 51" xfId="43627" hidden="1" xr:uid="{00000000-0005-0000-0000-00009ED60000}"/>
    <cellStyle name="Hyperlink 51" xfId="43750" hidden="1" xr:uid="{00000000-0005-0000-0000-00009FD60000}"/>
    <cellStyle name="Hyperlink 51" xfId="43923" hidden="1" xr:uid="{00000000-0005-0000-0000-0000A0D60000}"/>
    <cellStyle name="Hyperlink 51" xfId="43972" hidden="1" xr:uid="{00000000-0005-0000-0000-0000A1D60000}"/>
    <cellStyle name="Hyperlink 51" xfId="44022" hidden="1" xr:uid="{00000000-0005-0000-0000-0000A2D60000}"/>
    <cellStyle name="Hyperlink 51" xfId="44058" hidden="1" xr:uid="{00000000-0005-0000-0000-0000A3D60000}"/>
    <cellStyle name="Hyperlink 51" xfId="43755" hidden="1" xr:uid="{00000000-0005-0000-0000-0000A4D60000}"/>
    <cellStyle name="Hyperlink 51" xfId="44155" hidden="1" xr:uid="{00000000-0005-0000-0000-0000A5D60000}"/>
    <cellStyle name="Hyperlink 51" xfId="44204" hidden="1" xr:uid="{00000000-0005-0000-0000-0000A6D60000}"/>
    <cellStyle name="Hyperlink 51" xfId="44254" hidden="1" xr:uid="{00000000-0005-0000-0000-0000A7D60000}"/>
    <cellStyle name="Hyperlink 51" xfId="44290" hidden="1" xr:uid="{00000000-0005-0000-0000-0000A8D60000}"/>
    <cellStyle name="Hyperlink 51" xfId="43655" hidden="1" xr:uid="{00000000-0005-0000-0000-0000A9D60000}"/>
    <cellStyle name="Hyperlink 51" xfId="44359" hidden="1" xr:uid="{00000000-0005-0000-0000-0000AAD60000}"/>
    <cellStyle name="Hyperlink 51" xfId="44408" hidden="1" xr:uid="{00000000-0005-0000-0000-0000ABD60000}"/>
    <cellStyle name="Hyperlink 51" xfId="44458" hidden="1" xr:uid="{00000000-0005-0000-0000-0000ACD60000}"/>
    <cellStyle name="Hyperlink 51" xfId="44494" hidden="1" xr:uid="{00000000-0005-0000-0000-0000ADD60000}"/>
    <cellStyle name="Hyperlink 51" xfId="43810" hidden="1" xr:uid="{00000000-0005-0000-0000-0000AED60000}"/>
    <cellStyle name="Hyperlink 51" xfId="44563" hidden="1" xr:uid="{00000000-0005-0000-0000-0000AFD60000}"/>
    <cellStyle name="Hyperlink 51" xfId="44612" hidden="1" xr:uid="{00000000-0005-0000-0000-0000B0D60000}"/>
    <cellStyle name="Hyperlink 51" xfId="44662" hidden="1" xr:uid="{00000000-0005-0000-0000-0000B1D60000}"/>
    <cellStyle name="Hyperlink 51" xfId="44698" hidden="1" xr:uid="{00000000-0005-0000-0000-0000B2D60000}"/>
    <cellStyle name="Hyperlink 51" xfId="43696" hidden="1" xr:uid="{00000000-0005-0000-0000-0000B3D60000}"/>
    <cellStyle name="Hyperlink 51" xfId="44767" hidden="1" xr:uid="{00000000-0005-0000-0000-0000B4D60000}"/>
    <cellStyle name="Hyperlink 51" xfId="44816" hidden="1" xr:uid="{00000000-0005-0000-0000-0000B5D60000}"/>
    <cellStyle name="Hyperlink 51" xfId="44866" hidden="1" xr:uid="{00000000-0005-0000-0000-0000B6D60000}"/>
    <cellStyle name="Hyperlink 51" xfId="44902" hidden="1" xr:uid="{00000000-0005-0000-0000-0000B7D60000}"/>
    <cellStyle name="Hyperlink 51" xfId="41801" hidden="1" xr:uid="{00000000-0005-0000-0000-0000B8D60000}"/>
    <cellStyle name="Hyperlink 51" xfId="44971" hidden="1" xr:uid="{00000000-0005-0000-0000-0000B9D60000}"/>
    <cellStyle name="Hyperlink 51" xfId="45020" hidden="1" xr:uid="{00000000-0005-0000-0000-0000BAD60000}"/>
    <cellStyle name="Hyperlink 51" xfId="45070" hidden="1" xr:uid="{00000000-0005-0000-0000-0000BBD60000}"/>
    <cellStyle name="Hyperlink 51" xfId="45106" hidden="1" xr:uid="{00000000-0005-0000-0000-0000BCD60000}"/>
    <cellStyle name="Hyperlink 51" xfId="45229" hidden="1" xr:uid="{00000000-0005-0000-0000-0000BDD60000}"/>
    <cellStyle name="Hyperlink 51" xfId="45402" hidden="1" xr:uid="{00000000-0005-0000-0000-0000BED60000}"/>
    <cellStyle name="Hyperlink 51" xfId="45451" hidden="1" xr:uid="{00000000-0005-0000-0000-0000BFD60000}"/>
    <cellStyle name="Hyperlink 51" xfId="45501" hidden="1" xr:uid="{00000000-0005-0000-0000-0000C0D60000}"/>
    <cellStyle name="Hyperlink 51" xfId="45537" hidden="1" xr:uid="{00000000-0005-0000-0000-0000C1D60000}"/>
    <cellStyle name="Hyperlink 51" xfId="45234" hidden="1" xr:uid="{00000000-0005-0000-0000-0000C2D60000}"/>
    <cellStyle name="Hyperlink 51" xfId="45634" hidden="1" xr:uid="{00000000-0005-0000-0000-0000C3D60000}"/>
    <cellStyle name="Hyperlink 51" xfId="45683" hidden="1" xr:uid="{00000000-0005-0000-0000-0000C4D60000}"/>
    <cellStyle name="Hyperlink 51" xfId="45733" hidden="1" xr:uid="{00000000-0005-0000-0000-0000C5D60000}"/>
    <cellStyle name="Hyperlink 51" xfId="45769" hidden="1" xr:uid="{00000000-0005-0000-0000-0000C6D60000}"/>
    <cellStyle name="Hyperlink 51" xfId="45134" hidden="1" xr:uid="{00000000-0005-0000-0000-0000C7D60000}"/>
    <cellStyle name="Hyperlink 51" xfId="45838" hidden="1" xr:uid="{00000000-0005-0000-0000-0000C8D60000}"/>
    <cellStyle name="Hyperlink 51" xfId="45887" hidden="1" xr:uid="{00000000-0005-0000-0000-0000C9D60000}"/>
    <cellStyle name="Hyperlink 51" xfId="45937" hidden="1" xr:uid="{00000000-0005-0000-0000-0000CAD60000}"/>
    <cellStyle name="Hyperlink 51" xfId="45973" hidden="1" xr:uid="{00000000-0005-0000-0000-0000CBD60000}"/>
    <cellStyle name="Hyperlink 51" xfId="45289" hidden="1" xr:uid="{00000000-0005-0000-0000-0000CCD60000}"/>
    <cellStyle name="Hyperlink 51" xfId="46042" hidden="1" xr:uid="{00000000-0005-0000-0000-0000CDD60000}"/>
    <cellStyle name="Hyperlink 51" xfId="46091" hidden="1" xr:uid="{00000000-0005-0000-0000-0000CED60000}"/>
    <cellStyle name="Hyperlink 51" xfId="46141" hidden="1" xr:uid="{00000000-0005-0000-0000-0000CFD60000}"/>
    <cellStyle name="Hyperlink 51" xfId="46177" hidden="1" xr:uid="{00000000-0005-0000-0000-0000D0D60000}"/>
    <cellStyle name="Hyperlink 51" xfId="45175" hidden="1" xr:uid="{00000000-0005-0000-0000-0000D1D60000}"/>
    <cellStyle name="Hyperlink 51" xfId="46246" hidden="1" xr:uid="{00000000-0005-0000-0000-0000D2D60000}"/>
    <cellStyle name="Hyperlink 51" xfId="46295" hidden="1" xr:uid="{00000000-0005-0000-0000-0000D3D60000}"/>
    <cellStyle name="Hyperlink 51" xfId="46345" hidden="1" xr:uid="{00000000-0005-0000-0000-0000D4D60000}"/>
    <cellStyle name="Hyperlink 51" xfId="46381" hidden="1" xr:uid="{00000000-0005-0000-0000-0000D5D60000}"/>
    <cellStyle name="Hyperlink 51" xfId="11409" hidden="1" xr:uid="{00000000-0005-0000-0000-0000D6D60000}"/>
    <cellStyle name="Hyperlink 51" xfId="46450" hidden="1" xr:uid="{00000000-0005-0000-0000-0000D7D60000}"/>
    <cellStyle name="Hyperlink 51" xfId="46499" hidden="1" xr:uid="{00000000-0005-0000-0000-0000D8D60000}"/>
    <cellStyle name="Hyperlink 51" xfId="46549" hidden="1" xr:uid="{00000000-0005-0000-0000-0000D9D60000}"/>
    <cellStyle name="Hyperlink 51" xfId="46585" hidden="1" xr:uid="{00000000-0005-0000-0000-0000DAD60000}"/>
    <cellStyle name="Hyperlink 51" xfId="46636" hidden="1" xr:uid="{00000000-0005-0000-0000-0000DBD60000}"/>
    <cellStyle name="Hyperlink 51" xfId="46705" hidden="1" xr:uid="{00000000-0005-0000-0000-0000DCD60000}"/>
    <cellStyle name="Hyperlink 51" xfId="46754" hidden="1" xr:uid="{00000000-0005-0000-0000-0000DDD60000}"/>
    <cellStyle name="Hyperlink 51" xfId="46804" hidden="1" xr:uid="{00000000-0005-0000-0000-0000DED60000}"/>
    <cellStyle name="Hyperlink 51" xfId="46840" hidden="1" xr:uid="{00000000-0005-0000-0000-0000DFD60000}"/>
    <cellStyle name="Hyperlink 51" xfId="46940" hidden="1" xr:uid="{00000000-0005-0000-0000-0000E0D60000}"/>
    <cellStyle name="Hyperlink 51" xfId="47062" hidden="1" xr:uid="{00000000-0005-0000-0000-0000E1D60000}"/>
    <cellStyle name="Hyperlink 51" xfId="47111" hidden="1" xr:uid="{00000000-0005-0000-0000-0000E2D60000}"/>
    <cellStyle name="Hyperlink 51" xfId="47161" hidden="1" xr:uid="{00000000-0005-0000-0000-0000E3D60000}"/>
    <cellStyle name="Hyperlink 51" xfId="47197" hidden="1" xr:uid="{00000000-0005-0000-0000-0000E4D60000}"/>
    <cellStyle name="Hyperlink 51" xfId="47320" hidden="1" xr:uid="{00000000-0005-0000-0000-0000E5D60000}"/>
    <cellStyle name="Hyperlink 51" xfId="47493" hidden="1" xr:uid="{00000000-0005-0000-0000-0000E6D60000}"/>
    <cellStyle name="Hyperlink 51" xfId="47542" hidden="1" xr:uid="{00000000-0005-0000-0000-0000E7D60000}"/>
    <cellStyle name="Hyperlink 51" xfId="47592" hidden="1" xr:uid="{00000000-0005-0000-0000-0000E8D60000}"/>
    <cellStyle name="Hyperlink 51" xfId="47628" hidden="1" xr:uid="{00000000-0005-0000-0000-0000E9D60000}"/>
    <cellStyle name="Hyperlink 51" xfId="47325" hidden="1" xr:uid="{00000000-0005-0000-0000-0000EAD60000}"/>
    <cellStyle name="Hyperlink 51" xfId="47725" hidden="1" xr:uid="{00000000-0005-0000-0000-0000EBD60000}"/>
    <cellStyle name="Hyperlink 51" xfId="47774" hidden="1" xr:uid="{00000000-0005-0000-0000-0000ECD60000}"/>
    <cellStyle name="Hyperlink 51" xfId="47824" hidden="1" xr:uid="{00000000-0005-0000-0000-0000EDD60000}"/>
    <cellStyle name="Hyperlink 51" xfId="47860" hidden="1" xr:uid="{00000000-0005-0000-0000-0000EED60000}"/>
    <cellStyle name="Hyperlink 51" xfId="47225" hidden="1" xr:uid="{00000000-0005-0000-0000-0000EFD60000}"/>
    <cellStyle name="Hyperlink 51" xfId="47929" hidden="1" xr:uid="{00000000-0005-0000-0000-0000F0D60000}"/>
    <cellStyle name="Hyperlink 51" xfId="47978" hidden="1" xr:uid="{00000000-0005-0000-0000-0000F1D60000}"/>
    <cellStyle name="Hyperlink 51" xfId="48028" hidden="1" xr:uid="{00000000-0005-0000-0000-0000F2D60000}"/>
    <cellStyle name="Hyperlink 51" xfId="48064" hidden="1" xr:uid="{00000000-0005-0000-0000-0000F3D60000}"/>
    <cellStyle name="Hyperlink 51" xfId="47380" hidden="1" xr:uid="{00000000-0005-0000-0000-0000F4D60000}"/>
    <cellStyle name="Hyperlink 51" xfId="48133" hidden="1" xr:uid="{00000000-0005-0000-0000-0000F5D60000}"/>
    <cellStyle name="Hyperlink 51" xfId="48182" hidden="1" xr:uid="{00000000-0005-0000-0000-0000F6D60000}"/>
    <cellStyle name="Hyperlink 51" xfId="48232" hidden="1" xr:uid="{00000000-0005-0000-0000-0000F7D60000}"/>
    <cellStyle name="Hyperlink 51" xfId="48268" hidden="1" xr:uid="{00000000-0005-0000-0000-0000F8D60000}"/>
    <cellStyle name="Hyperlink 51" xfId="47266" hidden="1" xr:uid="{00000000-0005-0000-0000-0000F9D60000}"/>
    <cellStyle name="Hyperlink 51" xfId="48337" hidden="1" xr:uid="{00000000-0005-0000-0000-0000FAD60000}"/>
    <cellStyle name="Hyperlink 51" xfId="48386" hidden="1" xr:uid="{00000000-0005-0000-0000-0000FBD60000}"/>
    <cellStyle name="Hyperlink 51" xfId="48436" hidden="1" xr:uid="{00000000-0005-0000-0000-0000FCD60000}"/>
    <cellStyle name="Hyperlink 51" xfId="48472" hidden="1" xr:uid="{00000000-0005-0000-0000-0000FDD60000}"/>
    <cellStyle name="Hyperlink 51" xfId="46945" hidden="1" xr:uid="{00000000-0005-0000-0000-0000FED60000}"/>
    <cellStyle name="Hyperlink 51" xfId="48541" hidden="1" xr:uid="{00000000-0005-0000-0000-0000FFD60000}"/>
    <cellStyle name="Hyperlink 51" xfId="48590" hidden="1" xr:uid="{00000000-0005-0000-0000-000000D70000}"/>
    <cellStyle name="Hyperlink 51" xfId="48640" hidden="1" xr:uid="{00000000-0005-0000-0000-000001D70000}"/>
    <cellStyle name="Hyperlink 51" xfId="48676" hidden="1" xr:uid="{00000000-0005-0000-0000-000002D70000}"/>
    <cellStyle name="Hyperlink 51" xfId="48799" hidden="1" xr:uid="{00000000-0005-0000-0000-000003D70000}"/>
    <cellStyle name="Hyperlink 51" xfId="48972" hidden="1" xr:uid="{00000000-0005-0000-0000-000004D70000}"/>
    <cellStyle name="Hyperlink 51" xfId="49021" hidden="1" xr:uid="{00000000-0005-0000-0000-000005D70000}"/>
    <cellStyle name="Hyperlink 51" xfId="49071" hidden="1" xr:uid="{00000000-0005-0000-0000-000006D70000}"/>
    <cellStyle name="Hyperlink 51" xfId="49107" hidden="1" xr:uid="{00000000-0005-0000-0000-000007D70000}"/>
    <cellStyle name="Hyperlink 51" xfId="48804" hidden="1" xr:uid="{00000000-0005-0000-0000-000008D70000}"/>
    <cellStyle name="Hyperlink 51" xfId="49204" hidden="1" xr:uid="{00000000-0005-0000-0000-000009D70000}"/>
    <cellStyle name="Hyperlink 51" xfId="49253" hidden="1" xr:uid="{00000000-0005-0000-0000-00000AD70000}"/>
    <cellStyle name="Hyperlink 51" xfId="49303" hidden="1" xr:uid="{00000000-0005-0000-0000-00000BD70000}"/>
    <cellStyle name="Hyperlink 51" xfId="49339" hidden="1" xr:uid="{00000000-0005-0000-0000-00000CD70000}"/>
    <cellStyle name="Hyperlink 51" xfId="48704" hidden="1" xr:uid="{00000000-0005-0000-0000-00000DD70000}"/>
    <cellStyle name="Hyperlink 51" xfId="49408" hidden="1" xr:uid="{00000000-0005-0000-0000-00000ED70000}"/>
    <cellStyle name="Hyperlink 51" xfId="49457" hidden="1" xr:uid="{00000000-0005-0000-0000-00000FD70000}"/>
    <cellStyle name="Hyperlink 51" xfId="49507" hidden="1" xr:uid="{00000000-0005-0000-0000-000010D70000}"/>
    <cellStyle name="Hyperlink 51" xfId="49543" hidden="1" xr:uid="{00000000-0005-0000-0000-000011D70000}"/>
    <cellStyle name="Hyperlink 51" xfId="48859" hidden="1" xr:uid="{00000000-0005-0000-0000-000012D70000}"/>
    <cellStyle name="Hyperlink 51" xfId="49612" hidden="1" xr:uid="{00000000-0005-0000-0000-000013D70000}"/>
    <cellStyle name="Hyperlink 51" xfId="49661" hidden="1" xr:uid="{00000000-0005-0000-0000-000014D70000}"/>
    <cellStyle name="Hyperlink 51" xfId="49711" hidden="1" xr:uid="{00000000-0005-0000-0000-000015D70000}"/>
    <cellStyle name="Hyperlink 51" xfId="49747" hidden="1" xr:uid="{00000000-0005-0000-0000-000016D70000}"/>
    <cellStyle name="Hyperlink 51" xfId="48745" hidden="1" xr:uid="{00000000-0005-0000-0000-000017D70000}"/>
    <cellStyle name="Hyperlink 51" xfId="49816" hidden="1" xr:uid="{00000000-0005-0000-0000-000018D70000}"/>
    <cellStyle name="Hyperlink 51" xfId="49865" hidden="1" xr:uid="{00000000-0005-0000-0000-000019D70000}"/>
    <cellStyle name="Hyperlink 51" xfId="49915" hidden="1" xr:uid="{00000000-0005-0000-0000-00001AD70000}"/>
    <cellStyle name="Hyperlink 51" xfId="49951" hidden="1" xr:uid="{00000000-0005-0000-0000-00001BD70000}"/>
    <cellStyle name="Hyperlink 51" xfId="46850" hidden="1" xr:uid="{00000000-0005-0000-0000-00001CD70000}"/>
    <cellStyle name="Hyperlink 51" xfId="50020" hidden="1" xr:uid="{00000000-0005-0000-0000-00001DD70000}"/>
    <cellStyle name="Hyperlink 51" xfId="50069" hidden="1" xr:uid="{00000000-0005-0000-0000-00001ED70000}"/>
    <cellStyle name="Hyperlink 51" xfId="50119" hidden="1" xr:uid="{00000000-0005-0000-0000-00001FD70000}"/>
    <cellStyle name="Hyperlink 51" xfId="50155" hidden="1" xr:uid="{00000000-0005-0000-0000-000020D70000}"/>
    <cellStyle name="Hyperlink 51" xfId="50278" hidden="1" xr:uid="{00000000-0005-0000-0000-000021D70000}"/>
    <cellStyle name="Hyperlink 51" xfId="50451" hidden="1" xr:uid="{00000000-0005-0000-0000-000022D70000}"/>
    <cellStyle name="Hyperlink 51" xfId="50500" hidden="1" xr:uid="{00000000-0005-0000-0000-000023D70000}"/>
    <cellStyle name="Hyperlink 51" xfId="50550" hidden="1" xr:uid="{00000000-0005-0000-0000-000024D70000}"/>
    <cellStyle name="Hyperlink 51" xfId="50586" hidden="1" xr:uid="{00000000-0005-0000-0000-000025D70000}"/>
    <cellStyle name="Hyperlink 51" xfId="50283" hidden="1" xr:uid="{00000000-0005-0000-0000-000026D70000}"/>
    <cellStyle name="Hyperlink 51" xfId="50683" hidden="1" xr:uid="{00000000-0005-0000-0000-000027D70000}"/>
    <cellStyle name="Hyperlink 51" xfId="50732" hidden="1" xr:uid="{00000000-0005-0000-0000-000028D70000}"/>
    <cellStyle name="Hyperlink 51" xfId="50782" hidden="1" xr:uid="{00000000-0005-0000-0000-000029D70000}"/>
    <cellStyle name="Hyperlink 51" xfId="50818" hidden="1" xr:uid="{00000000-0005-0000-0000-00002AD70000}"/>
    <cellStyle name="Hyperlink 51" xfId="50183" hidden="1" xr:uid="{00000000-0005-0000-0000-00002BD70000}"/>
    <cellStyle name="Hyperlink 51" xfId="50887" hidden="1" xr:uid="{00000000-0005-0000-0000-00002CD70000}"/>
    <cellStyle name="Hyperlink 51" xfId="50936" hidden="1" xr:uid="{00000000-0005-0000-0000-00002DD70000}"/>
    <cellStyle name="Hyperlink 51" xfId="50986" hidden="1" xr:uid="{00000000-0005-0000-0000-00002ED70000}"/>
    <cellStyle name="Hyperlink 51" xfId="51022" hidden="1" xr:uid="{00000000-0005-0000-0000-00002FD70000}"/>
    <cellStyle name="Hyperlink 51" xfId="50338" hidden="1" xr:uid="{00000000-0005-0000-0000-000030D70000}"/>
    <cellStyle name="Hyperlink 51" xfId="51091" hidden="1" xr:uid="{00000000-0005-0000-0000-000031D70000}"/>
    <cellStyle name="Hyperlink 51" xfId="51140" hidden="1" xr:uid="{00000000-0005-0000-0000-000032D70000}"/>
    <cellStyle name="Hyperlink 51" xfId="51190" hidden="1" xr:uid="{00000000-0005-0000-0000-000033D70000}"/>
    <cellStyle name="Hyperlink 51" xfId="51226" hidden="1" xr:uid="{00000000-0005-0000-0000-000034D70000}"/>
    <cellStyle name="Hyperlink 51" xfId="50224" hidden="1" xr:uid="{00000000-0005-0000-0000-000035D70000}"/>
    <cellStyle name="Hyperlink 51" xfId="51295" hidden="1" xr:uid="{00000000-0005-0000-0000-000036D70000}"/>
    <cellStyle name="Hyperlink 51" xfId="51344" hidden="1" xr:uid="{00000000-0005-0000-0000-000037D70000}"/>
    <cellStyle name="Hyperlink 51" xfId="51394" hidden="1" xr:uid="{00000000-0005-0000-0000-000038D70000}"/>
    <cellStyle name="Hyperlink 51" xfId="51430" hidden="1" xr:uid="{00000000-0005-0000-0000-000039D70000}"/>
    <cellStyle name="Hyperlink 51" xfId="21576" hidden="1" xr:uid="{00000000-0005-0000-0000-00003AD70000}"/>
    <cellStyle name="Hyperlink 51" xfId="51499" hidden="1" xr:uid="{00000000-0005-0000-0000-00003BD70000}"/>
    <cellStyle name="Hyperlink 51" xfId="51548" hidden="1" xr:uid="{00000000-0005-0000-0000-00003CD70000}"/>
    <cellStyle name="Hyperlink 51" xfId="51598" hidden="1" xr:uid="{00000000-0005-0000-0000-00003DD70000}"/>
    <cellStyle name="Hyperlink 51" xfId="51634" hidden="1" xr:uid="{00000000-0005-0000-0000-00003ED70000}"/>
    <cellStyle name="Hyperlink 51" xfId="51685" hidden="1" xr:uid="{00000000-0005-0000-0000-00003FD70000}"/>
    <cellStyle name="Hyperlink 51" xfId="51754" hidden="1" xr:uid="{00000000-0005-0000-0000-000040D70000}"/>
    <cellStyle name="Hyperlink 51" xfId="51803" hidden="1" xr:uid="{00000000-0005-0000-0000-000041D70000}"/>
    <cellStyle name="Hyperlink 51" xfId="51853" hidden="1" xr:uid="{00000000-0005-0000-0000-000042D70000}"/>
    <cellStyle name="Hyperlink 51" xfId="51889" hidden="1" xr:uid="{00000000-0005-0000-0000-000043D70000}"/>
    <cellStyle name="Hyperlink 51" xfId="51989" hidden="1" xr:uid="{00000000-0005-0000-0000-000044D70000}"/>
    <cellStyle name="Hyperlink 51" xfId="52111" hidden="1" xr:uid="{00000000-0005-0000-0000-000045D70000}"/>
    <cellStyle name="Hyperlink 51" xfId="52160" hidden="1" xr:uid="{00000000-0005-0000-0000-000046D70000}"/>
    <cellStyle name="Hyperlink 51" xfId="52210" hidden="1" xr:uid="{00000000-0005-0000-0000-000047D70000}"/>
    <cellStyle name="Hyperlink 51" xfId="52246" hidden="1" xr:uid="{00000000-0005-0000-0000-000048D70000}"/>
    <cellStyle name="Hyperlink 51" xfId="52369" hidden="1" xr:uid="{00000000-0005-0000-0000-000049D70000}"/>
    <cellStyle name="Hyperlink 51" xfId="52542" hidden="1" xr:uid="{00000000-0005-0000-0000-00004AD70000}"/>
    <cellStyle name="Hyperlink 51" xfId="52591" hidden="1" xr:uid="{00000000-0005-0000-0000-00004BD70000}"/>
    <cellStyle name="Hyperlink 51" xfId="52641" hidden="1" xr:uid="{00000000-0005-0000-0000-00004CD70000}"/>
    <cellStyle name="Hyperlink 51" xfId="52677" hidden="1" xr:uid="{00000000-0005-0000-0000-00004DD70000}"/>
    <cellStyle name="Hyperlink 51" xfId="52374" hidden="1" xr:uid="{00000000-0005-0000-0000-00004ED70000}"/>
    <cellStyle name="Hyperlink 51" xfId="52774" hidden="1" xr:uid="{00000000-0005-0000-0000-00004FD70000}"/>
    <cellStyle name="Hyperlink 51" xfId="52823" hidden="1" xr:uid="{00000000-0005-0000-0000-000050D70000}"/>
    <cellStyle name="Hyperlink 51" xfId="52873" hidden="1" xr:uid="{00000000-0005-0000-0000-000051D70000}"/>
    <cellStyle name="Hyperlink 51" xfId="52909" hidden="1" xr:uid="{00000000-0005-0000-0000-000052D70000}"/>
    <cellStyle name="Hyperlink 51" xfId="52274" hidden="1" xr:uid="{00000000-0005-0000-0000-000053D70000}"/>
    <cellStyle name="Hyperlink 51" xfId="52978" hidden="1" xr:uid="{00000000-0005-0000-0000-000054D70000}"/>
    <cellStyle name="Hyperlink 51" xfId="53027" hidden="1" xr:uid="{00000000-0005-0000-0000-000055D70000}"/>
    <cellStyle name="Hyperlink 51" xfId="53077" hidden="1" xr:uid="{00000000-0005-0000-0000-000056D70000}"/>
    <cellStyle name="Hyperlink 51" xfId="53113" hidden="1" xr:uid="{00000000-0005-0000-0000-000057D70000}"/>
    <cellStyle name="Hyperlink 51" xfId="52429" hidden="1" xr:uid="{00000000-0005-0000-0000-000058D70000}"/>
    <cellStyle name="Hyperlink 51" xfId="53182" hidden="1" xr:uid="{00000000-0005-0000-0000-000059D70000}"/>
    <cellStyle name="Hyperlink 51" xfId="53231" hidden="1" xr:uid="{00000000-0005-0000-0000-00005AD70000}"/>
    <cellStyle name="Hyperlink 51" xfId="53281" hidden="1" xr:uid="{00000000-0005-0000-0000-00005BD70000}"/>
    <cellStyle name="Hyperlink 51" xfId="53317" hidden="1" xr:uid="{00000000-0005-0000-0000-00005CD70000}"/>
    <cellStyle name="Hyperlink 51" xfId="52315" hidden="1" xr:uid="{00000000-0005-0000-0000-00005DD70000}"/>
    <cellStyle name="Hyperlink 51" xfId="53386" hidden="1" xr:uid="{00000000-0005-0000-0000-00005ED70000}"/>
    <cellStyle name="Hyperlink 51" xfId="53435" hidden="1" xr:uid="{00000000-0005-0000-0000-00005FD70000}"/>
    <cellStyle name="Hyperlink 51" xfId="53485" hidden="1" xr:uid="{00000000-0005-0000-0000-000060D70000}"/>
    <cellStyle name="Hyperlink 51" xfId="53521" hidden="1" xr:uid="{00000000-0005-0000-0000-000061D70000}"/>
    <cellStyle name="Hyperlink 51" xfId="51994" hidden="1" xr:uid="{00000000-0005-0000-0000-000062D70000}"/>
    <cellStyle name="Hyperlink 51" xfId="53590" hidden="1" xr:uid="{00000000-0005-0000-0000-000063D70000}"/>
    <cellStyle name="Hyperlink 51" xfId="53639" hidden="1" xr:uid="{00000000-0005-0000-0000-000064D70000}"/>
    <cellStyle name="Hyperlink 51" xfId="53689" hidden="1" xr:uid="{00000000-0005-0000-0000-000065D70000}"/>
    <cellStyle name="Hyperlink 51" xfId="53725" hidden="1" xr:uid="{00000000-0005-0000-0000-000066D70000}"/>
    <cellStyle name="Hyperlink 51" xfId="53848" hidden="1" xr:uid="{00000000-0005-0000-0000-000067D70000}"/>
    <cellStyle name="Hyperlink 51" xfId="54021" hidden="1" xr:uid="{00000000-0005-0000-0000-000068D70000}"/>
    <cellStyle name="Hyperlink 51" xfId="54070" hidden="1" xr:uid="{00000000-0005-0000-0000-000069D70000}"/>
    <cellStyle name="Hyperlink 51" xfId="54120" hidden="1" xr:uid="{00000000-0005-0000-0000-00006AD70000}"/>
    <cellStyle name="Hyperlink 51" xfId="54156" hidden="1" xr:uid="{00000000-0005-0000-0000-00006BD70000}"/>
    <cellStyle name="Hyperlink 51" xfId="53853" hidden="1" xr:uid="{00000000-0005-0000-0000-00006CD70000}"/>
    <cellStyle name="Hyperlink 51" xfId="54253" hidden="1" xr:uid="{00000000-0005-0000-0000-00006DD70000}"/>
    <cellStyle name="Hyperlink 51" xfId="54302" hidden="1" xr:uid="{00000000-0005-0000-0000-00006ED70000}"/>
    <cellStyle name="Hyperlink 51" xfId="54352" hidden="1" xr:uid="{00000000-0005-0000-0000-00006FD70000}"/>
    <cellStyle name="Hyperlink 51" xfId="54388" hidden="1" xr:uid="{00000000-0005-0000-0000-000070D70000}"/>
    <cellStyle name="Hyperlink 51" xfId="53753" hidden="1" xr:uid="{00000000-0005-0000-0000-000071D70000}"/>
    <cellStyle name="Hyperlink 51" xfId="54457" hidden="1" xr:uid="{00000000-0005-0000-0000-000072D70000}"/>
    <cellStyle name="Hyperlink 51" xfId="54506" hidden="1" xr:uid="{00000000-0005-0000-0000-000073D70000}"/>
    <cellStyle name="Hyperlink 51" xfId="54556" hidden="1" xr:uid="{00000000-0005-0000-0000-000074D70000}"/>
    <cellStyle name="Hyperlink 51" xfId="54592" hidden="1" xr:uid="{00000000-0005-0000-0000-000075D70000}"/>
    <cellStyle name="Hyperlink 51" xfId="53908" hidden="1" xr:uid="{00000000-0005-0000-0000-000076D70000}"/>
    <cellStyle name="Hyperlink 51" xfId="54661" hidden="1" xr:uid="{00000000-0005-0000-0000-000077D70000}"/>
    <cellStyle name="Hyperlink 51" xfId="54710" hidden="1" xr:uid="{00000000-0005-0000-0000-000078D70000}"/>
    <cellStyle name="Hyperlink 51" xfId="54760" hidden="1" xr:uid="{00000000-0005-0000-0000-000079D70000}"/>
    <cellStyle name="Hyperlink 51" xfId="54796" hidden="1" xr:uid="{00000000-0005-0000-0000-00007AD70000}"/>
    <cellStyle name="Hyperlink 51" xfId="53794" hidden="1" xr:uid="{00000000-0005-0000-0000-00007BD70000}"/>
    <cellStyle name="Hyperlink 51" xfId="54865" hidden="1" xr:uid="{00000000-0005-0000-0000-00007CD70000}"/>
    <cellStyle name="Hyperlink 51" xfId="54914" hidden="1" xr:uid="{00000000-0005-0000-0000-00007DD70000}"/>
    <cellStyle name="Hyperlink 51" xfId="54964" hidden="1" xr:uid="{00000000-0005-0000-0000-00007ED70000}"/>
    <cellStyle name="Hyperlink 51" xfId="55000" hidden="1" xr:uid="{00000000-0005-0000-0000-00007FD70000}"/>
    <cellStyle name="Hyperlink 51" xfId="51899" hidden="1" xr:uid="{00000000-0005-0000-0000-000080D70000}"/>
    <cellStyle name="Hyperlink 51" xfId="55069" hidden="1" xr:uid="{00000000-0005-0000-0000-000081D70000}"/>
    <cellStyle name="Hyperlink 51" xfId="55118" hidden="1" xr:uid="{00000000-0005-0000-0000-000082D70000}"/>
    <cellStyle name="Hyperlink 51" xfId="55168" hidden="1" xr:uid="{00000000-0005-0000-0000-000083D70000}"/>
    <cellStyle name="Hyperlink 51" xfId="55204" hidden="1" xr:uid="{00000000-0005-0000-0000-000084D70000}"/>
    <cellStyle name="Hyperlink 51" xfId="55327" hidden="1" xr:uid="{00000000-0005-0000-0000-000085D70000}"/>
    <cellStyle name="Hyperlink 51" xfId="55500" hidden="1" xr:uid="{00000000-0005-0000-0000-000086D70000}"/>
    <cellStyle name="Hyperlink 51" xfId="55549" hidden="1" xr:uid="{00000000-0005-0000-0000-000087D70000}"/>
    <cellStyle name="Hyperlink 51" xfId="55599" hidden="1" xr:uid="{00000000-0005-0000-0000-000088D70000}"/>
    <cellStyle name="Hyperlink 51" xfId="55635" hidden="1" xr:uid="{00000000-0005-0000-0000-000089D70000}"/>
    <cellStyle name="Hyperlink 51" xfId="55332" hidden="1" xr:uid="{00000000-0005-0000-0000-00008AD70000}"/>
    <cellStyle name="Hyperlink 51" xfId="55732" hidden="1" xr:uid="{00000000-0005-0000-0000-00008BD70000}"/>
    <cellStyle name="Hyperlink 51" xfId="55781" hidden="1" xr:uid="{00000000-0005-0000-0000-00008CD70000}"/>
    <cellStyle name="Hyperlink 51" xfId="55831" hidden="1" xr:uid="{00000000-0005-0000-0000-00008DD70000}"/>
    <cellStyle name="Hyperlink 51" xfId="55867" hidden="1" xr:uid="{00000000-0005-0000-0000-00008ED70000}"/>
    <cellStyle name="Hyperlink 51" xfId="55232" hidden="1" xr:uid="{00000000-0005-0000-0000-00008FD70000}"/>
    <cellStyle name="Hyperlink 51" xfId="55936" hidden="1" xr:uid="{00000000-0005-0000-0000-000090D70000}"/>
    <cellStyle name="Hyperlink 51" xfId="55985" hidden="1" xr:uid="{00000000-0005-0000-0000-000091D70000}"/>
    <cellStyle name="Hyperlink 51" xfId="56035" hidden="1" xr:uid="{00000000-0005-0000-0000-000092D70000}"/>
    <cellStyle name="Hyperlink 51" xfId="56071" hidden="1" xr:uid="{00000000-0005-0000-0000-000093D70000}"/>
    <cellStyle name="Hyperlink 51" xfId="55387" hidden="1" xr:uid="{00000000-0005-0000-0000-000094D70000}"/>
    <cellStyle name="Hyperlink 51" xfId="56140" hidden="1" xr:uid="{00000000-0005-0000-0000-000095D70000}"/>
    <cellStyle name="Hyperlink 51" xfId="56189" hidden="1" xr:uid="{00000000-0005-0000-0000-000096D70000}"/>
    <cellStyle name="Hyperlink 51" xfId="56239" hidden="1" xr:uid="{00000000-0005-0000-0000-000097D70000}"/>
    <cellStyle name="Hyperlink 51" xfId="56275" hidden="1" xr:uid="{00000000-0005-0000-0000-000098D70000}"/>
    <cellStyle name="Hyperlink 51" xfId="55273" hidden="1" xr:uid="{00000000-0005-0000-0000-000099D70000}"/>
    <cellStyle name="Hyperlink 51" xfId="56344" hidden="1" xr:uid="{00000000-0005-0000-0000-00009AD70000}"/>
    <cellStyle name="Hyperlink 51" xfId="56393" hidden="1" xr:uid="{00000000-0005-0000-0000-00009BD70000}"/>
    <cellStyle name="Hyperlink 51" xfId="56443" hidden="1" xr:uid="{00000000-0005-0000-0000-00009CD70000}"/>
    <cellStyle name="Hyperlink 51" xfId="56479" hidden="1" xr:uid="{00000000-0005-0000-0000-00009DD70000}"/>
    <cellStyle name="Hyperlink 51" xfId="56541" hidden="1" xr:uid="{00000000-0005-0000-0000-00009ED70000}"/>
    <cellStyle name="Hyperlink 51" xfId="56612" hidden="1" xr:uid="{00000000-0005-0000-0000-00009FD70000}"/>
    <cellStyle name="Hyperlink 51" xfId="56661" hidden="1" xr:uid="{00000000-0005-0000-0000-0000A0D70000}"/>
    <cellStyle name="Hyperlink 51" xfId="56711" hidden="1" xr:uid="{00000000-0005-0000-0000-0000A1D70000}"/>
    <cellStyle name="Hyperlink 51" xfId="56747" hidden="1" xr:uid="{00000000-0005-0000-0000-0000A2D70000}"/>
    <cellStyle name="Hyperlink 51" xfId="56798" hidden="1" xr:uid="{00000000-0005-0000-0000-0000A3D70000}"/>
    <cellStyle name="Hyperlink 51" xfId="56867" hidden="1" xr:uid="{00000000-0005-0000-0000-0000A4D70000}"/>
    <cellStyle name="Hyperlink 51" xfId="56916" hidden="1" xr:uid="{00000000-0005-0000-0000-0000A5D70000}"/>
    <cellStyle name="Hyperlink 51" xfId="56966" hidden="1" xr:uid="{00000000-0005-0000-0000-0000A6D70000}"/>
    <cellStyle name="Hyperlink 51" xfId="57002" hidden="1" xr:uid="{00000000-0005-0000-0000-0000A7D70000}"/>
    <cellStyle name="Hyperlink 51" xfId="57110" hidden="1" xr:uid="{00000000-0005-0000-0000-0000A8D70000}"/>
    <cellStyle name="Hyperlink 51" xfId="57234" hidden="1" xr:uid="{00000000-0005-0000-0000-0000A9D70000}"/>
    <cellStyle name="Hyperlink 51" xfId="57283" hidden="1" xr:uid="{00000000-0005-0000-0000-0000AAD70000}"/>
    <cellStyle name="Hyperlink 51" xfId="57333" hidden="1" xr:uid="{00000000-0005-0000-0000-0000ABD70000}"/>
    <cellStyle name="Hyperlink 51" xfId="57369" hidden="1" xr:uid="{00000000-0005-0000-0000-0000ACD70000}"/>
    <cellStyle name="Hyperlink 51" xfId="57492" hidden="1" xr:uid="{00000000-0005-0000-0000-0000ADD70000}"/>
    <cellStyle name="Hyperlink 51" xfId="57665" hidden="1" xr:uid="{00000000-0005-0000-0000-0000AED70000}"/>
    <cellStyle name="Hyperlink 51" xfId="57714" hidden="1" xr:uid="{00000000-0005-0000-0000-0000AFD70000}"/>
    <cellStyle name="Hyperlink 51" xfId="57764" hidden="1" xr:uid="{00000000-0005-0000-0000-0000B0D70000}"/>
    <cellStyle name="Hyperlink 51" xfId="57800" hidden="1" xr:uid="{00000000-0005-0000-0000-0000B1D70000}"/>
    <cellStyle name="Hyperlink 51" xfId="57497" hidden="1" xr:uid="{00000000-0005-0000-0000-0000B2D70000}"/>
    <cellStyle name="Hyperlink 51" xfId="57897" hidden="1" xr:uid="{00000000-0005-0000-0000-0000B3D70000}"/>
    <cellStyle name="Hyperlink 51" xfId="57946" hidden="1" xr:uid="{00000000-0005-0000-0000-0000B4D70000}"/>
    <cellStyle name="Hyperlink 51" xfId="57996" hidden="1" xr:uid="{00000000-0005-0000-0000-0000B5D70000}"/>
    <cellStyle name="Hyperlink 51" xfId="58032" hidden="1" xr:uid="{00000000-0005-0000-0000-0000B6D70000}"/>
    <cellStyle name="Hyperlink 51" xfId="57397" hidden="1" xr:uid="{00000000-0005-0000-0000-0000B7D70000}"/>
    <cellStyle name="Hyperlink 51" xfId="58101" hidden="1" xr:uid="{00000000-0005-0000-0000-0000B8D70000}"/>
    <cellStyle name="Hyperlink 51" xfId="58150" hidden="1" xr:uid="{00000000-0005-0000-0000-0000B9D70000}"/>
    <cellStyle name="Hyperlink 51" xfId="58200" hidden="1" xr:uid="{00000000-0005-0000-0000-0000BAD70000}"/>
    <cellStyle name="Hyperlink 51" xfId="58236" hidden="1" xr:uid="{00000000-0005-0000-0000-0000BBD70000}"/>
    <cellStyle name="Hyperlink 51" xfId="57552" hidden="1" xr:uid="{00000000-0005-0000-0000-0000BCD70000}"/>
    <cellStyle name="Hyperlink 51" xfId="58305" hidden="1" xr:uid="{00000000-0005-0000-0000-0000BDD70000}"/>
    <cellStyle name="Hyperlink 51" xfId="58354" hidden="1" xr:uid="{00000000-0005-0000-0000-0000BED70000}"/>
    <cellStyle name="Hyperlink 51" xfId="58404" hidden="1" xr:uid="{00000000-0005-0000-0000-0000BFD70000}"/>
    <cellStyle name="Hyperlink 51" xfId="58440" hidden="1" xr:uid="{00000000-0005-0000-0000-0000C0D70000}"/>
    <cellStyle name="Hyperlink 51" xfId="57438" hidden="1" xr:uid="{00000000-0005-0000-0000-0000C1D70000}"/>
    <cellStyle name="Hyperlink 51" xfId="58509" hidden="1" xr:uid="{00000000-0005-0000-0000-0000C2D70000}"/>
    <cellStyle name="Hyperlink 51" xfId="58558" hidden="1" xr:uid="{00000000-0005-0000-0000-0000C3D70000}"/>
    <cellStyle name="Hyperlink 51" xfId="58608" hidden="1" xr:uid="{00000000-0005-0000-0000-0000C4D70000}"/>
    <cellStyle name="Hyperlink 51" xfId="58644" hidden="1" xr:uid="{00000000-0005-0000-0000-0000C5D70000}"/>
    <cellStyle name="Hyperlink 51" xfId="57116" hidden="1" xr:uid="{00000000-0005-0000-0000-0000C6D70000}"/>
    <cellStyle name="Hyperlink 51" xfId="58713" hidden="1" xr:uid="{00000000-0005-0000-0000-0000C7D70000}"/>
    <cellStyle name="Hyperlink 51" xfId="58762" hidden="1" xr:uid="{00000000-0005-0000-0000-0000C8D70000}"/>
    <cellStyle name="Hyperlink 51" xfId="58812" hidden="1" xr:uid="{00000000-0005-0000-0000-0000C9D70000}"/>
    <cellStyle name="Hyperlink 51" xfId="58848" hidden="1" xr:uid="{00000000-0005-0000-0000-0000CAD70000}"/>
    <cellStyle name="Hyperlink 51" xfId="58971" hidden="1" xr:uid="{00000000-0005-0000-0000-0000CBD70000}"/>
    <cellStyle name="Hyperlink 51" xfId="59144" hidden="1" xr:uid="{00000000-0005-0000-0000-0000CCD70000}"/>
    <cellStyle name="Hyperlink 51" xfId="59193" hidden="1" xr:uid="{00000000-0005-0000-0000-0000CDD70000}"/>
    <cellStyle name="Hyperlink 51" xfId="59243" hidden="1" xr:uid="{00000000-0005-0000-0000-0000CED70000}"/>
    <cellStyle name="Hyperlink 51" xfId="59279" hidden="1" xr:uid="{00000000-0005-0000-0000-0000CFD70000}"/>
    <cellStyle name="Hyperlink 51" xfId="58976" hidden="1" xr:uid="{00000000-0005-0000-0000-0000D0D70000}"/>
    <cellStyle name="Hyperlink 51" xfId="59376" hidden="1" xr:uid="{00000000-0005-0000-0000-0000D1D70000}"/>
    <cellStyle name="Hyperlink 51" xfId="59425" hidden="1" xr:uid="{00000000-0005-0000-0000-0000D2D70000}"/>
    <cellStyle name="Hyperlink 51" xfId="59475" hidden="1" xr:uid="{00000000-0005-0000-0000-0000D3D70000}"/>
    <cellStyle name="Hyperlink 51" xfId="59511" hidden="1" xr:uid="{00000000-0005-0000-0000-0000D4D70000}"/>
    <cellStyle name="Hyperlink 51" xfId="58876" hidden="1" xr:uid="{00000000-0005-0000-0000-0000D5D70000}"/>
    <cellStyle name="Hyperlink 51" xfId="59580" hidden="1" xr:uid="{00000000-0005-0000-0000-0000D6D70000}"/>
    <cellStyle name="Hyperlink 51" xfId="59629" hidden="1" xr:uid="{00000000-0005-0000-0000-0000D7D70000}"/>
    <cellStyle name="Hyperlink 51" xfId="59679" hidden="1" xr:uid="{00000000-0005-0000-0000-0000D8D70000}"/>
    <cellStyle name="Hyperlink 51" xfId="59715" hidden="1" xr:uid="{00000000-0005-0000-0000-0000D9D70000}"/>
    <cellStyle name="Hyperlink 51" xfId="59031" hidden="1" xr:uid="{00000000-0005-0000-0000-0000DAD70000}"/>
    <cellStyle name="Hyperlink 51" xfId="59784" hidden="1" xr:uid="{00000000-0005-0000-0000-0000DBD70000}"/>
    <cellStyle name="Hyperlink 51" xfId="59833" hidden="1" xr:uid="{00000000-0005-0000-0000-0000DCD70000}"/>
    <cellStyle name="Hyperlink 51" xfId="59883" hidden="1" xr:uid="{00000000-0005-0000-0000-0000DDD70000}"/>
    <cellStyle name="Hyperlink 51" xfId="59919" hidden="1" xr:uid="{00000000-0005-0000-0000-0000DED70000}"/>
    <cellStyle name="Hyperlink 51" xfId="58917" hidden="1" xr:uid="{00000000-0005-0000-0000-0000DFD70000}"/>
    <cellStyle name="Hyperlink 51" xfId="59988" hidden="1" xr:uid="{00000000-0005-0000-0000-0000E0D70000}"/>
    <cellStyle name="Hyperlink 51" xfId="60037" hidden="1" xr:uid="{00000000-0005-0000-0000-0000E1D70000}"/>
    <cellStyle name="Hyperlink 51" xfId="60087" hidden="1" xr:uid="{00000000-0005-0000-0000-0000E2D70000}"/>
    <cellStyle name="Hyperlink 51" xfId="60123" hidden="1" xr:uid="{00000000-0005-0000-0000-0000E3D70000}"/>
    <cellStyle name="Hyperlink 51" xfId="57016" hidden="1" xr:uid="{00000000-0005-0000-0000-0000E4D70000}"/>
    <cellStyle name="Hyperlink 51" xfId="60192" hidden="1" xr:uid="{00000000-0005-0000-0000-0000E5D70000}"/>
    <cellStyle name="Hyperlink 51" xfId="60241" hidden="1" xr:uid="{00000000-0005-0000-0000-0000E6D70000}"/>
    <cellStyle name="Hyperlink 51" xfId="60291" hidden="1" xr:uid="{00000000-0005-0000-0000-0000E7D70000}"/>
    <cellStyle name="Hyperlink 51" xfId="60327" hidden="1" xr:uid="{00000000-0005-0000-0000-0000E8D70000}"/>
    <cellStyle name="Hyperlink 51" xfId="60450" hidden="1" xr:uid="{00000000-0005-0000-0000-0000E9D70000}"/>
    <cellStyle name="Hyperlink 51" xfId="60623" hidden="1" xr:uid="{00000000-0005-0000-0000-0000EAD70000}"/>
    <cellStyle name="Hyperlink 51" xfId="60672" hidden="1" xr:uid="{00000000-0005-0000-0000-0000EBD70000}"/>
    <cellStyle name="Hyperlink 51" xfId="60722" hidden="1" xr:uid="{00000000-0005-0000-0000-0000ECD70000}"/>
    <cellStyle name="Hyperlink 51" xfId="60758" hidden="1" xr:uid="{00000000-0005-0000-0000-0000EDD70000}"/>
    <cellStyle name="Hyperlink 51" xfId="60455" hidden="1" xr:uid="{00000000-0005-0000-0000-0000EED70000}"/>
    <cellStyle name="Hyperlink 51" xfId="60855" hidden="1" xr:uid="{00000000-0005-0000-0000-0000EFD70000}"/>
    <cellStyle name="Hyperlink 51" xfId="60904" hidden="1" xr:uid="{00000000-0005-0000-0000-0000F0D70000}"/>
    <cellStyle name="Hyperlink 51" xfId="60954" hidden="1" xr:uid="{00000000-0005-0000-0000-0000F1D70000}"/>
    <cellStyle name="Hyperlink 51" xfId="60990" hidden="1" xr:uid="{00000000-0005-0000-0000-0000F2D70000}"/>
    <cellStyle name="Hyperlink 51" xfId="60355" hidden="1" xr:uid="{00000000-0005-0000-0000-0000F3D70000}"/>
    <cellStyle name="Hyperlink 51" xfId="61059" hidden="1" xr:uid="{00000000-0005-0000-0000-0000F4D70000}"/>
    <cellStyle name="Hyperlink 51" xfId="61108" hidden="1" xr:uid="{00000000-0005-0000-0000-0000F5D70000}"/>
    <cellStyle name="Hyperlink 51" xfId="61158" hidden="1" xr:uid="{00000000-0005-0000-0000-0000F6D70000}"/>
    <cellStyle name="Hyperlink 51" xfId="61194" hidden="1" xr:uid="{00000000-0005-0000-0000-0000F7D70000}"/>
    <cellStyle name="Hyperlink 51" xfId="60510" hidden="1" xr:uid="{00000000-0005-0000-0000-0000F8D70000}"/>
    <cellStyle name="Hyperlink 51" xfId="61263" hidden="1" xr:uid="{00000000-0005-0000-0000-0000F9D70000}"/>
    <cellStyle name="Hyperlink 51" xfId="61312" hidden="1" xr:uid="{00000000-0005-0000-0000-0000FAD70000}"/>
    <cellStyle name="Hyperlink 51" xfId="61362" hidden="1" xr:uid="{00000000-0005-0000-0000-0000FBD70000}"/>
    <cellStyle name="Hyperlink 51" xfId="61398" hidden="1" xr:uid="{00000000-0005-0000-0000-0000FCD70000}"/>
    <cellStyle name="Hyperlink 51" xfId="60396" hidden="1" xr:uid="{00000000-0005-0000-0000-0000FDD70000}"/>
    <cellStyle name="Hyperlink 51" xfId="61467" hidden="1" xr:uid="{00000000-0005-0000-0000-0000FED70000}"/>
    <cellStyle name="Hyperlink 51" xfId="61516" hidden="1" xr:uid="{00000000-0005-0000-0000-0000FFD70000}"/>
    <cellStyle name="Hyperlink 51" xfId="61566" hidden="1" xr:uid="{00000000-0005-0000-0000-000000D80000}"/>
    <cellStyle name="Hyperlink 51" xfId="61602" xr:uid="{00000000-0005-0000-0000-000001D80000}"/>
    <cellStyle name="Hyperlink 52" xfId="199" hidden="1" xr:uid="{00000000-0005-0000-0000-000002D80000}"/>
    <cellStyle name="Hyperlink 52" xfId="250" hidden="1" xr:uid="{00000000-0005-0000-0000-000003D80000}"/>
    <cellStyle name="Hyperlink 52" xfId="480" hidden="1" xr:uid="{00000000-0005-0000-0000-000004D80000}"/>
    <cellStyle name="Hyperlink 52" xfId="531" hidden="1" xr:uid="{00000000-0005-0000-0000-000005D80000}"/>
    <cellStyle name="Hyperlink 52" xfId="581" hidden="1" xr:uid="{00000000-0005-0000-0000-000006D80000}"/>
    <cellStyle name="Hyperlink 52" xfId="617" hidden="1" xr:uid="{00000000-0005-0000-0000-000007D80000}"/>
    <cellStyle name="Hyperlink 52" xfId="668" hidden="1" xr:uid="{00000000-0005-0000-0000-000008D80000}"/>
    <cellStyle name="Hyperlink 52" xfId="737" hidden="1" xr:uid="{00000000-0005-0000-0000-000009D80000}"/>
    <cellStyle name="Hyperlink 52" xfId="786" hidden="1" xr:uid="{00000000-0005-0000-0000-00000AD80000}"/>
    <cellStyle name="Hyperlink 52" xfId="836" hidden="1" xr:uid="{00000000-0005-0000-0000-00000BD80000}"/>
    <cellStyle name="Hyperlink 52" xfId="872" hidden="1" xr:uid="{00000000-0005-0000-0000-00000CD80000}"/>
    <cellStyle name="Hyperlink 52" xfId="982" hidden="1" xr:uid="{00000000-0005-0000-0000-00000DD80000}"/>
    <cellStyle name="Hyperlink 52" xfId="1107" hidden="1" xr:uid="{00000000-0005-0000-0000-00000ED80000}"/>
    <cellStyle name="Hyperlink 52" xfId="1156" hidden="1" xr:uid="{00000000-0005-0000-0000-00000FD80000}"/>
    <cellStyle name="Hyperlink 52" xfId="1206" hidden="1" xr:uid="{00000000-0005-0000-0000-000010D80000}"/>
    <cellStyle name="Hyperlink 52" xfId="1242" hidden="1" xr:uid="{00000000-0005-0000-0000-000011D80000}"/>
    <cellStyle name="Hyperlink 52" xfId="1365" hidden="1" xr:uid="{00000000-0005-0000-0000-000012D80000}"/>
    <cellStyle name="Hyperlink 52" xfId="1538" hidden="1" xr:uid="{00000000-0005-0000-0000-000013D80000}"/>
    <cellStyle name="Hyperlink 52" xfId="1587" hidden="1" xr:uid="{00000000-0005-0000-0000-000014D80000}"/>
    <cellStyle name="Hyperlink 52" xfId="1637" hidden="1" xr:uid="{00000000-0005-0000-0000-000015D80000}"/>
    <cellStyle name="Hyperlink 52" xfId="1673" hidden="1" xr:uid="{00000000-0005-0000-0000-000016D80000}"/>
    <cellStyle name="Hyperlink 52" xfId="1368" hidden="1" xr:uid="{00000000-0005-0000-0000-000017D80000}"/>
    <cellStyle name="Hyperlink 52" xfId="1770" hidden="1" xr:uid="{00000000-0005-0000-0000-000018D80000}"/>
    <cellStyle name="Hyperlink 52" xfId="1819" hidden="1" xr:uid="{00000000-0005-0000-0000-000019D80000}"/>
    <cellStyle name="Hyperlink 52" xfId="1869" hidden="1" xr:uid="{00000000-0005-0000-0000-00001AD80000}"/>
    <cellStyle name="Hyperlink 52" xfId="1905" hidden="1" xr:uid="{00000000-0005-0000-0000-00001BD80000}"/>
    <cellStyle name="Hyperlink 52" xfId="1306" hidden="1" xr:uid="{00000000-0005-0000-0000-00001CD80000}"/>
    <cellStyle name="Hyperlink 52" xfId="1974" hidden="1" xr:uid="{00000000-0005-0000-0000-00001DD80000}"/>
    <cellStyle name="Hyperlink 52" xfId="2023" hidden="1" xr:uid="{00000000-0005-0000-0000-00001ED80000}"/>
    <cellStyle name="Hyperlink 52" xfId="2073" hidden="1" xr:uid="{00000000-0005-0000-0000-00001FD80000}"/>
    <cellStyle name="Hyperlink 52" xfId="2109" hidden="1" xr:uid="{00000000-0005-0000-0000-000020D80000}"/>
    <cellStyle name="Hyperlink 52" xfId="1425" hidden="1" xr:uid="{00000000-0005-0000-0000-000021D80000}"/>
    <cellStyle name="Hyperlink 52" xfId="2178" hidden="1" xr:uid="{00000000-0005-0000-0000-000022D80000}"/>
    <cellStyle name="Hyperlink 52" xfId="2227" hidden="1" xr:uid="{00000000-0005-0000-0000-000023D80000}"/>
    <cellStyle name="Hyperlink 52" xfId="2277" hidden="1" xr:uid="{00000000-0005-0000-0000-000024D80000}"/>
    <cellStyle name="Hyperlink 52" xfId="2313" hidden="1" xr:uid="{00000000-0005-0000-0000-000025D80000}"/>
    <cellStyle name="Hyperlink 52" xfId="1314" hidden="1" xr:uid="{00000000-0005-0000-0000-000026D80000}"/>
    <cellStyle name="Hyperlink 52" xfId="2382" hidden="1" xr:uid="{00000000-0005-0000-0000-000027D80000}"/>
    <cellStyle name="Hyperlink 52" xfId="2431" hidden="1" xr:uid="{00000000-0005-0000-0000-000028D80000}"/>
    <cellStyle name="Hyperlink 52" xfId="2481" hidden="1" xr:uid="{00000000-0005-0000-0000-000029D80000}"/>
    <cellStyle name="Hyperlink 52" xfId="2517" hidden="1" xr:uid="{00000000-0005-0000-0000-00002AD80000}"/>
    <cellStyle name="Hyperlink 52" xfId="986" hidden="1" xr:uid="{00000000-0005-0000-0000-00002BD80000}"/>
    <cellStyle name="Hyperlink 52" xfId="2586" hidden="1" xr:uid="{00000000-0005-0000-0000-00002CD80000}"/>
    <cellStyle name="Hyperlink 52" xfId="2635" hidden="1" xr:uid="{00000000-0005-0000-0000-00002DD80000}"/>
    <cellStyle name="Hyperlink 52" xfId="2685" hidden="1" xr:uid="{00000000-0005-0000-0000-00002ED80000}"/>
    <cellStyle name="Hyperlink 52" xfId="2721" hidden="1" xr:uid="{00000000-0005-0000-0000-00002FD80000}"/>
    <cellStyle name="Hyperlink 52" xfId="2844" hidden="1" xr:uid="{00000000-0005-0000-0000-000030D80000}"/>
    <cellStyle name="Hyperlink 52" xfId="3017" hidden="1" xr:uid="{00000000-0005-0000-0000-000031D80000}"/>
    <cellStyle name="Hyperlink 52" xfId="3066" hidden="1" xr:uid="{00000000-0005-0000-0000-000032D80000}"/>
    <cellStyle name="Hyperlink 52" xfId="3116" hidden="1" xr:uid="{00000000-0005-0000-0000-000033D80000}"/>
    <cellStyle name="Hyperlink 52" xfId="3152" hidden="1" xr:uid="{00000000-0005-0000-0000-000034D80000}"/>
    <cellStyle name="Hyperlink 52" xfId="2847" hidden="1" xr:uid="{00000000-0005-0000-0000-000035D80000}"/>
    <cellStyle name="Hyperlink 52" xfId="3249" hidden="1" xr:uid="{00000000-0005-0000-0000-000036D80000}"/>
    <cellStyle name="Hyperlink 52" xfId="3298" hidden="1" xr:uid="{00000000-0005-0000-0000-000037D80000}"/>
    <cellStyle name="Hyperlink 52" xfId="3348" hidden="1" xr:uid="{00000000-0005-0000-0000-000038D80000}"/>
    <cellStyle name="Hyperlink 52" xfId="3384" hidden="1" xr:uid="{00000000-0005-0000-0000-000039D80000}"/>
    <cellStyle name="Hyperlink 52" xfId="2785" hidden="1" xr:uid="{00000000-0005-0000-0000-00003AD80000}"/>
    <cellStyle name="Hyperlink 52" xfId="3453" hidden="1" xr:uid="{00000000-0005-0000-0000-00003BD80000}"/>
    <cellStyle name="Hyperlink 52" xfId="3502" hidden="1" xr:uid="{00000000-0005-0000-0000-00003CD80000}"/>
    <cellStyle name="Hyperlink 52" xfId="3552" hidden="1" xr:uid="{00000000-0005-0000-0000-00003DD80000}"/>
    <cellStyle name="Hyperlink 52" xfId="3588" hidden="1" xr:uid="{00000000-0005-0000-0000-00003ED80000}"/>
    <cellStyle name="Hyperlink 52" xfId="2904" hidden="1" xr:uid="{00000000-0005-0000-0000-00003FD80000}"/>
    <cellStyle name="Hyperlink 52" xfId="3657" hidden="1" xr:uid="{00000000-0005-0000-0000-000040D80000}"/>
    <cellStyle name="Hyperlink 52" xfId="3706" hidden="1" xr:uid="{00000000-0005-0000-0000-000041D80000}"/>
    <cellStyle name="Hyperlink 52" xfId="3756" hidden="1" xr:uid="{00000000-0005-0000-0000-000042D80000}"/>
    <cellStyle name="Hyperlink 52" xfId="3792" hidden="1" xr:uid="{00000000-0005-0000-0000-000043D80000}"/>
    <cellStyle name="Hyperlink 52" xfId="2793" hidden="1" xr:uid="{00000000-0005-0000-0000-000044D80000}"/>
    <cellStyle name="Hyperlink 52" xfId="3861" hidden="1" xr:uid="{00000000-0005-0000-0000-000045D80000}"/>
    <cellStyle name="Hyperlink 52" xfId="3910" hidden="1" xr:uid="{00000000-0005-0000-0000-000046D80000}"/>
    <cellStyle name="Hyperlink 52" xfId="3960" hidden="1" xr:uid="{00000000-0005-0000-0000-000047D80000}"/>
    <cellStyle name="Hyperlink 52" xfId="3996" hidden="1" xr:uid="{00000000-0005-0000-0000-000048D80000}"/>
    <cellStyle name="Hyperlink 52" xfId="886" hidden="1" xr:uid="{00000000-0005-0000-0000-000049D80000}"/>
    <cellStyle name="Hyperlink 52" xfId="4065" hidden="1" xr:uid="{00000000-0005-0000-0000-00004AD80000}"/>
    <cellStyle name="Hyperlink 52" xfId="4114" hidden="1" xr:uid="{00000000-0005-0000-0000-00004BD80000}"/>
    <cellStyle name="Hyperlink 52" xfId="4164" hidden="1" xr:uid="{00000000-0005-0000-0000-00004CD80000}"/>
    <cellStyle name="Hyperlink 52" xfId="4200" hidden="1" xr:uid="{00000000-0005-0000-0000-00004DD80000}"/>
    <cellStyle name="Hyperlink 52" xfId="4323" hidden="1" xr:uid="{00000000-0005-0000-0000-00004ED80000}"/>
    <cellStyle name="Hyperlink 52" xfId="4496" hidden="1" xr:uid="{00000000-0005-0000-0000-00004FD80000}"/>
    <cellStyle name="Hyperlink 52" xfId="4545" hidden="1" xr:uid="{00000000-0005-0000-0000-000050D80000}"/>
    <cellStyle name="Hyperlink 52" xfId="4595" hidden="1" xr:uid="{00000000-0005-0000-0000-000051D80000}"/>
    <cellStyle name="Hyperlink 52" xfId="4631" hidden="1" xr:uid="{00000000-0005-0000-0000-000052D80000}"/>
    <cellStyle name="Hyperlink 52" xfId="4326" hidden="1" xr:uid="{00000000-0005-0000-0000-000053D80000}"/>
    <cellStyle name="Hyperlink 52" xfId="4728" hidden="1" xr:uid="{00000000-0005-0000-0000-000054D80000}"/>
    <cellStyle name="Hyperlink 52" xfId="4777" hidden="1" xr:uid="{00000000-0005-0000-0000-000055D80000}"/>
    <cellStyle name="Hyperlink 52" xfId="4827" hidden="1" xr:uid="{00000000-0005-0000-0000-000056D80000}"/>
    <cellStyle name="Hyperlink 52" xfId="4863" hidden="1" xr:uid="{00000000-0005-0000-0000-000057D80000}"/>
    <cellStyle name="Hyperlink 52" xfId="4264" hidden="1" xr:uid="{00000000-0005-0000-0000-000058D80000}"/>
    <cellStyle name="Hyperlink 52" xfId="4932" hidden="1" xr:uid="{00000000-0005-0000-0000-000059D80000}"/>
    <cellStyle name="Hyperlink 52" xfId="4981" hidden="1" xr:uid="{00000000-0005-0000-0000-00005AD80000}"/>
    <cellStyle name="Hyperlink 52" xfId="5031" hidden="1" xr:uid="{00000000-0005-0000-0000-00005BD80000}"/>
    <cellStyle name="Hyperlink 52" xfId="5067" hidden="1" xr:uid="{00000000-0005-0000-0000-00005CD80000}"/>
    <cellStyle name="Hyperlink 52" xfId="4383" hidden="1" xr:uid="{00000000-0005-0000-0000-00005DD80000}"/>
    <cellStyle name="Hyperlink 52" xfId="5136" hidden="1" xr:uid="{00000000-0005-0000-0000-00005ED80000}"/>
    <cellStyle name="Hyperlink 52" xfId="5185" hidden="1" xr:uid="{00000000-0005-0000-0000-00005FD80000}"/>
    <cellStyle name="Hyperlink 52" xfId="5235" hidden="1" xr:uid="{00000000-0005-0000-0000-000060D80000}"/>
    <cellStyle name="Hyperlink 52" xfId="5271" hidden="1" xr:uid="{00000000-0005-0000-0000-000061D80000}"/>
    <cellStyle name="Hyperlink 52" xfId="4272" hidden="1" xr:uid="{00000000-0005-0000-0000-000062D80000}"/>
    <cellStyle name="Hyperlink 52" xfId="5340" hidden="1" xr:uid="{00000000-0005-0000-0000-000063D80000}"/>
    <cellStyle name="Hyperlink 52" xfId="5389" hidden="1" xr:uid="{00000000-0005-0000-0000-000064D80000}"/>
    <cellStyle name="Hyperlink 52" xfId="5439" hidden="1" xr:uid="{00000000-0005-0000-0000-000065D80000}"/>
    <cellStyle name="Hyperlink 52" xfId="5475" hidden="1" xr:uid="{00000000-0005-0000-0000-000066D80000}"/>
    <cellStyle name="Hyperlink 52" xfId="5676" hidden="1" xr:uid="{00000000-0005-0000-0000-000067D80000}"/>
    <cellStyle name="Hyperlink 52" xfId="5876" hidden="1" xr:uid="{00000000-0005-0000-0000-000068D80000}"/>
    <cellStyle name="Hyperlink 52" xfId="5925" hidden="1" xr:uid="{00000000-0005-0000-0000-000069D80000}"/>
    <cellStyle name="Hyperlink 52" xfId="5975" hidden="1" xr:uid="{00000000-0005-0000-0000-00006AD80000}"/>
    <cellStyle name="Hyperlink 52" xfId="6011" hidden="1" xr:uid="{00000000-0005-0000-0000-00006BD80000}"/>
    <cellStyle name="Hyperlink 52" xfId="6062" hidden="1" xr:uid="{00000000-0005-0000-0000-00006CD80000}"/>
    <cellStyle name="Hyperlink 52" xfId="6131" hidden="1" xr:uid="{00000000-0005-0000-0000-00006DD80000}"/>
    <cellStyle name="Hyperlink 52" xfId="6180" hidden="1" xr:uid="{00000000-0005-0000-0000-00006ED80000}"/>
    <cellStyle name="Hyperlink 52" xfId="6230" hidden="1" xr:uid="{00000000-0005-0000-0000-00006FD80000}"/>
    <cellStyle name="Hyperlink 52" xfId="6266" hidden="1" xr:uid="{00000000-0005-0000-0000-000070D80000}"/>
    <cellStyle name="Hyperlink 52" xfId="6373" hidden="1" xr:uid="{00000000-0005-0000-0000-000071D80000}"/>
    <cellStyle name="Hyperlink 52" xfId="6497" hidden="1" xr:uid="{00000000-0005-0000-0000-000072D80000}"/>
    <cellStyle name="Hyperlink 52" xfId="6546" hidden="1" xr:uid="{00000000-0005-0000-0000-000073D80000}"/>
    <cellStyle name="Hyperlink 52" xfId="6596" hidden="1" xr:uid="{00000000-0005-0000-0000-000074D80000}"/>
    <cellStyle name="Hyperlink 52" xfId="6632" hidden="1" xr:uid="{00000000-0005-0000-0000-000075D80000}"/>
    <cellStyle name="Hyperlink 52" xfId="6755" hidden="1" xr:uid="{00000000-0005-0000-0000-000076D80000}"/>
    <cellStyle name="Hyperlink 52" xfId="6928" hidden="1" xr:uid="{00000000-0005-0000-0000-000077D80000}"/>
    <cellStyle name="Hyperlink 52" xfId="6977" hidden="1" xr:uid="{00000000-0005-0000-0000-000078D80000}"/>
    <cellStyle name="Hyperlink 52" xfId="7027" hidden="1" xr:uid="{00000000-0005-0000-0000-000079D80000}"/>
    <cellStyle name="Hyperlink 52" xfId="7063" hidden="1" xr:uid="{00000000-0005-0000-0000-00007AD80000}"/>
    <cellStyle name="Hyperlink 52" xfId="6758" hidden="1" xr:uid="{00000000-0005-0000-0000-00007BD80000}"/>
    <cellStyle name="Hyperlink 52" xfId="7160" hidden="1" xr:uid="{00000000-0005-0000-0000-00007CD80000}"/>
    <cellStyle name="Hyperlink 52" xfId="7209" hidden="1" xr:uid="{00000000-0005-0000-0000-00007DD80000}"/>
    <cellStyle name="Hyperlink 52" xfId="7259" hidden="1" xr:uid="{00000000-0005-0000-0000-00007ED80000}"/>
    <cellStyle name="Hyperlink 52" xfId="7295" hidden="1" xr:uid="{00000000-0005-0000-0000-00007FD80000}"/>
    <cellStyle name="Hyperlink 52" xfId="6696" hidden="1" xr:uid="{00000000-0005-0000-0000-000080D80000}"/>
    <cellStyle name="Hyperlink 52" xfId="7364" hidden="1" xr:uid="{00000000-0005-0000-0000-000081D80000}"/>
    <cellStyle name="Hyperlink 52" xfId="7413" hidden="1" xr:uid="{00000000-0005-0000-0000-000082D80000}"/>
    <cellStyle name="Hyperlink 52" xfId="7463" hidden="1" xr:uid="{00000000-0005-0000-0000-000083D80000}"/>
    <cellStyle name="Hyperlink 52" xfId="7499" hidden="1" xr:uid="{00000000-0005-0000-0000-000084D80000}"/>
    <cellStyle name="Hyperlink 52" xfId="6815" hidden="1" xr:uid="{00000000-0005-0000-0000-000085D80000}"/>
    <cellStyle name="Hyperlink 52" xfId="7568" hidden="1" xr:uid="{00000000-0005-0000-0000-000086D80000}"/>
    <cellStyle name="Hyperlink 52" xfId="7617" hidden="1" xr:uid="{00000000-0005-0000-0000-000087D80000}"/>
    <cellStyle name="Hyperlink 52" xfId="7667" hidden="1" xr:uid="{00000000-0005-0000-0000-000088D80000}"/>
    <cellStyle name="Hyperlink 52" xfId="7703" hidden="1" xr:uid="{00000000-0005-0000-0000-000089D80000}"/>
    <cellStyle name="Hyperlink 52" xfId="6704" hidden="1" xr:uid="{00000000-0005-0000-0000-00008AD80000}"/>
    <cellStyle name="Hyperlink 52" xfId="7772" hidden="1" xr:uid="{00000000-0005-0000-0000-00008BD80000}"/>
    <cellStyle name="Hyperlink 52" xfId="7821" hidden="1" xr:uid="{00000000-0005-0000-0000-00008CD80000}"/>
    <cellStyle name="Hyperlink 52" xfId="7871" hidden="1" xr:uid="{00000000-0005-0000-0000-00008DD80000}"/>
    <cellStyle name="Hyperlink 52" xfId="7907" hidden="1" xr:uid="{00000000-0005-0000-0000-00008ED80000}"/>
    <cellStyle name="Hyperlink 52" xfId="6377" hidden="1" xr:uid="{00000000-0005-0000-0000-00008FD80000}"/>
    <cellStyle name="Hyperlink 52" xfId="7976" hidden="1" xr:uid="{00000000-0005-0000-0000-000090D80000}"/>
    <cellStyle name="Hyperlink 52" xfId="8025" hidden="1" xr:uid="{00000000-0005-0000-0000-000091D80000}"/>
    <cellStyle name="Hyperlink 52" xfId="8075" hidden="1" xr:uid="{00000000-0005-0000-0000-000092D80000}"/>
    <cellStyle name="Hyperlink 52" xfId="8111" hidden="1" xr:uid="{00000000-0005-0000-0000-000093D80000}"/>
    <cellStyle name="Hyperlink 52" xfId="8234" hidden="1" xr:uid="{00000000-0005-0000-0000-000094D80000}"/>
    <cellStyle name="Hyperlink 52" xfId="8407" hidden="1" xr:uid="{00000000-0005-0000-0000-000095D80000}"/>
    <cellStyle name="Hyperlink 52" xfId="8456" hidden="1" xr:uid="{00000000-0005-0000-0000-000096D80000}"/>
    <cellStyle name="Hyperlink 52" xfId="8506" hidden="1" xr:uid="{00000000-0005-0000-0000-000097D80000}"/>
    <cellStyle name="Hyperlink 52" xfId="8542" hidden="1" xr:uid="{00000000-0005-0000-0000-000098D80000}"/>
    <cellStyle name="Hyperlink 52" xfId="8237" hidden="1" xr:uid="{00000000-0005-0000-0000-000099D80000}"/>
    <cellStyle name="Hyperlink 52" xfId="8639" hidden="1" xr:uid="{00000000-0005-0000-0000-00009AD80000}"/>
    <cellStyle name="Hyperlink 52" xfId="8688" hidden="1" xr:uid="{00000000-0005-0000-0000-00009BD80000}"/>
    <cellStyle name="Hyperlink 52" xfId="8738" hidden="1" xr:uid="{00000000-0005-0000-0000-00009CD80000}"/>
    <cellStyle name="Hyperlink 52" xfId="8774" hidden="1" xr:uid="{00000000-0005-0000-0000-00009DD80000}"/>
    <cellStyle name="Hyperlink 52" xfId="8175" hidden="1" xr:uid="{00000000-0005-0000-0000-00009ED80000}"/>
    <cellStyle name="Hyperlink 52" xfId="8843" hidden="1" xr:uid="{00000000-0005-0000-0000-00009FD80000}"/>
    <cellStyle name="Hyperlink 52" xfId="8892" hidden="1" xr:uid="{00000000-0005-0000-0000-0000A0D80000}"/>
    <cellStyle name="Hyperlink 52" xfId="8942" hidden="1" xr:uid="{00000000-0005-0000-0000-0000A1D80000}"/>
    <cellStyle name="Hyperlink 52" xfId="8978" hidden="1" xr:uid="{00000000-0005-0000-0000-0000A2D80000}"/>
    <cellStyle name="Hyperlink 52" xfId="8294" hidden="1" xr:uid="{00000000-0005-0000-0000-0000A3D80000}"/>
    <cellStyle name="Hyperlink 52" xfId="9047" hidden="1" xr:uid="{00000000-0005-0000-0000-0000A4D80000}"/>
    <cellStyle name="Hyperlink 52" xfId="9096" hidden="1" xr:uid="{00000000-0005-0000-0000-0000A5D80000}"/>
    <cellStyle name="Hyperlink 52" xfId="9146" hidden="1" xr:uid="{00000000-0005-0000-0000-0000A6D80000}"/>
    <cellStyle name="Hyperlink 52" xfId="9182" hidden="1" xr:uid="{00000000-0005-0000-0000-0000A7D80000}"/>
    <cellStyle name="Hyperlink 52" xfId="8183" hidden="1" xr:uid="{00000000-0005-0000-0000-0000A8D80000}"/>
    <cellStyle name="Hyperlink 52" xfId="9251" hidden="1" xr:uid="{00000000-0005-0000-0000-0000A9D80000}"/>
    <cellStyle name="Hyperlink 52" xfId="9300" hidden="1" xr:uid="{00000000-0005-0000-0000-0000AAD80000}"/>
    <cellStyle name="Hyperlink 52" xfId="9350" hidden="1" xr:uid="{00000000-0005-0000-0000-0000ABD80000}"/>
    <cellStyle name="Hyperlink 52" xfId="9386" hidden="1" xr:uid="{00000000-0005-0000-0000-0000ACD80000}"/>
    <cellStyle name="Hyperlink 52" xfId="6278" hidden="1" xr:uid="{00000000-0005-0000-0000-0000ADD80000}"/>
    <cellStyle name="Hyperlink 52" xfId="9455" hidden="1" xr:uid="{00000000-0005-0000-0000-0000AED80000}"/>
    <cellStyle name="Hyperlink 52" xfId="9504" hidden="1" xr:uid="{00000000-0005-0000-0000-0000AFD80000}"/>
    <cellStyle name="Hyperlink 52" xfId="9554" hidden="1" xr:uid="{00000000-0005-0000-0000-0000B0D80000}"/>
    <cellStyle name="Hyperlink 52" xfId="9590" hidden="1" xr:uid="{00000000-0005-0000-0000-0000B1D80000}"/>
    <cellStyle name="Hyperlink 52" xfId="9713" hidden="1" xr:uid="{00000000-0005-0000-0000-0000B2D80000}"/>
    <cellStyle name="Hyperlink 52" xfId="9886" hidden="1" xr:uid="{00000000-0005-0000-0000-0000B3D80000}"/>
    <cellStyle name="Hyperlink 52" xfId="9935" hidden="1" xr:uid="{00000000-0005-0000-0000-0000B4D80000}"/>
    <cellStyle name="Hyperlink 52" xfId="9985" hidden="1" xr:uid="{00000000-0005-0000-0000-0000B5D80000}"/>
    <cellStyle name="Hyperlink 52" xfId="10021" hidden="1" xr:uid="{00000000-0005-0000-0000-0000B6D80000}"/>
    <cellStyle name="Hyperlink 52" xfId="9716" hidden="1" xr:uid="{00000000-0005-0000-0000-0000B7D80000}"/>
    <cellStyle name="Hyperlink 52" xfId="10118" hidden="1" xr:uid="{00000000-0005-0000-0000-0000B8D80000}"/>
    <cellStyle name="Hyperlink 52" xfId="10167" hidden="1" xr:uid="{00000000-0005-0000-0000-0000B9D80000}"/>
    <cellStyle name="Hyperlink 52" xfId="10217" hidden="1" xr:uid="{00000000-0005-0000-0000-0000BAD80000}"/>
    <cellStyle name="Hyperlink 52" xfId="10253" hidden="1" xr:uid="{00000000-0005-0000-0000-0000BBD80000}"/>
    <cellStyle name="Hyperlink 52" xfId="9654" hidden="1" xr:uid="{00000000-0005-0000-0000-0000BCD80000}"/>
    <cellStyle name="Hyperlink 52" xfId="10322" hidden="1" xr:uid="{00000000-0005-0000-0000-0000BDD80000}"/>
    <cellStyle name="Hyperlink 52" xfId="10371" hidden="1" xr:uid="{00000000-0005-0000-0000-0000BED80000}"/>
    <cellStyle name="Hyperlink 52" xfId="10421" hidden="1" xr:uid="{00000000-0005-0000-0000-0000BFD80000}"/>
    <cellStyle name="Hyperlink 52" xfId="10457" hidden="1" xr:uid="{00000000-0005-0000-0000-0000C0D80000}"/>
    <cellStyle name="Hyperlink 52" xfId="9773" hidden="1" xr:uid="{00000000-0005-0000-0000-0000C1D80000}"/>
    <cellStyle name="Hyperlink 52" xfId="10526" hidden="1" xr:uid="{00000000-0005-0000-0000-0000C2D80000}"/>
    <cellStyle name="Hyperlink 52" xfId="10575" hidden="1" xr:uid="{00000000-0005-0000-0000-0000C3D80000}"/>
    <cellStyle name="Hyperlink 52" xfId="10625" hidden="1" xr:uid="{00000000-0005-0000-0000-0000C4D80000}"/>
    <cellStyle name="Hyperlink 52" xfId="10661" hidden="1" xr:uid="{00000000-0005-0000-0000-0000C5D80000}"/>
    <cellStyle name="Hyperlink 52" xfId="9662" hidden="1" xr:uid="{00000000-0005-0000-0000-0000C6D80000}"/>
    <cellStyle name="Hyperlink 52" xfId="10730" hidden="1" xr:uid="{00000000-0005-0000-0000-0000C7D80000}"/>
    <cellStyle name="Hyperlink 52" xfId="10779" hidden="1" xr:uid="{00000000-0005-0000-0000-0000C8D80000}"/>
    <cellStyle name="Hyperlink 52" xfId="10829" hidden="1" xr:uid="{00000000-0005-0000-0000-0000C9D80000}"/>
    <cellStyle name="Hyperlink 52" xfId="10865" hidden="1" xr:uid="{00000000-0005-0000-0000-0000CAD80000}"/>
    <cellStyle name="Hyperlink 52" xfId="5686" hidden="1" xr:uid="{00000000-0005-0000-0000-0000CBD80000}"/>
    <cellStyle name="Hyperlink 52" xfId="10963" hidden="1" xr:uid="{00000000-0005-0000-0000-0000CCD80000}"/>
    <cellStyle name="Hyperlink 52" xfId="11012" hidden="1" xr:uid="{00000000-0005-0000-0000-0000CDD80000}"/>
    <cellStyle name="Hyperlink 52" xfId="11062" hidden="1" xr:uid="{00000000-0005-0000-0000-0000CED80000}"/>
    <cellStyle name="Hyperlink 52" xfId="11098" hidden="1" xr:uid="{00000000-0005-0000-0000-0000CFD80000}"/>
    <cellStyle name="Hyperlink 52" xfId="11149" hidden="1" xr:uid="{00000000-0005-0000-0000-0000D0D80000}"/>
    <cellStyle name="Hyperlink 52" xfId="11218" hidden="1" xr:uid="{00000000-0005-0000-0000-0000D1D80000}"/>
    <cellStyle name="Hyperlink 52" xfId="11267" hidden="1" xr:uid="{00000000-0005-0000-0000-0000D2D80000}"/>
    <cellStyle name="Hyperlink 52" xfId="11317" hidden="1" xr:uid="{00000000-0005-0000-0000-0000D3D80000}"/>
    <cellStyle name="Hyperlink 52" xfId="11353" hidden="1" xr:uid="{00000000-0005-0000-0000-0000D4D80000}"/>
    <cellStyle name="Hyperlink 52" xfId="11461" hidden="1" xr:uid="{00000000-0005-0000-0000-0000D5D80000}"/>
    <cellStyle name="Hyperlink 52" xfId="11585" hidden="1" xr:uid="{00000000-0005-0000-0000-0000D6D80000}"/>
    <cellStyle name="Hyperlink 52" xfId="11634" hidden="1" xr:uid="{00000000-0005-0000-0000-0000D7D80000}"/>
    <cellStyle name="Hyperlink 52" xfId="11684" hidden="1" xr:uid="{00000000-0005-0000-0000-0000D8D80000}"/>
    <cellStyle name="Hyperlink 52" xfId="11720" hidden="1" xr:uid="{00000000-0005-0000-0000-0000D9D80000}"/>
    <cellStyle name="Hyperlink 52" xfId="11843" hidden="1" xr:uid="{00000000-0005-0000-0000-0000DAD80000}"/>
    <cellStyle name="Hyperlink 52" xfId="12016" hidden="1" xr:uid="{00000000-0005-0000-0000-0000DBD80000}"/>
    <cellStyle name="Hyperlink 52" xfId="12065" hidden="1" xr:uid="{00000000-0005-0000-0000-0000DCD80000}"/>
    <cellStyle name="Hyperlink 52" xfId="12115" hidden="1" xr:uid="{00000000-0005-0000-0000-0000DDD80000}"/>
    <cellStyle name="Hyperlink 52" xfId="12151" hidden="1" xr:uid="{00000000-0005-0000-0000-0000DED80000}"/>
    <cellStyle name="Hyperlink 52" xfId="11846" hidden="1" xr:uid="{00000000-0005-0000-0000-0000DFD80000}"/>
    <cellStyle name="Hyperlink 52" xfId="12248" hidden="1" xr:uid="{00000000-0005-0000-0000-0000E0D80000}"/>
    <cellStyle name="Hyperlink 52" xfId="12297" hidden="1" xr:uid="{00000000-0005-0000-0000-0000E1D80000}"/>
    <cellStyle name="Hyperlink 52" xfId="12347" hidden="1" xr:uid="{00000000-0005-0000-0000-0000E2D80000}"/>
    <cellStyle name="Hyperlink 52" xfId="12383" hidden="1" xr:uid="{00000000-0005-0000-0000-0000E3D80000}"/>
    <cellStyle name="Hyperlink 52" xfId="11784" hidden="1" xr:uid="{00000000-0005-0000-0000-0000E4D80000}"/>
    <cellStyle name="Hyperlink 52" xfId="12452" hidden="1" xr:uid="{00000000-0005-0000-0000-0000E5D80000}"/>
    <cellStyle name="Hyperlink 52" xfId="12501" hidden="1" xr:uid="{00000000-0005-0000-0000-0000E6D80000}"/>
    <cellStyle name="Hyperlink 52" xfId="12551" hidden="1" xr:uid="{00000000-0005-0000-0000-0000E7D80000}"/>
    <cellStyle name="Hyperlink 52" xfId="12587" hidden="1" xr:uid="{00000000-0005-0000-0000-0000E8D80000}"/>
    <cellStyle name="Hyperlink 52" xfId="11903" hidden="1" xr:uid="{00000000-0005-0000-0000-0000E9D80000}"/>
    <cellStyle name="Hyperlink 52" xfId="12656" hidden="1" xr:uid="{00000000-0005-0000-0000-0000EAD80000}"/>
    <cellStyle name="Hyperlink 52" xfId="12705" hidden="1" xr:uid="{00000000-0005-0000-0000-0000EBD80000}"/>
    <cellStyle name="Hyperlink 52" xfId="12755" hidden="1" xr:uid="{00000000-0005-0000-0000-0000ECD80000}"/>
    <cellStyle name="Hyperlink 52" xfId="12791" hidden="1" xr:uid="{00000000-0005-0000-0000-0000EDD80000}"/>
    <cellStyle name="Hyperlink 52" xfId="11792" hidden="1" xr:uid="{00000000-0005-0000-0000-0000EED80000}"/>
    <cellStyle name="Hyperlink 52" xfId="12860" hidden="1" xr:uid="{00000000-0005-0000-0000-0000EFD80000}"/>
    <cellStyle name="Hyperlink 52" xfId="12909" hidden="1" xr:uid="{00000000-0005-0000-0000-0000F0D80000}"/>
    <cellStyle name="Hyperlink 52" xfId="12959" hidden="1" xr:uid="{00000000-0005-0000-0000-0000F1D80000}"/>
    <cellStyle name="Hyperlink 52" xfId="12995" hidden="1" xr:uid="{00000000-0005-0000-0000-0000F2D80000}"/>
    <cellStyle name="Hyperlink 52" xfId="11465" hidden="1" xr:uid="{00000000-0005-0000-0000-0000F3D80000}"/>
    <cellStyle name="Hyperlink 52" xfId="13064" hidden="1" xr:uid="{00000000-0005-0000-0000-0000F4D80000}"/>
    <cellStyle name="Hyperlink 52" xfId="13113" hidden="1" xr:uid="{00000000-0005-0000-0000-0000F5D80000}"/>
    <cellStyle name="Hyperlink 52" xfId="13163" hidden="1" xr:uid="{00000000-0005-0000-0000-0000F6D80000}"/>
    <cellStyle name="Hyperlink 52" xfId="13199" hidden="1" xr:uid="{00000000-0005-0000-0000-0000F7D80000}"/>
    <cellStyle name="Hyperlink 52" xfId="13322" hidden="1" xr:uid="{00000000-0005-0000-0000-0000F8D80000}"/>
    <cellStyle name="Hyperlink 52" xfId="13495" hidden="1" xr:uid="{00000000-0005-0000-0000-0000F9D80000}"/>
    <cellStyle name="Hyperlink 52" xfId="13544" hidden="1" xr:uid="{00000000-0005-0000-0000-0000FAD80000}"/>
    <cellStyle name="Hyperlink 52" xfId="13594" hidden="1" xr:uid="{00000000-0005-0000-0000-0000FBD80000}"/>
    <cellStyle name="Hyperlink 52" xfId="13630" hidden="1" xr:uid="{00000000-0005-0000-0000-0000FCD80000}"/>
    <cellStyle name="Hyperlink 52" xfId="13325" hidden="1" xr:uid="{00000000-0005-0000-0000-0000FDD80000}"/>
    <cellStyle name="Hyperlink 52" xfId="13727" hidden="1" xr:uid="{00000000-0005-0000-0000-0000FED80000}"/>
    <cellStyle name="Hyperlink 52" xfId="13776" hidden="1" xr:uid="{00000000-0005-0000-0000-0000FFD80000}"/>
    <cellStyle name="Hyperlink 52" xfId="13826" hidden="1" xr:uid="{00000000-0005-0000-0000-000000D90000}"/>
    <cellStyle name="Hyperlink 52" xfId="13862" hidden="1" xr:uid="{00000000-0005-0000-0000-000001D90000}"/>
    <cellStyle name="Hyperlink 52" xfId="13263" hidden="1" xr:uid="{00000000-0005-0000-0000-000002D90000}"/>
    <cellStyle name="Hyperlink 52" xfId="13931" hidden="1" xr:uid="{00000000-0005-0000-0000-000003D90000}"/>
    <cellStyle name="Hyperlink 52" xfId="13980" hidden="1" xr:uid="{00000000-0005-0000-0000-000004D90000}"/>
    <cellStyle name="Hyperlink 52" xfId="14030" hidden="1" xr:uid="{00000000-0005-0000-0000-000005D90000}"/>
    <cellStyle name="Hyperlink 52" xfId="14066" hidden="1" xr:uid="{00000000-0005-0000-0000-000006D90000}"/>
    <cellStyle name="Hyperlink 52" xfId="13382" hidden="1" xr:uid="{00000000-0005-0000-0000-000007D90000}"/>
    <cellStyle name="Hyperlink 52" xfId="14135" hidden="1" xr:uid="{00000000-0005-0000-0000-000008D90000}"/>
    <cellStyle name="Hyperlink 52" xfId="14184" hidden="1" xr:uid="{00000000-0005-0000-0000-000009D90000}"/>
    <cellStyle name="Hyperlink 52" xfId="14234" hidden="1" xr:uid="{00000000-0005-0000-0000-00000AD90000}"/>
    <cellStyle name="Hyperlink 52" xfId="14270" hidden="1" xr:uid="{00000000-0005-0000-0000-00000BD90000}"/>
    <cellStyle name="Hyperlink 52" xfId="13271" hidden="1" xr:uid="{00000000-0005-0000-0000-00000CD90000}"/>
    <cellStyle name="Hyperlink 52" xfId="14339" hidden="1" xr:uid="{00000000-0005-0000-0000-00000DD90000}"/>
    <cellStyle name="Hyperlink 52" xfId="14388" hidden="1" xr:uid="{00000000-0005-0000-0000-00000ED90000}"/>
    <cellStyle name="Hyperlink 52" xfId="14438" hidden="1" xr:uid="{00000000-0005-0000-0000-00000FD90000}"/>
    <cellStyle name="Hyperlink 52" xfId="14474" hidden="1" xr:uid="{00000000-0005-0000-0000-000010D90000}"/>
    <cellStyle name="Hyperlink 52" xfId="11366" hidden="1" xr:uid="{00000000-0005-0000-0000-000011D90000}"/>
    <cellStyle name="Hyperlink 52" xfId="14543" hidden="1" xr:uid="{00000000-0005-0000-0000-000012D90000}"/>
    <cellStyle name="Hyperlink 52" xfId="14592" hidden="1" xr:uid="{00000000-0005-0000-0000-000013D90000}"/>
    <cellStyle name="Hyperlink 52" xfId="14642" hidden="1" xr:uid="{00000000-0005-0000-0000-000014D90000}"/>
    <cellStyle name="Hyperlink 52" xfId="14678" hidden="1" xr:uid="{00000000-0005-0000-0000-000015D90000}"/>
    <cellStyle name="Hyperlink 52" xfId="14801" hidden="1" xr:uid="{00000000-0005-0000-0000-000016D90000}"/>
    <cellStyle name="Hyperlink 52" xfId="14974" hidden="1" xr:uid="{00000000-0005-0000-0000-000017D90000}"/>
    <cellStyle name="Hyperlink 52" xfId="15023" hidden="1" xr:uid="{00000000-0005-0000-0000-000018D90000}"/>
    <cellStyle name="Hyperlink 52" xfId="15073" hidden="1" xr:uid="{00000000-0005-0000-0000-000019D90000}"/>
    <cellStyle name="Hyperlink 52" xfId="15109" hidden="1" xr:uid="{00000000-0005-0000-0000-00001AD90000}"/>
    <cellStyle name="Hyperlink 52" xfId="14804" hidden="1" xr:uid="{00000000-0005-0000-0000-00001BD90000}"/>
    <cellStyle name="Hyperlink 52" xfId="15206" hidden="1" xr:uid="{00000000-0005-0000-0000-00001CD90000}"/>
    <cellStyle name="Hyperlink 52" xfId="15255" hidden="1" xr:uid="{00000000-0005-0000-0000-00001DD90000}"/>
    <cellStyle name="Hyperlink 52" xfId="15305" hidden="1" xr:uid="{00000000-0005-0000-0000-00001ED90000}"/>
    <cellStyle name="Hyperlink 52" xfId="15341" hidden="1" xr:uid="{00000000-0005-0000-0000-00001FD90000}"/>
    <cellStyle name="Hyperlink 52" xfId="14742" hidden="1" xr:uid="{00000000-0005-0000-0000-000020D90000}"/>
    <cellStyle name="Hyperlink 52" xfId="15410" hidden="1" xr:uid="{00000000-0005-0000-0000-000021D90000}"/>
    <cellStyle name="Hyperlink 52" xfId="15459" hidden="1" xr:uid="{00000000-0005-0000-0000-000022D90000}"/>
    <cellStyle name="Hyperlink 52" xfId="15509" hidden="1" xr:uid="{00000000-0005-0000-0000-000023D90000}"/>
    <cellStyle name="Hyperlink 52" xfId="15545" hidden="1" xr:uid="{00000000-0005-0000-0000-000024D90000}"/>
    <cellStyle name="Hyperlink 52" xfId="14861" hidden="1" xr:uid="{00000000-0005-0000-0000-000025D90000}"/>
    <cellStyle name="Hyperlink 52" xfId="15614" hidden="1" xr:uid="{00000000-0005-0000-0000-000026D90000}"/>
    <cellStyle name="Hyperlink 52" xfId="15663" hidden="1" xr:uid="{00000000-0005-0000-0000-000027D90000}"/>
    <cellStyle name="Hyperlink 52" xfId="15713" hidden="1" xr:uid="{00000000-0005-0000-0000-000028D90000}"/>
    <cellStyle name="Hyperlink 52" xfId="15749" hidden="1" xr:uid="{00000000-0005-0000-0000-000029D90000}"/>
    <cellStyle name="Hyperlink 52" xfId="14750" hidden="1" xr:uid="{00000000-0005-0000-0000-00002AD90000}"/>
    <cellStyle name="Hyperlink 52" xfId="15818" hidden="1" xr:uid="{00000000-0005-0000-0000-00002BD90000}"/>
    <cellStyle name="Hyperlink 52" xfId="15867" hidden="1" xr:uid="{00000000-0005-0000-0000-00002CD90000}"/>
    <cellStyle name="Hyperlink 52" xfId="15917" hidden="1" xr:uid="{00000000-0005-0000-0000-00002DD90000}"/>
    <cellStyle name="Hyperlink 52" xfId="15953" hidden="1" xr:uid="{00000000-0005-0000-0000-00002ED90000}"/>
    <cellStyle name="Hyperlink 52" xfId="5616" hidden="1" xr:uid="{00000000-0005-0000-0000-00002FD90000}"/>
    <cellStyle name="Hyperlink 52" xfId="16047" hidden="1" xr:uid="{00000000-0005-0000-0000-000030D90000}"/>
    <cellStyle name="Hyperlink 52" xfId="16096" hidden="1" xr:uid="{00000000-0005-0000-0000-000031D90000}"/>
    <cellStyle name="Hyperlink 52" xfId="16146" hidden="1" xr:uid="{00000000-0005-0000-0000-000032D90000}"/>
    <cellStyle name="Hyperlink 52" xfId="16182" hidden="1" xr:uid="{00000000-0005-0000-0000-000033D90000}"/>
    <cellStyle name="Hyperlink 52" xfId="16233" hidden="1" xr:uid="{00000000-0005-0000-0000-000034D90000}"/>
    <cellStyle name="Hyperlink 52" xfId="16302" hidden="1" xr:uid="{00000000-0005-0000-0000-000035D90000}"/>
    <cellStyle name="Hyperlink 52" xfId="16351" hidden="1" xr:uid="{00000000-0005-0000-0000-000036D90000}"/>
    <cellStyle name="Hyperlink 52" xfId="16401" hidden="1" xr:uid="{00000000-0005-0000-0000-000037D90000}"/>
    <cellStyle name="Hyperlink 52" xfId="16437" hidden="1" xr:uid="{00000000-0005-0000-0000-000038D90000}"/>
    <cellStyle name="Hyperlink 52" xfId="16542" hidden="1" xr:uid="{00000000-0005-0000-0000-000039D90000}"/>
    <cellStyle name="Hyperlink 52" xfId="16665" hidden="1" xr:uid="{00000000-0005-0000-0000-00003AD90000}"/>
    <cellStyle name="Hyperlink 52" xfId="16714" hidden="1" xr:uid="{00000000-0005-0000-0000-00003BD90000}"/>
    <cellStyle name="Hyperlink 52" xfId="16764" hidden="1" xr:uid="{00000000-0005-0000-0000-00003CD90000}"/>
    <cellStyle name="Hyperlink 52" xfId="16800" hidden="1" xr:uid="{00000000-0005-0000-0000-00003DD90000}"/>
    <cellStyle name="Hyperlink 52" xfId="16923" hidden="1" xr:uid="{00000000-0005-0000-0000-00003ED90000}"/>
    <cellStyle name="Hyperlink 52" xfId="17096" hidden="1" xr:uid="{00000000-0005-0000-0000-00003FD90000}"/>
    <cellStyle name="Hyperlink 52" xfId="17145" hidden="1" xr:uid="{00000000-0005-0000-0000-000040D90000}"/>
    <cellStyle name="Hyperlink 52" xfId="17195" hidden="1" xr:uid="{00000000-0005-0000-0000-000041D90000}"/>
    <cellStyle name="Hyperlink 52" xfId="17231" hidden="1" xr:uid="{00000000-0005-0000-0000-000042D90000}"/>
    <cellStyle name="Hyperlink 52" xfId="16926" hidden="1" xr:uid="{00000000-0005-0000-0000-000043D90000}"/>
    <cellStyle name="Hyperlink 52" xfId="17328" hidden="1" xr:uid="{00000000-0005-0000-0000-000044D90000}"/>
    <cellStyle name="Hyperlink 52" xfId="17377" hidden="1" xr:uid="{00000000-0005-0000-0000-000045D90000}"/>
    <cellStyle name="Hyperlink 52" xfId="17427" hidden="1" xr:uid="{00000000-0005-0000-0000-000046D90000}"/>
    <cellStyle name="Hyperlink 52" xfId="17463" hidden="1" xr:uid="{00000000-0005-0000-0000-000047D90000}"/>
    <cellStyle name="Hyperlink 52" xfId="16864" hidden="1" xr:uid="{00000000-0005-0000-0000-000048D90000}"/>
    <cellStyle name="Hyperlink 52" xfId="17532" hidden="1" xr:uid="{00000000-0005-0000-0000-000049D90000}"/>
    <cellStyle name="Hyperlink 52" xfId="17581" hidden="1" xr:uid="{00000000-0005-0000-0000-00004AD90000}"/>
    <cellStyle name="Hyperlink 52" xfId="17631" hidden="1" xr:uid="{00000000-0005-0000-0000-00004BD90000}"/>
    <cellStyle name="Hyperlink 52" xfId="17667" hidden="1" xr:uid="{00000000-0005-0000-0000-00004CD90000}"/>
    <cellStyle name="Hyperlink 52" xfId="16983" hidden="1" xr:uid="{00000000-0005-0000-0000-00004DD90000}"/>
    <cellStyle name="Hyperlink 52" xfId="17736" hidden="1" xr:uid="{00000000-0005-0000-0000-00004ED90000}"/>
    <cellStyle name="Hyperlink 52" xfId="17785" hidden="1" xr:uid="{00000000-0005-0000-0000-00004FD90000}"/>
    <cellStyle name="Hyperlink 52" xfId="17835" hidden="1" xr:uid="{00000000-0005-0000-0000-000050D90000}"/>
    <cellStyle name="Hyperlink 52" xfId="17871" hidden="1" xr:uid="{00000000-0005-0000-0000-000051D90000}"/>
    <cellStyle name="Hyperlink 52" xfId="16872" hidden="1" xr:uid="{00000000-0005-0000-0000-000052D90000}"/>
    <cellStyle name="Hyperlink 52" xfId="17940" hidden="1" xr:uid="{00000000-0005-0000-0000-000053D90000}"/>
    <cellStyle name="Hyperlink 52" xfId="17989" hidden="1" xr:uid="{00000000-0005-0000-0000-000054D90000}"/>
    <cellStyle name="Hyperlink 52" xfId="18039" hidden="1" xr:uid="{00000000-0005-0000-0000-000055D90000}"/>
    <cellStyle name="Hyperlink 52" xfId="18075" hidden="1" xr:uid="{00000000-0005-0000-0000-000056D90000}"/>
    <cellStyle name="Hyperlink 52" xfId="16546" hidden="1" xr:uid="{00000000-0005-0000-0000-000057D90000}"/>
    <cellStyle name="Hyperlink 52" xfId="18144" hidden="1" xr:uid="{00000000-0005-0000-0000-000058D90000}"/>
    <cellStyle name="Hyperlink 52" xfId="18193" hidden="1" xr:uid="{00000000-0005-0000-0000-000059D90000}"/>
    <cellStyle name="Hyperlink 52" xfId="18243" hidden="1" xr:uid="{00000000-0005-0000-0000-00005AD90000}"/>
    <cellStyle name="Hyperlink 52" xfId="18279" hidden="1" xr:uid="{00000000-0005-0000-0000-00005BD90000}"/>
    <cellStyle name="Hyperlink 52" xfId="18402" hidden="1" xr:uid="{00000000-0005-0000-0000-00005CD90000}"/>
    <cellStyle name="Hyperlink 52" xfId="18575" hidden="1" xr:uid="{00000000-0005-0000-0000-00005DD90000}"/>
    <cellStyle name="Hyperlink 52" xfId="18624" hidden="1" xr:uid="{00000000-0005-0000-0000-00005ED90000}"/>
    <cellStyle name="Hyperlink 52" xfId="18674" hidden="1" xr:uid="{00000000-0005-0000-0000-00005FD90000}"/>
    <cellStyle name="Hyperlink 52" xfId="18710" hidden="1" xr:uid="{00000000-0005-0000-0000-000060D90000}"/>
    <cellStyle name="Hyperlink 52" xfId="18405" hidden="1" xr:uid="{00000000-0005-0000-0000-000061D90000}"/>
    <cellStyle name="Hyperlink 52" xfId="18807" hidden="1" xr:uid="{00000000-0005-0000-0000-000062D90000}"/>
    <cellStyle name="Hyperlink 52" xfId="18856" hidden="1" xr:uid="{00000000-0005-0000-0000-000063D90000}"/>
    <cellStyle name="Hyperlink 52" xfId="18906" hidden="1" xr:uid="{00000000-0005-0000-0000-000064D90000}"/>
    <cellStyle name="Hyperlink 52" xfId="18942" hidden="1" xr:uid="{00000000-0005-0000-0000-000065D90000}"/>
    <cellStyle name="Hyperlink 52" xfId="18343" hidden="1" xr:uid="{00000000-0005-0000-0000-000066D90000}"/>
    <cellStyle name="Hyperlink 52" xfId="19011" hidden="1" xr:uid="{00000000-0005-0000-0000-000067D90000}"/>
    <cellStyle name="Hyperlink 52" xfId="19060" hidden="1" xr:uid="{00000000-0005-0000-0000-000068D90000}"/>
    <cellStyle name="Hyperlink 52" xfId="19110" hidden="1" xr:uid="{00000000-0005-0000-0000-000069D90000}"/>
    <cellStyle name="Hyperlink 52" xfId="19146" hidden="1" xr:uid="{00000000-0005-0000-0000-00006AD90000}"/>
    <cellStyle name="Hyperlink 52" xfId="18462" hidden="1" xr:uid="{00000000-0005-0000-0000-00006BD90000}"/>
    <cellStyle name="Hyperlink 52" xfId="19215" hidden="1" xr:uid="{00000000-0005-0000-0000-00006CD90000}"/>
    <cellStyle name="Hyperlink 52" xfId="19264" hidden="1" xr:uid="{00000000-0005-0000-0000-00006DD90000}"/>
    <cellStyle name="Hyperlink 52" xfId="19314" hidden="1" xr:uid="{00000000-0005-0000-0000-00006ED90000}"/>
    <cellStyle name="Hyperlink 52" xfId="19350" hidden="1" xr:uid="{00000000-0005-0000-0000-00006FD90000}"/>
    <cellStyle name="Hyperlink 52" xfId="18351" hidden="1" xr:uid="{00000000-0005-0000-0000-000070D90000}"/>
    <cellStyle name="Hyperlink 52" xfId="19419" hidden="1" xr:uid="{00000000-0005-0000-0000-000071D90000}"/>
    <cellStyle name="Hyperlink 52" xfId="19468" hidden="1" xr:uid="{00000000-0005-0000-0000-000072D90000}"/>
    <cellStyle name="Hyperlink 52" xfId="19518" hidden="1" xr:uid="{00000000-0005-0000-0000-000073D90000}"/>
    <cellStyle name="Hyperlink 52" xfId="19554" hidden="1" xr:uid="{00000000-0005-0000-0000-000074D90000}"/>
    <cellStyle name="Hyperlink 52" xfId="16448" hidden="1" xr:uid="{00000000-0005-0000-0000-000075D90000}"/>
    <cellStyle name="Hyperlink 52" xfId="19623" hidden="1" xr:uid="{00000000-0005-0000-0000-000076D90000}"/>
    <cellStyle name="Hyperlink 52" xfId="19672" hidden="1" xr:uid="{00000000-0005-0000-0000-000077D90000}"/>
    <cellStyle name="Hyperlink 52" xfId="19722" hidden="1" xr:uid="{00000000-0005-0000-0000-000078D90000}"/>
    <cellStyle name="Hyperlink 52" xfId="19758" hidden="1" xr:uid="{00000000-0005-0000-0000-000079D90000}"/>
    <cellStyle name="Hyperlink 52" xfId="19881" hidden="1" xr:uid="{00000000-0005-0000-0000-00007AD90000}"/>
    <cellStyle name="Hyperlink 52" xfId="20054" hidden="1" xr:uid="{00000000-0005-0000-0000-00007BD90000}"/>
    <cellStyle name="Hyperlink 52" xfId="20103" hidden="1" xr:uid="{00000000-0005-0000-0000-00007CD90000}"/>
    <cellStyle name="Hyperlink 52" xfId="20153" hidden="1" xr:uid="{00000000-0005-0000-0000-00007DD90000}"/>
    <cellStyle name="Hyperlink 52" xfId="20189" hidden="1" xr:uid="{00000000-0005-0000-0000-00007ED90000}"/>
    <cellStyle name="Hyperlink 52" xfId="19884" hidden="1" xr:uid="{00000000-0005-0000-0000-00007FD90000}"/>
    <cellStyle name="Hyperlink 52" xfId="20286" hidden="1" xr:uid="{00000000-0005-0000-0000-000080D90000}"/>
    <cellStyle name="Hyperlink 52" xfId="20335" hidden="1" xr:uid="{00000000-0005-0000-0000-000081D90000}"/>
    <cellStyle name="Hyperlink 52" xfId="20385" hidden="1" xr:uid="{00000000-0005-0000-0000-000082D90000}"/>
    <cellStyle name="Hyperlink 52" xfId="20421" hidden="1" xr:uid="{00000000-0005-0000-0000-000083D90000}"/>
    <cellStyle name="Hyperlink 52" xfId="19822" hidden="1" xr:uid="{00000000-0005-0000-0000-000084D90000}"/>
    <cellStyle name="Hyperlink 52" xfId="20490" hidden="1" xr:uid="{00000000-0005-0000-0000-000085D90000}"/>
    <cellStyle name="Hyperlink 52" xfId="20539" hidden="1" xr:uid="{00000000-0005-0000-0000-000086D90000}"/>
    <cellStyle name="Hyperlink 52" xfId="20589" hidden="1" xr:uid="{00000000-0005-0000-0000-000087D90000}"/>
    <cellStyle name="Hyperlink 52" xfId="20625" hidden="1" xr:uid="{00000000-0005-0000-0000-000088D90000}"/>
    <cellStyle name="Hyperlink 52" xfId="19941" hidden="1" xr:uid="{00000000-0005-0000-0000-000089D90000}"/>
    <cellStyle name="Hyperlink 52" xfId="20694" hidden="1" xr:uid="{00000000-0005-0000-0000-00008AD90000}"/>
    <cellStyle name="Hyperlink 52" xfId="20743" hidden="1" xr:uid="{00000000-0005-0000-0000-00008BD90000}"/>
    <cellStyle name="Hyperlink 52" xfId="20793" hidden="1" xr:uid="{00000000-0005-0000-0000-00008CD90000}"/>
    <cellStyle name="Hyperlink 52" xfId="20829" hidden="1" xr:uid="{00000000-0005-0000-0000-00008DD90000}"/>
    <cellStyle name="Hyperlink 52" xfId="19830" hidden="1" xr:uid="{00000000-0005-0000-0000-00008ED90000}"/>
    <cellStyle name="Hyperlink 52" xfId="20898" hidden="1" xr:uid="{00000000-0005-0000-0000-00008FD90000}"/>
    <cellStyle name="Hyperlink 52" xfId="20947" hidden="1" xr:uid="{00000000-0005-0000-0000-000090D90000}"/>
    <cellStyle name="Hyperlink 52" xfId="20997" hidden="1" xr:uid="{00000000-0005-0000-0000-000091D90000}"/>
    <cellStyle name="Hyperlink 52" xfId="21033" hidden="1" xr:uid="{00000000-0005-0000-0000-000092D90000}"/>
    <cellStyle name="Hyperlink 52" xfId="5746" hidden="1" xr:uid="{00000000-0005-0000-0000-000093D90000}"/>
    <cellStyle name="Hyperlink 52" xfId="21131" hidden="1" xr:uid="{00000000-0005-0000-0000-000094D90000}"/>
    <cellStyle name="Hyperlink 52" xfId="21180" hidden="1" xr:uid="{00000000-0005-0000-0000-000095D90000}"/>
    <cellStyle name="Hyperlink 52" xfId="21230" hidden="1" xr:uid="{00000000-0005-0000-0000-000096D90000}"/>
    <cellStyle name="Hyperlink 52" xfId="21266" hidden="1" xr:uid="{00000000-0005-0000-0000-000097D90000}"/>
    <cellStyle name="Hyperlink 52" xfId="21317" hidden="1" xr:uid="{00000000-0005-0000-0000-000098D90000}"/>
    <cellStyle name="Hyperlink 52" xfId="21386" hidden="1" xr:uid="{00000000-0005-0000-0000-000099D90000}"/>
    <cellStyle name="Hyperlink 52" xfId="21435" hidden="1" xr:uid="{00000000-0005-0000-0000-00009AD90000}"/>
    <cellStyle name="Hyperlink 52" xfId="21485" hidden="1" xr:uid="{00000000-0005-0000-0000-00009BD90000}"/>
    <cellStyle name="Hyperlink 52" xfId="21521" hidden="1" xr:uid="{00000000-0005-0000-0000-00009CD90000}"/>
    <cellStyle name="Hyperlink 52" xfId="21627" hidden="1" xr:uid="{00000000-0005-0000-0000-00009DD90000}"/>
    <cellStyle name="Hyperlink 52" xfId="21750" hidden="1" xr:uid="{00000000-0005-0000-0000-00009ED90000}"/>
    <cellStyle name="Hyperlink 52" xfId="21799" hidden="1" xr:uid="{00000000-0005-0000-0000-00009FD90000}"/>
    <cellStyle name="Hyperlink 52" xfId="21849" hidden="1" xr:uid="{00000000-0005-0000-0000-0000A0D90000}"/>
    <cellStyle name="Hyperlink 52" xfId="21885" hidden="1" xr:uid="{00000000-0005-0000-0000-0000A1D90000}"/>
    <cellStyle name="Hyperlink 52" xfId="22008" hidden="1" xr:uid="{00000000-0005-0000-0000-0000A2D90000}"/>
    <cellStyle name="Hyperlink 52" xfId="22181" hidden="1" xr:uid="{00000000-0005-0000-0000-0000A3D90000}"/>
    <cellStyle name="Hyperlink 52" xfId="22230" hidden="1" xr:uid="{00000000-0005-0000-0000-0000A4D90000}"/>
    <cellStyle name="Hyperlink 52" xfId="22280" hidden="1" xr:uid="{00000000-0005-0000-0000-0000A5D90000}"/>
    <cellStyle name="Hyperlink 52" xfId="22316" hidden="1" xr:uid="{00000000-0005-0000-0000-0000A6D90000}"/>
    <cellStyle name="Hyperlink 52" xfId="22011" hidden="1" xr:uid="{00000000-0005-0000-0000-0000A7D90000}"/>
    <cellStyle name="Hyperlink 52" xfId="22413" hidden="1" xr:uid="{00000000-0005-0000-0000-0000A8D90000}"/>
    <cellStyle name="Hyperlink 52" xfId="22462" hidden="1" xr:uid="{00000000-0005-0000-0000-0000A9D90000}"/>
    <cellStyle name="Hyperlink 52" xfId="22512" hidden="1" xr:uid="{00000000-0005-0000-0000-0000AAD90000}"/>
    <cellStyle name="Hyperlink 52" xfId="22548" hidden="1" xr:uid="{00000000-0005-0000-0000-0000ABD90000}"/>
    <cellStyle name="Hyperlink 52" xfId="21949" hidden="1" xr:uid="{00000000-0005-0000-0000-0000ACD90000}"/>
    <cellStyle name="Hyperlink 52" xfId="22617" hidden="1" xr:uid="{00000000-0005-0000-0000-0000ADD90000}"/>
    <cellStyle name="Hyperlink 52" xfId="22666" hidden="1" xr:uid="{00000000-0005-0000-0000-0000AED90000}"/>
    <cellStyle name="Hyperlink 52" xfId="22716" hidden="1" xr:uid="{00000000-0005-0000-0000-0000AFD90000}"/>
    <cellStyle name="Hyperlink 52" xfId="22752" hidden="1" xr:uid="{00000000-0005-0000-0000-0000B0D90000}"/>
    <cellStyle name="Hyperlink 52" xfId="22068" hidden="1" xr:uid="{00000000-0005-0000-0000-0000B1D90000}"/>
    <cellStyle name="Hyperlink 52" xfId="22821" hidden="1" xr:uid="{00000000-0005-0000-0000-0000B2D90000}"/>
    <cellStyle name="Hyperlink 52" xfId="22870" hidden="1" xr:uid="{00000000-0005-0000-0000-0000B3D90000}"/>
    <cellStyle name="Hyperlink 52" xfId="22920" hidden="1" xr:uid="{00000000-0005-0000-0000-0000B4D90000}"/>
    <cellStyle name="Hyperlink 52" xfId="22956" hidden="1" xr:uid="{00000000-0005-0000-0000-0000B5D90000}"/>
    <cellStyle name="Hyperlink 52" xfId="21957" hidden="1" xr:uid="{00000000-0005-0000-0000-0000B6D90000}"/>
    <cellStyle name="Hyperlink 52" xfId="23025" hidden="1" xr:uid="{00000000-0005-0000-0000-0000B7D90000}"/>
    <cellStyle name="Hyperlink 52" xfId="23074" hidden="1" xr:uid="{00000000-0005-0000-0000-0000B8D90000}"/>
    <cellStyle name="Hyperlink 52" xfId="23124" hidden="1" xr:uid="{00000000-0005-0000-0000-0000B9D90000}"/>
    <cellStyle name="Hyperlink 52" xfId="23160" hidden="1" xr:uid="{00000000-0005-0000-0000-0000BAD90000}"/>
    <cellStyle name="Hyperlink 52" xfId="21631" hidden="1" xr:uid="{00000000-0005-0000-0000-0000BBD90000}"/>
    <cellStyle name="Hyperlink 52" xfId="23229" hidden="1" xr:uid="{00000000-0005-0000-0000-0000BCD90000}"/>
    <cellStyle name="Hyperlink 52" xfId="23278" hidden="1" xr:uid="{00000000-0005-0000-0000-0000BDD90000}"/>
    <cellStyle name="Hyperlink 52" xfId="23328" hidden="1" xr:uid="{00000000-0005-0000-0000-0000BED90000}"/>
    <cellStyle name="Hyperlink 52" xfId="23364" hidden="1" xr:uid="{00000000-0005-0000-0000-0000BFD90000}"/>
    <cellStyle name="Hyperlink 52" xfId="23487" hidden="1" xr:uid="{00000000-0005-0000-0000-0000C0D90000}"/>
    <cellStyle name="Hyperlink 52" xfId="23660" hidden="1" xr:uid="{00000000-0005-0000-0000-0000C1D90000}"/>
    <cellStyle name="Hyperlink 52" xfId="23709" hidden="1" xr:uid="{00000000-0005-0000-0000-0000C2D90000}"/>
    <cellStyle name="Hyperlink 52" xfId="23759" hidden="1" xr:uid="{00000000-0005-0000-0000-0000C3D90000}"/>
    <cellStyle name="Hyperlink 52" xfId="23795" hidden="1" xr:uid="{00000000-0005-0000-0000-0000C4D90000}"/>
    <cellStyle name="Hyperlink 52" xfId="23490" hidden="1" xr:uid="{00000000-0005-0000-0000-0000C5D90000}"/>
    <cellStyle name="Hyperlink 52" xfId="23892" hidden="1" xr:uid="{00000000-0005-0000-0000-0000C6D90000}"/>
    <cellStyle name="Hyperlink 52" xfId="23941" hidden="1" xr:uid="{00000000-0005-0000-0000-0000C7D90000}"/>
    <cellStyle name="Hyperlink 52" xfId="23991" hidden="1" xr:uid="{00000000-0005-0000-0000-0000C8D90000}"/>
    <cellStyle name="Hyperlink 52" xfId="24027" hidden="1" xr:uid="{00000000-0005-0000-0000-0000C9D90000}"/>
    <cellStyle name="Hyperlink 52" xfId="23428" hidden="1" xr:uid="{00000000-0005-0000-0000-0000CAD90000}"/>
    <cellStyle name="Hyperlink 52" xfId="24096" hidden="1" xr:uid="{00000000-0005-0000-0000-0000CBD90000}"/>
    <cellStyle name="Hyperlink 52" xfId="24145" hidden="1" xr:uid="{00000000-0005-0000-0000-0000CCD90000}"/>
    <cellStyle name="Hyperlink 52" xfId="24195" hidden="1" xr:uid="{00000000-0005-0000-0000-0000CDD90000}"/>
    <cellStyle name="Hyperlink 52" xfId="24231" hidden="1" xr:uid="{00000000-0005-0000-0000-0000CED90000}"/>
    <cellStyle name="Hyperlink 52" xfId="23547" hidden="1" xr:uid="{00000000-0005-0000-0000-0000CFD90000}"/>
    <cellStyle name="Hyperlink 52" xfId="24300" hidden="1" xr:uid="{00000000-0005-0000-0000-0000D0D90000}"/>
    <cellStyle name="Hyperlink 52" xfId="24349" hidden="1" xr:uid="{00000000-0005-0000-0000-0000D1D90000}"/>
    <cellStyle name="Hyperlink 52" xfId="24399" hidden="1" xr:uid="{00000000-0005-0000-0000-0000D2D90000}"/>
    <cellStyle name="Hyperlink 52" xfId="24435" hidden="1" xr:uid="{00000000-0005-0000-0000-0000D3D90000}"/>
    <cellStyle name="Hyperlink 52" xfId="23436" hidden="1" xr:uid="{00000000-0005-0000-0000-0000D4D90000}"/>
    <cellStyle name="Hyperlink 52" xfId="24504" hidden="1" xr:uid="{00000000-0005-0000-0000-0000D5D90000}"/>
    <cellStyle name="Hyperlink 52" xfId="24553" hidden="1" xr:uid="{00000000-0005-0000-0000-0000D6D90000}"/>
    <cellStyle name="Hyperlink 52" xfId="24603" hidden="1" xr:uid="{00000000-0005-0000-0000-0000D7D90000}"/>
    <cellStyle name="Hyperlink 52" xfId="24639" hidden="1" xr:uid="{00000000-0005-0000-0000-0000D8D90000}"/>
    <cellStyle name="Hyperlink 52" xfId="21533" hidden="1" xr:uid="{00000000-0005-0000-0000-0000D9D90000}"/>
    <cellStyle name="Hyperlink 52" xfId="24708" hidden="1" xr:uid="{00000000-0005-0000-0000-0000DAD90000}"/>
    <cellStyle name="Hyperlink 52" xfId="24757" hidden="1" xr:uid="{00000000-0005-0000-0000-0000DBD90000}"/>
    <cellStyle name="Hyperlink 52" xfId="24807" hidden="1" xr:uid="{00000000-0005-0000-0000-0000DCD90000}"/>
    <cellStyle name="Hyperlink 52" xfId="24843" hidden="1" xr:uid="{00000000-0005-0000-0000-0000DDD90000}"/>
    <cellStyle name="Hyperlink 52" xfId="24966" hidden="1" xr:uid="{00000000-0005-0000-0000-0000DED90000}"/>
    <cellStyle name="Hyperlink 52" xfId="25139" hidden="1" xr:uid="{00000000-0005-0000-0000-0000DFD90000}"/>
    <cellStyle name="Hyperlink 52" xfId="25188" hidden="1" xr:uid="{00000000-0005-0000-0000-0000E0D90000}"/>
    <cellStyle name="Hyperlink 52" xfId="25238" hidden="1" xr:uid="{00000000-0005-0000-0000-0000E1D90000}"/>
    <cellStyle name="Hyperlink 52" xfId="25274" hidden="1" xr:uid="{00000000-0005-0000-0000-0000E2D90000}"/>
    <cellStyle name="Hyperlink 52" xfId="24969" hidden="1" xr:uid="{00000000-0005-0000-0000-0000E3D90000}"/>
    <cellStyle name="Hyperlink 52" xfId="25371" hidden="1" xr:uid="{00000000-0005-0000-0000-0000E4D90000}"/>
    <cellStyle name="Hyperlink 52" xfId="25420" hidden="1" xr:uid="{00000000-0005-0000-0000-0000E5D90000}"/>
    <cellStyle name="Hyperlink 52" xfId="25470" hidden="1" xr:uid="{00000000-0005-0000-0000-0000E6D90000}"/>
    <cellStyle name="Hyperlink 52" xfId="25506" hidden="1" xr:uid="{00000000-0005-0000-0000-0000E7D90000}"/>
    <cellStyle name="Hyperlink 52" xfId="24907" hidden="1" xr:uid="{00000000-0005-0000-0000-0000E8D90000}"/>
    <cellStyle name="Hyperlink 52" xfId="25575" hidden="1" xr:uid="{00000000-0005-0000-0000-0000E9D90000}"/>
    <cellStyle name="Hyperlink 52" xfId="25624" hidden="1" xr:uid="{00000000-0005-0000-0000-0000EAD90000}"/>
    <cellStyle name="Hyperlink 52" xfId="25674" hidden="1" xr:uid="{00000000-0005-0000-0000-0000EBD90000}"/>
    <cellStyle name="Hyperlink 52" xfId="25710" hidden="1" xr:uid="{00000000-0005-0000-0000-0000ECD90000}"/>
    <cellStyle name="Hyperlink 52" xfId="25026" hidden="1" xr:uid="{00000000-0005-0000-0000-0000EDD90000}"/>
    <cellStyle name="Hyperlink 52" xfId="25779" hidden="1" xr:uid="{00000000-0005-0000-0000-0000EED90000}"/>
    <cellStyle name="Hyperlink 52" xfId="25828" hidden="1" xr:uid="{00000000-0005-0000-0000-0000EFD90000}"/>
    <cellStyle name="Hyperlink 52" xfId="25878" hidden="1" xr:uid="{00000000-0005-0000-0000-0000F0D90000}"/>
    <cellStyle name="Hyperlink 52" xfId="25914" hidden="1" xr:uid="{00000000-0005-0000-0000-0000F1D90000}"/>
    <cellStyle name="Hyperlink 52" xfId="24915" hidden="1" xr:uid="{00000000-0005-0000-0000-0000F2D90000}"/>
    <cellStyle name="Hyperlink 52" xfId="25983" hidden="1" xr:uid="{00000000-0005-0000-0000-0000F3D90000}"/>
    <cellStyle name="Hyperlink 52" xfId="26032" hidden="1" xr:uid="{00000000-0005-0000-0000-0000F4D90000}"/>
    <cellStyle name="Hyperlink 52" xfId="26082" hidden="1" xr:uid="{00000000-0005-0000-0000-0000F5D90000}"/>
    <cellStyle name="Hyperlink 52" xfId="26118" hidden="1" xr:uid="{00000000-0005-0000-0000-0000F6D90000}"/>
    <cellStyle name="Hyperlink 52" xfId="5506" hidden="1" xr:uid="{00000000-0005-0000-0000-0000F7D90000}"/>
    <cellStyle name="Hyperlink 52" xfId="26212" hidden="1" xr:uid="{00000000-0005-0000-0000-0000F8D90000}"/>
    <cellStyle name="Hyperlink 52" xfId="26261" hidden="1" xr:uid="{00000000-0005-0000-0000-0000F9D90000}"/>
    <cellStyle name="Hyperlink 52" xfId="26311" hidden="1" xr:uid="{00000000-0005-0000-0000-0000FAD90000}"/>
    <cellStyle name="Hyperlink 52" xfId="26347" hidden="1" xr:uid="{00000000-0005-0000-0000-0000FBD90000}"/>
    <cellStyle name="Hyperlink 52" xfId="26398" hidden="1" xr:uid="{00000000-0005-0000-0000-0000FCD90000}"/>
    <cellStyle name="Hyperlink 52" xfId="26467" hidden="1" xr:uid="{00000000-0005-0000-0000-0000FDD90000}"/>
    <cellStyle name="Hyperlink 52" xfId="26516" hidden="1" xr:uid="{00000000-0005-0000-0000-0000FED90000}"/>
    <cellStyle name="Hyperlink 52" xfId="26566" hidden="1" xr:uid="{00000000-0005-0000-0000-0000FFD90000}"/>
    <cellStyle name="Hyperlink 52" xfId="26602" hidden="1" xr:uid="{00000000-0005-0000-0000-000000DA0000}"/>
    <cellStyle name="Hyperlink 52" xfId="26705" hidden="1" xr:uid="{00000000-0005-0000-0000-000001DA0000}"/>
    <cellStyle name="Hyperlink 52" xfId="26828" hidden="1" xr:uid="{00000000-0005-0000-0000-000002DA0000}"/>
    <cellStyle name="Hyperlink 52" xfId="26877" hidden="1" xr:uid="{00000000-0005-0000-0000-000003DA0000}"/>
    <cellStyle name="Hyperlink 52" xfId="26927" hidden="1" xr:uid="{00000000-0005-0000-0000-000004DA0000}"/>
    <cellStyle name="Hyperlink 52" xfId="26963" hidden="1" xr:uid="{00000000-0005-0000-0000-000005DA0000}"/>
    <cellStyle name="Hyperlink 52" xfId="27086" hidden="1" xr:uid="{00000000-0005-0000-0000-000006DA0000}"/>
    <cellStyle name="Hyperlink 52" xfId="27259" hidden="1" xr:uid="{00000000-0005-0000-0000-000007DA0000}"/>
    <cellStyle name="Hyperlink 52" xfId="27308" hidden="1" xr:uid="{00000000-0005-0000-0000-000008DA0000}"/>
    <cellStyle name="Hyperlink 52" xfId="27358" hidden="1" xr:uid="{00000000-0005-0000-0000-000009DA0000}"/>
    <cellStyle name="Hyperlink 52" xfId="27394" hidden="1" xr:uid="{00000000-0005-0000-0000-00000ADA0000}"/>
    <cellStyle name="Hyperlink 52" xfId="27089" hidden="1" xr:uid="{00000000-0005-0000-0000-00000BDA0000}"/>
    <cellStyle name="Hyperlink 52" xfId="27491" hidden="1" xr:uid="{00000000-0005-0000-0000-00000CDA0000}"/>
    <cellStyle name="Hyperlink 52" xfId="27540" hidden="1" xr:uid="{00000000-0005-0000-0000-00000DDA0000}"/>
    <cellStyle name="Hyperlink 52" xfId="27590" hidden="1" xr:uid="{00000000-0005-0000-0000-00000EDA0000}"/>
    <cellStyle name="Hyperlink 52" xfId="27626" hidden="1" xr:uid="{00000000-0005-0000-0000-00000FDA0000}"/>
    <cellStyle name="Hyperlink 52" xfId="27027" hidden="1" xr:uid="{00000000-0005-0000-0000-000010DA0000}"/>
    <cellStyle name="Hyperlink 52" xfId="27695" hidden="1" xr:uid="{00000000-0005-0000-0000-000011DA0000}"/>
    <cellStyle name="Hyperlink 52" xfId="27744" hidden="1" xr:uid="{00000000-0005-0000-0000-000012DA0000}"/>
    <cellStyle name="Hyperlink 52" xfId="27794" hidden="1" xr:uid="{00000000-0005-0000-0000-000013DA0000}"/>
    <cellStyle name="Hyperlink 52" xfId="27830" hidden="1" xr:uid="{00000000-0005-0000-0000-000014DA0000}"/>
    <cellStyle name="Hyperlink 52" xfId="27146" hidden="1" xr:uid="{00000000-0005-0000-0000-000015DA0000}"/>
    <cellStyle name="Hyperlink 52" xfId="27899" hidden="1" xr:uid="{00000000-0005-0000-0000-000016DA0000}"/>
    <cellStyle name="Hyperlink 52" xfId="27948" hidden="1" xr:uid="{00000000-0005-0000-0000-000017DA0000}"/>
    <cellStyle name="Hyperlink 52" xfId="27998" hidden="1" xr:uid="{00000000-0005-0000-0000-000018DA0000}"/>
    <cellStyle name="Hyperlink 52" xfId="28034" hidden="1" xr:uid="{00000000-0005-0000-0000-000019DA0000}"/>
    <cellStyle name="Hyperlink 52" xfId="27035" hidden="1" xr:uid="{00000000-0005-0000-0000-00001ADA0000}"/>
    <cellStyle name="Hyperlink 52" xfId="28103" hidden="1" xr:uid="{00000000-0005-0000-0000-00001BDA0000}"/>
    <cellStyle name="Hyperlink 52" xfId="28152" hidden="1" xr:uid="{00000000-0005-0000-0000-00001CDA0000}"/>
    <cellStyle name="Hyperlink 52" xfId="28202" hidden="1" xr:uid="{00000000-0005-0000-0000-00001DDA0000}"/>
    <cellStyle name="Hyperlink 52" xfId="28238" hidden="1" xr:uid="{00000000-0005-0000-0000-00001EDA0000}"/>
    <cellStyle name="Hyperlink 52" xfId="26709" hidden="1" xr:uid="{00000000-0005-0000-0000-00001FDA0000}"/>
    <cellStyle name="Hyperlink 52" xfId="28307" hidden="1" xr:uid="{00000000-0005-0000-0000-000020DA0000}"/>
    <cellStyle name="Hyperlink 52" xfId="28356" hidden="1" xr:uid="{00000000-0005-0000-0000-000021DA0000}"/>
    <cellStyle name="Hyperlink 52" xfId="28406" hidden="1" xr:uid="{00000000-0005-0000-0000-000022DA0000}"/>
    <cellStyle name="Hyperlink 52" xfId="28442" hidden="1" xr:uid="{00000000-0005-0000-0000-000023DA0000}"/>
    <cellStyle name="Hyperlink 52" xfId="28565" hidden="1" xr:uid="{00000000-0005-0000-0000-000024DA0000}"/>
    <cellStyle name="Hyperlink 52" xfId="28738" hidden="1" xr:uid="{00000000-0005-0000-0000-000025DA0000}"/>
    <cellStyle name="Hyperlink 52" xfId="28787" hidden="1" xr:uid="{00000000-0005-0000-0000-000026DA0000}"/>
    <cellStyle name="Hyperlink 52" xfId="28837" hidden="1" xr:uid="{00000000-0005-0000-0000-000027DA0000}"/>
    <cellStyle name="Hyperlink 52" xfId="28873" hidden="1" xr:uid="{00000000-0005-0000-0000-000028DA0000}"/>
    <cellStyle name="Hyperlink 52" xfId="28568" hidden="1" xr:uid="{00000000-0005-0000-0000-000029DA0000}"/>
    <cellStyle name="Hyperlink 52" xfId="28970" hidden="1" xr:uid="{00000000-0005-0000-0000-00002ADA0000}"/>
    <cellStyle name="Hyperlink 52" xfId="29019" hidden="1" xr:uid="{00000000-0005-0000-0000-00002BDA0000}"/>
    <cellStyle name="Hyperlink 52" xfId="29069" hidden="1" xr:uid="{00000000-0005-0000-0000-00002CDA0000}"/>
    <cellStyle name="Hyperlink 52" xfId="29105" hidden="1" xr:uid="{00000000-0005-0000-0000-00002DDA0000}"/>
    <cellStyle name="Hyperlink 52" xfId="28506" hidden="1" xr:uid="{00000000-0005-0000-0000-00002EDA0000}"/>
    <cellStyle name="Hyperlink 52" xfId="29174" hidden="1" xr:uid="{00000000-0005-0000-0000-00002FDA0000}"/>
    <cellStyle name="Hyperlink 52" xfId="29223" hidden="1" xr:uid="{00000000-0005-0000-0000-000030DA0000}"/>
    <cellStyle name="Hyperlink 52" xfId="29273" hidden="1" xr:uid="{00000000-0005-0000-0000-000031DA0000}"/>
    <cellStyle name="Hyperlink 52" xfId="29309" hidden="1" xr:uid="{00000000-0005-0000-0000-000032DA0000}"/>
    <cellStyle name="Hyperlink 52" xfId="28625" hidden="1" xr:uid="{00000000-0005-0000-0000-000033DA0000}"/>
    <cellStyle name="Hyperlink 52" xfId="29378" hidden="1" xr:uid="{00000000-0005-0000-0000-000034DA0000}"/>
    <cellStyle name="Hyperlink 52" xfId="29427" hidden="1" xr:uid="{00000000-0005-0000-0000-000035DA0000}"/>
    <cellStyle name="Hyperlink 52" xfId="29477" hidden="1" xr:uid="{00000000-0005-0000-0000-000036DA0000}"/>
    <cellStyle name="Hyperlink 52" xfId="29513" hidden="1" xr:uid="{00000000-0005-0000-0000-000037DA0000}"/>
    <cellStyle name="Hyperlink 52" xfId="28514" hidden="1" xr:uid="{00000000-0005-0000-0000-000038DA0000}"/>
    <cellStyle name="Hyperlink 52" xfId="29582" hidden="1" xr:uid="{00000000-0005-0000-0000-000039DA0000}"/>
    <cellStyle name="Hyperlink 52" xfId="29631" hidden="1" xr:uid="{00000000-0005-0000-0000-00003ADA0000}"/>
    <cellStyle name="Hyperlink 52" xfId="29681" hidden="1" xr:uid="{00000000-0005-0000-0000-00003BDA0000}"/>
    <cellStyle name="Hyperlink 52" xfId="29717" hidden="1" xr:uid="{00000000-0005-0000-0000-00003CDA0000}"/>
    <cellStyle name="Hyperlink 52" xfId="26611" hidden="1" xr:uid="{00000000-0005-0000-0000-00003DDA0000}"/>
    <cellStyle name="Hyperlink 52" xfId="29786" hidden="1" xr:uid="{00000000-0005-0000-0000-00003EDA0000}"/>
    <cellStyle name="Hyperlink 52" xfId="29835" hidden="1" xr:uid="{00000000-0005-0000-0000-00003FDA0000}"/>
    <cellStyle name="Hyperlink 52" xfId="29885" hidden="1" xr:uid="{00000000-0005-0000-0000-000040DA0000}"/>
    <cellStyle name="Hyperlink 52" xfId="29921" hidden="1" xr:uid="{00000000-0005-0000-0000-000041DA0000}"/>
    <cellStyle name="Hyperlink 52" xfId="30044" hidden="1" xr:uid="{00000000-0005-0000-0000-000042DA0000}"/>
    <cellStyle name="Hyperlink 52" xfId="30217" hidden="1" xr:uid="{00000000-0005-0000-0000-000043DA0000}"/>
    <cellStyle name="Hyperlink 52" xfId="30266" hidden="1" xr:uid="{00000000-0005-0000-0000-000044DA0000}"/>
    <cellStyle name="Hyperlink 52" xfId="30316" hidden="1" xr:uid="{00000000-0005-0000-0000-000045DA0000}"/>
    <cellStyle name="Hyperlink 52" xfId="30352" hidden="1" xr:uid="{00000000-0005-0000-0000-000046DA0000}"/>
    <cellStyle name="Hyperlink 52" xfId="30047" hidden="1" xr:uid="{00000000-0005-0000-0000-000047DA0000}"/>
    <cellStyle name="Hyperlink 52" xfId="30449" hidden="1" xr:uid="{00000000-0005-0000-0000-000048DA0000}"/>
    <cellStyle name="Hyperlink 52" xfId="30498" hidden="1" xr:uid="{00000000-0005-0000-0000-000049DA0000}"/>
    <cellStyle name="Hyperlink 52" xfId="30548" hidden="1" xr:uid="{00000000-0005-0000-0000-00004ADA0000}"/>
    <cellStyle name="Hyperlink 52" xfId="30584" hidden="1" xr:uid="{00000000-0005-0000-0000-00004BDA0000}"/>
    <cellStyle name="Hyperlink 52" xfId="29985" hidden="1" xr:uid="{00000000-0005-0000-0000-00004CDA0000}"/>
    <cellStyle name="Hyperlink 52" xfId="30653" hidden="1" xr:uid="{00000000-0005-0000-0000-00004DDA0000}"/>
    <cellStyle name="Hyperlink 52" xfId="30702" hidden="1" xr:uid="{00000000-0005-0000-0000-00004EDA0000}"/>
    <cellStyle name="Hyperlink 52" xfId="30752" hidden="1" xr:uid="{00000000-0005-0000-0000-00004FDA0000}"/>
    <cellStyle name="Hyperlink 52" xfId="30788" hidden="1" xr:uid="{00000000-0005-0000-0000-000050DA0000}"/>
    <cellStyle name="Hyperlink 52" xfId="30104" hidden="1" xr:uid="{00000000-0005-0000-0000-000051DA0000}"/>
    <cellStyle name="Hyperlink 52" xfId="30857" hidden="1" xr:uid="{00000000-0005-0000-0000-000052DA0000}"/>
    <cellStyle name="Hyperlink 52" xfId="30906" hidden="1" xr:uid="{00000000-0005-0000-0000-000053DA0000}"/>
    <cellStyle name="Hyperlink 52" xfId="30956" hidden="1" xr:uid="{00000000-0005-0000-0000-000054DA0000}"/>
    <cellStyle name="Hyperlink 52" xfId="30992" hidden="1" xr:uid="{00000000-0005-0000-0000-000055DA0000}"/>
    <cellStyle name="Hyperlink 52" xfId="29993" hidden="1" xr:uid="{00000000-0005-0000-0000-000056DA0000}"/>
    <cellStyle name="Hyperlink 52" xfId="31061" hidden="1" xr:uid="{00000000-0005-0000-0000-000057DA0000}"/>
    <cellStyle name="Hyperlink 52" xfId="31110" hidden="1" xr:uid="{00000000-0005-0000-0000-000058DA0000}"/>
    <cellStyle name="Hyperlink 52" xfId="31160" hidden="1" xr:uid="{00000000-0005-0000-0000-000059DA0000}"/>
    <cellStyle name="Hyperlink 52" xfId="31196" hidden="1" xr:uid="{00000000-0005-0000-0000-00005ADA0000}"/>
    <cellStyle name="Hyperlink 52" xfId="5561" hidden="1" xr:uid="{00000000-0005-0000-0000-00005BDA0000}"/>
    <cellStyle name="Hyperlink 52" xfId="31284" hidden="1" xr:uid="{00000000-0005-0000-0000-00005CDA0000}"/>
    <cellStyle name="Hyperlink 52" xfId="31333" hidden="1" xr:uid="{00000000-0005-0000-0000-00005DDA0000}"/>
    <cellStyle name="Hyperlink 52" xfId="31383" hidden="1" xr:uid="{00000000-0005-0000-0000-00005EDA0000}"/>
    <cellStyle name="Hyperlink 52" xfId="31419" hidden="1" xr:uid="{00000000-0005-0000-0000-00005FDA0000}"/>
    <cellStyle name="Hyperlink 52" xfId="31470" hidden="1" xr:uid="{00000000-0005-0000-0000-000060DA0000}"/>
    <cellStyle name="Hyperlink 52" xfId="31539" hidden="1" xr:uid="{00000000-0005-0000-0000-000061DA0000}"/>
    <cellStyle name="Hyperlink 52" xfId="31588" hidden="1" xr:uid="{00000000-0005-0000-0000-000062DA0000}"/>
    <cellStyle name="Hyperlink 52" xfId="31638" hidden="1" xr:uid="{00000000-0005-0000-0000-000063DA0000}"/>
    <cellStyle name="Hyperlink 52" xfId="31674" hidden="1" xr:uid="{00000000-0005-0000-0000-000064DA0000}"/>
    <cellStyle name="Hyperlink 52" xfId="31774" hidden="1" xr:uid="{00000000-0005-0000-0000-000065DA0000}"/>
    <cellStyle name="Hyperlink 52" xfId="31896" hidden="1" xr:uid="{00000000-0005-0000-0000-000066DA0000}"/>
    <cellStyle name="Hyperlink 52" xfId="31945" hidden="1" xr:uid="{00000000-0005-0000-0000-000067DA0000}"/>
    <cellStyle name="Hyperlink 52" xfId="31995" hidden="1" xr:uid="{00000000-0005-0000-0000-000068DA0000}"/>
    <cellStyle name="Hyperlink 52" xfId="32031" hidden="1" xr:uid="{00000000-0005-0000-0000-000069DA0000}"/>
    <cellStyle name="Hyperlink 52" xfId="32154" hidden="1" xr:uid="{00000000-0005-0000-0000-00006ADA0000}"/>
    <cellStyle name="Hyperlink 52" xfId="32327" hidden="1" xr:uid="{00000000-0005-0000-0000-00006BDA0000}"/>
    <cellStyle name="Hyperlink 52" xfId="32376" hidden="1" xr:uid="{00000000-0005-0000-0000-00006CDA0000}"/>
    <cellStyle name="Hyperlink 52" xfId="32426" hidden="1" xr:uid="{00000000-0005-0000-0000-00006DDA0000}"/>
    <cellStyle name="Hyperlink 52" xfId="32462" hidden="1" xr:uid="{00000000-0005-0000-0000-00006EDA0000}"/>
    <cellStyle name="Hyperlink 52" xfId="32157" hidden="1" xr:uid="{00000000-0005-0000-0000-00006FDA0000}"/>
    <cellStyle name="Hyperlink 52" xfId="32559" hidden="1" xr:uid="{00000000-0005-0000-0000-000070DA0000}"/>
    <cellStyle name="Hyperlink 52" xfId="32608" hidden="1" xr:uid="{00000000-0005-0000-0000-000071DA0000}"/>
    <cellStyle name="Hyperlink 52" xfId="32658" hidden="1" xr:uid="{00000000-0005-0000-0000-000072DA0000}"/>
    <cellStyle name="Hyperlink 52" xfId="32694" hidden="1" xr:uid="{00000000-0005-0000-0000-000073DA0000}"/>
    <cellStyle name="Hyperlink 52" xfId="32095" hidden="1" xr:uid="{00000000-0005-0000-0000-000074DA0000}"/>
    <cellStyle name="Hyperlink 52" xfId="32763" hidden="1" xr:uid="{00000000-0005-0000-0000-000075DA0000}"/>
    <cellStyle name="Hyperlink 52" xfId="32812" hidden="1" xr:uid="{00000000-0005-0000-0000-000076DA0000}"/>
    <cellStyle name="Hyperlink 52" xfId="32862" hidden="1" xr:uid="{00000000-0005-0000-0000-000077DA0000}"/>
    <cellStyle name="Hyperlink 52" xfId="32898" hidden="1" xr:uid="{00000000-0005-0000-0000-000078DA0000}"/>
    <cellStyle name="Hyperlink 52" xfId="32214" hidden="1" xr:uid="{00000000-0005-0000-0000-000079DA0000}"/>
    <cellStyle name="Hyperlink 52" xfId="32967" hidden="1" xr:uid="{00000000-0005-0000-0000-00007ADA0000}"/>
    <cellStyle name="Hyperlink 52" xfId="33016" hidden="1" xr:uid="{00000000-0005-0000-0000-00007BDA0000}"/>
    <cellStyle name="Hyperlink 52" xfId="33066" hidden="1" xr:uid="{00000000-0005-0000-0000-00007CDA0000}"/>
    <cellStyle name="Hyperlink 52" xfId="33102" hidden="1" xr:uid="{00000000-0005-0000-0000-00007DDA0000}"/>
    <cellStyle name="Hyperlink 52" xfId="32103" hidden="1" xr:uid="{00000000-0005-0000-0000-00007EDA0000}"/>
    <cellStyle name="Hyperlink 52" xfId="33171" hidden="1" xr:uid="{00000000-0005-0000-0000-00007FDA0000}"/>
    <cellStyle name="Hyperlink 52" xfId="33220" hidden="1" xr:uid="{00000000-0005-0000-0000-000080DA0000}"/>
    <cellStyle name="Hyperlink 52" xfId="33270" hidden="1" xr:uid="{00000000-0005-0000-0000-000081DA0000}"/>
    <cellStyle name="Hyperlink 52" xfId="33306" hidden="1" xr:uid="{00000000-0005-0000-0000-000082DA0000}"/>
    <cellStyle name="Hyperlink 52" xfId="31777" hidden="1" xr:uid="{00000000-0005-0000-0000-000083DA0000}"/>
    <cellStyle name="Hyperlink 52" xfId="33375" hidden="1" xr:uid="{00000000-0005-0000-0000-000084DA0000}"/>
    <cellStyle name="Hyperlink 52" xfId="33424" hidden="1" xr:uid="{00000000-0005-0000-0000-000085DA0000}"/>
    <cellStyle name="Hyperlink 52" xfId="33474" hidden="1" xr:uid="{00000000-0005-0000-0000-000086DA0000}"/>
    <cellStyle name="Hyperlink 52" xfId="33510" hidden="1" xr:uid="{00000000-0005-0000-0000-000087DA0000}"/>
    <cellStyle name="Hyperlink 52" xfId="33633" hidden="1" xr:uid="{00000000-0005-0000-0000-000088DA0000}"/>
    <cellStyle name="Hyperlink 52" xfId="33806" hidden="1" xr:uid="{00000000-0005-0000-0000-000089DA0000}"/>
    <cellStyle name="Hyperlink 52" xfId="33855" hidden="1" xr:uid="{00000000-0005-0000-0000-00008ADA0000}"/>
    <cellStyle name="Hyperlink 52" xfId="33905" hidden="1" xr:uid="{00000000-0005-0000-0000-00008BDA0000}"/>
    <cellStyle name="Hyperlink 52" xfId="33941" hidden="1" xr:uid="{00000000-0005-0000-0000-00008CDA0000}"/>
    <cellStyle name="Hyperlink 52" xfId="33636" hidden="1" xr:uid="{00000000-0005-0000-0000-00008DDA0000}"/>
    <cellStyle name="Hyperlink 52" xfId="34038" hidden="1" xr:uid="{00000000-0005-0000-0000-00008EDA0000}"/>
    <cellStyle name="Hyperlink 52" xfId="34087" hidden="1" xr:uid="{00000000-0005-0000-0000-00008FDA0000}"/>
    <cellStyle name="Hyperlink 52" xfId="34137" hidden="1" xr:uid="{00000000-0005-0000-0000-000090DA0000}"/>
    <cellStyle name="Hyperlink 52" xfId="34173" hidden="1" xr:uid="{00000000-0005-0000-0000-000091DA0000}"/>
    <cellStyle name="Hyperlink 52" xfId="33574" hidden="1" xr:uid="{00000000-0005-0000-0000-000092DA0000}"/>
    <cellStyle name="Hyperlink 52" xfId="34242" hidden="1" xr:uid="{00000000-0005-0000-0000-000093DA0000}"/>
    <cellStyle name="Hyperlink 52" xfId="34291" hidden="1" xr:uid="{00000000-0005-0000-0000-000094DA0000}"/>
    <cellStyle name="Hyperlink 52" xfId="34341" hidden="1" xr:uid="{00000000-0005-0000-0000-000095DA0000}"/>
    <cellStyle name="Hyperlink 52" xfId="34377" hidden="1" xr:uid="{00000000-0005-0000-0000-000096DA0000}"/>
    <cellStyle name="Hyperlink 52" xfId="33693" hidden="1" xr:uid="{00000000-0005-0000-0000-000097DA0000}"/>
    <cellStyle name="Hyperlink 52" xfId="34446" hidden="1" xr:uid="{00000000-0005-0000-0000-000098DA0000}"/>
    <cellStyle name="Hyperlink 52" xfId="34495" hidden="1" xr:uid="{00000000-0005-0000-0000-000099DA0000}"/>
    <cellStyle name="Hyperlink 52" xfId="34545" hidden="1" xr:uid="{00000000-0005-0000-0000-00009ADA0000}"/>
    <cellStyle name="Hyperlink 52" xfId="34581" hidden="1" xr:uid="{00000000-0005-0000-0000-00009BDA0000}"/>
    <cellStyle name="Hyperlink 52" xfId="33582" hidden="1" xr:uid="{00000000-0005-0000-0000-00009CDA0000}"/>
    <cellStyle name="Hyperlink 52" xfId="34650" hidden="1" xr:uid="{00000000-0005-0000-0000-00009DDA0000}"/>
    <cellStyle name="Hyperlink 52" xfId="34699" hidden="1" xr:uid="{00000000-0005-0000-0000-00009EDA0000}"/>
    <cellStyle name="Hyperlink 52" xfId="34749" hidden="1" xr:uid="{00000000-0005-0000-0000-00009FDA0000}"/>
    <cellStyle name="Hyperlink 52" xfId="34785" hidden="1" xr:uid="{00000000-0005-0000-0000-0000A0DA0000}"/>
    <cellStyle name="Hyperlink 52" xfId="31682" hidden="1" xr:uid="{00000000-0005-0000-0000-0000A1DA0000}"/>
    <cellStyle name="Hyperlink 52" xfId="34854" hidden="1" xr:uid="{00000000-0005-0000-0000-0000A2DA0000}"/>
    <cellStyle name="Hyperlink 52" xfId="34903" hidden="1" xr:uid="{00000000-0005-0000-0000-0000A3DA0000}"/>
    <cellStyle name="Hyperlink 52" xfId="34953" hidden="1" xr:uid="{00000000-0005-0000-0000-0000A4DA0000}"/>
    <cellStyle name="Hyperlink 52" xfId="34989" hidden="1" xr:uid="{00000000-0005-0000-0000-0000A5DA0000}"/>
    <cellStyle name="Hyperlink 52" xfId="35112" hidden="1" xr:uid="{00000000-0005-0000-0000-0000A6DA0000}"/>
    <cellStyle name="Hyperlink 52" xfId="35285" hidden="1" xr:uid="{00000000-0005-0000-0000-0000A7DA0000}"/>
    <cellStyle name="Hyperlink 52" xfId="35334" hidden="1" xr:uid="{00000000-0005-0000-0000-0000A8DA0000}"/>
    <cellStyle name="Hyperlink 52" xfId="35384" hidden="1" xr:uid="{00000000-0005-0000-0000-0000A9DA0000}"/>
    <cellStyle name="Hyperlink 52" xfId="35420" hidden="1" xr:uid="{00000000-0005-0000-0000-0000AADA0000}"/>
    <cellStyle name="Hyperlink 52" xfId="35115" hidden="1" xr:uid="{00000000-0005-0000-0000-0000ABDA0000}"/>
    <cellStyle name="Hyperlink 52" xfId="35517" hidden="1" xr:uid="{00000000-0005-0000-0000-0000ACDA0000}"/>
    <cellStyle name="Hyperlink 52" xfId="35566" hidden="1" xr:uid="{00000000-0005-0000-0000-0000ADDA0000}"/>
    <cellStyle name="Hyperlink 52" xfId="35616" hidden="1" xr:uid="{00000000-0005-0000-0000-0000AEDA0000}"/>
    <cellStyle name="Hyperlink 52" xfId="35652" hidden="1" xr:uid="{00000000-0005-0000-0000-0000AFDA0000}"/>
    <cellStyle name="Hyperlink 52" xfId="35053" hidden="1" xr:uid="{00000000-0005-0000-0000-0000B0DA0000}"/>
    <cellStyle name="Hyperlink 52" xfId="35721" hidden="1" xr:uid="{00000000-0005-0000-0000-0000B1DA0000}"/>
    <cellStyle name="Hyperlink 52" xfId="35770" hidden="1" xr:uid="{00000000-0005-0000-0000-0000B2DA0000}"/>
    <cellStyle name="Hyperlink 52" xfId="35820" hidden="1" xr:uid="{00000000-0005-0000-0000-0000B3DA0000}"/>
    <cellStyle name="Hyperlink 52" xfId="35856" hidden="1" xr:uid="{00000000-0005-0000-0000-0000B4DA0000}"/>
    <cellStyle name="Hyperlink 52" xfId="35172" hidden="1" xr:uid="{00000000-0005-0000-0000-0000B5DA0000}"/>
    <cellStyle name="Hyperlink 52" xfId="35925" hidden="1" xr:uid="{00000000-0005-0000-0000-0000B6DA0000}"/>
    <cellStyle name="Hyperlink 52" xfId="35974" hidden="1" xr:uid="{00000000-0005-0000-0000-0000B7DA0000}"/>
    <cellStyle name="Hyperlink 52" xfId="36024" hidden="1" xr:uid="{00000000-0005-0000-0000-0000B8DA0000}"/>
    <cellStyle name="Hyperlink 52" xfId="36060" hidden="1" xr:uid="{00000000-0005-0000-0000-0000B9DA0000}"/>
    <cellStyle name="Hyperlink 52" xfId="35061" hidden="1" xr:uid="{00000000-0005-0000-0000-0000BADA0000}"/>
    <cellStyle name="Hyperlink 52" xfId="36129" hidden="1" xr:uid="{00000000-0005-0000-0000-0000BBDA0000}"/>
    <cellStyle name="Hyperlink 52" xfId="36178" hidden="1" xr:uid="{00000000-0005-0000-0000-0000BCDA0000}"/>
    <cellStyle name="Hyperlink 52" xfId="36228" hidden="1" xr:uid="{00000000-0005-0000-0000-0000BDDA0000}"/>
    <cellStyle name="Hyperlink 52" xfId="36264" hidden="1" xr:uid="{00000000-0005-0000-0000-0000BEDA0000}"/>
    <cellStyle name="Hyperlink 52" xfId="11357" hidden="1" xr:uid="{00000000-0005-0000-0000-0000BFDA0000}"/>
    <cellStyle name="Hyperlink 52" xfId="36353" hidden="1" xr:uid="{00000000-0005-0000-0000-0000C0DA0000}"/>
    <cellStyle name="Hyperlink 52" xfId="36402" hidden="1" xr:uid="{00000000-0005-0000-0000-0000C1DA0000}"/>
    <cellStyle name="Hyperlink 52" xfId="36452" hidden="1" xr:uid="{00000000-0005-0000-0000-0000C2DA0000}"/>
    <cellStyle name="Hyperlink 52" xfId="36488" hidden="1" xr:uid="{00000000-0005-0000-0000-0000C3DA0000}"/>
    <cellStyle name="Hyperlink 52" xfId="36539" hidden="1" xr:uid="{00000000-0005-0000-0000-0000C4DA0000}"/>
    <cellStyle name="Hyperlink 52" xfId="36608" hidden="1" xr:uid="{00000000-0005-0000-0000-0000C5DA0000}"/>
    <cellStyle name="Hyperlink 52" xfId="36657" hidden="1" xr:uid="{00000000-0005-0000-0000-0000C6DA0000}"/>
    <cellStyle name="Hyperlink 52" xfId="36707" hidden="1" xr:uid="{00000000-0005-0000-0000-0000C7DA0000}"/>
    <cellStyle name="Hyperlink 52" xfId="36743" hidden="1" xr:uid="{00000000-0005-0000-0000-0000C8DA0000}"/>
    <cellStyle name="Hyperlink 52" xfId="36843" hidden="1" xr:uid="{00000000-0005-0000-0000-0000C9DA0000}"/>
    <cellStyle name="Hyperlink 52" xfId="36965" hidden="1" xr:uid="{00000000-0005-0000-0000-0000CADA0000}"/>
    <cellStyle name="Hyperlink 52" xfId="37014" hidden="1" xr:uid="{00000000-0005-0000-0000-0000CBDA0000}"/>
    <cellStyle name="Hyperlink 52" xfId="37064" hidden="1" xr:uid="{00000000-0005-0000-0000-0000CCDA0000}"/>
    <cellStyle name="Hyperlink 52" xfId="37100" hidden="1" xr:uid="{00000000-0005-0000-0000-0000CDDA0000}"/>
    <cellStyle name="Hyperlink 52" xfId="37223" hidden="1" xr:uid="{00000000-0005-0000-0000-0000CEDA0000}"/>
    <cellStyle name="Hyperlink 52" xfId="37396" hidden="1" xr:uid="{00000000-0005-0000-0000-0000CFDA0000}"/>
    <cellStyle name="Hyperlink 52" xfId="37445" hidden="1" xr:uid="{00000000-0005-0000-0000-0000D0DA0000}"/>
    <cellStyle name="Hyperlink 52" xfId="37495" hidden="1" xr:uid="{00000000-0005-0000-0000-0000D1DA0000}"/>
    <cellStyle name="Hyperlink 52" xfId="37531" hidden="1" xr:uid="{00000000-0005-0000-0000-0000D2DA0000}"/>
    <cellStyle name="Hyperlink 52" xfId="37226" hidden="1" xr:uid="{00000000-0005-0000-0000-0000D3DA0000}"/>
    <cellStyle name="Hyperlink 52" xfId="37628" hidden="1" xr:uid="{00000000-0005-0000-0000-0000D4DA0000}"/>
    <cellStyle name="Hyperlink 52" xfId="37677" hidden="1" xr:uid="{00000000-0005-0000-0000-0000D5DA0000}"/>
    <cellStyle name="Hyperlink 52" xfId="37727" hidden="1" xr:uid="{00000000-0005-0000-0000-0000D6DA0000}"/>
    <cellStyle name="Hyperlink 52" xfId="37763" hidden="1" xr:uid="{00000000-0005-0000-0000-0000D7DA0000}"/>
    <cellStyle name="Hyperlink 52" xfId="37164" hidden="1" xr:uid="{00000000-0005-0000-0000-0000D8DA0000}"/>
    <cellStyle name="Hyperlink 52" xfId="37832" hidden="1" xr:uid="{00000000-0005-0000-0000-0000D9DA0000}"/>
    <cellStyle name="Hyperlink 52" xfId="37881" hidden="1" xr:uid="{00000000-0005-0000-0000-0000DADA0000}"/>
    <cellStyle name="Hyperlink 52" xfId="37931" hidden="1" xr:uid="{00000000-0005-0000-0000-0000DBDA0000}"/>
    <cellStyle name="Hyperlink 52" xfId="37967" hidden="1" xr:uid="{00000000-0005-0000-0000-0000DCDA0000}"/>
    <cellStyle name="Hyperlink 52" xfId="37283" hidden="1" xr:uid="{00000000-0005-0000-0000-0000DDDA0000}"/>
    <cellStyle name="Hyperlink 52" xfId="38036" hidden="1" xr:uid="{00000000-0005-0000-0000-0000DEDA0000}"/>
    <cellStyle name="Hyperlink 52" xfId="38085" hidden="1" xr:uid="{00000000-0005-0000-0000-0000DFDA0000}"/>
    <cellStyle name="Hyperlink 52" xfId="38135" hidden="1" xr:uid="{00000000-0005-0000-0000-0000E0DA0000}"/>
    <cellStyle name="Hyperlink 52" xfId="38171" hidden="1" xr:uid="{00000000-0005-0000-0000-0000E1DA0000}"/>
    <cellStyle name="Hyperlink 52" xfId="37172" hidden="1" xr:uid="{00000000-0005-0000-0000-0000E2DA0000}"/>
    <cellStyle name="Hyperlink 52" xfId="38240" hidden="1" xr:uid="{00000000-0005-0000-0000-0000E3DA0000}"/>
    <cellStyle name="Hyperlink 52" xfId="38289" hidden="1" xr:uid="{00000000-0005-0000-0000-0000E4DA0000}"/>
    <cellStyle name="Hyperlink 52" xfId="38339" hidden="1" xr:uid="{00000000-0005-0000-0000-0000E5DA0000}"/>
    <cellStyle name="Hyperlink 52" xfId="38375" hidden="1" xr:uid="{00000000-0005-0000-0000-0000E6DA0000}"/>
    <cellStyle name="Hyperlink 52" xfId="36846" hidden="1" xr:uid="{00000000-0005-0000-0000-0000E7DA0000}"/>
    <cellStyle name="Hyperlink 52" xfId="38444" hidden="1" xr:uid="{00000000-0005-0000-0000-0000E8DA0000}"/>
    <cellStyle name="Hyperlink 52" xfId="38493" hidden="1" xr:uid="{00000000-0005-0000-0000-0000E9DA0000}"/>
    <cellStyle name="Hyperlink 52" xfId="38543" hidden="1" xr:uid="{00000000-0005-0000-0000-0000EADA0000}"/>
    <cellStyle name="Hyperlink 52" xfId="38579" hidden="1" xr:uid="{00000000-0005-0000-0000-0000EBDA0000}"/>
    <cellStyle name="Hyperlink 52" xfId="38702" hidden="1" xr:uid="{00000000-0005-0000-0000-0000ECDA0000}"/>
    <cellStyle name="Hyperlink 52" xfId="38875" hidden="1" xr:uid="{00000000-0005-0000-0000-0000EDDA0000}"/>
    <cellStyle name="Hyperlink 52" xfId="38924" hidden="1" xr:uid="{00000000-0005-0000-0000-0000EEDA0000}"/>
    <cellStyle name="Hyperlink 52" xfId="38974" hidden="1" xr:uid="{00000000-0005-0000-0000-0000EFDA0000}"/>
    <cellStyle name="Hyperlink 52" xfId="39010" hidden="1" xr:uid="{00000000-0005-0000-0000-0000F0DA0000}"/>
    <cellStyle name="Hyperlink 52" xfId="38705" hidden="1" xr:uid="{00000000-0005-0000-0000-0000F1DA0000}"/>
    <cellStyle name="Hyperlink 52" xfId="39107" hidden="1" xr:uid="{00000000-0005-0000-0000-0000F2DA0000}"/>
    <cellStyle name="Hyperlink 52" xfId="39156" hidden="1" xr:uid="{00000000-0005-0000-0000-0000F3DA0000}"/>
    <cellStyle name="Hyperlink 52" xfId="39206" hidden="1" xr:uid="{00000000-0005-0000-0000-0000F4DA0000}"/>
    <cellStyle name="Hyperlink 52" xfId="39242" hidden="1" xr:uid="{00000000-0005-0000-0000-0000F5DA0000}"/>
    <cellStyle name="Hyperlink 52" xfId="38643" hidden="1" xr:uid="{00000000-0005-0000-0000-0000F6DA0000}"/>
    <cellStyle name="Hyperlink 52" xfId="39311" hidden="1" xr:uid="{00000000-0005-0000-0000-0000F7DA0000}"/>
    <cellStyle name="Hyperlink 52" xfId="39360" hidden="1" xr:uid="{00000000-0005-0000-0000-0000F8DA0000}"/>
    <cellStyle name="Hyperlink 52" xfId="39410" hidden="1" xr:uid="{00000000-0005-0000-0000-0000F9DA0000}"/>
    <cellStyle name="Hyperlink 52" xfId="39446" hidden="1" xr:uid="{00000000-0005-0000-0000-0000FADA0000}"/>
    <cellStyle name="Hyperlink 52" xfId="38762" hidden="1" xr:uid="{00000000-0005-0000-0000-0000FBDA0000}"/>
    <cellStyle name="Hyperlink 52" xfId="39515" hidden="1" xr:uid="{00000000-0005-0000-0000-0000FCDA0000}"/>
    <cellStyle name="Hyperlink 52" xfId="39564" hidden="1" xr:uid="{00000000-0005-0000-0000-0000FDDA0000}"/>
    <cellStyle name="Hyperlink 52" xfId="39614" hidden="1" xr:uid="{00000000-0005-0000-0000-0000FEDA0000}"/>
    <cellStyle name="Hyperlink 52" xfId="39650" hidden="1" xr:uid="{00000000-0005-0000-0000-0000FFDA0000}"/>
    <cellStyle name="Hyperlink 52" xfId="38651" hidden="1" xr:uid="{00000000-0005-0000-0000-000000DB0000}"/>
    <cellStyle name="Hyperlink 52" xfId="39719" hidden="1" xr:uid="{00000000-0005-0000-0000-000001DB0000}"/>
    <cellStyle name="Hyperlink 52" xfId="39768" hidden="1" xr:uid="{00000000-0005-0000-0000-000002DB0000}"/>
    <cellStyle name="Hyperlink 52" xfId="39818" hidden="1" xr:uid="{00000000-0005-0000-0000-000003DB0000}"/>
    <cellStyle name="Hyperlink 52" xfId="39854" hidden="1" xr:uid="{00000000-0005-0000-0000-000004DB0000}"/>
    <cellStyle name="Hyperlink 52" xfId="36751" hidden="1" xr:uid="{00000000-0005-0000-0000-000005DB0000}"/>
    <cellStyle name="Hyperlink 52" xfId="39923" hidden="1" xr:uid="{00000000-0005-0000-0000-000006DB0000}"/>
    <cellStyle name="Hyperlink 52" xfId="39972" hidden="1" xr:uid="{00000000-0005-0000-0000-000007DB0000}"/>
    <cellStyle name="Hyperlink 52" xfId="40022" hidden="1" xr:uid="{00000000-0005-0000-0000-000008DB0000}"/>
    <cellStyle name="Hyperlink 52" xfId="40058" hidden="1" xr:uid="{00000000-0005-0000-0000-000009DB0000}"/>
    <cellStyle name="Hyperlink 52" xfId="40181" hidden="1" xr:uid="{00000000-0005-0000-0000-00000ADB0000}"/>
    <cellStyle name="Hyperlink 52" xfId="40354" hidden="1" xr:uid="{00000000-0005-0000-0000-00000BDB0000}"/>
    <cellStyle name="Hyperlink 52" xfId="40403" hidden="1" xr:uid="{00000000-0005-0000-0000-00000CDB0000}"/>
    <cellStyle name="Hyperlink 52" xfId="40453" hidden="1" xr:uid="{00000000-0005-0000-0000-00000DDB0000}"/>
    <cellStyle name="Hyperlink 52" xfId="40489" hidden="1" xr:uid="{00000000-0005-0000-0000-00000EDB0000}"/>
    <cellStyle name="Hyperlink 52" xfId="40184" hidden="1" xr:uid="{00000000-0005-0000-0000-00000FDB0000}"/>
    <cellStyle name="Hyperlink 52" xfId="40586" hidden="1" xr:uid="{00000000-0005-0000-0000-000010DB0000}"/>
    <cellStyle name="Hyperlink 52" xfId="40635" hidden="1" xr:uid="{00000000-0005-0000-0000-000011DB0000}"/>
    <cellStyle name="Hyperlink 52" xfId="40685" hidden="1" xr:uid="{00000000-0005-0000-0000-000012DB0000}"/>
    <cellStyle name="Hyperlink 52" xfId="40721" hidden="1" xr:uid="{00000000-0005-0000-0000-000013DB0000}"/>
    <cellStyle name="Hyperlink 52" xfId="40122" hidden="1" xr:uid="{00000000-0005-0000-0000-000014DB0000}"/>
    <cellStyle name="Hyperlink 52" xfId="40790" hidden="1" xr:uid="{00000000-0005-0000-0000-000015DB0000}"/>
    <cellStyle name="Hyperlink 52" xfId="40839" hidden="1" xr:uid="{00000000-0005-0000-0000-000016DB0000}"/>
    <cellStyle name="Hyperlink 52" xfId="40889" hidden="1" xr:uid="{00000000-0005-0000-0000-000017DB0000}"/>
    <cellStyle name="Hyperlink 52" xfId="40925" hidden="1" xr:uid="{00000000-0005-0000-0000-000018DB0000}"/>
    <cellStyle name="Hyperlink 52" xfId="40241" hidden="1" xr:uid="{00000000-0005-0000-0000-000019DB0000}"/>
    <cellStyle name="Hyperlink 52" xfId="40994" hidden="1" xr:uid="{00000000-0005-0000-0000-00001ADB0000}"/>
    <cellStyle name="Hyperlink 52" xfId="41043" hidden="1" xr:uid="{00000000-0005-0000-0000-00001BDB0000}"/>
    <cellStyle name="Hyperlink 52" xfId="41093" hidden="1" xr:uid="{00000000-0005-0000-0000-00001CDB0000}"/>
    <cellStyle name="Hyperlink 52" xfId="41129" hidden="1" xr:uid="{00000000-0005-0000-0000-00001DDB0000}"/>
    <cellStyle name="Hyperlink 52" xfId="40130" hidden="1" xr:uid="{00000000-0005-0000-0000-00001EDB0000}"/>
    <cellStyle name="Hyperlink 52" xfId="41198" hidden="1" xr:uid="{00000000-0005-0000-0000-00001FDB0000}"/>
    <cellStyle name="Hyperlink 52" xfId="41247" hidden="1" xr:uid="{00000000-0005-0000-0000-000020DB0000}"/>
    <cellStyle name="Hyperlink 52" xfId="41297" hidden="1" xr:uid="{00000000-0005-0000-0000-000021DB0000}"/>
    <cellStyle name="Hyperlink 52" xfId="41333" hidden="1" xr:uid="{00000000-0005-0000-0000-000022DB0000}"/>
    <cellStyle name="Hyperlink 52" xfId="5510" hidden="1" xr:uid="{00000000-0005-0000-0000-000023DB0000}"/>
    <cellStyle name="Hyperlink 52" xfId="41402" hidden="1" xr:uid="{00000000-0005-0000-0000-000024DB0000}"/>
    <cellStyle name="Hyperlink 52" xfId="41451" hidden="1" xr:uid="{00000000-0005-0000-0000-000025DB0000}"/>
    <cellStyle name="Hyperlink 52" xfId="41501" hidden="1" xr:uid="{00000000-0005-0000-0000-000026DB0000}"/>
    <cellStyle name="Hyperlink 52" xfId="41537" hidden="1" xr:uid="{00000000-0005-0000-0000-000027DB0000}"/>
    <cellStyle name="Hyperlink 52" xfId="41588" hidden="1" xr:uid="{00000000-0005-0000-0000-000028DB0000}"/>
    <cellStyle name="Hyperlink 52" xfId="41657" hidden="1" xr:uid="{00000000-0005-0000-0000-000029DB0000}"/>
    <cellStyle name="Hyperlink 52" xfId="41706" hidden="1" xr:uid="{00000000-0005-0000-0000-00002ADB0000}"/>
    <cellStyle name="Hyperlink 52" xfId="41756" hidden="1" xr:uid="{00000000-0005-0000-0000-00002BDB0000}"/>
    <cellStyle name="Hyperlink 52" xfId="41792" hidden="1" xr:uid="{00000000-0005-0000-0000-00002CDB0000}"/>
    <cellStyle name="Hyperlink 52" xfId="41892" hidden="1" xr:uid="{00000000-0005-0000-0000-00002DDB0000}"/>
    <cellStyle name="Hyperlink 52" xfId="42014" hidden="1" xr:uid="{00000000-0005-0000-0000-00002EDB0000}"/>
    <cellStyle name="Hyperlink 52" xfId="42063" hidden="1" xr:uid="{00000000-0005-0000-0000-00002FDB0000}"/>
    <cellStyle name="Hyperlink 52" xfId="42113" hidden="1" xr:uid="{00000000-0005-0000-0000-000030DB0000}"/>
    <cellStyle name="Hyperlink 52" xfId="42149" hidden="1" xr:uid="{00000000-0005-0000-0000-000031DB0000}"/>
    <cellStyle name="Hyperlink 52" xfId="42272" hidden="1" xr:uid="{00000000-0005-0000-0000-000032DB0000}"/>
    <cellStyle name="Hyperlink 52" xfId="42445" hidden="1" xr:uid="{00000000-0005-0000-0000-000033DB0000}"/>
    <cellStyle name="Hyperlink 52" xfId="42494" hidden="1" xr:uid="{00000000-0005-0000-0000-000034DB0000}"/>
    <cellStyle name="Hyperlink 52" xfId="42544" hidden="1" xr:uid="{00000000-0005-0000-0000-000035DB0000}"/>
    <cellStyle name="Hyperlink 52" xfId="42580" hidden="1" xr:uid="{00000000-0005-0000-0000-000036DB0000}"/>
    <cellStyle name="Hyperlink 52" xfId="42275" hidden="1" xr:uid="{00000000-0005-0000-0000-000037DB0000}"/>
    <cellStyle name="Hyperlink 52" xfId="42677" hidden="1" xr:uid="{00000000-0005-0000-0000-000038DB0000}"/>
    <cellStyle name="Hyperlink 52" xfId="42726" hidden="1" xr:uid="{00000000-0005-0000-0000-000039DB0000}"/>
    <cellStyle name="Hyperlink 52" xfId="42776" hidden="1" xr:uid="{00000000-0005-0000-0000-00003ADB0000}"/>
    <cellStyle name="Hyperlink 52" xfId="42812" hidden="1" xr:uid="{00000000-0005-0000-0000-00003BDB0000}"/>
    <cellStyle name="Hyperlink 52" xfId="42213" hidden="1" xr:uid="{00000000-0005-0000-0000-00003CDB0000}"/>
    <cellStyle name="Hyperlink 52" xfId="42881" hidden="1" xr:uid="{00000000-0005-0000-0000-00003DDB0000}"/>
    <cellStyle name="Hyperlink 52" xfId="42930" hidden="1" xr:uid="{00000000-0005-0000-0000-00003EDB0000}"/>
    <cellStyle name="Hyperlink 52" xfId="42980" hidden="1" xr:uid="{00000000-0005-0000-0000-00003FDB0000}"/>
    <cellStyle name="Hyperlink 52" xfId="43016" hidden="1" xr:uid="{00000000-0005-0000-0000-000040DB0000}"/>
    <cellStyle name="Hyperlink 52" xfId="42332" hidden="1" xr:uid="{00000000-0005-0000-0000-000041DB0000}"/>
    <cellStyle name="Hyperlink 52" xfId="43085" hidden="1" xr:uid="{00000000-0005-0000-0000-000042DB0000}"/>
    <cellStyle name="Hyperlink 52" xfId="43134" hidden="1" xr:uid="{00000000-0005-0000-0000-000043DB0000}"/>
    <cellStyle name="Hyperlink 52" xfId="43184" hidden="1" xr:uid="{00000000-0005-0000-0000-000044DB0000}"/>
    <cellStyle name="Hyperlink 52" xfId="43220" hidden="1" xr:uid="{00000000-0005-0000-0000-000045DB0000}"/>
    <cellStyle name="Hyperlink 52" xfId="42221" hidden="1" xr:uid="{00000000-0005-0000-0000-000046DB0000}"/>
    <cellStyle name="Hyperlink 52" xfId="43289" hidden="1" xr:uid="{00000000-0005-0000-0000-000047DB0000}"/>
    <cellStyle name="Hyperlink 52" xfId="43338" hidden="1" xr:uid="{00000000-0005-0000-0000-000048DB0000}"/>
    <cellStyle name="Hyperlink 52" xfId="43388" hidden="1" xr:uid="{00000000-0005-0000-0000-000049DB0000}"/>
    <cellStyle name="Hyperlink 52" xfId="43424" hidden="1" xr:uid="{00000000-0005-0000-0000-00004ADB0000}"/>
    <cellStyle name="Hyperlink 52" xfId="41895" hidden="1" xr:uid="{00000000-0005-0000-0000-00004BDB0000}"/>
    <cellStyle name="Hyperlink 52" xfId="43493" hidden="1" xr:uid="{00000000-0005-0000-0000-00004CDB0000}"/>
    <cellStyle name="Hyperlink 52" xfId="43542" hidden="1" xr:uid="{00000000-0005-0000-0000-00004DDB0000}"/>
    <cellStyle name="Hyperlink 52" xfId="43592" hidden="1" xr:uid="{00000000-0005-0000-0000-00004EDB0000}"/>
    <cellStyle name="Hyperlink 52" xfId="43628" hidden="1" xr:uid="{00000000-0005-0000-0000-00004FDB0000}"/>
    <cellStyle name="Hyperlink 52" xfId="43751" hidden="1" xr:uid="{00000000-0005-0000-0000-000050DB0000}"/>
    <cellStyle name="Hyperlink 52" xfId="43924" hidden="1" xr:uid="{00000000-0005-0000-0000-000051DB0000}"/>
    <cellStyle name="Hyperlink 52" xfId="43973" hidden="1" xr:uid="{00000000-0005-0000-0000-000052DB0000}"/>
    <cellStyle name="Hyperlink 52" xfId="44023" hidden="1" xr:uid="{00000000-0005-0000-0000-000053DB0000}"/>
    <cellStyle name="Hyperlink 52" xfId="44059" hidden="1" xr:uid="{00000000-0005-0000-0000-000054DB0000}"/>
    <cellStyle name="Hyperlink 52" xfId="43754" hidden="1" xr:uid="{00000000-0005-0000-0000-000055DB0000}"/>
    <cellStyle name="Hyperlink 52" xfId="44156" hidden="1" xr:uid="{00000000-0005-0000-0000-000056DB0000}"/>
    <cellStyle name="Hyperlink 52" xfId="44205" hidden="1" xr:uid="{00000000-0005-0000-0000-000057DB0000}"/>
    <cellStyle name="Hyperlink 52" xfId="44255" hidden="1" xr:uid="{00000000-0005-0000-0000-000058DB0000}"/>
    <cellStyle name="Hyperlink 52" xfId="44291" hidden="1" xr:uid="{00000000-0005-0000-0000-000059DB0000}"/>
    <cellStyle name="Hyperlink 52" xfId="43692" hidden="1" xr:uid="{00000000-0005-0000-0000-00005ADB0000}"/>
    <cellStyle name="Hyperlink 52" xfId="44360" hidden="1" xr:uid="{00000000-0005-0000-0000-00005BDB0000}"/>
    <cellStyle name="Hyperlink 52" xfId="44409" hidden="1" xr:uid="{00000000-0005-0000-0000-00005CDB0000}"/>
    <cellStyle name="Hyperlink 52" xfId="44459" hidden="1" xr:uid="{00000000-0005-0000-0000-00005DDB0000}"/>
    <cellStyle name="Hyperlink 52" xfId="44495" hidden="1" xr:uid="{00000000-0005-0000-0000-00005EDB0000}"/>
    <cellStyle name="Hyperlink 52" xfId="43811" hidden="1" xr:uid="{00000000-0005-0000-0000-00005FDB0000}"/>
    <cellStyle name="Hyperlink 52" xfId="44564" hidden="1" xr:uid="{00000000-0005-0000-0000-000060DB0000}"/>
    <cellStyle name="Hyperlink 52" xfId="44613" hidden="1" xr:uid="{00000000-0005-0000-0000-000061DB0000}"/>
    <cellStyle name="Hyperlink 52" xfId="44663" hidden="1" xr:uid="{00000000-0005-0000-0000-000062DB0000}"/>
    <cellStyle name="Hyperlink 52" xfId="44699" hidden="1" xr:uid="{00000000-0005-0000-0000-000063DB0000}"/>
    <cellStyle name="Hyperlink 52" xfId="43700" hidden="1" xr:uid="{00000000-0005-0000-0000-000064DB0000}"/>
    <cellStyle name="Hyperlink 52" xfId="44768" hidden="1" xr:uid="{00000000-0005-0000-0000-000065DB0000}"/>
    <cellStyle name="Hyperlink 52" xfId="44817" hidden="1" xr:uid="{00000000-0005-0000-0000-000066DB0000}"/>
    <cellStyle name="Hyperlink 52" xfId="44867" hidden="1" xr:uid="{00000000-0005-0000-0000-000067DB0000}"/>
    <cellStyle name="Hyperlink 52" xfId="44903" hidden="1" xr:uid="{00000000-0005-0000-0000-000068DB0000}"/>
    <cellStyle name="Hyperlink 52" xfId="41800" hidden="1" xr:uid="{00000000-0005-0000-0000-000069DB0000}"/>
    <cellStyle name="Hyperlink 52" xfId="44972" hidden="1" xr:uid="{00000000-0005-0000-0000-00006ADB0000}"/>
    <cellStyle name="Hyperlink 52" xfId="45021" hidden="1" xr:uid="{00000000-0005-0000-0000-00006BDB0000}"/>
    <cellStyle name="Hyperlink 52" xfId="45071" hidden="1" xr:uid="{00000000-0005-0000-0000-00006CDB0000}"/>
    <cellStyle name="Hyperlink 52" xfId="45107" hidden="1" xr:uid="{00000000-0005-0000-0000-00006DDB0000}"/>
    <cellStyle name="Hyperlink 52" xfId="45230" hidden="1" xr:uid="{00000000-0005-0000-0000-00006EDB0000}"/>
    <cellStyle name="Hyperlink 52" xfId="45403" hidden="1" xr:uid="{00000000-0005-0000-0000-00006FDB0000}"/>
    <cellStyle name="Hyperlink 52" xfId="45452" hidden="1" xr:uid="{00000000-0005-0000-0000-000070DB0000}"/>
    <cellStyle name="Hyperlink 52" xfId="45502" hidden="1" xr:uid="{00000000-0005-0000-0000-000071DB0000}"/>
    <cellStyle name="Hyperlink 52" xfId="45538" hidden="1" xr:uid="{00000000-0005-0000-0000-000072DB0000}"/>
    <cellStyle name="Hyperlink 52" xfId="45233" hidden="1" xr:uid="{00000000-0005-0000-0000-000073DB0000}"/>
    <cellStyle name="Hyperlink 52" xfId="45635" hidden="1" xr:uid="{00000000-0005-0000-0000-000074DB0000}"/>
    <cellStyle name="Hyperlink 52" xfId="45684" hidden="1" xr:uid="{00000000-0005-0000-0000-000075DB0000}"/>
    <cellStyle name="Hyperlink 52" xfId="45734" hidden="1" xr:uid="{00000000-0005-0000-0000-000076DB0000}"/>
    <cellStyle name="Hyperlink 52" xfId="45770" hidden="1" xr:uid="{00000000-0005-0000-0000-000077DB0000}"/>
    <cellStyle name="Hyperlink 52" xfId="45171" hidden="1" xr:uid="{00000000-0005-0000-0000-000078DB0000}"/>
    <cellStyle name="Hyperlink 52" xfId="45839" hidden="1" xr:uid="{00000000-0005-0000-0000-000079DB0000}"/>
    <cellStyle name="Hyperlink 52" xfId="45888" hidden="1" xr:uid="{00000000-0005-0000-0000-00007ADB0000}"/>
    <cellStyle name="Hyperlink 52" xfId="45938" hidden="1" xr:uid="{00000000-0005-0000-0000-00007BDB0000}"/>
    <cellStyle name="Hyperlink 52" xfId="45974" hidden="1" xr:uid="{00000000-0005-0000-0000-00007CDB0000}"/>
    <cellStyle name="Hyperlink 52" xfId="45290" hidden="1" xr:uid="{00000000-0005-0000-0000-00007DDB0000}"/>
    <cellStyle name="Hyperlink 52" xfId="46043" hidden="1" xr:uid="{00000000-0005-0000-0000-00007EDB0000}"/>
    <cellStyle name="Hyperlink 52" xfId="46092" hidden="1" xr:uid="{00000000-0005-0000-0000-00007FDB0000}"/>
    <cellStyle name="Hyperlink 52" xfId="46142" hidden="1" xr:uid="{00000000-0005-0000-0000-000080DB0000}"/>
    <cellStyle name="Hyperlink 52" xfId="46178" hidden="1" xr:uid="{00000000-0005-0000-0000-000081DB0000}"/>
    <cellStyle name="Hyperlink 52" xfId="45179" hidden="1" xr:uid="{00000000-0005-0000-0000-000082DB0000}"/>
    <cellStyle name="Hyperlink 52" xfId="46247" hidden="1" xr:uid="{00000000-0005-0000-0000-000083DB0000}"/>
    <cellStyle name="Hyperlink 52" xfId="46296" hidden="1" xr:uid="{00000000-0005-0000-0000-000084DB0000}"/>
    <cellStyle name="Hyperlink 52" xfId="46346" hidden="1" xr:uid="{00000000-0005-0000-0000-000085DB0000}"/>
    <cellStyle name="Hyperlink 52" xfId="46382" hidden="1" xr:uid="{00000000-0005-0000-0000-000086DB0000}"/>
    <cellStyle name="Hyperlink 52" xfId="5741" hidden="1" xr:uid="{00000000-0005-0000-0000-000087DB0000}"/>
    <cellStyle name="Hyperlink 52" xfId="46451" hidden="1" xr:uid="{00000000-0005-0000-0000-000088DB0000}"/>
    <cellStyle name="Hyperlink 52" xfId="46500" hidden="1" xr:uid="{00000000-0005-0000-0000-000089DB0000}"/>
    <cellStyle name="Hyperlink 52" xfId="46550" hidden="1" xr:uid="{00000000-0005-0000-0000-00008ADB0000}"/>
    <cellStyle name="Hyperlink 52" xfId="46586" hidden="1" xr:uid="{00000000-0005-0000-0000-00008BDB0000}"/>
    <cellStyle name="Hyperlink 52" xfId="46637" hidden="1" xr:uid="{00000000-0005-0000-0000-00008CDB0000}"/>
    <cellStyle name="Hyperlink 52" xfId="46706" hidden="1" xr:uid="{00000000-0005-0000-0000-00008DDB0000}"/>
    <cellStyle name="Hyperlink 52" xfId="46755" hidden="1" xr:uid="{00000000-0005-0000-0000-00008EDB0000}"/>
    <cellStyle name="Hyperlink 52" xfId="46805" hidden="1" xr:uid="{00000000-0005-0000-0000-00008FDB0000}"/>
    <cellStyle name="Hyperlink 52" xfId="46841" hidden="1" xr:uid="{00000000-0005-0000-0000-000090DB0000}"/>
    <cellStyle name="Hyperlink 52" xfId="46941" hidden="1" xr:uid="{00000000-0005-0000-0000-000091DB0000}"/>
    <cellStyle name="Hyperlink 52" xfId="47063" hidden="1" xr:uid="{00000000-0005-0000-0000-000092DB0000}"/>
    <cellStyle name="Hyperlink 52" xfId="47112" hidden="1" xr:uid="{00000000-0005-0000-0000-000093DB0000}"/>
    <cellStyle name="Hyperlink 52" xfId="47162" hidden="1" xr:uid="{00000000-0005-0000-0000-000094DB0000}"/>
    <cellStyle name="Hyperlink 52" xfId="47198" hidden="1" xr:uid="{00000000-0005-0000-0000-000095DB0000}"/>
    <cellStyle name="Hyperlink 52" xfId="47321" hidden="1" xr:uid="{00000000-0005-0000-0000-000096DB0000}"/>
    <cellStyle name="Hyperlink 52" xfId="47494" hidden="1" xr:uid="{00000000-0005-0000-0000-000097DB0000}"/>
    <cellStyle name="Hyperlink 52" xfId="47543" hidden="1" xr:uid="{00000000-0005-0000-0000-000098DB0000}"/>
    <cellStyle name="Hyperlink 52" xfId="47593" hidden="1" xr:uid="{00000000-0005-0000-0000-000099DB0000}"/>
    <cellStyle name="Hyperlink 52" xfId="47629" hidden="1" xr:uid="{00000000-0005-0000-0000-00009ADB0000}"/>
    <cellStyle name="Hyperlink 52" xfId="47324" hidden="1" xr:uid="{00000000-0005-0000-0000-00009BDB0000}"/>
    <cellStyle name="Hyperlink 52" xfId="47726" hidden="1" xr:uid="{00000000-0005-0000-0000-00009CDB0000}"/>
    <cellStyle name="Hyperlink 52" xfId="47775" hidden="1" xr:uid="{00000000-0005-0000-0000-00009DDB0000}"/>
    <cellStyle name="Hyperlink 52" xfId="47825" hidden="1" xr:uid="{00000000-0005-0000-0000-00009EDB0000}"/>
    <cellStyle name="Hyperlink 52" xfId="47861" hidden="1" xr:uid="{00000000-0005-0000-0000-00009FDB0000}"/>
    <cellStyle name="Hyperlink 52" xfId="47262" hidden="1" xr:uid="{00000000-0005-0000-0000-0000A0DB0000}"/>
    <cellStyle name="Hyperlink 52" xfId="47930" hidden="1" xr:uid="{00000000-0005-0000-0000-0000A1DB0000}"/>
    <cellStyle name="Hyperlink 52" xfId="47979" hidden="1" xr:uid="{00000000-0005-0000-0000-0000A2DB0000}"/>
    <cellStyle name="Hyperlink 52" xfId="48029" hidden="1" xr:uid="{00000000-0005-0000-0000-0000A3DB0000}"/>
    <cellStyle name="Hyperlink 52" xfId="48065" hidden="1" xr:uid="{00000000-0005-0000-0000-0000A4DB0000}"/>
    <cellStyle name="Hyperlink 52" xfId="47381" hidden="1" xr:uid="{00000000-0005-0000-0000-0000A5DB0000}"/>
    <cellStyle name="Hyperlink 52" xfId="48134" hidden="1" xr:uid="{00000000-0005-0000-0000-0000A6DB0000}"/>
    <cellStyle name="Hyperlink 52" xfId="48183" hidden="1" xr:uid="{00000000-0005-0000-0000-0000A7DB0000}"/>
    <cellStyle name="Hyperlink 52" xfId="48233" hidden="1" xr:uid="{00000000-0005-0000-0000-0000A8DB0000}"/>
    <cellStyle name="Hyperlink 52" xfId="48269" hidden="1" xr:uid="{00000000-0005-0000-0000-0000A9DB0000}"/>
    <cellStyle name="Hyperlink 52" xfId="47270" hidden="1" xr:uid="{00000000-0005-0000-0000-0000AADB0000}"/>
    <cellStyle name="Hyperlink 52" xfId="48338" hidden="1" xr:uid="{00000000-0005-0000-0000-0000ABDB0000}"/>
    <cellStyle name="Hyperlink 52" xfId="48387" hidden="1" xr:uid="{00000000-0005-0000-0000-0000ACDB0000}"/>
    <cellStyle name="Hyperlink 52" xfId="48437" hidden="1" xr:uid="{00000000-0005-0000-0000-0000ADDB0000}"/>
    <cellStyle name="Hyperlink 52" xfId="48473" hidden="1" xr:uid="{00000000-0005-0000-0000-0000AEDB0000}"/>
    <cellStyle name="Hyperlink 52" xfId="46944" hidden="1" xr:uid="{00000000-0005-0000-0000-0000AFDB0000}"/>
    <cellStyle name="Hyperlink 52" xfId="48542" hidden="1" xr:uid="{00000000-0005-0000-0000-0000B0DB0000}"/>
    <cellStyle name="Hyperlink 52" xfId="48591" hidden="1" xr:uid="{00000000-0005-0000-0000-0000B1DB0000}"/>
    <cellStyle name="Hyperlink 52" xfId="48641" hidden="1" xr:uid="{00000000-0005-0000-0000-0000B2DB0000}"/>
    <cellStyle name="Hyperlink 52" xfId="48677" hidden="1" xr:uid="{00000000-0005-0000-0000-0000B3DB0000}"/>
    <cellStyle name="Hyperlink 52" xfId="48800" hidden="1" xr:uid="{00000000-0005-0000-0000-0000B4DB0000}"/>
    <cellStyle name="Hyperlink 52" xfId="48973" hidden="1" xr:uid="{00000000-0005-0000-0000-0000B5DB0000}"/>
    <cellStyle name="Hyperlink 52" xfId="49022" hidden="1" xr:uid="{00000000-0005-0000-0000-0000B6DB0000}"/>
    <cellStyle name="Hyperlink 52" xfId="49072" hidden="1" xr:uid="{00000000-0005-0000-0000-0000B7DB0000}"/>
    <cellStyle name="Hyperlink 52" xfId="49108" hidden="1" xr:uid="{00000000-0005-0000-0000-0000B8DB0000}"/>
    <cellStyle name="Hyperlink 52" xfId="48803" hidden="1" xr:uid="{00000000-0005-0000-0000-0000B9DB0000}"/>
    <cellStyle name="Hyperlink 52" xfId="49205" hidden="1" xr:uid="{00000000-0005-0000-0000-0000BADB0000}"/>
    <cellStyle name="Hyperlink 52" xfId="49254" hidden="1" xr:uid="{00000000-0005-0000-0000-0000BBDB0000}"/>
    <cellStyle name="Hyperlink 52" xfId="49304" hidden="1" xr:uid="{00000000-0005-0000-0000-0000BCDB0000}"/>
    <cellStyle name="Hyperlink 52" xfId="49340" hidden="1" xr:uid="{00000000-0005-0000-0000-0000BDDB0000}"/>
    <cellStyle name="Hyperlink 52" xfId="48741" hidden="1" xr:uid="{00000000-0005-0000-0000-0000BEDB0000}"/>
    <cellStyle name="Hyperlink 52" xfId="49409" hidden="1" xr:uid="{00000000-0005-0000-0000-0000BFDB0000}"/>
    <cellStyle name="Hyperlink 52" xfId="49458" hidden="1" xr:uid="{00000000-0005-0000-0000-0000C0DB0000}"/>
    <cellStyle name="Hyperlink 52" xfId="49508" hidden="1" xr:uid="{00000000-0005-0000-0000-0000C1DB0000}"/>
    <cellStyle name="Hyperlink 52" xfId="49544" hidden="1" xr:uid="{00000000-0005-0000-0000-0000C2DB0000}"/>
    <cellStyle name="Hyperlink 52" xfId="48860" hidden="1" xr:uid="{00000000-0005-0000-0000-0000C3DB0000}"/>
    <cellStyle name="Hyperlink 52" xfId="49613" hidden="1" xr:uid="{00000000-0005-0000-0000-0000C4DB0000}"/>
    <cellStyle name="Hyperlink 52" xfId="49662" hidden="1" xr:uid="{00000000-0005-0000-0000-0000C5DB0000}"/>
    <cellStyle name="Hyperlink 52" xfId="49712" hidden="1" xr:uid="{00000000-0005-0000-0000-0000C6DB0000}"/>
    <cellStyle name="Hyperlink 52" xfId="49748" hidden="1" xr:uid="{00000000-0005-0000-0000-0000C7DB0000}"/>
    <cellStyle name="Hyperlink 52" xfId="48749" hidden="1" xr:uid="{00000000-0005-0000-0000-0000C8DB0000}"/>
    <cellStyle name="Hyperlink 52" xfId="49817" hidden="1" xr:uid="{00000000-0005-0000-0000-0000C9DB0000}"/>
    <cellStyle name="Hyperlink 52" xfId="49866" hidden="1" xr:uid="{00000000-0005-0000-0000-0000CADB0000}"/>
    <cellStyle name="Hyperlink 52" xfId="49916" hidden="1" xr:uid="{00000000-0005-0000-0000-0000CBDB0000}"/>
    <cellStyle name="Hyperlink 52" xfId="49952" hidden="1" xr:uid="{00000000-0005-0000-0000-0000CCDB0000}"/>
    <cellStyle name="Hyperlink 52" xfId="46849" hidden="1" xr:uid="{00000000-0005-0000-0000-0000CDDB0000}"/>
    <cellStyle name="Hyperlink 52" xfId="50021" hidden="1" xr:uid="{00000000-0005-0000-0000-0000CEDB0000}"/>
    <cellStyle name="Hyperlink 52" xfId="50070" hidden="1" xr:uid="{00000000-0005-0000-0000-0000CFDB0000}"/>
    <cellStyle name="Hyperlink 52" xfId="50120" hidden="1" xr:uid="{00000000-0005-0000-0000-0000D0DB0000}"/>
    <cellStyle name="Hyperlink 52" xfId="50156" hidden="1" xr:uid="{00000000-0005-0000-0000-0000D1DB0000}"/>
    <cellStyle name="Hyperlink 52" xfId="50279" hidden="1" xr:uid="{00000000-0005-0000-0000-0000D2DB0000}"/>
    <cellStyle name="Hyperlink 52" xfId="50452" hidden="1" xr:uid="{00000000-0005-0000-0000-0000D3DB0000}"/>
    <cellStyle name="Hyperlink 52" xfId="50501" hidden="1" xr:uid="{00000000-0005-0000-0000-0000D4DB0000}"/>
    <cellStyle name="Hyperlink 52" xfId="50551" hidden="1" xr:uid="{00000000-0005-0000-0000-0000D5DB0000}"/>
    <cellStyle name="Hyperlink 52" xfId="50587" hidden="1" xr:uid="{00000000-0005-0000-0000-0000D6DB0000}"/>
    <cellStyle name="Hyperlink 52" xfId="50282" hidden="1" xr:uid="{00000000-0005-0000-0000-0000D7DB0000}"/>
    <cellStyle name="Hyperlink 52" xfId="50684" hidden="1" xr:uid="{00000000-0005-0000-0000-0000D8DB0000}"/>
    <cellStyle name="Hyperlink 52" xfId="50733" hidden="1" xr:uid="{00000000-0005-0000-0000-0000D9DB0000}"/>
    <cellStyle name="Hyperlink 52" xfId="50783" hidden="1" xr:uid="{00000000-0005-0000-0000-0000DADB0000}"/>
    <cellStyle name="Hyperlink 52" xfId="50819" hidden="1" xr:uid="{00000000-0005-0000-0000-0000DBDB0000}"/>
    <cellStyle name="Hyperlink 52" xfId="50220" hidden="1" xr:uid="{00000000-0005-0000-0000-0000DCDB0000}"/>
    <cellStyle name="Hyperlink 52" xfId="50888" hidden="1" xr:uid="{00000000-0005-0000-0000-0000DDDB0000}"/>
    <cellStyle name="Hyperlink 52" xfId="50937" hidden="1" xr:uid="{00000000-0005-0000-0000-0000DEDB0000}"/>
    <cellStyle name="Hyperlink 52" xfId="50987" hidden="1" xr:uid="{00000000-0005-0000-0000-0000DFDB0000}"/>
    <cellStyle name="Hyperlink 52" xfId="51023" hidden="1" xr:uid="{00000000-0005-0000-0000-0000E0DB0000}"/>
    <cellStyle name="Hyperlink 52" xfId="50339" hidden="1" xr:uid="{00000000-0005-0000-0000-0000E1DB0000}"/>
    <cellStyle name="Hyperlink 52" xfId="51092" hidden="1" xr:uid="{00000000-0005-0000-0000-0000E2DB0000}"/>
    <cellStyle name="Hyperlink 52" xfId="51141" hidden="1" xr:uid="{00000000-0005-0000-0000-0000E3DB0000}"/>
    <cellStyle name="Hyperlink 52" xfId="51191" hidden="1" xr:uid="{00000000-0005-0000-0000-0000E4DB0000}"/>
    <cellStyle name="Hyperlink 52" xfId="51227" hidden="1" xr:uid="{00000000-0005-0000-0000-0000E5DB0000}"/>
    <cellStyle name="Hyperlink 52" xfId="50228" hidden="1" xr:uid="{00000000-0005-0000-0000-0000E6DB0000}"/>
    <cellStyle name="Hyperlink 52" xfId="51296" hidden="1" xr:uid="{00000000-0005-0000-0000-0000E7DB0000}"/>
    <cellStyle name="Hyperlink 52" xfId="51345" hidden="1" xr:uid="{00000000-0005-0000-0000-0000E8DB0000}"/>
    <cellStyle name="Hyperlink 52" xfId="51395" hidden="1" xr:uid="{00000000-0005-0000-0000-0000E9DB0000}"/>
    <cellStyle name="Hyperlink 52" xfId="51431" hidden="1" xr:uid="{00000000-0005-0000-0000-0000EADB0000}"/>
    <cellStyle name="Hyperlink 52" xfId="21059" hidden="1" xr:uid="{00000000-0005-0000-0000-0000EBDB0000}"/>
    <cellStyle name="Hyperlink 52" xfId="51500" hidden="1" xr:uid="{00000000-0005-0000-0000-0000ECDB0000}"/>
    <cellStyle name="Hyperlink 52" xfId="51549" hidden="1" xr:uid="{00000000-0005-0000-0000-0000EDDB0000}"/>
    <cellStyle name="Hyperlink 52" xfId="51599" hidden="1" xr:uid="{00000000-0005-0000-0000-0000EEDB0000}"/>
    <cellStyle name="Hyperlink 52" xfId="51635" hidden="1" xr:uid="{00000000-0005-0000-0000-0000EFDB0000}"/>
    <cellStyle name="Hyperlink 52" xfId="51686" hidden="1" xr:uid="{00000000-0005-0000-0000-0000F0DB0000}"/>
    <cellStyle name="Hyperlink 52" xfId="51755" hidden="1" xr:uid="{00000000-0005-0000-0000-0000F1DB0000}"/>
    <cellStyle name="Hyperlink 52" xfId="51804" hidden="1" xr:uid="{00000000-0005-0000-0000-0000F2DB0000}"/>
    <cellStyle name="Hyperlink 52" xfId="51854" hidden="1" xr:uid="{00000000-0005-0000-0000-0000F3DB0000}"/>
    <cellStyle name="Hyperlink 52" xfId="51890" hidden="1" xr:uid="{00000000-0005-0000-0000-0000F4DB0000}"/>
    <cellStyle name="Hyperlink 52" xfId="51990" hidden="1" xr:uid="{00000000-0005-0000-0000-0000F5DB0000}"/>
    <cellStyle name="Hyperlink 52" xfId="52112" hidden="1" xr:uid="{00000000-0005-0000-0000-0000F6DB0000}"/>
    <cellStyle name="Hyperlink 52" xfId="52161" hidden="1" xr:uid="{00000000-0005-0000-0000-0000F7DB0000}"/>
    <cellStyle name="Hyperlink 52" xfId="52211" hidden="1" xr:uid="{00000000-0005-0000-0000-0000F8DB0000}"/>
    <cellStyle name="Hyperlink 52" xfId="52247" hidden="1" xr:uid="{00000000-0005-0000-0000-0000F9DB0000}"/>
    <cellStyle name="Hyperlink 52" xfId="52370" hidden="1" xr:uid="{00000000-0005-0000-0000-0000FADB0000}"/>
    <cellStyle name="Hyperlink 52" xfId="52543" hidden="1" xr:uid="{00000000-0005-0000-0000-0000FBDB0000}"/>
    <cellStyle name="Hyperlink 52" xfId="52592" hidden="1" xr:uid="{00000000-0005-0000-0000-0000FCDB0000}"/>
    <cellStyle name="Hyperlink 52" xfId="52642" hidden="1" xr:uid="{00000000-0005-0000-0000-0000FDDB0000}"/>
    <cellStyle name="Hyperlink 52" xfId="52678" hidden="1" xr:uid="{00000000-0005-0000-0000-0000FEDB0000}"/>
    <cellStyle name="Hyperlink 52" xfId="52373" hidden="1" xr:uid="{00000000-0005-0000-0000-0000FFDB0000}"/>
    <cellStyle name="Hyperlink 52" xfId="52775" hidden="1" xr:uid="{00000000-0005-0000-0000-000000DC0000}"/>
    <cellStyle name="Hyperlink 52" xfId="52824" hidden="1" xr:uid="{00000000-0005-0000-0000-000001DC0000}"/>
    <cellStyle name="Hyperlink 52" xfId="52874" hidden="1" xr:uid="{00000000-0005-0000-0000-000002DC0000}"/>
    <cellStyle name="Hyperlink 52" xfId="52910" hidden="1" xr:uid="{00000000-0005-0000-0000-000003DC0000}"/>
    <cellStyle name="Hyperlink 52" xfId="52311" hidden="1" xr:uid="{00000000-0005-0000-0000-000004DC0000}"/>
    <cellStyle name="Hyperlink 52" xfId="52979" hidden="1" xr:uid="{00000000-0005-0000-0000-000005DC0000}"/>
    <cellStyle name="Hyperlink 52" xfId="53028" hidden="1" xr:uid="{00000000-0005-0000-0000-000006DC0000}"/>
    <cellStyle name="Hyperlink 52" xfId="53078" hidden="1" xr:uid="{00000000-0005-0000-0000-000007DC0000}"/>
    <cellStyle name="Hyperlink 52" xfId="53114" hidden="1" xr:uid="{00000000-0005-0000-0000-000008DC0000}"/>
    <cellStyle name="Hyperlink 52" xfId="52430" hidden="1" xr:uid="{00000000-0005-0000-0000-000009DC0000}"/>
    <cellStyle name="Hyperlink 52" xfId="53183" hidden="1" xr:uid="{00000000-0005-0000-0000-00000ADC0000}"/>
    <cellStyle name="Hyperlink 52" xfId="53232" hidden="1" xr:uid="{00000000-0005-0000-0000-00000BDC0000}"/>
    <cellStyle name="Hyperlink 52" xfId="53282" hidden="1" xr:uid="{00000000-0005-0000-0000-00000CDC0000}"/>
    <cellStyle name="Hyperlink 52" xfId="53318" hidden="1" xr:uid="{00000000-0005-0000-0000-00000DDC0000}"/>
    <cellStyle name="Hyperlink 52" xfId="52319" hidden="1" xr:uid="{00000000-0005-0000-0000-00000EDC0000}"/>
    <cellStyle name="Hyperlink 52" xfId="53387" hidden="1" xr:uid="{00000000-0005-0000-0000-00000FDC0000}"/>
    <cellStyle name="Hyperlink 52" xfId="53436" hidden="1" xr:uid="{00000000-0005-0000-0000-000010DC0000}"/>
    <cellStyle name="Hyperlink 52" xfId="53486" hidden="1" xr:uid="{00000000-0005-0000-0000-000011DC0000}"/>
    <cellStyle name="Hyperlink 52" xfId="53522" hidden="1" xr:uid="{00000000-0005-0000-0000-000012DC0000}"/>
    <cellStyle name="Hyperlink 52" xfId="51993" hidden="1" xr:uid="{00000000-0005-0000-0000-000013DC0000}"/>
    <cellStyle name="Hyperlink 52" xfId="53591" hidden="1" xr:uid="{00000000-0005-0000-0000-000014DC0000}"/>
    <cellStyle name="Hyperlink 52" xfId="53640" hidden="1" xr:uid="{00000000-0005-0000-0000-000015DC0000}"/>
    <cellStyle name="Hyperlink 52" xfId="53690" hidden="1" xr:uid="{00000000-0005-0000-0000-000016DC0000}"/>
    <cellStyle name="Hyperlink 52" xfId="53726" hidden="1" xr:uid="{00000000-0005-0000-0000-000017DC0000}"/>
    <cellStyle name="Hyperlink 52" xfId="53849" hidden="1" xr:uid="{00000000-0005-0000-0000-000018DC0000}"/>
    <cellStyle name="Hyperlink 52" xfId="54022" hidden="1" xr:uid="{00000000-0005-0000-0000-000019DC0000}"/>
    <cellStyle name="Hyperlink 52" xfId="54071" hidden="1" xr:uid="{00000000-0005-0000-0000-00001ADC0000}"/>
    <cellStyle name="Hyperlink 52" xfId="54121" hidden="1" xr:uid="{00000000-0005-0000-0000-00001BDC0000}"/>
    <cellStyle name="Hyperlink 52" xfId="54157" hidden="1" xr:uid="{00000000-0005-0000-0000-00001CDC0000}"/>
    <cellStyle name="Hyperlink 52" xfId="53852" hidden="1" xr:uid="{00000000-0005-0000-0000-00001DDC0000}"/>
    <cellStyle name="Hyperlink 52" xfId="54254" hidden="1" xr:uid="{00000000-0005-0000-0000-00001EDC0000}"/>
    <cellStyle name="Hyperlink 52" xfId="54303" hidden="1" xr:uid="{00000000-0005-0000-0000-00001FDC0000}"/>
    <cellStyle name="Hyperlink 52" xfId="54353" hidden="1" xr:uid="{00000000-0005-0000-0000-000020DC0000}"/>
    <cellStyle name="Hyperlink 52" xfId="54389" hidden="1" xr:uid="{00000000-0005-0000-0000-000021DC0000}"/>
    <cellStyle name="Hyperlink 52" xfId="53790" hidden="1" xr:uid="{00000000-0005-0000-0000-000022DC0000}"/>
    <cellStyle name="Hyperlink 52" xfId="54458" hidden="1" xr:uid="{00000000-0005-0000-0000-000023DC0000}"/>
    <cellStyle name="Hyperlink 52" xfId="54507" hidden="1" xr:uid="{00000000-0005-0000-0000-000024DC0000}"/>
    <cellStyle name="Hyperlink 52" xfId="54557" hidden="1" xr:uid="{00000000-0005-0000-0000-000025DC0000}"/>
    <cellStyle name="Hyperlink 52" xfId="54593" hidden="1" xr:uid="{00000000-0005-0000-0000-000026DC0000}"/>
    <cellStyle name="Hyperlink 52" xfId="53909" hidden="1" xr:uid="{00000000-0005-0000-0000-000027DC0000}"/>
    <cellStyle name="Hyperlink 52" xfId="54662" hidden="1" xr:uid="{00000000-0005-0000-0000-000028DC0000}"/>
    <cellStyle name="Hyperlink 52" xfId="54711" hidden="1" xr:uid="{00000000-0005-0000-0000-000029DC0000}"/>
    <cellStyle name="Hyperlink 52" xfId="54761" hidden="1" xr:uid="{00000000-0005-0000-0000-00002ADC0000}"/>
    <cellStyle name="Hyperlink 52" xfId="54797" hidden="1" xr:uid="{00000000-0005-0000-0000-00002BDC0000}"/>
    <cellStyle name="Hyperlink 52" xfId="53798" hidden="1" xr:uid="{00000000-0005-0000-0000-00002CDC0000}"/>
    <cellStyle name="Hyperlink 52" xfId="54866" hidden="1" xr:uid="{00000000-0005-0000-0000-00002DDC0000}"/>
    <cellStyle name="Hyperlink 52" xfId="54915" hidden="1" xr:uid="{00000000-0005-0000-0000-00002EDC0000}"/>
    <cellStyle name="Hyperlink 52" xfId="54965" hidden="1" xr:uid="{00000000-0005-0000-0000-00002FDC0000}"/>
    <cellStyle name="Hyperlink 52" xfId="55001" hidden="1" xr:uid="{00000000-0005-0000-0000-000030DC0000}"/>
    <cellStyle name="Hyperlink 52" xfId="51898" hidden="1" xr:uid="{00000000-0005-0000-0000-000031DC0000}"/>
    <cellStyle name="Hyperlink 52" xfId="55070" hidden="1" xr:uid="{00000000-0005-0000-0000-000032DC0000}"/>
    <cellStyle name="Hyperlink 52" xfId="55119" hidden="1" xr:uid="{00000000-0005-0000-0000-000033DC0000}"/>
    <cellStyle name="Hyperlink 52" xfId="55169" hidden="1" xr:uid="{00000000-0005-0000-0000-000034DC0000}"/>
    <cellStyle name="Hyperlink 52" xfId="55205" hidden="1" xr:uid="{00000000-0005-0000-0000-000035DC0000}"/>
    <cellStyle name="Hyperlink 52" xfId="55328" hidden="1" xr:uid="{00000000-0005-0000-0000-000036DC0000}"/>
    <cellStyle name="Hyperlink 52" xfId="55501" hidden="1" xr:uid="{00000000-0005-0000-0000-000037DC0000}"/>
    <cellStyle name="Hyperlink 52" xfId="55550" hidden="1" xr:uid="{00000000-0005-0000-0000-000038DC0000}"/>
    <cellStyle name="Hyperlink 52" xfId="55600" hidden="1" xr:uid="{00000000-0005-0000-0000-000039DC0000}"/>
    <cellStyle name="Hyperlink 52" xfId="55636" hidden="1" xr:uid="{00000000-0005-0000-0000-00003ADC0000}"/>
    <cellStyle name="Hyperlink 52" xfId="55331" hidden="1" xr:uid="{00000000-0005-0000-0000-00003BDC0000}"/>
    <cellStyle name="Hyperlink 52" xfId="55733" hidden="1" xr:uid="{00000000-0005-0000-0000-00003CDC0000}"/>
    <cellStyle name="Hyperlink 52" xfId="55782" hidden="1" xr:uid="{00000000-0005-0000-0000-00003DDC0000}"/>
    <cellStyle name="Hyperlink 52" xfId="55832" hidden="1" xr:uid="{00000000-0005-0000-0000-00003EDC0000}"/>
    <cellStyle name="Hyperlink 52" xfId="55868" hidden="1" xr:uid="{00000000-0005-0000-0000-00003FDC0000}"/>
    <cellStyle name="Hyperlink 52" xfId="55269" hidden="1" xr:uid="{00000000-0005-0000-0000-000040DC0000}"/>
    <cellStyle name="Hyperlink 52" xfId="55937" hidden="1" xr:uid="{00000000-0005-0000-0000-000041DC0000}"/>
    <cellStyle name="Hyperlink 52" xfId="55986" hidden="1" xr:uid="{00000000-0005-0000-0000-000042DC0000}"/>
    <cellStyle name="Hyperlink 52" xfId="56036" hidden="1" xr:uid="{00000000-0005-0000-0000-000043DC0000}"/>
    <cellStyle name="Hyperlink 52" xfId="56072" hidden="1" xr:uid="{00000000-0005-0000-0000-000044DC0000}"/>
    <cellStyle name="Hyperlink 52" xfId="55388" hidden="1" xr:uid="{00000000-0005-0000-0000-000045DC0000}"/>
    <cellStyle name="Hyperlink 52" xfId="56141" hidden="1" xr:uid="{00000000-0005-0000-0000-000046DC0000}"/>
    <cellStyle name="Hyperlink 52" xfId="56190" hidden="1" xr:uid="{00000000-0005-0000-0000-000047DC0000}"/>
    <cellStyle name="Hyperlink 52" xfId="56240" hidden="1" xr:uid="{00000000-0005-0000-0000-000048DC0000}"/>
    <cellStyle name="Hyperlink 52" xfId="56276" hidden="1" xr:uid="{00000000-0005-0000-0000-000049DC0000}"/>
    <cellStyle name="Hyperlink 52" xfId="55277" hidden="1" xr:uid="{00000000-0005-0000-0000-00004ADC0000}"/>
    <cellStyle name="Hyperlink 52" xfId="56345" hidden="1" xr:uid="{00000000-0005-0000-0000-00004BDC0000}"/>
    <cellStyle name="Hyperlink 52" xfId="56394" hidden="1" xr:uid="{00000000-0005-0000-0000-00004CDC0000}"/>
    <cellStyle name="Hyperlink 52" xfId="56444" hidden="1" xr:uid="{00000000-0005-0000-0000-00004DDC0000}"/>
    <cellStyle name="Hyperlink 52" xfId="56480" hidden="1" xr:uid="{00000000-0005-0000-0000-00004EDC0000}"/>
    <cellStyle name="Hyperlink 52" xfId="56542" hidden="1" xr:uid="{00000000-0005-0000-0000-00004FDC0000}"/>
    <cellStyle name="Hyperlink 52" xfId="56613" hidden="1" xr:uid="{00000000-0005-0000-0000-000050DC0000}"/>
    <cellStyle name="Hyperlink 52" xfId="56662" hidden="1" xr:uid="{00000000-0005-0000-0000-000051DC0000}"/>
    <cellStyle name="Hyperlink 52" xfId="56712" hidden="1" xr:uid="{00000000-0005-0000-0000-000052DC0000}"/>
    <cellStyle name="Hyperlink 52" xfId="56748" hidden="1" xr:uid="{00000000-0005-0000-0000-000053DC0000}"/>
    <cellStyle name="Hyperlink 52" xfId="56799" hidden="1" xr:uid="{00000000-0005-0000-0000-000054DC0000}"/>
    <cellStyle name="Hyperlink 52" xfId="56868" hidden="1" xr:uid="{00000000-0005-0000-0000-000055DC0000}"/>
    <cellStyle name="Hyperlink 52" xfId="56917" hidden="1" xr:uid="{00000000-0005-0000-0000-000056DC0000}"/>
    <cellStyle name="Hyperlink 52" xfId="56967" hidden="1" xr:uid="{00000000-0005-0000-0000-000057DC0000}"/>
    <cellStyle name="Hyperlink 52" xfId="57003" hidden="1" xr:uid="{00000000-0005-0000-0000-000058DC0000}"/>
    <cellStyle name="Hyperlink 52" xfId="57111" hidden="1" xr:uid="{00000000-0005-0000-0000-000059DC0000}"/>
    <cellStyle name="Hyperlink 52" xfId="57235" hidden="1" xr:uid="{00000000-0005-0000-0000-00005ADC0000}"/>
    <cellStyle name="Hyperlink 52" xfId="57284" hidden="1" xr:uid="{00000000-0005-0000-0000-00005BDC0000}"/>
    <cellStyle name="Hyperlink 52" xfId="57334" hidden="1" xr:uid="{00000000-0005-0000-0000-00005CDC0000}"/>
    <cellStyle name="Hyperlink 52" xfId="57370" hidden="1" xr:uid="{00000000-0005-0000-0000-00005DDC0000}"/>
    <cellStyle name="Hyperlink 52" xfId="57493" hidden="1" xr:uid="{00000000-0005-0000-0000-00005EDC0000}"/>
    <cellStyle name="Hyperlink 52" xfId="57666" hidden="1" xr:uid="{00000000-0005-0000-0000-00005FDC0000}"/>
    <cellStyle name="Hyperlink 52" xfId="57715" hidden="1" xr:uid="{00000000-0005-0000-0000-000060DC0000}"/>
    <cellStyle name="Hyperlink 52" xfId="57765" hidden="1" xr:uid="{00000000-0005-0000-0000-000061DC0000}"/>
    <cellStyle name="Hyperlink 52" xfId="57801" hidden="1" xr:uid="{00000000-0005-0000-0000-000062DC0000}"/>
    <cellStyle name="Hyperlink 52" xfId="57496" hidden="1" xr:uid="{00000000-0005-0000-0000-000063DC0000}"/>
    <cellStyle name="Hyperlink 52" xfId="57898" hidden="1" xr:uid="{00000000-0005-0000-0000-000064DC0000}"/>
    <cellStyle name="Hyperlink 52" xfId="57947" hidden="1" xr:uid="{00000000-0005-0000-0000-000065DC0000}"/>
    <cellStyle name="Hyperlink 52" xfId="57997" hidden="1" xr:uid="{00000000-0005-0000-0000-000066DC0000}"/>
    <cellStyle name="Hyperlink 52" xfId="58033" hidden="1" xr:uid="{00000000-0005-0000-0000-000067DC0000}"/>
    <cellStyle name="Hyperlink 52" xfId="57434" hidden="1" xr:uid="{00000000-0005-0000-0000-000068DC0000}"/>
    <cellStyle name="Hyperlink 52" xfId="58102" hidden="1" xr:uid="{00000000-0005-0000-0000-000069DC0000}"/>
    <cellStyle name="Hyperlink 52" xfId="58151" hidden="1" xr:uid="{00000000-0005-0000-0000-00006ADC0000}"/>
    <cellStyle name="Hyperlink 52" xfId="58201" hidden="1" xr:uid="{00000000-0005-0000-0000-00006BDC0000}"/>
    <cellStyle name="Hyperlink 52" xfId="58237" hidden="1" xr:uid="{00000000-0005-0000-0000-00006CDC0000}"/>
    <cellStyle name="Hyperlink 52" xfId="57553" hidden="1" xr:uid="{00000000-0005-0000-0000-00006DDC0000}"/>
    <cellStyle name="Hyperlink 52" xfId="58306" hidden="1" xr:uid="{00000000-0005-0000-0000-00006EDC0000}"/>
    <cellStyle name="Hyperlink 52" xfId="58355" hidden="1" xr:uid="{00000000-0005-0000-0000-00006FDC0000}"/>
    <cellStyle name="Hyperlink 52" xfId="58405" hidden="1" xr:uid="{00000000-0005-0000-0000-000070DC0000}"/>
    <cellStyle name="Hyperlink 52" xfId="58441" hidden="1" xr:uid="{00000000-0005-0000-0000-000071DC0000}"/>
    <cellStyle name="Hyperlink 52" xfId="57442" hidden="1" xr:uid="{00000000-0005-0000-0000-000072DC0000}"/>
    <cellStyle name="Hyperlink 52" xfId="58510" hidden="1" xr:uid="{00000000-0005-0000-0000-000073DC0000}"/>
    <cellStyle name="Hyperlink 52" xfId="58559" hidden="1" xr:uid="{00000000-0005-0000-0000-000074DC0000}"/>
    <cellStyle name="Hyperlink 52" xfId="58609" hidden="1" xr:uid="{00000000-0005-0000-0000-000075DC0000}"/>
    <cellStyle name="Hyperlink 52" xfId="58645" hidden="1" xr:uid="{00000000-0005-0000-0000-000076DC0000}"/>
    <cellStyle name="Hyperlink 52" xfId="57115" hidden="1" xr:uid="{00000000-0005-0000-0000-000077DC0000}"/>
    <cellStyle name="Hyperlink 52" xfId="58714" hidden="1" xr:uid="{00000000-0005-0000-0000-000078DC0000}"/>
    <cellStyle name="Hyperlink 52" xfId="58763" hidden="1" xr:uid="{00000000-0005-0000-0000-000079DC0000}"/>
    <cellStyle name="Hyperlink 52" xfId="58813" hidden="1" xr:uid="{00000000-0005-0000-0000-00007ADC0000}"/>
    <cellStyle name="Hyperlink 52" xfId="58849" hidden="1" xr:uid="{00000000-0005-0000-0000-00007BDC0000}"/>
    <cellStyle name="Hyperlink 52" xfId="58972" hidden="1" xr:uid="{00000000-0005-0000-0000-00007CDC0000}"/>
    <cellStyle name="Hyperlink 52" xfId="59145" hidden="1" xr:uid="{00000000-0005-0000-0000-00007DDC0000}"/>
    <cellStyle name="Hyperlink 52" xfId="59194" hidden="1" xr:uid="{00000000-0005-0000-0000-00007EDC0000}"/>
    <cellStyle name="Hyperlink 52" xfId="59244" hidden="1" xr:uid="{00000000-0005-0000-0000-00007FDC0000}"/>
    <cellStyle name="Hyperlink 52" xfId="59280" hidden="1" xr:uid="{00000000-0005-0000-0000-000080DC0000}"/>
    <cellStyle name="Hyperlink 52" xfId="58975" hidden="1" xr:uid="{00000000-0005-0000-0000-000081DC0000}"/>
    <cellStyle name="Hyperlink 52" xfId="59377" hidden="1" xr:uid="{00000000-0005-0000-0000-000082DC0000}"/>
    <cellStyle name="Hyperlink 52" xfId="59426" hidden="1" xr:uid="{00000000-0005-0000-0000-000083DC0000}"/>
    <cellStyle name="Hyperlink 52" xfId="59476" hidden="1" xr:uid="{00000000-0005-0000-0000-000084DC0000}"/>
    <cellStyle name="Hyperlink 52" xfId="59512" hidden="1" xr:uid="{00000000-0005-0000-0000-000085DC0000}"/>
    <cellStyle name="Hyperlink 52" xfId="58913" hidden="1" xr:uid="{00000000-0005-0000-0000-000086DC0000}"/>
    <cellStyle name="Hyperlink 52" xfId="59581" hidden="1" xr:uid="{00000000-0005-0000-0000-000087DC0000}"/>
    <cellStyle name="Hyperlink 52" xfId="59630" hidden="1" xr:uid="{00000000-0005-0000-0000-000088DC0000}"/>
    <cellStyle name="Hyperlink 52" xfId="59680" hidden="1" xr:uid="{00000000-0005-0000-0000-000089DC0000}"/>
    <cellStyle name="Hyperlink 52" xfId="59716" hidden="1" xr:uid="{00000000-0005-0000-0000-00008ADC0000}"/>
    <cellStyle name="Hyperlink 52" xfId="59032" hidden="1" xr:uid="{00000000-0005-0000-0000-00008BDC0000}"/>
    <cellStyle name="Hyperlink 52" xfId="59785" hidden="1" xr:uid="{00000000-0005-0000-0000-00008CDC0000}"/>
    <cellStyle name="Hyperlink 52" xfId="59834" hidden="1" xr:uid="{00000000-0005-0000-0000-00008DDC0000}"/>
    <cellStyle name="Hyperlink 52" xfId="59884" hidden="1" xr:uid="{00000000-0005-0000-0000-00008EDC0000}"/>
    <cellStyle name="Hyperlink 52" xfId="59920" hidden="1" xr:uid="{00000000-0005-0000-0000-00008FDC0000}"/>
    <cellStyle name="Hyperlink 52" xfId="58921" hidden="1" xr:uid="{00000000-0005-0000-0000-000090DC0000}"/>
    <cellStyle name="Hyperlink 52" xfId="59989" hidden="1" xr:uid="{00000000-0005-0000-0000-000091DC0000}"/>
    <cellStyle name="Hyperlink 52" xfId="60038" hidden="1" xr:uid="{00000000-0005-0000-0000-000092DC0000}"/>
    <cellStyle name="Hyperlink 52" xfId="60088" hidden="1" xr:uid="{00000000-0005-0000-0000-000093DC0000}"/>
    <cellStyle name="Hyperlink 52" xfId="60124" hidden="1" xr:uid="{00000000-0005-0000-0000-000094DC0000}"/>
    <cellStyle name="Hyperlink 52" xfId="57015" hidden="1" xr:uid="{00000000-0005-0000-0000-000095DC0000}"/>
    <cellStyle name="Hyperlink 52" xfId="60193" hidden="1" xr:uid="{00000000-0005-0000-0000-000096DC0000}"/>
    <cellStyle name="Hyperlink 52" xfId="60242" hidden="1" xr:uid="{00000000-0005-0000-0000-000097DC0000}"/>
    <cellStyle name="Hyperlink 52" xfId="60292" hidden="1" xr:uid="{00000000-0005-0000-0000-000098DC0000}"/>
    <cellStyle name="Hyperlink 52" xfId="60328" hidden="1" xr:uid="{00000000-0005-0000-0000-000099DC0000}"/>
    <cellStyle name="Hyperlink 52" xfId="60451" hidden="1" xr:uid="{00000000-0005-0000-0000-00009ADC0000}"/>
    <cellStyle name="Hyperlink 52" xfId="60624" hidden="1" xr:uid="{00000000-0005-0000-0000-00009BDC0000}"/>
    <cellStyle name="Hyperlink 52" xfId="60673" hidden="1" xr:uid="{00000000-0005-0000-0000-00009CDC0000}"/>
    <cellStyle name="Hyperlink 52" xfId="60723" hidden="1" xr:uid="{00000000-0005-0000-0000-00009DDC0000}"/>
    <cellStyle name="Hyperlink 52" xfId="60759" hidden="1" xr:uid="{00000000-0005-0000-0000-00009EDC0000}"/>
    <cellStyle name="Hyperlink 52" xfId="60454" hidden="1" xr:uid="{00000000-0005-0000-0000-00009FDC0000}"/>
    <cellStyle name="Hyperlink 52" xfId="60856" hidden="1" xr:uid="{00000000-0005-0000-0000-0000A0DC0000}"/>
    <cellStyle name="Hyperlink 52" xfId="60905" hidden="1" xr:uid="{00000000-0005-0000-0000-0000A1DC0000}"/>
    <cellStyle name="Hyperlink 52" xfId="60955" hidden="1" xr:uid="{00000000-0005-0000-0000-0000A2DC0000}"/>
    <cellStyle name="Hyperlink 52" xfId="60991" hidden="1" xr:uid="{00000000-0005-0000-0000-0000A3DC0000}"/>
    <cellStyle name="Hyperlink 52" xfId="60392" hidden="1" xr:uid="{00000000-0005-0000-0000-0000A4DC0000}"/>
    <cellStyle name="Hyperlink 52" xfId="61060" hidden="1" xr:uid="{00000000-0005-0000-0000-0000A5DC0000}"/>
    <cellStyle name="Hyperlink 52" xfId="61109" hidden="1" xr:uid="{00000000-0005-0000-0000-0000A6DC0000}"/>
    <cellStyle name="Hyperlink 52" xfId="61159" hidden="1" xr:uid="{00000000-0005-0000-0000-0000A7DC0000}"/>
    <cellStyle name="Hyperlink 52" xfId="61195" hidden="1" xr:uid="{00000000-0005-0000-0000-0000A8DC0000}"/>
    <cellStyle name="Hyperlink 52" xfId="60511" hidden="1" xr:uid="{00000000-0005-0000-0000-0000A9DC0000}"/>
    <cellStyle name="Hyperlink 52" xfId="61264" hidden="1" xr:uid="{00000000-0005-0000-0000-0000AADC0000}"/>
    <cellStyle name="Hyperlink 52" xfId="61313" hidden="1" xr:uid="{00000000-0005-0000-0000-0000ABDC0000}"/>
    <cellStyle name="Hyperlink 52" xfId="61363" hidden="1" xr:uid="{00000000-0005-0000-0000-0000ACDC0000}"/>
    <cellStyle name="Hyperlink 52" xfId="61399" hidden="1" xr:uid="{00000000-0005-0000-0000-0000ADDC0000}"/>
    <cellStyle name="Hyperlink 52" xfId="60400" hidden="1" xr:uid="{00000000-0005-0000-0000-0000AEDC0000}"/>
    <cellStyle name="Hyperlink 52" xfId="61468" hidden="1" xr:uid="{00000000-0005-0000-0000-0000AFDC0000}"/>
    <cellStyle name="Hyperlink 52" xfId="61517" hidden="1" xr:uid="{00000000-0005-0000-0000-0000B0DC0000}"/>
    <cellStyle name="Hyperlink 52" xfId="61567" hidden="1" xr:uid="{00000000-0005-0000-0000-0000B1DC0000}"/>
    <cellStyle name="Hyperlink 52" xfId="61603" xr:uid="{00000000-0005-0000-0000-0000B2DC0000}"/>
    <cellStyle name="Hyperlink 6" xfId="193" hidden="1" xr:uid="{00000000-0005-0000-0000-0000B3DC0000}"/>
    <cellStyle name="Hyperlink 6" xfId="221" hidden="1" xr:uid="{00000000-0005-0000-0000-0000B4DC0000}"/>
    <cellStyle name="Hyperlink 6" xfId="451" hidden="1" xr:uid="{00000000-0005-0000-0000-0000B5DC0000}"/>
    <cellStyle name="Hyperlink 6" xfId="424" hidden="1" xr:uid="{00000000-0005-0000-0000-0000B6DC0000}"/>
    <cellStyle name="Hyperlink 6" xfId="503" hidden="1" xr:uid="{00000000-0005-0000-0000-0000B7DC0000}"/>
    <cellStyle name="Hyperlink 6" xfId="559" hidden="1" xr:uid="{00000000-0005-0000-0000-0000B8DC0000}"/>
    <cellStyle name="Hyperlink 6" xfId="639" hidden="1" xr:uid="{00000000-0005-0000-0000-0000B9DC0000}"/>
    <cellStyle name="Hyperlink 6" xfId="708" hidden="1" xr:uid="{00000000-0005-0000-0000-0000BADC0000}"/>
    <cellStyle name="Hyperlink 6" xfId="681" hidden="1" xr:uid="{00000000-0005-0000-0000-0000BBDC0000}"/>
    <cellStyle name="Hyperlink 6" xfId="758" hidden="1" xr:uid="{00000000-0005-0000-0000-0000BCDC0000}"/>
    <cellStyle name="Hyperlink 6" xfId="814" hidden="1" xr:uid="{00000000-0005-0000-0000-0000BDDC0000}"/>
    <cellStyle name="Hyperlink 6" xfId="953" hidden="1" xr:uid="{00000000-0005-0000-0000-0000BEDC0000}"/>
    <cellStyle name="Hyperlink 6" xfId="1078" hidden="1" xr:uid="{00000000-0005-0000-0000-0000BFDC0000}"/>
    <cellStyle name="Hyperlink 6" xfId="1051" hidden="1" xr:uid="{00000000-0005-0000-0000-0000C0DC0000}"/>
    <cellStyle name="Hyperlink 6" xfId="1128" hidden="1" xr:uid="{00000000-0005-0000-0000-0000C1DC0000}"/>
    <cellStyle name="Hyperlink 6" xfId="1184" hidden="1" xr:uid="{00000000-0005-0000-0000-0000C2DC0000}"/>
    <cellStyle name="Hyperlink 6" xfId="1336" hidden="1" xr:uid="{00000000-0005-0000-0000-0000C3DC0000}"/>
    <cellStyle name="Hyperlink 6" xfId="1509" hidden="1" xr:uid="{00000000-0005-0000-0000-0000C4DC0000}"/>
    <cellStyle name="Hyperlink 6" xfId="1482" hidden="1" xr:uid="{00000000-0005-0000-0000-0000C5DC0000}"/>
    <cellStyle name="Hyperlink 6" xfId="1559" hidden="1" xr:uid="{00000000-0005-0000-0000-0000C6DC0000}"/>
    <cellStyle name="Hyperlink 6" xfId="1615" hidden="1" xr:uid="{00000000-0005-0000-0000-0000C7DC0000}"/>
    <cellStyle name="Hyperlink 6" xfId="1397" hidden="1" xr:uid="{00000000-0005-0000-0000-0000C8DC0000}"/>
    <cellStyle name="Hyperlink 6" xfId="1741" hidden="1" xr:uid="{00000000-0005-0000-0000-0000C9DC0000}"/>
    <cellStyle name="Hyperlink 6" xfId="1714" hidden="1" xr:uid="{00000000-0005-0000-0000-0000CADC0000}"/>
    <cellStyle name="Hyperlink 6" xfId="1791" hidden="1" xr:uid="{00000000-0005-0000-0000-0000CBDC0000}"/>
    <cellStyle name="Hyperlink 6" xfId="1847" hidden="1" xr:uid="{00000000-0005-0000-0000-0000CCDC0000}"/>
    <cellStyle name="Hyperlink 6" xfId="1292" hidden="1" xr:uid="{00000000-0005-0000-0000-0000CDDC0000}"/>
    <cellStyle name="Hyperlink 6" xfId="1945" hidden="1" xr:uid="{00000000-0005-0000-0000-0000CEDC0000}"/>
    <cellStyle name="Hyperlink 6" xfId="1918" hidden="1" xr:uid="{00000000-0005-0000-0000-0000CFDC0000}"/>
    <cellStyle name="Hyperlink 6" xfId="1995" hidden="1" xr:uid="{00000000-0005-0000-0000-0000D0DC0000}"/>
    <cellStyle name="Hyperlink 6" xfId="2051" hidden="1" xr:uid="{00000000-0005-0000-0000-0000D1DC0000}"/>
    <cellStyle name="Hyperlink 6" xfId="1428" hidden="1" xr:uid="{00000000-0005-0000-0000-0000D2DC0000}"/>
    <cellStyle name="Hyperlink 6" xfId="2149" hidden="1" xr:uid="{00000000-0005-0000-0000-0000D3DC0000}"/>
    <cellStyle name="Hyperlink 6" xfId="2122" hidden="1" xr:uid="{00000000-0005-0000-0000-0000D4DC0000}"/>
    <cellStyle name="Hyperlink 6" xfId="2199" hidden="1" xr:uid="{00000000-0005-0000-0000-0000D5DC0000}"/>
    <cellStyle name="Hyperlink 6" xfId="2255" hidden="1" xr:uid="{00000000-0005-0000-0000-0000D6DC0000}"/>
    <cellStyle name="Hyperlink 6" xfId="1683" hidden="1" xr:uid="{00000000-0005-0000-0000-0000D7DC0000}"/>
    <cellStyle name="Hyperlink 6" xfId="2353" hidden="1" xr:uid="{00000000-0005-0000-0000-0000D8DC0000}"/>
    <cellStyle name="Hyperlink 6" xfId="2326" hidden="1" xr:uid="{00000000-0005-0000-0000-0000D9DC0000}"/>
    <cellStyle name="Hyperlink 6" xfId="2403" hidden="1" xr:uid="{00000000-0005-0000-0000-0000DADC0000}"/>
    <cellStyle name="Hyperlink 6" xfId="2459" hidden="1" xr:uid="{00000000-0005-0000-0000-0000DBDC0000}"/>
    <cellStyle name="Hyperlink 6" xfId="1015" hidden="1" xr:uid="{00000000-0005-0000-0000-0000DCDC0000}"/>
    <cellStyle name="Hyperlink 6" xfId="2557" hidden="1" xr:uid="{00000000-0005-0000-0000-0000DDDC0000}"/>
    <cellStyle name="Hyperlink 6" xfId="2530" hidden="1" xr:uid="{00000000-0005-0000-0000-0000DEDC0000}"/>
    <cellStyle name="Hyperlink 6" xfId="2607" hidden="1" xr:uid="{00000000-0005-0000-0000-0000DFDC0000}"/>
    <cellStyle name="Hyperlink 6" xfId="2663" hidden="1" xr:uid="{00000000-0005-0000-0000-0000E0DC0000}"/>
    <cellStyle name="Hyperlink 6" xfId="2815" hidden="1" xr:uid="{00000000-0005-0000-0000-0000E1DC0000}"/>
    <cellStyle name="Hyperlink 6" xfId="2988" hidden="1" xr:uid="{00000000-0005-0000-0000-0000E2DC0000}"/>
    <cellStyle name="Hyperlink 6" xfId="2961" hidden="1" xr:uid="{00000000-0005-0000-0000-0000E3DC0000}"/>
    <cellStyle name="Hyperlink 6" xfId="3038" hidden="1" xr:uid="{00000000-0005-0000-0000-0000E4DC0000}"/>
    <cellStyle name="Hyperlink 6" xfId="3094" hidden="1" xr:uid="{00000000-0005-0000-0000-0000E5DC0000}"/>
    <cellStyle name="Hyperlink 6" xfId="2876" hidden="1" xr:uid="{00000000-0005-0000-0000-0000E6DC0000}"/>
    <cellStyle name="Hyperlink 6" xfId="3220" hidden="1" xr:uid="{00000000-0005-0000-0000-0000E7DC0000}"/>
    <cellStyle name="Hyperlink 6" xfId="3193" hidden="1" xr:uid="{00000000-0005-0000-0000-0000E8DC0000}"/>
    <cellStyle name="Hyperlink 6" xfId="3270" hidden="1" xr:uid="{00000000-0005-0000-0000-0000E9DC0000}"/>
    <cellStyle name="Hyperlink 6" xfId="3326" hidden="1" xr:uid="{00000000-0005-0000-0000-0000EADC0000}"/>
    <cellStyle name="Hyperlink 6" xfId="2771" hidden="1" xr:uid="{00000000-0005-0000-0000-0000EBDC0000}"/>
    <cellStyle name="Hyperlink 6" xfId="3424" hidden="1" xr:uid="{00000000-0005-0000-0000-0000ECDC0000}"/>
    <cellStyle name="Hyperlink 6" xfId="3397" hidden="1" xr:uid="{00000000-0005-0000-0000-0000EDDC0000}"/>
    <cellStyle name="Hyperlink 6" xfId="3474" hidden="1" xr:uid="{00000000-0005-0000-0000-0000EEDC0000}"/>
    <cellStyle name="Hyperlink 6" xfId="3530" hidden="1" xr:uid="{00000000-0005-0000-0000-0000EFDC0000}"/>
    <cellStyle name="Hyperlink 6" xfId="2907" hidden="1" xr:uid="{00000000-0005-0000-0000-0000F0DC0000}"/>
    <cellStyle name="Hyperlink 6" xfId="3628" hidden="1" xr:uid="{00000000-0005-0000-0000-0000F1DC0000}"/>
    <cellStyle name="Hyperlink 6" xfId="3601" hidden="1" xr:uid="{00000000-0005-0000-0000-0000F2DC0000}"/>
    <cellStyle name="Hyperlink 6" xfId="3678" hidden="1" xr:uid="{00000000-0005-0000-0000-0000F3DC0000}"/>
    <cellStyle name="Hyperlink 6" xfId="3734" hidden="1" xr:uid="{00000000-0005-0000-0000-0000F4DC0000}"/>
    <cellStyle name="Hyperlink 6" xfId="3162" hidden="1" xr:uid="{00000000-0005-0000-0000-0000F5DC0000}"/>
    <cellStyle name="Hyperlink 6" xfId="3832" hidden="1" xr:uid="{00000000-0005-0000-0000-0000F6DC0000}"/>
    <cellStyle name="Hyperlink 6" xfId="3805" hidden="1" xr:uid="{00000000-0005-0000-0000-0000F7DC0000}"/>
    <cellStyle name="Hyperlink 6" xfId="3882" hidden="1" xr:uid="{00000000-0005-0000-0000-0000F8DC0000}"/>
    <cellStyle name="Hyperlink 6" xfId="3938" hidden="1" xr:uid="{00000000-0005-0000-0000-0000F9DC0000}"/>
    <cellStyle name="Hyperlink 6" xfId="910" hidden="1" xr:uid="{00000000-0005-0000-0000-0000FADC0000}"/>
    <cellStyle name="Hyperlink 6" xfId="4036" hidden="1" xr:uid="{00000000-0005-0000-0000-0000FBDC0000}"/>
    <cellStyle name="Hyperlink 6" xfId="4009" hidden="1" xr:uid="{00000000-0005-0000-0000-0000FCDC0000}"/>
    <cellStyle name="Hyperlink 6" xfId="4086" hidden="1" xr:uid="{00000000-0005-0000-0000-0000FDDC0000}"/>
    <cellStyle name="Hyperlink 6" xfId="4142" hidden="1" xr:uid="{00000000-0005-0000-0000-0000FEDC0000}"/>
    <cellStyle name="Hyperlink 6" xfId="4294" hidden="1" xr:uid="{00000000-0005-0000-0000-0000FFDC0000}"/>
    <cellStyle name="Hyperlink 6" xfId="4467" hidden="1" xr:uid="{00000000-0005-0000-0000-000000DD0000}"/>
    <cellStyle name="Hyperlink 6" xfId="4440" hidden="1" xr:uid="{00000000-0005-0000-0000-000001DD0000}"/>
    <cellStyle name="Hyperlink 6" xfId="4517" hidden="1" xr:uid="{00000000-0005-0000-0000-000002DD0000}"/>
    <cellStyle name="Hyperlink 6" xfId="4573" hidden="1" xr:uid="{00000000-0005-0000-0000-000003DD0000}"/>
    <cellStyle name="Hyperlink 6" xfId="4355" hidden="1" xr:uid="{00000000-0005-0000-0000-000004DD0000}"/>
    <cellStyle name="Hyperlink 6" xfId="4699" hidden="1" xr:uid="{00000000-0005-0000-0000-000005DD0000}"/>
    <cellStyle name="Hyperlink 6" xfId="4672" hidden="1" xr:uid="{00000000-0005-0000-0000-000006DD0000}"/>
    <cellStyle name="Hyperlink 6" xfId="4749" hidden="1" xr:uid="{00000000-0005-0000-0000-000007DD0000}"/>
    <cellStyle name="Hyperlink 6" xfId="4805" hidden="1" xr:uid="{00000000-0005-0000-0000-000008DD0000}"/>
    <cellStyle name="Hyperlink 6" xfId="4250" hidden="1" xr:uid="{00000000-0005-0000-0000-000009DD0000}"/>
    <cellStyle name="Hyperlink 6" xfId="4903" hidden="1" xr:uid="{00000000-0005-0000-0000-00000ADD0000}"/>
    <cellStyle name="Hyperlink 6" xfId="4876" hidden="1" xr:uid="{00000000-0005-0000-0000-00000BDD0000}"/>
    <cellStyle name="Hyperlink 6" xfId="4953" hidden="1" xr:uid="{00000000-0005-0000-0000-00000CDD0000}"/>
    <cellStyle name="Hyperlink 6" xfId="5009" hidden="1" xr:uid="{00000000-0005-0000-0000-00000DDD0000}"/>
    <cellStyle name="Hyperlink 6" xfId="4386" hidden="1" xr:uid="{00000000-0005-0000-0000-00000EDD0000}"/>
    <cellStyle name="Hyperlink 6" xfId="5107" hidden="1" xr:uid="{00000000-0005-0000-0000-00000FDD0000}"/>
    <cellStyle name="Hyperlink 6" xfId="5080" hidden="1" xr:uid="{00000000-0005-0000-0000-000010DD0000}"/>
    <cellStyle name="Hyperlink 6" xfId="5157" hidden="1" xr:uid="{00000000-0005-0000-0000-000011DD0000}"/>
    <cellStyle name="Hyperlink 6" xfId="5213" hidden="1" xr:uid="{00000000-0005-0000-0000-000012DD0000}"/>
    <cellStyle name="Hyperlink 6" xfId="4641" hidden="1" xr:uid="{00000000-0005-0000-0000-000013DD0000}"/>
    <cellStyle name="Hyperlink 6" xfId="5311" hidden="1" xr:uid="{00000000-0005-0000-0000-000014DD0000}"/>
    <cellStyle name="Hyperlink 6" xfId="5284" hidden="1" xr:uid="{00000000-0005-0000-0000-000015DD0000}"/>
    <cellStyle name="Hyperlink 6" xfId="5361" hidden="1" xr:uid="{00000000-0005-0000-0000-000016DD0000}"/>
    <cellStyle name="Hyperlink 6" xfId="5417" hidden="1" xr:uid="{00000000-0005-0000-0000-000017DD0000}"/>
    <cellStyle name="Hyperlink 6" xfId="5647" hidden="1" xr:uid="{00000000-0005-0000-0000-000018DD0000}"/>
    <cellStyle name="Hyperlink 6" xfId="5847" hidden="1" xr:uid="{00000000-0005-0000-0000-000019DD0000}"/>
    <cellStyle name="Hyperlink 6" xfId="5820" hidden="1" xr:uid="{00000000-0005-0000-0000-00001ADD0000}"/>
    <cellStyle name="Hyperlink 6" xfId="5897" hidden="1" xr:uid="{00000000-0005-0000-0000-00001BDD0000}"/>
    <cellStyle name="Hyperlink 6" xfId="5953" hidden="1" xr:uid="{00000000-0005-0000-0000-00001CDD0000}"/>
    <cellStyle name="Hyperlink 6" xfId="6033" hidden="1" xr:uid="{00000000-0005-0000-0000-00001DDD0000}"/>
    <cellStyle name="Hyperlink 6" xfId="6102" hidden="1" xr:uid="{00000000-0005-0000-0000-00001EDD0000}"/>
    <cellStyle name="Hyperlink 6" xfId="6075" hidden="1" xr:uid="{00000000-0005-0000-0000-00001FDD0000}"/>
    <cellStyle name="Hyperlink 6" xfId="6152" hidden="1" xr:uid="{00000000-0005-0000-0000-000020DD0000}"/>
    <cellStyle name="Hyperlink 6" xfId="6208" hidden="1" xr:uid="{00000000-0005-0000-0000-000021DD0000}"/>
    <cellStyle name="Hyperlink 6" xfId="6344" hidden="1" xr:uid="{00000000-0005-0000-0000-000022DD0000}"/>
    <cellStyle name="Hyperlink 6" xfId="6468" hidden="1" xr:uid="{00000000-0005-0000-0000-000023DD0000}"/>
    <cellStyle name="Hyperlink 6" xfId="6441" hidden="1" xr:uid="{00000000-0005-0000-0000-000024DD0000}"/>
    <cellStyle name="Hyperlink 6" xfId="6518" hidden="1" xr:uid="{00000000-0005-0000-0000-000025DD0000}"/>
    <cellStyle name="Hyperlink 6" xfId="6574" hidden="1" xr:uid="{00000000-0005-0000-0000-000026DD0000}"/>
    <cellStyle name="Hyperlink 6" xfId="6726" hidden="1" xr:uid="{00000000-0005-0000-0000-000027DD0000}"/>
    <cellStyle name="Hyperlink 6" xfId="6899" hidden="1" xr:uid="{00000000-0005-0000-0000-000028DD0000}"/>
    <cellStyle name="Hyperlink 6" xfId="6872" hidden="1" xr:uid="{00000000-0005-0000-0000-000029DD0000}"/>
    <cellStyle name="Hyperlink 6" xfId="6949" hidden="1" xr:uid="{00000000-0005-0000-0000-00002ADD0000}"/>
    <cellStyle name="Hyperlink 6" xfId="7005" hidden="1" xr:uid="{00000000-0005-0000-0000-00002BDD0000}"/>
    <cellStyle name="Hyperlink 6" xfId="6787" hidden="1" xr:uid="{00000000-0005-0000-0000-00002CDD0000}"/>
    <cellStyle name="Hyperlink 6" xfId="7131" hidden="1" xr:uid="{00000000-0005-0000-0000-00002DDD0000}"/>
    <cellStyle name="Hyperlink 6" xfId="7104" hidden="1" xr:uid="{00000000-0005-0000-0000-00002EDD0000}"/>
    <cellStyle name="Hyperlink 6" xfId="7181" hidden="1" xr:uid="{00000000-0005-0000-0000-00002FDD0000}"/>
    <cellStyle name="Hyperlink 6" xfId="7237" hidden="1" xr:uid="{00000000-0005-0000-0000-000030DD0000}"/>
    <cellStyle name="Hyperlink 6" xfId="6682" hidden="1" xr:uid="{00000000-0005-0000-0000-000031DD0000}"/>
    <cellStyle name="Hyperlink 6" xfId="7335" hidden="1" xr:uid="{00000000-0005-0000-0000-000032DD0000}"/>
    <cellStyle name="Hyperlink 6" xfId="7308" hidden="1" xr:uid="{00000000-0005-0000-0000-000033DD0000}"/>
    <cellStyle name="Hyperlink 6" xfId="7385" hidden="1" xr:uid="{00000000-0005-0000-0000-000034DD0000}"/>
    <cellStyle name="Hyperlink 6" xfId="7441" hidden="1" xr:uid="{00000000-0005-0000-0000-000035DD0000}"/>
    <cellStyle name="Hyperlink 6" xfId="6818" hidden="1" xr:uid="{00000000-0005-0000-0000-000036DD0000}"/>
    <cellStyle name="Hyperlink 6" xfId="7539" hidden="1" xr:uid="{00000000-0005-0000-0000-000037DD0000}"/>
    <cellStyle name="Hyperlink 6" xfId="7512" hidden="1" xr:uid="{00000000-0005-0000-0000-000038DD0000}"/>
    <cellStyle name="Hyperlink 6" xfId="7589" hidden="1" xr:uid="{00000000-0005-0000-0000-000039DD0000}"/>
    <cellStyle name="Hyperlink 6" xfId="7645" hidden="1" xr:uid="{00000000-0005-0000-0000-00003ADD0000}"/>
    <cellStyle name="Hyperlink 6" xfId="7073" hidden="1" xr:uid="{00000000-0005-0000-0000-00003BDD0000}"/>
    <cellStyle name="Hyperlink 6" xfId="7743" hidden="1" xr:uid="{00000000-0005-0000-0000-00003CDD0000}"/>
    <cellStyle name="Hyperlink 6" xfId="7716" hidden="1" xr:uid="{00000000-0005-0000-0000-00003DDD0000}"/>
    <cellStyle name="Hyperlink 6" xfId="7793" hidden="1" xr:uid="{00000000-0005-0000-0000-00003EDD0000}"/>
    <cellStyle name="Hyperlink 6" xfId="7849" hidden="1" xr:uid="{00000000-0005-0000-0000-00003FDD0000}"/>
    <cellStyle name="Hyperlink 6" xfId="6406" hidden="1" xr:uid="{00000000-0005-0000-0000-000040DD0000}"/>
    <cellStyle name="Hyperlink 6" xfId="7947" hidden="1" xr:uid="{00000000-0005-0000-0000-000041DD0000}"/>
    <cellStyle name="Hyperlink 6" xfId="7920" hidden="1" xr:uid="{00000000-0005-0000-0000-000042DD0000}"/>
    <cellStyle name="Hyperlink 6" xfId="7997" hidden="1" xr:uid="{00000000-0005-0000-0000-000043DD0000}"/>
    <cellStyle name="Hyperlink 6" xfId="8053" hidden="1" xr:uid="{00000000-0005-0000-0000-000044DD0000}"/>
    <cellStyle name="Hyperlink 6" xfId="8205" hidden="1" xr:uid="{00000000-0005-0000-0000-000045DD0000}"/>
    <cellStyle name="Hyperlink 6" xfId="8378" hidden="1" xr:uid="{00000000-0005-0000-0000-000046DD0000}"/>
    <cellStyle name="Hyperlink 6" xfId="8351" hidden="1" xr:uid="{00000000-0005-0000-0000-000047DD0000}"/>
    <cellStyle name="Hyperlink 6" xfId="8428" hidden="1" xr:uid="{00000000-0005-0000-0000-000048DD0000}"/>
    <cellStyle name="Hyperlink 6" xfId="8484" hidden="1" xr:uid="{00000000-0005-0000-0000-000049DD0000}"/>
    <cellStyle name="Hyperlink 6" xfId="8266" hidden="1" xr:uid="{00000000-0005-0000-0000-00004ADD0000}"/>
    <cellStyle name="Hyperlink 6" xfId="8610" hidden="1" xr:uid="{00000000-0005-0000-0000-00004BDD0000}"/>
    <cellStyle name="Hyperlink 6" xfId="8583" hidden="1" xr:uid="{00000000-0005-0000-0000-00004CDD0000}"/>
    <cellStyle name="Hyperlink 6" xfId="8660" hidden="1" xr:uid="{00000000-0005-0000-0000-00004DDD0000}"/>
    <cellStyle name="Hyperlink 6" xfId="8716" hidden="1" xr:uid="{00000000-0005-0000-0000-00004EDD0000}"/>
    <cellStyle name="Hyperlink 6" xfId="8161" hidden="1" xr:uid="{00000000-0005-0000-0000-00004FDD0000}"/>
    <cellStyle name="Hyperlink 6" xfId="8814" hidden="1" xr:uid="{00000000-0005-0000-0000-000050DD0000}"/>
    <cellStyle name="Hyperlink 6" xfId="8787" hidden="1" xr:uid="{00000000-0005-0000-0000-000051DD0000}"/>
    <cellStyle name="Hyperlink 6" xfId="8864" hidden="1" xr:uid="{00000000-0005-0000-0000-000052DD0000}"/>
    <cellStyle name="Hyperlink 6" xfId="8920" hidden="1" xr:uid="{00000000-0005-0000-0000-000053DD0000}"/>
    <cellStyle name="Hyperlink 6" xfId="8297" hidden="1" xr:uid="{00000000-0005-0000-0000-000054DD0000}"/>
    <cellStyle name="Hyperlink 6" xfId="9018" hidden="1" xr:uid="{00000000-0005-0000-0000-000055DD0000}"/>
    <cellStyle name="Hyperlink 6" xfId="8991" hidden="1" xr:uid="{00000000-0005-0000-0000-000056DD0000}"/>
    <cellStyle name="Hyperlink 6" xfId="9068" hidden="1" xr:uid="{00000000-0005-0000-0000-000057DD0000}"/>
    <cellStyle name="Hyperlink 6" xfId="9124" hidden="1" xr:uid="{00000000-0005-0000-0000-000058DD0000}"/>
    <cellStyle name="Hyperlink 6" xfId="8552" hidden="1" xr:uid="{00000000-0005-0000-0000-000059DD0000}"/>
    <cellStyle name="Hyperlink 6" xfId="9222" hidden="1" xr:uid="{00000000-0005-0000-0000-00005ADD0000}"/>
    <cellStyle name="Hyperlink 6" xfId="9195" hidden="1" xr:uid="{00000000-0005-0000-0000-00005BDD0000}"/>
    <cellStyle name="Hyperlink 6" xfId="9272" hidden="1" xr:uid="{00000000-0005-0000-0000-00005CDD0000}"/>
    <cellStyle name="Hyperlink 6" xfId="9328" hidden="1" xr:uid="{00000000-0005-0000-0000-00005DDD0000}"/>
    <cellStyle name="Hyperlink 6" xfId="6302" hidden="1" xr:uid="{00000000-0005-0000-0000-00005EDD0000}"/>
    <cellStyle name="Hyperlink 6" xfId="9426" hidden="1" xr:uid="{00000000-0005-0000-0000-00005FDD0000}"/>
    <cellStyle name="Hyperlink 6" xfId="9399" hidden="1" xr:uid="{00000000-0005-0000-0000-000060DD0000}"/>
    <cellStyle name="Hyperlink 6" xfId="9476" hidden="1" xr:uid="{00000000-0005-0000-0000-000061DD0000}"/>
    <cellStyle name="Hyperlink 6" xfId="9532" hidden="1" xr:uid="{00000000-0005-0000-0000-000062DD0000}"/>
    <cellStyle name="Hyperlink 6" xfId="9684" hidden="1" xr:uid="{00000000-0005-0000-0000-000063DD0000}"/>
    <cellStyle name="Hyperlink 6" xfId="9857" hidden="1" xr:uid="{00000000-0005-0000-0000-000064DD0000}"/>
    <cellStyle name="Hyperlink 6" xfId="9830" hidden="1" xr:uid="{00000000-0005-0000-0000-000065DD0000}"/>
    <cellStyle name="Hyperlink 6" xfId="9907" hidden="1" xr:uid="{00000000-0005-0000-0000-000066DD0000}"/>
    <cellStyle name="Hyperlink 6" xfId="9963" hidden="1" xr:uid="{00000000-0005-0000-0000-000067DD0000}"/>
    <cellStyle name="Hyperlink 6" xfId="9745" hidden="1" xr:uid="{00000000-0005-0000-0000-000068DD0000}"/>
    <cellStyle name="Hyperlink 6" xfId="10089" hidden="1" xr:uid="{00000000-0005-0000-0000-000069DD0000}"/>
    <cellStyle name="Hyperlink 6" xfId="10062" hidden="1" xr:uid="{00000000-0005-0000-0000-00006ADD0000}"/>
    <cellStyle name="Hyperlink 6" xfId="10139" hidden="1" xr:uid="{00000000-0005-0000-0000-00006BDD0000}"/>
    <cellStyle name="Hyperlink 6" xfId="10195" hidden="1" xr:uid="{00000000-0005-0000-0000-00006CDD0000}"/>
    <cellStyle name="Hyperlink 6" xfId="9640" hidden="1" xr:uid="{00000000-0005-0000-0000-00006DDD0000}"/>
    <cellStyle name="Hyperlink 6" xfId="10293" hidden="1" xr:uid="{00000000-0005-0000-0000-00006EDD0000}"/>
    <cellStyle name="Hyperlink 6" xfId="10266" hidden="1" xr:uid="{00000000-0005-0000-0000-00006FDD0000}"/>
    <cellStyle name="Hyperlink 6" xfId="10343" hidden="1" xr:uid="{00000000-0005-0000-0000-000070DD0000}"/>
    <cellStyle name="Hyperlink 6" xfId="10399" hidden="1" xr:uid="{00000000-0005-0000-0000-000071DD0000}"/>
    <cellStyle name="Hyperlink 6" xfId="9776" hidden="1" xr:uid="{00000000-0005-0000-0000-000072DD0000}"/>
    <cellStyle name="Hyperlink 6" xfId="10497" hidden="1" xr:uid="{00000000-0005-0000-0000-000073DD0000}"/>
    <cellStyle name="Hyperlink 6" xfId="10470" hidden="1" xr:uid="{00000000-0005-0000-0000-000074DD0000}"/>
    <cellStyle name="Hyperlink 6" xfId="10547" hidden="1" xr:uid="{00000000-0005-0000-0000-000075DD0000}"/>
    <cellStyle name="Hyperlink 6" xfId="10603" hidden="1" xr:uid="{00000000-0005-0000-0000-000076DD0000}"/>
    <cellStyle name="Hyperlink 6" xfId="10031" hidden="1" xr:uid="{00000000-0005-0000-0000-000077DD0000}"/>
    <cellStyle name="Hyperlink 6" xfId="10701" hidden="1" xr:uid="{00000000-0005-0000-0000-000078DD0000}"/>
    <cellStyle name="Hyperlink 6" xfId="10674" hidden="1" xr:uid="{00000000-0005-0000-0000-000079DD0000}"/>
    <cellStyle name="Hyperlink 6" xfId="10751" hidden="1" xr:uid="{00000000-0005-0000-0000-00007ADD0000}"/>
    <cellStyle name="Hyperlink 6" xfId="10807" hidden="1" xr:uid="{00000000-0005-0000-0000-00007BDD0000}"/>
    <cellStyle name="Hyperlink 6" xfId="5715" hidden="1" xr:uid="{00000000-0005-0000-0000-00007CDD0000}"/>
    <cellStyle name="Hyperlink 6" xfId="10934" hidden="1" xr:uid="{00000000-0005-0000-0000-00007DDD0000}"/>
    <cellStyle name="Hyperlink 6" xfId="10907" hidden="1" xr:uid="{00000000-0005-0000-0000-00007EDD0000}"/>
    <cellStyle name="Hyperlink 6" xfId="10984" hidden="1" xr:uid="{00000000-0005-0000-0000-00007FDD0000}"/>
    <cellStyle name="Hyperlink 6" xfId="11040" hidden="1" xr:uid="{00000000-0005-0000-0000-000080DD0000}"/>
    <cellStyle name="Hyperlink 6" xfId="11120" hidden="1" xr:uid="{00000000-0005-0000-0000-000081DD0000}"/>
    <cellStyle name="Hyperlink 6" xfId="11189" hidden="1" xr:uid="{00000000-0005-0000-0000-000082DD0000}"/>
    <cellStyle name="Hyperlink 6" xfId="11162" hidden="1" xr:uid="{00000000-0005-0000-0000-000083DD0000}"/>
    <cellStyle name="Hyperlink 6" xfId="11239" hidden="1" xr:uid="{00000000-0005-0000-0000-000084DD0000}"/>
    <cellStyle name="Hyperlink 6" xfId="11295" hidden="1" xr:uid="{00000000-0005-0000-0000-000085DD0000}"/>
    <cellStyle name="Hyperlink 6" xfId="11432" hidden="1" xr:uid="{00000000-0005-0000-0000-000086DD0000}"/>
    <cellStyle name="Hyperlink 6" xfId="11556" hidden="1" xr:uid="{00000000-0005-0000-0000-000087DD0000}"/>
    <cellStyle name="Hyperlink 6" xfId="11529" hidden="1" xr:uid="{00000000-0005-0000-0000-000088DD0000}"/>
    <cellStyle name="Hyperlink 6" xfId="11606" hidden="1" xr:uid="{00000000-0005-0000-0000-000089DD0000}"/>
    <cellStyle name="Hyperlink 6" xfId="11662" hidden="1" xr:uid="{00000000-0005-0000-0000-00008ADD0000}"/>
    <cellStyle name="Hyperlink 6" xfId="11814" hidden="1" xr:uid="{00000000-0005-0000-0000-00008BDD0000}"/>
    <cellStyle name="Hyperlink 6" xfId="11987" hidden="1" xr:uid="{00000000-0005-0000-0000-00008CDD0000}"/>
    <cellStyle name="Hyperlink 6" xfId="11960" hidden="1" xr:uid="{00000000-0005-0000-0000-00008DDD0000}"/>
    <cellStyle name="Hyperlink 6" xfId="12037" hidden="1" xr:uid="{00000000-0005-0000-0000-00008EDD0000}"/>
    <cellStyle name="Hyperlink 6" xfId="12093" hidden="1" xr:uid="{00000000-0005-0000-0000-00008FDD0000}"/>
    <cellStyle name="Hyperlink 6" xfId="11875" hidden="1" xr:uid="{00000000-0005-0000-0000-000090DD0000}"/>
    <cellStyle name="Hyperlink 6" xfId="12219" hidden="1" xr:uid="{00000000-0005-0000-0000-000091DD0000}"/>
    <cellStyle name="Hyperlink 6" xfId="12192" hidden="1" xr:uid="{00000000-0005-0000-0000-000092DD0000}"/>
    <cellStyle name="Hyperlink 6" xfId="12269" hidden="1" xr:uid="{00000000-0005-0000-0000-000093DD0000}"/>
    <cellStyle name="Hyperlink 6" xfId="12325" hidden="1" xr:uid="{00000000-0005-0000-0000-000094DD0000}"/>
    <cellStyle name="Hyperlink 6" xfId="11770" hidden="1" xr:uid="{00000000-0005-0000-0000-000095DD0000}"/>
    <cellStyle name="Hyperlink 6" xfId="12423" hidden="1" xr:uid="{00000000-0005-0000-0000-000096DD0000}"/>
    <cellStyle name="Hyperlink 6" xfId="12396" hidden="1" xr:uid="{00000000-0005-0000-0000-000097DD0000}"/>
    <cellStyle name="Hyperlink 6" xfId="12473" hidden="1" xr:uid="{00000000-0005-0000-0000-000098DD0000}"/>
    <cellStyle name="Hyperlink 6" xfId="12529" hidden="1" xr:uid="{00000000-0005-0000-0000-000099DD0000}"/>
    <cellStyle name="Hyperlink 6" xfId="11906" hidden="1" xr:uid="{00000000-0005-0000-0000-00009ADD0000}"/>
    <cellStyle name="Hyperlink 6" xfId="12627" hidden="1" xr:uid="{00000000-0005-0000-0000-00009BDD0000}"/>
    <cellStyle name="Hyperlink 6" xfId="12600" hidden="1" xr:uid="{00000000-0005-0000-0000-00009CDD0000}"/>
    <cellStyle name="Hyperlink 6" xfId="12677" hidden="1" xr:uid="{00000000-0005-0000-0000-00009DDD0000}"/>
    <cellStyle name="Hyperlink 6" xfId="12733" hidden="1" xr:uid="{00000000-0005-0000-0000-00009EDD0000}"/>
    <cellStyle name="Hyperlink 6" xfId="12161" hidden="1" xr:uid="{00000000-0005-0000-0000-00009FDD0000}"/>
    <cellStyle name="Hyperlink 6" xfId="12831" hidden="1" xr:uid="{00000000-0005-0000-0000-0000A0DD0000}"/>
    <cellStyle name="Hyperlink 6" xfId="12804" hidden="1" xr:uid="{00000000-0005-0000-0000-0000A1DD0000}"/>
    <cellStyle name="Hyperlink 6" xfId="12881" hidden="1" xr:uid="{00000000-0005-0000-0000-0000A2DD0000}"/>
    <cellStyle name="Hyperlink 6" xfId="12937" hidden="1" xr:uid="{00000000-0005-0000-0000-0000A3DD0000}"/>
    <cellStyle name="Hyperlink 6" xfId="11494" hidden="1" xr:uid="{00000000-0005-0000-0000-0000A4DD0000}"/>
    <cellStyle name="Hyperlink 6" xfId="13035" hidden="1" xr:uid="{00000000-0005-0000-0000-0000A5DD0000}"/>
    <cellStyle name="Hyperlink 6" xfId="13008" hidden="1" xr:uid="{00000000-0005-0000-0000-0000A6DD0000}"/>
    <cellStyle name="Hyperlink 6" xfId="13085" hidden="1" xr:uid="{00000000-0005-0000-0000-0000A7DD0000}"/>
    <cellStyle name="Hyperlink 6" xfId="13141" hidden="1" xr:uid="{00000000-0005-0000-0000-0000A8DD0000}"/>
    <cellStyle name="Hyperlink 6" xfId="13293" hidden="1" xr:uid="{00000000-0005-0000-0000-0000A9DD0000}"/>
    <cellStyle name="Hyperlink 6" xfId="13466" hidden="1" xr:uid="{00000000-0005-0000-0000-0000AADD0000}"/>
    <cellStyle name="Hyperlink 6" xfId="13439" hidden="1" xr:uid="{00000000-0005-0000-0000-0000ABDD0000}"/>
    <cellStyle name="Hyperlink 6" xfId="13516" hidden="1" xr:uid="{00000000-0005-0000-0000-0000ACDD0000}"/>
    <cellStyle name="Hyperlink 6" xfId="13572" hidden="1" xr:uid="{00000000-0005-0000-0000-0000ADDD0000}"/>
    <cellStyle name="Hyperlink 6" xfId="13354" hidden="1" xr:uid="{00000000-0005-0000-0000-0000AEDD0000}"/>
    <cellStyle name="Hyperlink 6" xfId="13698" hidden="1" xr:uid="{00000000-0005-0000-0000-0000AFDD0000}"/>
    <cellStyle name="Hyperlink 6" xfId="13671" hidden="1" xr:uid="{00000000-0005-0000-0000-0000B0DD0000}"/>
    <cellStyle name="Hyperlink 6" xfId="13748" hidden="1" xr:uid="{00000000-0005-0000-0000-0000B1DD0000}"/>
    <cellStyle name="Hyperlink 6" xfId="13804" hidden="1" xr:uid="{00000000-0005-0000-0000-0000B2DD0000}"/>
    <cellStyle name="Hyperlink 6" xfId="13249" hidden="1" xr:uid="{00000000-0005-0000-0000-0000B3DD0000}"/>
    <cellStyle name="Hyperlink 6" xfId="13902" hidden="1" xr:uid="{00000000-0005-0000-0000-0000B4DD0000}"/>
    <cellStyle name="Hyperlink 6" xfId="13875" hidden="1" xr:uid="{00000000-0005-0000-0000-0000B5DD0000}"/>
    <cellStyle name="Hyperlink 6" xfId="13952" hidden="1" xr:uid="{00000000-0005-0000-0000-0000B6DD0000}"/>
    <cellStyle name="Hyperlink 6" xfId="14008" hidden="1" xr:uid="{00000000-0005-0000-0000-0000B7DD0000}"/>
    <cellStyle name="Hyperlink 6" xfId="13385" hidden="1" xr:uid="{00000000-0005-0000-0000-0000B8DD0000}"/>
    <cellStyle name="Hyperlink 6" xfId="14106" hidden="1" xr:uid="{00000000-0005-0000-0000-0000B9DD0000}"/>
    <cellStyle name="Hyperlink 6" xfId="14079" hidden="1" xr:uid="{00000000-0005-0000-0000-0000BADD0000}"/>
    <cellStyle name="Hyperlink 6" xfId="14156" hidden="1" xr:uid="{00000000-0005-0000-0000-0000BBDD0000}"/>
    <cellStyle name="Hyperlink 6" xfId="14212" hidden="1" xr:uid="{00000000-0005-0000-0000-0000BCDD0000}"/>
    <cellStyle name="Hyperlink 6" xfId="13640" hidden="1" xr:uid="{00000000-0005-0000-0000-0000BDDD0000}"/>
    <cellStyle name="Hyperlink 6" xfId="14310" hidden="1" xr:uid="{00000000-0005-0000-0000-0000BEDD0000}"/>
    <cellStyle name="Hyperlink 6" xfId="14283" hidden="1" xr:uid="{00000000-0005-0000-0000-0000BFDD0000}"/>
    <cellStyle name="Hyperlink 6" xfId="14360" hidden="1" xr:uid="{00000000-0005-0000-0000-0000C0DD0000}"/>
    <cellStyle name="Hyperlink 6" xfId="14416" hidden="1" xr:uid="{00000000-0005-0000-0000-0000C1DD0000}"/>
    <cellStyle name="Hyperlink 6" xfId="11390" hidden="1" xr:uid="{00000000-0005-0000-0000-0000C2DD0000}"/>
    <cellStyle name="Hyperlink 6" xfId="14514" hidden="1" xr:uid="{00000000-0005-0000-0000-0000C3DD0000}"/>
    <cellStyle name="Hyperlink 6" xfId="14487" hidden="1" xr:uid="{00000000-0005-0000-0000-0000C4DD0000}"/>
    <cellStyle name="Hyperlink 6" xfId="14564" hidden="1" xr:uid="{00000000-0005-0000-0000-0000C5DD0000}"/>
    <cellStyle name="Hyperlink 6" xfId="14620" hidden="1" xr:uid="{00000000-0005-0000-0000-0000C6DD0000}"/>
    <cellStyle name="Hyperlink 6" xfId="14772" hidden="1" xr:uid="{00000000-0005-0000-0000-0000C7DD0000}"/>
    <cellStyle name="Hyperlink 6" xfId="14945" hidden="1" xr:uid="{00000000-0005-0000-0000-0000C8DD0000}"/>
    <cellStyle name="Hyperlink 6" xfId="14918" hidden="1" xr:uid="{00000000-0005-0000-0000-0000C9DD0000}"/>
    <cellStyle name="Hyperlink 6" xfId="14995" hidden="1" xr:uid="{00000000-0005-0000-0000-0000CADD0000}"/>
    <cellStyle name="Hyperlink 6" xfId="15051" hidden="1" xr:uid="{00000000-0005-0000-0000-0000CBDD0000}"/>
    <cellStyle name="Hyperlink 6" xfId="14833" hidden="1" xr:uid="{00000000-0005-0000-0000-0000CCDD0000}"/>
    <cellStyle name="Hyperlink 6" xfId="15177" hidden="1" xr:uid="{00000000-0005-0000-0000-0000CDDD0000}"/>
    <cellStyle name="Hyperlink 6" xfId="15150" hidden="1" xr:uid="{00000000-0005-0000-0000-0000CEDD0000}"/>
    <cellStyle name="Hyperlink 6" xfId="15227" hidden="1" xr:uid="{00000000-0005-0000-0000-0000CFDD0000}"/>
    <cellStyle name="Hyperlink 6" xfId="15283" hidden="1" xr:uid="{00000000-0005-0000-0000-0000D0DD0000}"/>
    <cellStyle name="Hyperlink 6" xfId="14728" hidden="1" xr:uid="{00000000-0005-0000-0000-0000D1DD0000}"/>
    <cellStyle name="Hyperlink 6" xfId="15381" hidden="1" xr:uid="{00000000-0005-0000-0000-0000D2DD0000}"/>
    <cellStyle name="Hyperlink 6" xfId="15354" hidden="1" xr:uid="{00000000-0005-0000-0000-0000D3DD0000}"/>
    <cellStyle name="Hyperlink 6" xfId="15431" hidden="1" xr:uid="{00000000-0005-0000-0000-0000D4DD0000}"/>
    <cellStyle name="Hyperlink 6" xfId="15487" hidden="1" xr:uid="{00000000-0005-0000-0000-0000D5DD0000}"/>
    <cellStyle name="Hyperlink 6" xfId="14864" hidden="1" xr:uid="{00000000-0005-0000-0000-0000D6DD0000}"/>
    <cellStyle name="Hyperlink 6" xfId="15585" hidden="1" xr:uid="{00000000-0005-0000-0000-0000D7DD0000}"/>
    <cellStyle name="Hyperlink 6" xfId="15558" hidden="1" xr:uid="{00000000-0005-0000-0000-0000D8DD0000}"/>
    <cellStyle name="Hyperlink 6" xfId="15635" hidden="1" xr:uid="{00000000-0005-0000-0000-0000D9DD0000}"/>
    <cellStyle name="Hyperlink 6" xfId="15691" hidden="1" xr:uid="{00000000-0005-0000-0000-0000DADD0000}"/>
    <cellStyle name="Hyperlink 6" xfId="15119" hidden="1" xr:uid="{00000000-0005-0000-0000-0000DBDD0000}"/>
    <cellStyle name="Hyperlink 6" xfId="15789" hidden="1" xr:uid="{00000000-0005-0000-0000-0000DCDD0000}"/>
    <cellStyle name="Hyperlink 6" xfId="15762" hidden="1" xr:uid="{00000000-0005-0000-0000-0000DDDD0000}"/>
    <cellStyle name="Hyperlink 6" xfId="15839" hidden="1" xr:uid="{00000000-0005-0000-0000-0000DEDD0000}"/>
    <cellStyle name="Hyperlink 6" xfId="15895" hidden="1" xr:uid="{00000000-0005-0000-0000-0000DFDD0000}"/>
    <cellStyle name="Hyperlink 6" xfId="5584" hidden="1" xr:uid="{00000000-0005-0000-0000-0000E0DD0000}"/>
    <cellStyle name="Hyperlink 6" xfId="16018" hidden="1" xr:uid="{00000000-0005-0000-0000-0000E1DD0000}"/>
    <cellStyle name="Hyperlink 6" xfId="15991" hidden="1" xr:uid="{00000000-0005-0000-0000-0000E2DD0000}"/>
    <cellStyle name="Hyperlink 6" xfId="16068" hidden="1" xr:uid="{00000000-0005-0000-0000-0000E3DD0000}"/>
    <cellStyle name="Hyperlink 6" xfId="16124" hidden="1" xr:uid="{00000000-0005-0000-0000-0000E4DD0000}"/>
    <cellStyle name="Hyperlink 6" xfId="16204" hidden="1" xr:uid="{00000000-0005-0000-0000-0000E5DD0000}"/>
    <cellStyle name="Hyperlink 6" xfId="16273" hidden="1" xr:uid="{00000000-0005-0000-0000-0000E6DD0000}"/>
    <cellStyle name="Hyperlink 6" xfId="16246" hidden="1" xr:uid="{00000000-0005-0000-0000-0000E7DD0000}"/>
    <cellStyle name="Hyperlink 6" xfId="16323" hidden="1" xr:uid="{00000000-0005-0000-0000-0000E8DD0000}"/>
    <cellStyle name="Hyperlink 6" xfId="16379" hidden="1" xr:uid="{00000000-0005-0000-0000-0000E9DD0000}"/>
    <cellStyle name="Hyperlink 6" xfId="16513" hidden="1" xr:uid="{00000000-0005-0000-0000-0000EADD0000}"/>
    <cellStyle name="Hyperlink 6" xfId="16636" hidden="1" xr:uid="{00000000-0005-0000-0000-0000EBDD0000}"/>
    <cellStyle name="Hyperlink 6" xfId="16609" hidden="1" xr:uid="{00000000-0005-0000-0000-0000ECDD0000}"/>
    <cellStyle name="Hyperlink 6" xfId="16686" hidden="1" xr:uid="{00000000-0005-0000-0000-0000EDDD0000}"/>
    <cellStyle name="Hyperlink 6" xfId="16742" hidden="1" xr:uid="{00000000-0005-0000-0000-0000EEDD0000}"/>
    <cellStyle name="Hyperlink 6" xfId="16894" hidden="1" xr:uid="{00000000-0005-0000-0000-0000EFDD0000}"/>
    <cellStyle name="Hyperlink 6" xfId="17067" hidden="1" xr:uid="{00000000-0005-0000-0000-0000F0DD0000}"/>
    <cellStyle name="Hyperlink 6" xfId="17040" hidden="1" xr:uid="{00000000-0005-0000-0000-0000F1DD0000}"/>
    <cellStyle name="Hyperlink 6" xfId="17117" hidden="1" xr:uid="{00000000-0005-0000-0000-0000F2DD0000}"/>
    <cellStyle name="Hyperlink 6" xfId="17173" hidden="1" xr:uid="{00000000-0005-0000-0000-0000F3DD0000}"/>
    <cellStyle name="Hyperlink 6" xfId="16955" hidden="1" xr:uid="{00000000-0005-0000-0000-0000F4DD0000}"/>
    <cellStyle name="Hyperlink 6" xfId="17299" hidden="1" xr:uid="{00000000-0005-0000-0000-0000F5DD0000}"/>
    <cellStyle name="Hyperlink 6" xfId="17272" hidden="1" xr:uid="{00000000-0005-0000-0000-0000F6DD0000}"/>
    <cellStyle name="Hyperlink 6" xfId="17349" hidden="1" xr:uid="{00000000-0005-0000-0000-0000F7DD0000}"/>
    <cellStyle name="Hyperlink 6" xfId="17405" hidden="1" xr:uid="{00000000-0005-0000-0000-0000F8DD0000}"/>
    <cellStyle name="Hyperlink 6" xfId="16850" hidden="1" xr:uid="{00000000-0005-0000-0000-0000F9DD0000}"/>
    <cellStyle name="Hyperlink 6" xfId="17503" hidden="1" xr:uid="{00000000-0005-0000-0000-0000FADD0000}"/>
    <cellStyle name="Hyperlink 6" xfId="17476" hidden="1" xr:uid="{00000000-0005-0000-0000-0000FBDD0000}"/>
    <cellStyle name="Hyperlink 6" xfId="17553" hidden="1" xr:uid="{00000000-0005-0000-0000-0000FCDD0000}"/>
    <cellStyle name="Hyperlink 6" xfId="17609" hidden="1" xr:uid="{00000000-0005-0000-0000-0000FDDD0000}"/>
    <cellStyle name="Hyperlink 6" xfId="16986" hidden="1" xr:uid="{00000000-0005-0000-0000-0000FEDD0000}"/>
    <cellStyle name="Hyperlink 6" xfId="17707" hidden="1" xr:uid="{00000000-0005-0000-0000-0000FFDD0000}"/>
    <cellStyle name="Hyperlink 6" xfId="17680" hidden="1" xr:uid="{00000000-0005-0000-0000-000000DE0000}"/>
    <cellStyle name="Hyperlink 6" xfId="17757" hidden="1" xr:uid="{00000000-0005-0000-0000-000001DE0000}"/>
    <cellStyle name="Hyperlink 6" xfId="17813" hidden="1" xr:uid="{00000000-0005-0000-0000-000002DE0000}"/>
    <cellStyle name="Hyperlink 6" xfId="17241" hidden="1" xr:uid="{00000000-0005-0000-0000-000003DE0000}"/>
    <cellStyle name="Hyperlink 6" xfId="17911" hidden="1" xr:uid="{00000000-0005-0000-0000-000004DE0000}"/>
    <cellStyle name="Hyperlink 6" xfId="17884" hidden="1" xr:uid="{00000000-0005-0000-0000-000005DE0000}"/>
    <cellStyle name="Hyperlink 6" xfId="17961" hidden="1" xr:uid="{00000000-0005-0000-0000-000006DE0000}"/>
    <cellStyle name="Hyperlink 6" xfId="18017" hidden="1" xr:uid="{00000000-0005-0000-0000-000007DE0000}"/>
    <cellStyle name="Hyperlink 6" xfId="16575" hidden="1" xr:uid="{00000000-0005-0000-0000-000008DE0000}"/>
    <cellStyle name="Hyperlink 6" xfId="18115" hidden="1" xr:uid="{00000000-0005-0000-0000-000009DE0000}"/>
    <cellStyle name="Hyperlink 6" xfId="18088" hidden="1" xr:uid="{00000000-0005-0000-0000-00000ADE0000}"/>
    <cellStyle name="Hyperlink 6" xfId="18165" hidden="1" xr:uid="{00000000-0005-0000-0000-00000BDE0000}"/>
    <cellStyle name="Hyperlink 6" xfId="18221" hidden="1" xr:uid="{00000000-0005-0000-0000-00000CDE0000}"/>
    <cellStyle name="Hyperlink 6" xfId="18373" hidden="1" xr:uid="{00000000-0005-0000-0000-00000DDE0000}"/>
    <cellStyle name="Hyperlink 6" xfId="18546" hidden="1" xr:uid="{00000000-0005-0000-0000-00000EDE0000}"/>
    <cellStyle name="Hyperlink 6" xfId="18519" hidden="1" xr:uid="{00000000-0005-0000-0000-00000FDE0000}"/>
    <cellStyle name="Hyperlink 6" xfId="18596" hidden="1" xr:uid="{00000000-0005-0000-0000-000010DE0000}"/>
    <cellStyle name="Hyperlink 6" xfId="18652" hidden="1" xr:uid="{00000000-0005-0000-0000-000011DE0000}"/>
    <cellStyle name="Hyperlink 6" xfId="18434" hidden="1" xr:uid="{00000000-0005-0000-0000-000012DE0000}"/>
    <cellStyle name="Hyperlink 6" xfId="18778" hidden="1" xr:uid="{00000000-0005-0000-0000-000013DE0000}"/>
    <cellStyle name="Hyperlink 6" xfId="18751" hidden="1" xr:uid="{00000000-0005-0000-0000-000014DE0000}"/>
    <cellStyle name="Hyperlink 6" xfId="18828" hidden="1" xr:uid="{00000000-0005-0000-0000-000015DE0000}"/>
    <cellStyle name="Hyperlink 6" xfId="18884" hidden="1" xr:uid="{00000000-0005-0000-0000-000016DE0000}"/>
    <cellStyle name="Hyperlink 6" xfId="18329" hidden="1" xr:uid="{00000000-0005-0000-0000-000017DE0000}"/>
    <cellStyle name="Hyperlink 6" xfId="18982" hidden="1" xr:uid="{00000000-0005-0000-0000-000018DE0000}"/>
    <cellStyle name="Hyperlink 6" xfId="18955" hidden="1" xr:uid="{00000000-0005-0000-0000-000019DE0000}"/>
    <cellStyle name="Hyperlink 6" xfId="19032" hidden="1" xr:uid="{00000000-0005-0000-0000-00001ADE0000}"/>
    <cellStyle name="Hyperlink 6" xfId="19088" hidden="1" xr:uid="{00000000-0005-0000-0000-00001BDE0000}"/>
    <cellStyle name="Hyperlink 6" xfId="18465" hidden="1" xr:uid="{00000000-0005-0000-0000-00001CDE0000}"/>
    <cellStyle name="Hyperlink 6" xfId="19186" hidden="1" xr:uid="{00000000-0005-0000-0000-00001DDE0000}"/>
    <cellStyle name="Hyperlink 6" xfId="19159" hidden="1" xr:uid="{00000000-0005-0000-0000-00001EDE0000}"/>
    <cellStyle name="Hyperlink 6" xfId="19236" hidden="1" xr:uid="{00000000-0005-0000-0000-00001FDE0000}"/>
    <cellStyle name="Hyperlink 6" xfId="19292" hidden="1" xr:uid="{00000000-0005-0000-0000-000020DE0000}"/>
    <cellStyle name="Hyperlink 6" xfId="18720" hidden="1" xr:uid="{00000000-0005-0000-0000-000021DE0000}"/>
    <cellStyle name="Hyperlink 6" xfId="19390" hidden="1" xr:uid="{00000000-0005-0000-0000-000022DE0000}"/>
    <cellStyle name="Hyperlink 6" xfId="19363" hidden="1" xr:uid="{00000000-0005-0000-0000-000023DE0000}"/>
    <cellStyle name="Hyperlink 6" xfId="19440" hidden="1" xr:uid="{00000000-0005-0000-0000-000024DE0000}"/>
    <cellStyle name="Hyperlink 6" xfId="19496" hidden="1" xr:uid="{00000000-0005-0000-0000-000025DE0000}"/>
    <cellStyle name="Hyperlink 6" xfId="16472" hidden="1" xr:uid="{00000000-0005-0000-0000-000026DE0000}"/>
    <cellStyle name="Hyperlink 6" xfId="19594" hidden="1" xr:uid="{00000000-0005-0000-0000-000027DE0000}"/>
    <cellStyle name="Hyperlink 6" xfId="19567" hidden="1" xr:uid="{00000000-0005-0000-0000-000028DE0000}"/>
    <cellStyle name="Hyperlink 6" xfId="19644" hidden="1" xr:uid="{00000000-0005-0000-0000-000029DE0000}"/>
    <cellStyle name="Hyperlink 6" xfId="19700" hidden="1" xr:uid="{00000000-0005-0000-0000-00002ADE0000}"/>
    <cellStyle name="Hyperlink 6" xfId="19852" hidden="1" xr:uid="{00000000-0005-0000-0000-00002BDE0000}"/>
    <cellStyle name="Hyperlink 6" xfId="20025" hidden="1" xr:uid="{00000000-0005-0000-0000-00002CDE0000}"/>
    <cellStyle name="Hyperlink 6" xfId="19998" hidden="1" xr:uid="{00000000-0005-0000-0000-00002DDE0000}"/>
    <cellStyle name="Hyperlink 6" xfId="20075" hidden="1" xr:uid="{00000000-0005-0000-0000-00002EDE0000}"/>
    <cellStyle name="Hyperlink 6" xfId="20131" hidden="1" xr:uid="{00000000-0005-0000-0000-00002FDE0000}"/>
    <cellStyle name="Hyperlink 6" xfId="19913" hidden="1" xr:uid="{00000000-0005-0000-0000-000030DE0000}"/>
    <cellStyle name="Hyperlink 6" xfId="20257" hidden="1" xr:uid="{00000000-0005-0000-0000-000031DE0000}"/>
    <cellStyle name="Hyperlink 6" xfId="20230" hidden="1" xr:uid="{00000000-0005-0000-0000-000032DE0000}"/>
    <cellStyle name="Hyperlink 6" xfId="20307" hidden="1" xr:uid="{00000000-0005-0000-0000-000033DE0000}"/>
    <cellStyle name="Hyperlink 6" xfId="20363" hidden="1" xr:uid="{00000000-0005-0000-0000-000034DE0000}"/>
    <cellStyle name="Hyperlink 6" xfId="19808" hidden="1" xr:uid="{00000000-0005-0000-0000-000035DE0000}"/>
    <cellStyle name="Hyperlink 6" xfId="20461" hidden="1" xr:uid="{00000000-0005-0000-0000-000036DE0000}"/>
    <cellStyle name="Hyperlink 6" xfId="20434" hidden="1" xr:uid="{00000000-0005-0000-0000-000037DE0000}"/>
    <cellStyle name="Hyperlink 6" xfId="20511" hidden="1" xr:uid="{00000000-0005-0000-0000-000038DE0000}"/>
    <cellStyle name="Hyperlink 6" xfId="20567" hidden="1" xr:uid="{00000000-0005-0000-0000-000039DE0000}"/>
    <cellStyle name="Hyperlink 6" xfId="19944" hidden="1" xr:uid="{00000000-0005-0000-0000-00003ADE0000}"/>
    <cellStyle name="Hyperlink 6" xfId="20665" hidden="1" xr:uid="{00000000-0005-0000-0000-00003BDE0000}"/>
    <cellStyle name="Hyperlink 6" xfId="20638" hidden="1" xr:uid="{00000000-0005-0000-0000-00003CDE0000}"/>
    <cellStyle name="Hyperlink 6" xfId="20715" hidden="1" xr:uid="{00000000-0005-0000-0000-00003DDE0000}"/>
    <cellStyle name="Hyperlink 6" xfId="20771" hidden="1" xr:uid="{00000000-0005-0000-0000-00003EDE0000}"/>
    <cellStyle name="Hyperlink 6" xfId="20199" hidden="1" xr:uid="{00000000-0005-0000-0000-00003FDE0000}"/>
    <cellStyle name="Hyperlink 6" xfId="20869" hidden="1" xr:uid="{00000000-0005-0000-0000-000040DE0000}"/>
    <cellStyle name="Hyperlink 6" xfId="20842" hidden="1" xr:uid="{00000000-0005-0000-0000-000041DE0000}"/>
    <cellStyle name="Hyperlink 6" xfId="20919" hidden="1" xr:uid="{00000000-0005-0000-0000-000042DE0000}"/>
    <cellStyle name="Hyperlink 6" xfId="20975" hidden="1" xr:uid="{00000000-0005-0000-0000-000043DE0000}"/>
    <cellStyle name="Hyperlink 6" xfId="5777" hidden="1" xr:uid="{00000000-0005-0000-0000-000044DE0000}"/>
    <cellStyle name="Hyperlink 6" xfId="21102" hidden="1" xr:uid="{00000000-0005-0000-0000-000045DE0000}"/>
    <cellStyle name="Hyperlink 6" xfId="21075" hidden="1" xr:uid="{00000000-0005-0000-0000-000046DE0000}"/>
    <cellStyle name="Hyperlink 6" xfId="21152" hidden="1" xr:uid="{00000000-0005-0000-0000-000047DE0000}"/>
    <cellStyle name="Hyperlink 6" xfId="21208" hidden="1" xr:uid="{00000000-0005-0000-0000-000048DE0000}"/>
    <cellStyle name="Hyperlink 6" xfId="21288" hidden="1" xr:uid="{00000000-0005-0000-0000-000049DE0000}"/>
    <cellStyle name="Hyperlink 6" xfId="21357" hidden="1" xr:uid="{00000000-0005-0000-0000-00004ADE0000}"/>
    <cellStyle name="Hyperlink 6" xfId="21330" hidden="1" xr:uid="{00000000-0005-0000-0000-00004BDE0000}"/>
    <cellStyle name="Hyperlink 6" xfId="21407" hidden="1" xr:uid="{00000000-0005-0000-0000-00004CDE0000}"/>
    <cellStyle name="Hyperlink 6" xfId="21463" hidden="1" xr:uid="{00000000-0005-0000-0000-00004DDE0000}"/>
    <cellStyle name="Hyperlink 6" xfId="21598" hidden="1" xr:uid="{00000000-0005-0000-0000-00004EDE0000}"/>
    <cellStyle name="Hyperlink 6" xfId="21721" hidden="1" xr:uid="{00000000-0005-0000-0000-00004FDE0000}"/>
    <cellStyle name="Hyperlink 6" xfId="21694" hidden="1" xr:uid="{00000000-0005-0000-0000-000050DE0000}"/>
    <cellStyle name="Hyperlink 6" xfId="21771" hidden="1" xr:uid="{00000000-0005-0000-0000-000051DE0000}"/>
    <cellStyle name="Hyperlink 6" xfId="21827" hidden="1" xr:uid="{00000000-0005-0000-0000-000052DE0000}"/>
    <cellStyle name="Hyperlink 6" xfId="21979" hidden="1" xr:uid="{00000000-0005-0000-0000-000053DE0000}"/>
    <cellStyle name="Hyperlink 6" xfId="22152" hidden="1" xr:uid="{00000000-0005-0000-0000-000054DE0000}"/>
    <cellStyle name="Hyperlink 6" xfId="22125" hidden="1" xr:uid="{00000000-0005-0000-0000-000055DE0000}"/>
    <cellStyle name="Hyperlink 6" xfId="22202" hidden="1" xr:uid="{00000000-0005-0000-0000-000056DE0000}"/>
    <cellStyle name="Hyperlink 6" xfId="22258" hidden="1" xr:uid="{00000000-0005-0000-0000-000057DE0000}"/>
    <cellStyle name="Hyperlink 6" xfId="22040" hidden="1" xr:uid="{00000000-0005-0000-0000-000058DE0000}"/>
    <cellStyle name="Hyperlink 6" xfId="22384" hidden="1" xr:uid="{00000000-0005-0000-0000-000059DE0000}"/>
    <cellStyle name="Hyperlink 6" xfId="22357" hidden="1" xr:uid="{00000000-0005-0000-0000-00005ADE0000}"/>
    <cellStyle name="Hyperlink 6" xfId="22434" hidden="1" xr:uid="{00000000-0005-0000-0000-00005BDE0000}"/>
    <cellStyle name="Hyperlink 6" xfId="22490" hidden="1" xr:uid="{00000000-0005-0000-0000-00005CDE0000}"/>
    <cellStyle name="Hyperlink 6" xfId="21935" hidden="1" xr:uid="{00000000-0005-0000-0000-00005DDE0000}"/>
    <cellStyle name="Hyperlink 6" xfId="22588" hidden="1" xr:uid="{00000000-0005-0000-0000-00005EDE0000}"/>
    <cellStyle name="Hyperlink 6" xfId="22561" hidden="1" xr:uid="{00000000-0005-0000-0000-00005FDE0000}"/>
    <cellStyle name="Hyperlink 6" xfId="22638" hidden="1" xr:uid="{00000000-0005-0000-0000-000060DE0000}"/>
    <cellStyle name="Hyperlink 6" xfId="22694" hidden="1" xr:uid="{00000000-0005-0000-0000-000061DE0000}"/>
    <cellStyle name="Hyperlink 6" xfId="22071" hidden="1" xr:uid="{00000000-0005-0000-0000-000062DE0000}"/>
    <cellStyle name="Hyperlink 6" xfId="22792" hidden="1" xr:uid="{00000000-0005-0000-0000-000063DE0000}"/>
    <cellStyle name="Hyperlink 6" xfId="22765" hidden="1" xr:uid="{00000000-0005-0000-0000-000064DE0000}"/>
    <cellStyle name="Hyperlink 6" xfId="22842" hidden="1" xr:uid="{00000000-0005-0000-0000-000065DE0000}"/>
    <cellStyle name="Hyperlink 6" xfId="22898" hidden="1" xr:uid="{00000000-0005-0000-0000-000066DE0000}"/>
    <cellStyle name="Hyperlink 6" xfId="22326" hidden="1" xr:uid="{00000000-0005-0000-0000-000067DE0000}"/>
    <cellStyle name="Hyperlink 6" xfId="22996" hidden="1" xr:uid="{00000000-0005-0000-0000-000068DE0000}"/>
    <cellStyle name="Hyperlink 6" xfId="22969" hidden="1" xr:uid="{00000000-0005-0000-0000-000069DE0000}"/>
    <cellStyle name="Hyperlink 6" xfId="23046" hidden="1" xr:uid="{00000000-0005-0000-0000-00006ADE0000}"/>
    <cellStyle name="Hyperlink 6" xfId="23102" hidden="1" xr:uid="{00000000-0005-0000-0000-00006BDE0000}"/>
    <cellStyle name="Hyperlink 6" xfId="21660" hidden="1" xr:uid="{00000000-0005-0000-0000-00006CDE0000}"/>
    <cellStyle name="Hyperlink 6" xfId="23200" hidden="1" xr:uid="{00000000-0005-0000-0000-00006DDE0000}"/>
    <cellStyle name="Hyperlink 6" xfId="23173" hidden="1" xr:uid="{00000000-0005-0000-0000-00006EDE0000}"/>
    <cellStyle name="Hyperlink 6" xfId="23250" hidden="1" xr:uid="{00000000-0005-0000-0000-00006FDE0000}"/>
    <cellStyle name="Hyperlink 6" xfId="23306" hidden="1" xr:uid="{00000000-0005-0000-0000-000070DE0000}"/>
    <cellStyle name="Hyperlink 6" xfId="23458" hidden="1" xr:uid="{00000000-0005-0000-0000-000071DE0000}"/>
    <cellStyle name="Hyperlink 6" xfId="23631" hidden="1" xr:uid="{00000000-0005-0000-0000-000072DE0000}"/>
    <cellStyle name="Hyperlink 6" xfId="23604" hidden="1" xr:uid="{00000000-0005-0000-0000-000073DE0000}"/>
    <cellStyle name="Hyperlink 6" xfId="23681" hidden="1" xr:uid="{00000000-0005-0000-0000-000074DE0000}"/>
    <cellStyle name="Hyperlink 6" xfId="23737" hidden="1" xr:uid="{00000000-0005-0000-0000-000075DE0000}"/>
    <cellStyle name="Hyperlink 6" xfId="23519" hidden="1" xr:uid="{00000000-0005-0000-0000-000076DE0000}"/>
    <cellStyle name="Hyperlink 6" xfId="23863" hidden="1" xr:uid="{00000000-0005-0000-0000-000077DE0000}"/>
    <cellStyle name="Hyperlink 6" xfId="23836" hidden="1" xr:uid="{00000000-0005-0000-0000-000078DE0000}"/>
    <cellStyle name="Hyperlink 6" xfId="23913" hidden="1" xr:uid="{00000000-0005-0000-0000-000079DE0000}"/>
    <cellStyle name="Hyperlink 6" xfId="23969" hidden="1" xr:uid="{00000000-0005-0000-0000-00007ADE0000}"/>
    <cellStyle name="Hyperlink 6" xfId="23414" hidden="1" xr:uid="{00000000-0005-0000-0000-00007BDE0000}"/>
    <cellStyle name="Hyperlink 6" xfId="24067" hidden="1" xr:uid="{00000000-0005-0000-0000-00007CDE0000}"/>
    <cellStyle name="Hyperlink 6" xfId="24040" hidden="1" xr:uid="{00000000-0005-0000-0000-00007DDE0000}"/>
    <cellStyle name="Hyperlink 6" xfId="24117" hidden="1" xr:uid="{00000000-0005-0000-0000-00007EDE0000}"/>
    <cellStyle name="Hyperlink 6" xfId="24173" hidden="1" xr:uid="{00000000-0005-0000-0000-00007FDE0000}"/>
    <cellStyle name="Hyperlink 6" xfId="23550" hidden="1" xr:uid="{00000000-0005-0000-0000-000080DE0000}"/>
    <cellStyle name="Hyperlink 6" xfId="24271" hidden="1" xr:uid="{00000000-0005-0000-0000-000081DE0000}"/>
    <cellStyle name="Hyperlink 6" xfId="24244" hidden="1" xr:uid="{00000000-0005-0000-0000-000082DE0000}"/>
    <cellStyle name="Hyperlink 6" xfId="24321" hidden="1" xr:uid="{00000000-0005-0000-0000-000083DE0000}"/>
    <cellStyle name="Hyperlink 6" xfId="24377" hidden="1" xr:uid="{00000000-0005-0000-0000-000084DE0000}"/>
    <cellStyle name="Hyperlink 6" xfId="23805" hidden="1" xr:uid="{00000000-0005-0000-0000-000085DE0000}"/>
    <cellStyle name="Hyperlink 6" xfId="24475" hidden="1" xr:uid="{00000000-0005-0000-0000-000086DE0000}"/>
    <cellStyle name="Hyperlink 6" xfId="24448" hidden="1" xr:uid="{00000000-0005-0000-0000-000087DE0000}"/>
    <cellStyle name="Hyperlink 6" xfId="24525" hidden="1" xr:uid="{00000000-0005-0000-0000-000088DE0000}"/>
    <cellStyle name="Hyperlink 6" xfId="24581" hidden="1" xr:uid="{00000000-0005-0000-0000-000089DE0000}"/>
    <cellStyle name="Hyperlink 6" xfId="21557" hidden="1" xr:uid="{00000000-0005-0000-0000-00008ADE0000}"/>
    <cellStyle name="Hyperlink 6" xfId="24679" hidden="1" xr:uid="{00000000-0005-0000-0000-00008BDE0000}"/>
    <cellStyle name="Hyperlink 6" xfId="24652" hidden="1" xr:uid="{00000000-0005-0000-0000-00008CDE0000}"/>
    <cellStyle name="Hyperlink 6" xfId="24729" hidden="1" xr:uid="{00000000-0005-0000-0000-00008DDE0000}"/>
    <cellStyle name="Hyperlink 6" xfId="24785" hidden="1" xr:uid="{00000000-0005-0000-0000-00008EDE0000}"/>
    <cellStyle name="Hyperlink 6" xfId="24937" hidden="1" xr:uid="{00000000-0005-0000-0000-00008FDE0000}"/>
    <cellStyle name="Hyperlink 6" xfId="25110" hidden="1" xr:uid="{00000000-0005-0000-0000-000090DE0000}"/>
    <cellStyle name="Hyperlink 6" xfId="25083" hidden="1" xr:uid="{00000000-0005-0000-0000-000091DE0000}"/>
    <cellStyle name="Hyperlink 6" xfId="25160" hidden="1" xr:uid="{00000000-0005-0000-0000-000092DE0000}"/>
    <cellStyle name="Hyperlink 6" xfId="25216" hidden="1" xr:uid="{00000000-0005-0000-0000-000093DE0000}"/>
    <cellStyle name="Hyperlink 6" xfId="24998" hidden="1" xr:uid="{00000000-0005-0000-0000-000094DE0000}"/>
    <cellStyle name="Hyperlink 6" xfId="25342" hidden="1" xr:uid="{00000000-0005-0000-0000-000095DE0000}"/>
    <cellStyle name="Hyperlink 6" xfId="25315" hidden="1" xr:uid="{00000000-0005-0000-0000-000096DE0000}"/>
    <cellStyle name="Hyperlink 6" xfId="25392" hidden="1" xr:uid="{00000000-0005-0000-0000-000097DE0000}"/>
    <cellStyle name="Hyperlink 6" xfId="25448" hidden="1" xr:uid="{00000000-0005-0000-0000-000098DE0000}"/>
    <cellStyle name="Hyperlink 6" xfId="24893" hidden="1" xr:uid="{00000000-0005-0000-0000-000099DE0000}"/>
    <cellStyle name="Hyperlink 6" xfId="25546" hidden="1" xr:uid="{00000000-0005-0000-0000-00009ADE0000}"/>
    <cellStyle name="Hyperlink 6" xfId="25519" hidden="1" xr:uid="{00000000-0005-0000-0000-00009BDE0000}"/>
    <cellStyle name="Hyperlink 6" xfId="25596" hidden="1" xr:uid="{00000000-0005-0000-0000-00009CDE0000}"/>
    <cellStyle name="Hyperlink 6" xfId="25652" hidden="1" xr:uid="{00000000-0005-0000-0000-00009DDE0000}"/>
    <cellStyle name="Hyperlink 6" xfId="25029" hidden="1" xr:uid="{00000000-0005-0000-0000-00009EDE0000}"/>
    <cellStyle name="Hyperlink 6" xfId="25750" hidden="1" xr:uid="{00000000-0005-0000-0000-00009FDE0000}"/>
    <cellStyle name="Hyperlink 6" xfId="25723" hidden="1" xr:uid="{00000000-0005-0000-0000-0000A0DE0000}"/>
    <cellStyle name="Hyperlink 6" xfId="25800" hidden="1" xr:uid="{00000000-0005-0000-0000-0000A1DE0000}"/>
    <cellStyle name="Hyperlink 6" xfId="25856" hidden="1" xr:uid="{00000000-0005-0000-0000-0000A2DE0000}"/>
    <cellStyle name="Hyperlink 6" xfId="25284" hidden="1" xr:uid="{00000000-0005-0000-0000-0000A3DE0000}"/>
    <cellStyle name="Hyperlink 6" xfId="25954" hidden="1" xr:uid="{00000000-0005-0000-0000-0000A4DE0000}"/>
    <cellStyle name="Hyperlink 6" xfId="25927" hidden="1" xr:uid="{00000000-0005-0000-0000-0000A5DE0000}"/>
    <cellStyle name="Hyperlink 6" xfId="26004" hidden="1" xr:uid="{00000000-0005-0000-0000-0000A6DE0000}"/>
    <cellStyle name="Hyperlink 6" xfId="26060" hidden="1" xr:uid="{00000000-0005-0000-0000-0000A7DE0000}"/>
    <cellStyle name="Hyperlink 6" xfId="5483" hidden="1" xr:uid="{00000000-0005-0000-0000-0000A8DE0000}"/>
    <cellStyle name="Hyperlink 6" xfId="26183" hidden="1" xr:uid="{00000000-0005-0000-0000-0000A9DE0000}"/>
    <cellStyle name="Hyperlink 6" xfId="26156" hidden="1" xr:uid="{00000000-0005-0000-0000-0000AADE0000}"/>
    <cellStyle name="Hyperlink 6" xfId="26233" hidden="1" xr:uid="{00000000-0005-0000-0000-0000ABDE0000}"/>
    <cellStyle name="Hyperlink 6" xfId="26289" hidden="1" xr:uid="{00000000-0005-0000-0000-0000ACDE0000}"/>
    <cellStyle name="Hyperlink 6" xfId="26369" hidden="1" xr:uid="{00000000-0005-0000-0000-0000ADDE0000}"/>
    <cellStyle name="Hyperlink 6" xfId="26438" hidden="1" xr:uid="{00000000-0005-0000-0000-0000AEDE0000}"/>
    <cellStyle name="Hyperlink 6" xfId="26411" hidden="1" xr:uid="{00000000-0005-0000-0000-0000AFDE0000}"/>
    <cellStyle name="Hyperlink 6" xfId="26488" hidden="1" xr:uid="{00000000-0005-0000-0000-0000B0DE0000}"/>
    <cellStyle name="Hyperlink 6" xfId="26544" hidden="1" xr:uid="{00000000-0005-0000-0000-0000B1DE0000}"/>
    <cellStyle name="Hyperlink 6" xfId="26676" hidden="1" xr:uid="{00000000-0005-0000-0000-0000B2DE0000}"/>
    <cellStyle name="Hyperlink 6" xfId="26799" hidden="1" xr:uid="{00000000-0005-0000-0000-0000B3DE0000}"/>
    <cellStyle name="Hyperlink 6" xfId="26772" hidden="1" xr:uid="{00000000-0005-0000-0000-0000B4DE0000}"/>
    <cellStyle name="Hyperlink 6" xfId="26849" hidden="1" xr:uid="{00000000-0005-0000-0000-0000B5DE0000}"/>
    <cellStyle name="Hyperlink 6" xfId="26905" hidden="1" xr:uid="{00000000-0005-0000-0000-0000B6DE0000}"/>
    <cellStyle name="Hyperlink 6" xfId="27057" hidden="1" xr:uid="{00000000-0005-0000-0000-0000B7DE0000}"/>
    <cellStyle name="Hyperlink 6" xfId="27230" hidden="1" xr:uid="{00000000-0005-0000-0000-0000B8DE0000}"/>
    <cellStyle name="Hyperlink 6" xfId="27203" hidden="1" xr:uid="{00000000-0005-0000-0000-0000B9DE0000}"/>
    <cellStyle name="Hyperlink 6" xfId="27280" hidden="1" xr:uid="{00000000-0005-0000-0000-0000BADE0000}"/>
    <cellStyle name="Hyperlink 6" xfId="27336" hidden="1" xr:uid="{00000000-0005-0000-0000-0000BBDE0000}"/>
    <cellStyle name="Hyperlink 6" xfId="27118" hidden="1" xr:uid="{00000000-0005-0000-0000-0000BCDE0000}"/>
    <cellStyle name="Hyperlink 6" xfId="27462" hidden="1" xr:uid="{00000000-0005-0000-0000-0000BDDE0000}"/>
    <cellStyle name="Hyperlink 6" xfId="27435" hidden="1" xr:uid="{00000000-0005-0000-0000-0000BEDE0000}"/>
    <cellStyle name="Hyperlink 6" xfId="27512" hidden="1" xr:uid="{00000000-0005-0000-0000-0000BFDE0000}"/>
    <cellStyle name="Hyperlink 6" xfId="27568" hidden="1" xr:uid="{00000000-0005-0000-0000-0000C0DE0000}"/>
    <cellStyle name="Hyperlink 6" xfId="27013" hidden="1" xr:uid="{00000000-0005-0000-0000-0000C1DE0000}"/>
    <cellStyle name="Hyperlink 6" xfId="27666" hidden="1" xr:uid="{00000000-0005-0000-0000-0000C2DE0000}"/>
    <cellStyle name="Hyperlink 6" xfId="27639" hidden="1" xr:uid="{00000000-0005-0000-0000-0000C3DE0000}"/>
    <cellStyle name="Hyperlink 6" xfId="27716" hidden="1" xr:uid="{00000000-0005-0000-0000-0000C4DE0000}"/>
    <cellStyle name="Hyperlink 6" xfId="27772" hidden="1" xr:uid="{00000000-0005-0000-0000-0000C5DE0000}"/>
    <cellStyle name="Hyperlink 6" xfId="27149" hidden="1" xr:uid="{00000000-0005-0000-0000-0000C6DE0000}"/>
    <cellStyle name="Hyperlink 6" xfId="27870" hidden="1" xr:uid="{00000000-0005-0000-0000-0000C7DE0000}"/>
    <cellStyle name="Hyperlink 6" xfId="27843" hidden="1" xr:uid="{00000000-0005-0000-0000-0000C8DE0000}"/>
    <cellStyle name="Hyperlink 6" xfId="27920" hidden="1" xr:uid="{00000000-0005-0000-0000-0000C9DE0000}"/>
    <cellStyle name="Hyperlink 6" xfId="27976" hidden="1" xr:uid="{00000000-0005-0000-0000-0000CADE0000}"/>
    <cellStyle name="Hyperlink 6" xfId="27404" hidden="1" xr:uid="{00000000-0005-0000-0000-0000CBDE0000}"/>
    <cellStyle name="Hyperlink 6" xfId="28074" hidden="1" xr:uid="{00000000-0005-0000-0000-0000CCDE0000}"/>
    <cellStyle name="Hyperlink 6" xfId="28047" hidden="1" xr:uid="{00000000-0005-0000-0000-0000CDDE0000}"/>
    <cellStyle name="Hyperlink 6" xfId="28124" hidden="1" xr:uid="{00000000-0005-0000-0000-0000CEDE0000}"/>
    <cellStyle name="Hyperlink 6" xfId="28180" hidden="1" xr:uid="{00000000-0005-0000-0000-0000CFDE0000}"/>
    <cellStyle name="Hyperlink 6" xfId="26738" hidden="1" xr:uid="{00000000-0005-0000-0000-0000D0DE0000}"/>
    <cellStyle name="Hyperlink 6" xfId="28278" hidden="1" xr:uid="{00000000-0005-0000-0000-0000D1DE0000}"/>
    <cellStyle name="Hyperlink 6" xfId="28251" hidden="1" xr:uid="{00000000-0005-0000-0000-0000D2DE0000}"/>
    <cellStyle name="Hyperlink 6" xfId="28328" hidden="1" xr:uid="{00000000-0005-0000-0000-0000D3DE0000}"/>
    <cellStyle name="Hyperlink 6" xfId="28384" hidden="1" xr:uid="{00000000-0005-0000-0000-0000D4DE0000}"/>
    <cellStyle name="Hyperlink 6" xfId="28536" hidden="1" xr:uid="{00000000-0005-0000-0000-0000D5DE0000}"/>
    <cellStyle name="Hyperlink 6" xfId="28709" hidden="1" xr:uid="{00000000-0005-0000-0000-0000D6DE0000}"/>
    <cellStyle name="Hyperlink 6" xfId="28682" hidden="1" xr:uid="{00000000-0005-0000-0000-0000D7DE0000}"/>
    <cellStyle name="Hyperlink 6" xfId="28759" hidden="1" xr:uid="{00000000-0005-0000-0000-0000D8DE0000}"/>
    <cellStyle name="Hyperlink 6" xfId="28815" hidden="1" xr:uid="{00000000-0005-0000-0000-0000D9DE0000}"/>
    <cellStyle name="Hyperlink 6" xfId="28597" hidden="1" xr:uid="{00000000-0005-0000-0000-0000DADE0000}"/>
    <cellStyle name="Hyperlink 6" xfId="28941" hidden="1" xr:uid="{00000000-0005-0000-0000-0000DBDE0000}"/>
    <cellStyle name="Hyperlink 6" xfId="28914" hidden="1" xr:uid="{00000000-0005-0000-0000-0000DCDE0000}"/>
    <cellStyle name="Hyperlink 6" xfId="28991" hidden="1" xr:uid="{00000000-0005-0000-0000-0000DDDE0000}"/>
    <cellStyle name="Hyperlink 6" xfId="29047" hidden="1" xr:uid="{00000000-0005-0000-0000-0000DEDE0000}"/>
    <cellStyle name="Hyperlink 6" xfId="28492" hidden="1" xr:uid="{00000000-0005-0000-0000-0000DFDE0000}"/>
    <cellStyle name="Hyperlink 6" xfId="29145" hidden="1" xr:uid="{00000000-0005-0000-0000-0000E0DE0000}"/>
    <cellStyle name="Hyperlink 6" xfId="29118" hidden="1" xr:uid="{00000000-0005-0000-0000-0000E1DE0000}"/>
    <cellStyle name="Hyperlink 6" xfId="29195" hidden="1" xr:uid="{00000000-0005-0000-0000-0000E2DE0000}"/>
    <cellStyle name="Hyperlink 6" xfId="29251" hidden="1" xr:uid="{00000000-0005-0000-0000-0000E3DE0000}"/>
    <cellStyle name="Hyperlink 6" xfId="28628" hidden="1" xr:uid="{00000000-0005-0000-0000-0000E4DE0000}"/>
    <cellStyle name="Hyperlink 6" xfId="29349" hidden="1" xr:uid="{00000000-0005-0000-0000-0000E5DE0000}"/>
    <cellStyle name="Hyperlink 6" xfId="29322" hidden="1" xr:uid="{00000000-0005-0000-0000-0000E6DE0000}"/>
    <cellStyle name="Hyperlink 6" xfId="29399" hidden="1" xr:uid="{00000000-0005-0000-0000-0000E7DE0000}"/>
    <cellStyle name="Hyperlink 6" xfId="29455" hidden="1" xr:uid="{00000000-0005-0000-0000-0000E8DE0000}"/>
    <cellStyle name="Hyperlink 6" xfId="28883" hidden="1" xr:uid="{00000000-0005-0000-0000-0000E9DE0000}"/>
    <cellStyle name="Hyperlink 6" xfId="29553" hidden="1" xr:uid="{00000000-0005-0000-0000-0000EADE0000}"/>
    <cellStyle name="Hyperlink 6" xfId="29526" hidden="1" xr:uid="{00000000-0005-0000-0000-0000EBDE0000}"/>
    <cellStyle name="Hyperlink 6" xfId="29603" hidden="1" xr:uid="{00000000-0005-0000-0000-0000ECDE0000}"/>
    <cellStyle name="Hyperlink 6" xfId="29659" hidden="1" xr:uid="{00000000-0005-0000-0000-0000EDDE0000}"/>
    <cellStyle name="Hyperlink 6" xfId="26635" hidden="1" xr:uid="{00000000-0005-0000-0000-0000EEDE0000}"/>
    <cellStyle name="Hyperlink 6" xfId="29757" hidden="1" xr:uid="{00000000-0005-0000-0000-0000EFDE0000}"/>
    <cellStyle name="Hyperlink 6" xfId="29730" hidden="1" xr:uid="{00000000-0005-0000-0000-0000F0DE0000}"/>
    <cellStyle name="Hyperlink 6" xfId="29807" hidden="1" xr:uid="{00000000-0005-0000-0000-0000F1DE0000}"/>
    <cellStyle name="Hyperlink 6" xfId="29863" hidden="1" xr:uid="{00000000-0005-0000-0000-0000F2DE0000}"/>
    <cellStyle name="Hyperlink 6" xfId="30015" hidden="1" xr:uid="{00000000-0005-0000-0000-0000F3DE0000}"/>
    <cellStyle name="Hyperlink 6" xfId="30188" hidden="1" xr:uid="{00000000-0005-0000-0000-0000F4DE0000}"/>
    <cellStyle name="Hyperlink 6" xfId="30161" hidden="1" xr:uid="{00000000-0005-0000-0000-0000F5DE0000}"/>
    <cellStyle name="Hyperlink 6" xfId="30238" hidden="1" xr:uid="{00000000-0005-0000-0000-0000F6DE0000}"/>
    <cellStyle name="Hyperlink 6" xfId="30294" hidden="1" xr:uid="{00000000-0005-0000-0000-0000F7DE0000}"/>
    <cellStyle name="Hyperlink 6" xfId="30076" hidden="1" xr:uid="{00000000-0005-0000-0000-0000F8DE0000}"/>
    <cellStyle name="Hyperlink 6" xfId="30420" hidden="1" xr:uid="{00000000-0005-0000-0000-0000F9DE0000}"/>
    <cellStyle name="Hyperlink 6" xfId="30393" hidden="1" xr:uid="{00000000-0005-0000-0000-0000FADE0000}"/>
    <cellStyle name="Hyperlink 6" xfId="30470" hidden="1" xr:uid="{00000000-0005-0000-0000-0000FBDE0000}"/>
    <cellStyle name="Hyperlink 6" xfId="30526" hidden="1" xr:uid="{00000000-0005-0000-0000-0000FCDE0000}"/>
    <cellStyle name="Hyperlink 6" xfId="29971" hidden="1" xr:uid="{00000000-0005-0000-0000-0000FDDE0000}"/>
    <cellStyle name="Hyperlink 6" xfId="30624" hidden="1" xr:uid="{00000000-0005-0000-0000-0000FEDE0000}"/>
    <cellStyle name="Hyperlink 6" xfId="30597" hidden="1" xr:uid="{00000000-0005-0000-0000-0000FFDE0000}"/>
    <cellStyle name="Hyperlink 6" xfId="30674" hidden="1" xr:uid="{00000000-0005-0000-0000-000000DF0000}"/>
    <cellStyle name="Hyperlink 6" xfId="30730" hidden="1" xr:uid="{00000000-0005-0000-0000-000001DF0000}"/>
    <cellStyle name="Hyperlink 6" xfId="30107" hidden="1" xr:uid="{00000000-0005-0000-0000-000002DF0000}"/>
    <cellStyle name="Hyperlink 6" xfId="30828" hidden="1" xr:uid="{00000000-0005-0000-0000-000003DF0000}"/>
    <cellStyle name="Hyperlink 6" xfId="30801" hidden="1" xr:uid="{00000000-0005-0000-0000-000004DF0000}"/>
    <cellStyle name="Hyperlink 6" xfId="30878" hidden="1" xr:uid="{00000000-0005-0000-0000-000005DF0000}"/>
    <cellStyle name="Hyperlink 6" xfId="30934" hidden="1" xr:uid="{00000000-0005-0000-0000-000006DF0000}"/>
    <cellStyle name="Hyperlink 6" xfId="30362" hidden="1" xr:uid="{00000000-0005-0000-0000-000007DF0000}"/>
    <cellStyle name="Hyperlink 6" xfId="31032" hidden="1" xr:uid="{00000000-0005-0000-0000-000008DF0000}"/>
    <cellStyle name="Hyperlink 6" xfId="31005" hidden="1" xr:uid="{00000000-0005-0000-0000-000009DF0000}"/>
    <cellStyle name="Hyperlink 6" xfId="31082" hidden="1" xr:uid="{00000000-0005-0000-0000-00000ADF0000}"/>
    <cellStyle name="Hyperlink 6" xfId="31138" hidden="1" xr:uid="{00000000-0005-0000-0000-00000BDF0000}"/>
    <cellStyle name="Hyperlink 6" xfId="5543" hidden="1" xr:uid="{00000000-0005-0000-0000-00000CDF0000}"/>
    <cellStyle name="Hyperlink 6" xfId="31255" hidden="1" xr:uid="{00000000-0005-0000-0000-00000DDF0000}"/>
    <cellStyle name="Hyperlink 6" xfId="31228" hidden="1" xr:uid="{00000000-0005-0000-0000-00000EDF0000}"/>
    <cellStyle name="Hyperlink 6" xfId="31305" hidden="1" xr:uid="{00000000-0005-0000-0000-00000FDF0000}"/>
    <cellStyle name="Hyperlink 6" xfId="31361" hidden="1" xr:uid="{00000000-0005-0000-0000-000010DF0000}"/>
    <cellStyle name="Hyperlink 6" xfId="31441" hidden="1" xr:uid="{00000000-0005-0000-0000-000011DF0000}"/>
    <cellStyle name="Hyperlink 6" xfId="31510" hidden="1" xr:uid="{00000000-0005-0000-0000-000012DF0000}"/>
    <cellStyle name="Hyperlink 6" xfId="31483" hidden="1" xr:uid="{00000000-0005-0000-0000-000013DF0000}"/>
    <cellStyle name="Hyperlink 6" xfId="31560" hidden="1" xr:uid="{00000000-0005-0000-0000-000014DF0000}"/>
    <cellStyle name="Hyperlink 6" xfId="31616" hidden="1" xr:uid="{00000000-0005-0000-0000-000015DF0000}"/>
    <cellStyle name="Hyperlink 6" xfId="31745" hidden="1" xr:uid="{00000000-0005-0000-0000-000016DF0000}"/>
    <cellStyle name="Hyperlink 6" xfId="31867" hidden="1" xr:uid="{00000000-0005-0000-0000-000017DF0000}"/>
    <cellStyle name="Hyperlink 6" xfId="31840" hidden="1" xr:uid="{00000000-0005-0000-0000-000018DF0000}"/>
    <cellStyle name="Hyperlink 6" xfId="31917" hidden="1" xr:uid="{00000000-0005-0000-0000-000019DF0000}"/>
    <cellStyle name="Hyperlink 6" xfId="31973" hidden="1" xr:uid="{00000000-0005-0000-0000-00001ADF0000}"/>
    <cellStyle name="Hyperlink 6" xfId="32125" hidden="1" xr:uid="{00000000-0005-0000-0000-00001BDF0000}"/>
    <cellStyle name="Hyperlink 6" xfId="32298" hidden="1" xr:uid="{00000000-0005-0000-0000-00001CDF0000}"/>
    <cellStyle name="Hyperlink 6" xfId="32271" hidden="1" xr:uid="{00000000-0005-0000-0000-00001DDF0000}"/>
    <cellStyle name="Hyperlink 6" xfId="32348" hidden="1" xr:uid="{00000000-0005-0000-0000-00001EDF0000}"/>
    <cellStyle name="Hyperlink 6" xfId="32404" hidden="1" xr:uid="{00000000-0005-0000-0000-00001FDF0000}"/>
    <cellStyle name="Hyperlink 6" xfId="32186" hidden="1" xr:uid="{00000000-0005-0000-0000-000020DF0000}"/>
    <cellStyle name="Hyperlink 6" xfId="32530" hidden="1" xr:uid="{00000000-0005-0000-0000-000021DF0000}"/>
    <cellStyle name="Hyperlink 6" xfId="32503" hidden="1" xr:uid="{00000000-0005-0000-0000-000022DF0000}"/>
    <cellStyle name="Hyperlink 6" xfId="32580" hidden="1" xr:uid="{00000000-0005-0000-0000-000023DF0000}"/>
    <cellStyle name="Hyperlink 6" xfId="32636" hidden="1" xr:uid="{00000000-0005-0000-0000-000024DF0000}"/>
    <cellStyle name="Hyperlink 6" xfId="32081" hidden="1" xr:uid="{00000000-0005-0000-0000-000025DF0000}"/>
    <cellStyle name="Hyperlink 6" xfId="32734" hidden="1" xr:uid="{00000000-0005-0000-0000-000026DF0000}"/>
    <cellStyle name="Hyperlink 6" xfId="32707" hidden="1" xr:uid="{00000000-0005-0000-0000-000027DF0000}"/>
    <cellStyle name="Hyperlink 6" xfId="32784" hidden="1" xr:uid="{00000000-0005-0000-0000-000028DF0000}"/>
    <cellStyle name="Hyperlink 6" xfId="32840" hidden="1" xr:uid="{00000000-0005-0000-0000-000029DF0000}"/>
    <cellStyle name="Hyperlink 6" xfId="32217" hidden="1" xr:uid="{00000000-0005-0000-0000-00002ADF0000}"/>
    <cellStyle name="Hyperlink 6" xfId="32938" hidden="1" xr:uid="{00000000-0005-0000-0000-00002BDF0000}"/>
    <cellStyle name="Hyperlink 6" xfId="32911" hidden="1" xr:uid="{00000000-0005-0000-0000-00002CDF0000}"/>
    <cellStyle name="Hyperlink 6" xfId="32988" hidden="1" xr:uid="{00000000-0005-0000-0000-00002DDF0000}"/>
    <cellStyle name="Hyperlink 6" xfId="33044" hidden="1" xr:uid="{00000000-0005-0000-0000-00002EDF0000}"/>
    <cellStyle name="Hyperlink 6" xfId="32472" hidden="1" xr:uid="{00000000-0005-0000-0000-00002FDF0000}"/>
    <cellStyle name="Hyperlink 6" xfId="33142" hidden="1" xr:uid="{00000000-0005-0000-0000-000030DF0000}"/>
    <cellStyle name="Hyperlink 6" xfId="33115" hidden="1" xr:uid="{00000000-0005-0000-0000-000031DF0000}"/>
    <cellStyle name="Hyperlink 6" xfId="33192" hidden="1" xr:uid="{00000000-0005-0000-0000-000032DF0000}"/>
    <cellStyle name="Hyperlink 6" xfId="33248" hidden="1" xr:uid="{00000000-0005-0000-0000-000033DF0000}"/>
    <cellStyle name="Hyperlink 6" xfId="31806" hidden="1" xr:uid="{00000000-0005-0000-0000-000034DF0000}"/>
    <cellStyle name="Hyperlink 6" xfId="33346" hidden="1" xr:uid="{00000000-0005-0000-0000-000035DF0000}"/>
    <cellStyle name="Hyperlink 6" xfId="33319" hidden="1" xr:uid="{00000000-0005-0000-0000-000036DF0000}"/>
    <cellStyle name="Hyperlink 6" xfId="33396" hidden="1" xr:uid="{00000000-0005-0000-0000-000037DF0000}"/>
    <cellStyle name="Hyperlink 6" xfId="33452" hidden="1" xr:uid="{00000000-0005-0000-0000-000038DF0000}"/>
    <cellStyle name="Hyperlink 6" xfId="33604" hidden="1" xr:uid="{00000000-0005-0000-0000-000039DF0000}"/>
    <cellStyle name="Hyperlink 6" xfId="33777" hidden="1" xr:uid="{00000000-0005-0000-0000-00003ADF0000}"/>
    <cellStyle name="Hyperlink 6" xfId="33750" hidden="1" xr:uid="{00000000-0005-0000-0000-00003BDF0000}"/>
    <cellStyle name="Hyperlink 6" xfId="33827" hidden="1" xr:uid="{00000000-0005-0000-0000-00003CDF0000}"/>
    <cellStyle name="Hyperlink 6" xfId="33883" hidden="1" xr:uid="{00000000-0005-0000-0000-00003DDF0000}"/>
    <cellStyle name="Hyperlink 6" xfId="33665" hidden="1" xr:uid="{00000000-0005-0000-0000-00003EDF0000}"/>
    <cellStyle name="Hyperlink 6" xfId="34009" hidden="1" xr:uid="{00000000-0005-0000-0000-00003FDF0000}"/>
    <cellStyle name="Hyperlink 6" xfId="33982" hidden="1" xr:uid="{00000000-0005-0000-0000-000040DF0000}"/>
    <cellStyle name="Hyperlink 6" xfId="34059" hidden="1" xr:uid="{00000000-0005-0000-0000-000041DF0000}"/>
    <cellStyle name="Hyperlink 6" xfId="34115" hidden="1" xr:uid="{00000000-0005-0000-0000-000042DF0000}"/>
    <cellStyle name="Hyperlink 6" xfId="33560" hidden="1" xr:uid="{00000000-0005-0000-0000-000043DF0000}"/>
    <cellStyle name="Hyperlink 6" xfId="34213" hidden="1" xr:uid="{00000000-0005-0000-0000-000044DF0000}"/>
    <cellStyle name="Hyperlink 6" xfId="34186" hidden="1" xr:uid="{00000000-0005-0000-0000-000045DF0000}"/>
    <cellStyle name="Hyperlink 6" xfId="34263" hidden="1" xr:uid="{00000000-0005-0000-0000-000046DF0000}"/>
    <cellStyle name="Hyperlink 6" xfId="34319" hidden="1" xr:uid="{00000000-0005-0000-0000-000047DF0000}"/>
    <cellStyle name="Hyperlink 6" xfId="33696" hidden="1" xr:uid="{00000000-0005-0000-0000-000048DF0000}"/>
    <cellStyle name="Hyperlink 6" xfId="34417" hidden="1" xr:uid="{00000000-0005-0000-0000-000049DF0000}"/>
    <cellStyle name="Hyperlink 6" xfId="34390" hidden="1" xr:uid="{00000000-0005-0000-0000-00004ADF0000}"/>
    <cellStyle name="Hyperlink 6" xfId="34467" hidden="1" xr:uid="{00000000-0005-0000-0000-00004BDF0000}"/>
    <cellStyle name="Hyperlink 6" xfId="34523" hidden="1" xr:uid="{00000000-0005-0000-0000-00004CDF0000}"/>
    <cellStyle name="Hyperlink 6" xfId="33951" hidden="1" xr:uid="{00000000-0005-0000-0000-00004DDF0000}"/>
    <cellStyle name="Hyperlink 6" xfId="34621" hidden="1" xr:uid="{00000000-0005-0000-0000-00004EDF0000}"/>
    <cellStyle name="Hyperlink 6" xfId="34594" hidden="1" xr:uid="{00000000-0005-0000-0000-00004FDF0000}"/>
    <cellStyle name="Hyperlink 6" xfId="34671" hidden="1" xr:uid="{00000000-0005-0000-0000-000050DF0000}"/>
    <cellStyle name="Hyperlink 6" xfId="34727" hidden="1" xr:uid="{00000000-0005-0000-0000-000051DF0000}"/>
    <cellStyle name="Hyperlink 6" xfId="31706" hidden="1" xr:uid="{00000000-0005-0000-0000-000052DF0000}"/>
    <cellStyle name="Hyperlink 6" xfId="34825" hidden="1" xr:uid="{00000000-0005-0000-0000-000053DF0000}"/>
    <cellStyle name="Hyperlink 6" xfId="34798" hidden="1" xr:uid="{00000000-0005-0000-0000-000054DF0000}"/>
    <cellStyle name="Hyperlink 6" xfId="34875" hidden="1" xr:uid="{00000000-0005-0000-0000-000055DF0000}"/>
    <cellStyle name="Hyperlink 6" xfId="34931" hidden="1" xr:uid="{00000000-0005-0000-0000-000056DF0000}"/>
    <cellStyle name="Hyperlink 6" xfId="35083" hidden="1" xr:uid="{00000000-0005-0000-0000-000057DF0000}"/>
    <cellStyle name="Hyperlink 6" xfId="35256" hidden="1" xr:uid="{00000000-0005-0000-0000-000058DF0000}"/>
    <cellStyle name="Hyperlink 6" xfId="35229" hidden="1" xr:uid="{00000000-0005-0000-0000-000059DF0000}"/>
    <cellStyle name="Hyperlink 6" xfId="35306" hidden="1" xr:uid="{00000000-0005-0000-0000-00005ADF0000}"/>
    <cellStyle name="Hyperlink 6" xfId="35362" hidden="1" xr:uid="{00000000-0005-0000-0000-00005BDF0000}"/>
    <cellStyle name="Hyperlink 6" xfId="35144" hidden="1" xr:uid="{00000000-0005-0000-0000-00005CDF0000}"/>
    <cellStyle name="Hyperlink 6" xfId="35488" hidden="1" xr:uid="{00000000-0005-0000-0000-00005DDF0000}"/>
    <cellStyle name="Hyperlink 6" xfId="35461" hidden="1" xr:uid="{00000000-0005-0000-0000-00005EDF0000}"/>
    <cellStyle name="Hyperlink 6" xfId="35538" hidden="1" xr:uid="{00000000-0005-0000-0000-00005FDF0000}"/>
    <cellStyle name="Hyperlink 6" xfId="35594" hidden="1" xr:uid="{00000000-0005-0000-0000-000060DF0000}"/>
    <cellStyle name="Hyperlink 6" xfId="35039" hidden="1" xr:uid="{00000000-0005-0000-0000-000061DF0000}"/>
    <cellStyle name="Hyperlink 6" xfId="35692" hidden="1" xr:uid="{00000000-0005-0000-0000-000062DF0000}"/>
    <cellStyle name="Hyperlink 6" xfId="35665" hidden="1" xr:uid="{00000000-0005-0000-0000-000063DF0000}"/>
    <cellStyle name="Hyperlink 6" xfId="35742" hidden="1" xr:uid="{00000000-0005-0000-0000-000064DF0000}"/>
    <cellStyle name="Hyperlink 6" xfId="35798" hidden="1" xr:uid="{00000000-0005-0000-0000-000065DF0000}"/>
    <cellStyle name="Hyperlink 6" xfId="35175" hidden="1" xr:uid="{00000000-0005-0000-0000-000066DF0000}"/>
    <cellStyle name="Hyperlink 6" xfId="35896" hidden="1" xr:uid="{00000000-0005-0000-0000-000067DF0000}"/>
    <cellStyle name="Hyperlink 6" xfId="35869" hidden="1" xr:uid="{00000000-0005-0000-0000-000068DF0000}"/>
    <cellStyle name="Hyperlink 6" xfId="35946" hidden="1" xr:uid="{00000000-0005-0000-0000-000069DF0000}"/>
    <cellStyle name="Hyperlink 6" xfId="36002" hidden="1" xr:uid="{00000000-0005-0000-0000-00006ADF0000}"/>
    <cellStyle name="Hyperlink 6" xfId="35430" hidden="1" xr:uid="{00000000-0005-0000-0000-00006BDF0000}"/>
    <cellStyle name="Hyperlink 6" xfId="36100" hidden="1" xr:uid="{00000000-0005-0000-0000-00006CDF0000}"/>
    <cellStyle name="Hyperlink 6" xfId="36073" hidden="1" xr:uid="{00000000-0005-0000-0000-00006DDF0000}"/>
    <cellStyle name="Hyperlink 6" xfId="36150" hidden="1" xr:uid="{00000000-0005-0000-0000-00006EDF0000}"/>
    <cellStyle name="Hyperlink 6" xfId="36206" hidden="1" xr:uid="{00000000-0005-0000-0000-00006FDF0000}"/>
    <cellStyle name="Hyperlink 6" xfId="5679" hidden="1" xr:uid="{00000000-0005-0000-0000-000070DF0000}"/>
    <cellStyle name="Hyperlink 6" xfId="36324" hidden="1" xr:uid="{00000000-0005-0000-0000-000071DF0000}"/>
    <cellStyle name="Hyperlink 6" xfId="36297" hidden="1" xr:uid="{00000000-0005-0000-0000-000072DF0000}"/>
    <cellStyle name="Hyperlink 6" xfId="36374" hidden="1" xr:uid="{00000000-0005-0000-0000-000073DF0000}"/>
    <cellStyle name="Hyperlink 6" xfId="36430" hidden="1" xr:uid="{00000000-0005-0000-0000-000074DF0000}"/>
    <cellStyle name="Hyperlink 6" xfId="36510" hidden="1" xr:uid="{00000000-0005-0000-0000-000075DF0000}"/>
    <cellStyle name="Hyperlink 6" xfId="36579" hidden="1" xr:uid="{00000000-0005-0000-0000-000076DF0000}"/>
    <cellStyle name="Hyperlink 6" xfId="36552" hidden="1" xr:uid="{00000000-0005-0000-0000-000077DF0000}"/>
    <cellStyle name="Hyperlink 6" xfId="36629" hidden="1" xr:uid="{00000000-0005-0000-0000-000078DF0000}"/>
    <cellStyle name="Hyperlink 6" xfId="36685" hidden="1" xr:uid="{00000000-0005-0000-0000-000079DF0000}"/>
    <cellStyle name="Hyperlink 6" xfId="36814" hidden="1" xr:uid="{00000000-0005-0000-0000-00007ADF0000}"/>
    <cellStyle name="Hyperlink 6" xfId="36936" hidden="1" xr:uid="{00000000-0005-0000-0000-00007BDF0000}"/>
    <cellStyle name="Hyperlink 6" xfId="36909" hidden="1" xr:uid="{00000000-0005-0000-0000-00007CDF0000}"/>
    <cellStyle name="Hyperlink 6" xfId="36986" hidden="1" xr:uid="{00000000-0005-0000-0000-00007DDF0000}"/>
    <cellStyle name="Hyperlink 6" xfId="37042" hidden="1" xr:uid="{00000000-0005-0000-0000-00007EDF0000}"/>
    <cellStyle name="Hyperlink 6" xfId="37194" hidden="1" xr:uid="{00000000-0005-0000-0000-00007FDF0000}"/>
    <cellStyle name="Hyperlink 6" xfId="37367" hidden="1" xr:uid="{00000000-0005-0000-0000-000080DF0000}"/>
    <cellStyle name="Hyperlink 6" xfId="37340" hidden="1" xr:uid="{00000000-0005-0000-0000-000081DF0000}"/>
    <cellStyle name="Hyperlink 6" xfId="37417" hidden="1" xr:uid="{00000000-0005-0000-0000-000082DF0000}"/>
    <cellStyle name="Hyperlink 6" xfId="37473" hidden="1" xr:uid="{00000000-0005-0000-0000-000083DF0000}"/>
    <cellStyle name="Hyperlink 6" xfId="37255" hidden="1" xr:uid="{00000000-0005-0000-0000-000084DF0000}"/>
    <cellStyle name="Hyperlink 6" xfId="37599" hidden="1" xr:uid="{00000000-0005-0000-0000-000085DF0000}"/>
    <cellStyle name="Hyperlink 6" xfId="37572" hidden="1" xr:uid="{00000000-0005-0000-0000-000086DF0000}"/>
    <cellStyle name="Hyperlink 6" xfId="37649" hidden="1" xr:uid="{00000000-0005-0000-0000-000087DF0000}"/>
    <cellStyle name="Hyperlink 6" xfId="37705" hidden="1" xr:uid="{00000000-0005-0000-0000-000088DF0000}"/>
    <cellStyle name="Hyperlink 6" xfId="37150" hidden="1" xr:uid="{00000000-0005-0000-0000-000089DF0000}"/>
    <cellStyle name="Hyperlink 6" xfId="37803" hidden="1" xr:uid="{00000000-0005-0000-0000-00008ADF0000}"/>
    <cellStyle name="Hyperlink 6" xfId="37776" hidden="1" xr:uid="{00000000-0005-0000-0000-00008BDF0000}"/>
    <cellStyle name="Hyperlink 6" xfId="37853" hidden="1" xr:uid="{00000000-0005-0000-0000-00008CDF0000}"/>
    <cellStyle name="Hyperlink 6" xfId="37909" hidden="1" xr:uid="{00000000-0005-0000-0000-00008DDF0000}"/>
    <cellStyle name="Hyperlink 6" xfId="37286" hidden="1" xr:uid="{00000000-0005-0000-0000-00008EDF0000}"/>
    <cellStyle name="Hyperlink 6" xfId="38007" hidden="1" xr:uid="{00000000-0005-0000-0000-00008FDF0000}"/>
    <cellStyle name="Hyperlink 6" xfId="37980" hidden="1" xr:uid="{00000000-0005-0000-0000-000090DF0000}"/>
    <cellStyle name="Hyperlink 6" xfId="38057" hidden="1" xr:uid="{00000000-0005-0000-0000-000091DF0000}"/>
    <cellStyle name="Hyperlink 6" xfId="38113" hidden="1" xr:uid="{00000000-0005-0000-0000-000092DF0000}"/>
    <cellStyle name="Hyperlink 6" xfId="37541" hidden="1" xr:uid="{00000000-0005-0000-0000-000093DF0000}"/>
    <cellStyle name="Hyperlink 6" xfId="38211" hidden="1" xr:uid="{00000000-0005-0000-0000-000094DF0000}"/>
    <cellStyle name="Hyperlink 6" xfId="38184" hidden="1" xr:uid="{00000000-0005-0000-0000-000095DF0000}"/>
    <cellStyle name="Hyperlink 6" xfId="38261" hidden="1" xr:uid="{00000000-0005-0000-0000-000096DF0000}"/>
    <cellStyle name="Hyperlink 6" xfId="38317" hidden="1" xr:uid="{00000000-0005-0000-0000-000097DF0000}"/>
    <cellStyle name="Hyperlink 6" xfId="36875" hidden="1" xr:uid="{00000000-0005-0000-0000-000098DF0000}"/>
    <cellStyle name="Hyperlink 6" xfId="38415" hidden="1" xr:uid="{00000000-0005-0000-0000-000099DF0000}"/>
    <cellStyle name="Hyperlink 6" xfId="38388" hidden="1" xr:uid="{00000000-0005-0000-0000-00009ADF0000}"/>
    <cellStyle name="Hyperlink 6" xfId="38465" hidden="1" xr:uid="{00000000-0005-0000-0000-00009BDF0000}"/>
    <cellStyle name="Hyperlink 6" xfId="38521" hidden="1" xr:uid="{00000000-0005-0000-0000-00009CDF0000}"/>
    <cellStyle name="Hyperlink 6" xfId="38673" hidden="1" xr:uid="{00000000-0005-0000-0000-00009DDF0000}"/>
    <cellStyle name="Hyperlink 6" xfId="38846" hidden="1" xr:uid="{00000000-0005-0000-0000-00009EDF0000}"/>
    <cellStyle name="Hyperlink 6" xfId="38819" hidden="1" xr:uid="{00000000-0005-0000-0000-00009FDF0000}"/>
    <cellStyle name="Hyperlink 6" xfId="38896" hidden="1" xr:uid="{00000000-0005-0000-0000-0000A0DF0000}"/>
    <cellStyle name="Hyperlink 6" xfId="38952" hidden="1" xr:uid="{00000000-0005-0000-0000-0000A1DF0000}"/>
    <cellStyle name="Hyperlink 6" xfId="38734" hidden="1" xr:uid="{00000000-0005-0000-0000-0000A2DF0000}"/>
    <cellStyle name="Hyperlink 6" xfId="39078" hidden="1" xr:uid="{00000000-0005-0000-0000-0000A3DF0000}"/>
    <cellStyle name="Hyperlink 6" xfId="39051" hidden="1" xr:uid="{00000000-0005-0000-0000-0000A4DF0000}"/>
    <cellStyle name="Hyperlink 6" xfId="39128" hidden="1" xr:uid="{00000000-0005-0000-0000-0000A5DF0000}"/>
    <cellStyle name="Hyperlink 6" xfId="39184" hidden="1" xr:uid="{00000000-0005-0000-0000-0000A6DF0000}"/>
    <cellStyle name="Hyperlink 6" xfId="38629" hidden="1" xr:uid="{00000000-0005-0000-0000-0000A7DF0000}"/>
    <cellStyle name="Hyperlink 6" xfId="39282" hidden="1" xr:uid="{00000000-0005-0000-0000-0000A8DF0000}"/>
    <cellStyle name="Hyperlink 6" xfId="39255" hidden="1" xr:uid="{00000000-0005-0000-0000-0000A9DF0000}"/>
    <cellStyle name="Hyperlink 6" xfId="39332" hidden="1" xr:uid="{00000000-0005-0000-0000-0000AADF0000}"/>
    <cellStyle name="Hyperlink 6" xfId="39388" hidden="1" xr:uid="{00000000-0005-0000-0000-0000ABDF0000}"/>
    <cellStyle name="Hyperlink 6" xfId="38765" hidden="1" xr:uid="{00000000-0005-0000-0000-0000ACDF0000}"/>
    <cellStyle name="Hyperlink 6" xfId="39486" hidden="1" xr:uid="{00000000-0005-0000-0000-0000ADDF0000}"/>
    <cellStyle name="Hyperlink 6" xfId="39459" hidden="1" xr:uid="{00000000-0005-0000-0000-0000AEDF0000}"/>
    <cellStyle name="Hyperlink 6" xfId="39536" hidden="1" xr:uid="{00000000-0005-0000-0000-0000AFDF0000}"/>
    <cellStyle name="Hyperlink 6" xfId="39592" hidden="1" xr:uid="{00000000-0005-0000-0000-0000B0DF0000}"/>
    <cellStyle name="Hyperlink 6" xfId="39020" hidden="1" xr:uid="{00000000-0005-0000-0000-0000B1DF0000}"/>
    <cellStyle name="Hyperlink 6" xfId="39690" hidden="1" xr:uid="{00000000-0005-0000-0000-0000B2DF0000}"/>
    <cellStyle name="Hyperlink 6" xfId="39663" hidden="1" xr:uid="{00000000-0005-0000-0000-0000B3DF0000}"/>
    <cellStyle name="Hyperlink 6" xfId="39740" hidden="1" xr:uid="{00000000-0005-0000-0000-0000B4DF0000}"/>
    <cellStyle name="Hyperlink 6" xfId="39796" hidden="1" xr:uid="{00000000-0005-0000-0000-0000B5DF0000}"/>
    <cellStyle name="Hyperlink 6" xfId="36775" hidden="1" xr:uid="{00000000-0005-0000-0000-0000B6DF0000}"/>
    <cellStyle name="Hyperlink 6" xfId="39894" hidden="1" xr:uid="{00000000-0005-0000-0000-0000B7DF0000}"/>
    <cellStyle name="Hyperlink 6" xfId="39867" hidden="1" xr:uid="{00000000-0005-0000-0000-0000B8DF0000}"/>
    <cellStyle name="Hyperlink 6" xfId="39944" hidden="1" xr:uid="{00000000-0005-0000-0000-0000B9DF0000}"/>
    <cellStyle name="Hyperlink 6" xfId="40000" hidden="1" xr:uid="{00000000-0005-0000-0000-0000BADF0000}"/>
    <cellStyle name="Hyperlink 6" xfId="40152" hidden="1" xr:uid="{00000000-0005-0000-0000-0000BBDF0000}"/>
    <cellStyle name="Hyperlink 6" xfId="40325" hidden="1" xr:uid="{00000000-0005-0000-0000-0000BCDF0000}"/>
    <cellStyle name="Hyperlink 6" xfId="40298" hidden="1" xr:uid="{00000000-0005-0000-0000-0000BDDF0000}"/>
    <cellStyle name="Hyperlink 6" xfId="40375" hidden="1" xr:uid="{00000000-0005-0000-0000-0000BEDF0000}"/>
    <cellStyle name="Hyperlink 6" xfId="40431" hidden="1" xr:uid="{00000000-0005-0000-0000-0000BFDF0000}"/>
    <cellStyle name="Hyperlink 6" xfId="40213" hidden="1" xr:uid="{00000000-0005-0000-0000-0000C0DF0000}"/>
    <cellStyle name="Hyperlink 6" xfId="40557" hidden="1" xr:uid="{00000000-0005-0000-0000-0000C1DF0000}"/>
    <cellStyle name="Hyperlink 6" xfId="40530" hidden="1" xr:uid="{00000000-0005-0000-0000-0000C2DF0000}"/>
    <cellStyle name="Hyperlink 6" xfId="40607" hidden="1" xr:uid="{00000000-0005-0000-0000-0000C3DF0000}"/>
    <cellStyle name="Hyperlink 6" xfId="40663" hidden="1" xr:uid="{00000000-0005-0000-0000-0000C4DF0000}"/>
    <cellStyle name="Hyperlink 6" xfId="40108" hidden="1" xr:uid="{00000000-0005-0000-0000-0000C5DF0000}"/>
    <cellStyle name="Hyperlink 6" xfId="40761" hidden="1" xr:uid="{00000000-0005-0000-0000-0000C6DF0000}"/>
    <cellStyle name="Hyperlink 6" xfId="40734" hidden="1" xr:uid="{00000000-0005-0000-0000-0000C7DF0000}"/>
    <cellStyle name="Hyperlink 6" xfId="40811" hidden="1" xr:uid="{00000000-0005-0000-0000-0000C8DF0000}"/>
    <cellStyle name="Hyperlink 6" xfId="40867" hidden="1" xr:uid="{00000000-0005-0000-0000-0000C9DF0000}"/>
    <cellStyle name="Hyperlink 6" xfId="40244" hidden="1" xr:uid="{00000000-0005-0000-0000-0000CADF0000}"/>
    <cellStyle name="Hyperlink 6" xfId="40965" hidden="1" xr:uid="{00000000-0005-0000-0000-0000CBDF0000}"/>
    <cellStyle name="Hyperlink 6" xfId="40938" hidden="1" xr:uid="{00000000-0005-0000-0000-0000CCDF0000}"/>
    <cellStyle name="Hyperlink 6" xfId="41015" hidden="1" xr:uid="{00000000-0005-0000-0000-0000CDDF0000}"/>
    <cellStyle name="Hyperlink 6" xfId="41071" hidden="1" xr:uid="{00000000-0005-0000-0000-0000CEDF0000}"/>
    <cellStyle name="Hyperlink 6" xfId="40499" hidden="1" xr:uid="{00000000-0005-0000-0000-0000CFDF0000}"/>
    <cellStyle name="Hyperlink 6" xfId="41169" hidden="1" xr:uid="{00000000-0005-0000-0000-0000D0DF0000}"/>
    <cellStyle name="Hyperlink 6" xfId="41142" hidden="1" xr:uid="{00000000-0005-0000-0000-0000D1DF0000}"/>
    <cellStyle name="Hyperlink 6" xfId="41219" hidden="1" xr:uid="{00000000-0005-0000-0000-0000D2DF0000}"/>
    <cellStyle name="Hyperlink 6" xfId="41275" hidden="1" xr:uid="{00000000-0005-0000-0000-0000D3DF0000}"/>
    <cellStyle name="Hyperlink 6" xfId="5621" hidden="1" xr:uid="{00000000-0005-0000-0000-0000D4DF0000}"/>
    <cellStyle name="Hyperlink 6" xfId="41373" hidden="1" xr:uid="{00000000-0005-0000-0000-0000D5DF0000}"/>
    <cellStyle name="Hyperlink 6" xfId="41346" hidden="1" xr:uid="{00000000-0005-0000-0000-0000D6DF0000}"/>
    <cellStyle name="Hyperlink 6" xfId="41423" hidden="1" xr:uid="{00000000-0005-0000-0000-0000D7DF0000}"/>
    <cellStyle name="Hyperlink 6" xfId="41479" hidden="1" xr:uid="{00000000-0005-0000-0000-0000D8DF0000}"/>
    <cellStyle name="Hyperlink 6" xfId="41559" hidden="1" xr:uid="{00000000-0005-0000-0000-0000D9DF0000}"/>
    <cellStyle name="Hyperlink 6" xfId="41628" hidden="1" xr:uid="{00000000-0005-0000-0000-0000DADF0000}"/>
    <cellStyle name="Hyperlink 6" xfId="41601" hidden="1" xr:uid="{00000000-0005-0000-0000-0000DBDF0000}"/>
    <cellStyle name="Hyperlink 6" xfId="41678" hidden="1" xr:uid="{00000000-0005-0000-0000-0000DCDF0000}"/>
    <cellStyle name="Hyperlink 6" xfId="41734" hidden="1" xr:uid="{00000000-0005-0000-0000-0000DDDF0000}"/>
    <cellStyle name="Hyperlink 6" xfId="41863" hidden="1" xr:uid="{00000000-0005-0000-0000-0000DEDF0000}"/>
    <cellStyle name="Hyperlink 6" xfId="41985" hidden="1" xr:uid="{00000000-0005-0000-0000-0000DFDF0000}"/>
    <cellStyle name="Hyperlink 6" xfId="41958" hidden="1" xr:uid="{00000000-0005-0000-0000-0000E0DF0000}"/>
    <cellStyle name="Hyperlink 6" xfId="42035" hidden="1" xr:uid="{00000000-0005-0000-0000-0000E1DF0000}"/>
    <cellStyle name="Hyperlink 6" xfId="42091" hidden="1" xr:uid="{00000000-0005-0000-0000-0000E2DF0000}"/>
    <cellStyle name="Hyperlink 6" xfId="42243" hidden="1" xr:uid="{00000000-0005-0000-0000-0000E3DF0000}"/>
    <cellStyle name="Hyperlink 6" xfId="42416" hidden="1" xr:uid="{00000000-0005-0000-0000-0000E4DF0000}"/>
    <cellStyle name="Hyperlink 6" xfId="42389" hidden="1" xr:uid="{00000000-0005-0000-0000-0000E5DF0000}"/>
    <cellStyle name="Hyperlink 6" xfId="42466" hidden="1" xr:uid="{00000000-0005-0000-0000-0000E6DF0000}"/>
    <cellStyle name="Hyperlink 6" xfId="42522" hidden="1" xr:uid="{00000000-0005-0000-0000-0000E7DF0000}"/>
    <cellStyle name="Hyperlink 6" xfId="42304" hidden="1" xr:uid="{00000000-0005-0000-0000-0000E8DF0000}"/>
    <cellStyle name="Hyperlink 6" xfId="42648" hidden="1" xr:uid="{00000000-0005-0000-0000-0000E9DF0000}"/>
    <cellStyle name="Hyperlink 6" xfId="42621" hidden="1" xr:uid="{00000000-0005-0000-0000-0000EADF0000}"/>
    <cellStyle name="Hyperlink 6" xfId="42698" hidden="1" xr:uid="{00000000-0005-0000-0000-0000EBDF0000}"/>
    <cellStyle name="Hyperlink 6" xfId="42754" hidden="1" xr:uid="{00000000-0005-0000-0000-0000ECDF0000}"/>
    <cellStyle name="Hyperlink 6" xfId="42199" hidden="1" xr:uid="{00000000-0005-0000-0000-0000EDDF0000}"/>
    <cellStyle name="Hyperlink 6" xfId="42852" hidden="1" xr:uid="{00000000-0005-0000-0000-0000EEDF0000}"/>
    <cellStyle name="Hyperlink 6" xfId="42825" hidden="1" xr:uid="{00000000-0005-0000-0000-0000EFDF0000}"/>
    <cellStyle name="Hyperlink 6" xfId="42902" hidden="1" xr:uid="{00000000-0005-0000-0000-0000F0DF0000}"/>
    <cellStyle name="Hyperlink 6" xfId="42958" hidden="1" xr:uid="{00000000-0005-0000-0000-0000F1DF0000}"/>
    <cellStyle name="Hyperlink 6" xfId="42335" hidden="1" xr:uid="{00000000-0005-0000-0000-0000F2DF0000}"/>
    <cellStyle name="Hyperlink 6" xfId="43056" hidden="1" xr:uid="{00000000-0005-0000-0000-0000F3DF0000}"/>
    <cellStyle name="Hyperlink 6" xfId="43029" hidden="1" xr:uid="{00000000-0005-0000-0000-0000F4DF0000}"/>
    <cellStyle name="Hyperlink 6" xfId="43106" hidden="1" xr:uid="{00000000-0005-0000-0000-0000F5DF0000}"/>
    <cellStyle name="Hyperlink 6" xfId="43162" hidden="1" xr:uid="{00000000-0005-0000-0000-0000F6DF0000}"/>
    <cellStyle name="Hyperlink 6" xfId="42590" hidden="1" xr:uid="{00000000-0005-0000-0000-0000F7DF0000}"/>
    <cellStyle name="Hyperlink 6" xfId="43260" hidden="1" xr:uid="{00000000-0005-0000-0000-0000F8DF0000}"/>
    <cellStyle name="Hyperlink 6" xfId="43233" hidden="1" xr:uid="{00000000-0005-0000-0000-0000F9DF0000}"/>
    <cellStyle name="Hyperlink 6" xfId="43310" hidden="1" xr:uid="{00000000-0005-0000-0000-0000FADF0000}"/>
    <cellStyle name="Hyperlink 6" xfId="43366" hidden="1" xr:uid="{00000000-0005-0000-0000-0000FBDF0000}"/>
    <cellStyle name="Hyperlink 6" xfId="41924" hidden="1" xr:uid="{00000000-0005-0000-0000-0000FCDF0000}"/>
    <cellStyle name="Hyperlink 6" xfId="43464" hidden="1" xr:uid="{00000000-0005-0000-0000-0000FDDF0000}"/>
    <cellStyle name="Hyperlink 6" xfId="43437" hidden="1" xr:uid="{00000000-0005-0000-0000-0000FEDF0000}"/>
    <cellStyle name="Hyperlink 6" xfId="43514" hidden="1" xr:uid="{00000000-0005-0000-0000-0000FFDF0000}"/>
    <cellStyle name="Hyperlink 6" xfId="43570" hidden="1" xr:uid="{00000000-0005-0000-0000-000000E00000}"/>
    <cellStyle name="Hyperlink 6" xfId="43722" hidden="1" xr:uid="{00000000-0005-0000-0000-000001E00000}"/>
    <cellStyle name="Hyperlink 6" xfId="43895" hidden="1" xr:uid="{00000000-0005-0000-0000-000002E00000}"/>
    <cellStyle name="Hyperlink 6" xfId="43868" hidden="1" xr:uid="{00000000-0005-0000-0000-000003E00000}"/>
    <cellStyle name="Hyperlink 6" xfId="43945" hidden="1" xr:uid="{00000000-0005-0000-0000-000004E00000}"/>
    <cellStyle name="Hyperlink 6" xfId="44001" hidden="1" xr:uid="{00000000-0005-0000-0000-000005E00000}"/>
    <cellStyle name="Hyperlink 6" xfId="43783" hidden="1" xr:uid="{00000000-0005-0000-0000-000006E00000}"/>
    <cellStyle name="Hyperlink 6" xfId="44127" hidden="1" xr:uid="{00000000-0005-0000-0000-000007E00000}"/>
    <cellStyle name="Hyperlink 6" xfId="44100" hidden="1" xr:uid="{00000000-0005-0000-0000-000008E00000}"/>
    <cellStyle name="Hyperlink 6" xfId="44177" hidden="1" xr:uid="{00000000-0005-0000-0000-000009E00000}"/>
    <cellStyle name="Hyperlink 6" xfId="44233" hidden="1" xr:uid="{00000000-0005-0000-0000-00000AE00000}"/>
    <cellStyle name="Hyperlink 6" xfId="43678" hidden="1" xr:uid="{00000000-0005-0000-0000-00000BE00000}"/>
    <cellStyle name="Hyperlink 6" xfId="44331" hidden="1" xr:uid="{00000000-0005-0000-0000-00000CE00000}"/>
    <cellStyle name="Hyperlink 6" xfId="44304" hidden="1" xr:uid="{00000000-0005-0000-0000-00000DE00000}"/>
    <cellStyle name="Hyperlink 6" xfId="44381" hidden="1" xr:uid="{00000000-0005-0000-0000-00000EE00000}"/>
    <cellStyle name="Hyperlink 6" xfId="44437" hidden="1" xr:uid="{00000000-0005-0000-0000-00000FE00000}"/>
    <cellStyle name="Hyperlink 6" xfId="43814" hidden="1" xr:uid="{00000000-0005-0000-0000-000010E00000}"/>
    <cellStyle name="Hyperlink 6" xfId="44535" hidden="1" xr:uid="{00000000-0005-0000-0000-000011E00000}"/>
    <cellStyle name="Hyperlink 6" xfId="44508" hidden="1" xr:uid="{00000000-0005-0000-0000-000012E00000}"/>
    <cellStyle name="Hyperlink 6" xfId="44585" hidden="1" xr:uid="{00000000-0005-0000-0000-000013E00000}"/>
    <cellStyle name="Hyperlink 6" xfId="44641" hidden="1" xr:uid="{00000000-0005-0000-0000-000014E00000}"/>
    <cellStyle name="Hyperlink 6" xfId="44069" hidden="1" xr:uid="{00000000-0005-0000-0000-000015E00000}"/>
    <cellStyle name="Hyperlink 6" xfId="44739" hidden="1" xr:uid="{00000000-0005-0000-0000-000016E00000}"/>
    <cellStyle name="Hyperlink 6" xfId="44712" hidden="1" xr:uid="{00000000-0005-0000-0000-000017E00000}"/>
    <cellStyle name="Hyperlink 6" xfId="44789" hidden="1" xr:uid="{00000000-0005-0000-0000-000018E00000}"/>
    <cellStyle name="Hyperlink 6" xfId="44845" hidden="1" xr:uid="{00000000-0005-0000-0000-000019E00000}"/>
    <cellStyle name="Hyperlink 6" xfId="41824" hidden="1" xr:uid="{00000000-0005-0000-0000-00001AE00000}"/>
    <cellStyle name="Hyperlink 6" xfId="44943" hidden="1" xr:uid="{00000000-0005-0000-0000-00001BE00000}"/>
    <cellStyle name="Hyperlink 6" xfId="44916" hidden="1" xr:uid="{00000000-0005-0000-0000-00001CE00000}"/>
    <cellStyle name="Hyperlink 6" xfId="44993" hidden="1" xr:uid="{00000000-0005-0000-0000-00001DE00000}"/>
    <cellStyle name="Hyperlink 6" xfId="45049" hidden="1" xr:uid="{00000000-0005-0000-0000-00001EE00000}"/>
    <cellStyle name="Hyperlink 6" xfId="45201" hidden="1" xr:uid="{00000000-0005-0000-0000-00001FE00000}"/>
    <cellStyle name="Hyperlink 6" xfId="45374" hidden="1" xr:uid="{00000000-0005-0000-0000-000020E00000}"/>
    <cellStyle name="Hyperlink 6" xfId="45347" hidden="1" xr:uid="{00000000-0005-0000-0000-000021E00000}"/>
    <cellStyle name="Hyperlink 6" xfId="45424" hidden="1" xr:uid="{00000000-0005-0000-0000-000022E00000}"/>
    <cellStyle name="Hyperlink 6" xfId="45480" hidden="1" xr:uid="{00000000-0005-0000-0000-000023E00000}"/>
    <cellStyle name="Hyperlink 6" xfId="45262" hidden="1" xr:uid="{00000000-0005-0000-0000-000024E00000}"/>
    <cellStyle name="Hyperlink 6" xfId="45606" hidden="1" xr:uid="{00000000-0005-0000-0000-000025E00000}"/>
    <cellStyle name="Hyperlink 6" xfId="45579" hidden="1" xr:uid="{00000000-0005-0000-0000-000026E00000}"/>
    <cellStyle name="Hyperlink 6" xfId="45656" hidden="1" xr:uid="{00000000-0005-0000-0000-000027E00000}"/>
    <cellStyle name="Hyperlink 6" xfId="45712" hidden="1" xr:uid="{00000000-0005-0000-0000-000028E00000}"/>
    <cellStyle name="Hyperlink 6" xfId="45157" hidden="1" xr:uid="{00000000-0005-0000-0000-000029E00000}"/>
    <cellStyle name="Hyperlink 6" xfId="45810" hidden="1" xr:uid="{00000000-0005-0000-0000-00002AE00000}"/>
    <cellStyle name="Hyperlink 6" xfId="45783" hidden="1" xr:uid="{00000000-0005-0000-0000-00002BE00000}"/>
    <cellStyle name="Hyperlink 6" xfId="45860" hidden="1" xr:uid="{00000000-0005-0000-0000-00002CE00000}"/>
    <cellStyle name="Hyperlink 6" xfId="45916" hidden="1" xr:uid="{00000000-0005-0000-0000-00002DE00000}"/>
    <cellStyle name="Hyperlink 6" xfId="45293" hidden="1" xr:uid="{00000000-0005-0000-0000-00002EE00000}"/>
    <cellStyle name="Hyperlink 6" xfId="46014" hidden="1" xr:uid="{00000000-0005-0000-0000-00002FE00000}"/>
    <cellStyle name="Hyperlink 6" xfId="45987" hidden="1" xr:uid="{00000000-0005-0000-0000-000030E00000}"/>
    <cellStyle name="Hyperlink 6" xfId="46064" hidden="1" xr:uid="{00000000-0005-0000-0000-000031E00000}"/>
    <cellStyle name="Hyperlink 6" xfId="46120" hidden="1" xr:uid="{00000000-0005-0000-0000-000032E00000}"/>
    <cellStyle name="Hyperlink 6" xfId="45548" hidden="1" xr:uid="{00000000-0005-0000-0000-000033E00000}"/>
    <cellStyle name="Hyperlink 6" xfId="46218" hidden="1" xr:uid="{00000000-0005-0000-0000-000034E00000}"/>
    <cellStyle name="Hyperlink 6" xfId="46191" hidden="1" xr:uid="{00000000-0005-0000-0000-000035E00000}"/>
    <cellStyle name="Hyperlink 6" xfId="46268" hidden="1" xr:uid="{00000000-0005-0000-0000-000036E00000}"/>
    <cellStyle name="Hyperlink 6" xfId="46324" hidden="1" xr:uid="{00000000-0005-0000-0000-000037E00000}"/>
    <cellStyle name="Hyperlink 6" xfId="16439" hidden="1" xr:uid="{00000000-0005-0000-0000-000038E00000}"/>
    <cellStyle name="Hyperlink 6" xfId="46422" hidden="1" xr:uid="{00000000-0005-0000-0000-000039E00000}"/>
    <cellStyle name="Hyperlink 6" xfId="46395" hidden="1" xr:uid="{00000000-0005-0000-0000-00003AE00000}"/>
    <cellStyle name="Hyperlink 6" xfId="46472" hidden="1" xr:uid="{00000000-0005-0000-0000-00003BE00000}"/>
    <cellStyle name="Hyperlink 6" xfId="46528" hidden="1" xr:uid="{00000000-0005-0000-0000-00003CE00000}"/>
    <cellStyle name="Hyperlink 6" xfId="46608" hidden="1" xr:uid="{00000000-0005-0000-0000-00003DE00000}"/>
    <cellStyle name="Hyperlink 6" xfId="46677" hidden="1" xr:uid="{00000000-0005-0000-0000-00003EE00000}"/>
    <cellStyle name="Hyperlink 6" xfId="46650" hidden="1" xr:uid="{00000000-0005-0000-0000-00003FE00000}"/>
    <cellStyle name="Hyperlink 6" xfId="46727" hidden="1" xr:uid="{00000000-0005-0000-0000-000040E00000}"/>
    <cellStyle name="Hyperlink 6" xfId="46783" hidden="1" xr:uid="{00000000-0005-0000-0000-000041E00000}"/>
    <cellStyle name="Hyperlink 6" xfId="46912" hidden="1" xr:uid="{00000000-0005-0000-0000-000042E00000}"/>
    <cellStyle name="Hyperlink 6" xfId="47034" hidden="1" xr:uid="{00000000-0005-0000-0000-000043E00000}"/>
    <cellStyle name="Hyperlink 6" xfId="47007" hidden="1" xr:uid="{00000000-0005-0000-0000-000044E00000}"/>
    <cellStyle name="Hyperlink 6" xfId="47084" hidden="1" xr:uid="{00000000-0005-0000-0000-000045E00000}"/>
    <cellStyle name="Hyperlink 6" xfId="47140" hidden="1" xr:uid="{00000000-0005-0000-0000-000046E00000}"/>
    <cellStyle name="Hyperlink 6" xfId="47292" hidden="1" xr:uid="{00000000-0005-0000-0000-000047E00000}"/>
    <cellStyle name="Hyperlink 6" xfId="47465" hidden="1" xr:uid="{00000000-0005-0000-0000-000048E00000}"/>
    <cellStyle name="Hyperlink 6" xfId="47438" hidden="1" xr:uid="{00000000-0005-0000-0000-000049E00000}"/>
    <cellStyle name="Hyperlink 6" xfId="47515" hidden="1" xr:uid="{00000000-0005-0000-0000-00004AE00000}"/>
    <cellStyle name="Hyperlink 6" xfId="47571" hidden="1" xr:uid="{00000000-0005-0000-0000-00004BE00000}"/>
    <cellStyle name="Hyperlink 6" xfId="47353" hidden="1" xr:uid="{00000000-0005-0000-0000-00004CE00000}"/>
    <cellStyle name="Hyperlink 6" xfId="47697" hidden="1" xr:uid="{00000000-0005-0000-0000-00004DE00000}"/>
    <cellStyle name="Hyperlink 6" xfId="47670" hidden="1" xr:uid="{00000000-0005-0000-0000-00004EE00000}"/>
    <cellStyle name="Hyperlink 6" xfId="47747" hidden="1" xr:uid="{00000000-0005-0000-0000-00004FE00000}"/>
    <cellStyle name="Hyperlink 6" xfId="47803" hidden="1" xr:uid="{00000000-0005-0000-0000-000050E00000}"/>
    <cellStyle name="Hyperlink 6" xfId="47248" hidden="1" xr:uid="{00000000-0005-0000-0000-000051E00000}"/>
    <cellStyle name="Hyperlink 6" xfId="47901" hidden="1" xr:uid="{00000000-0005-0000-0000-000052E00000}"/>
    <cellStyle name="Hyperlink 6" xfId="47874" hidden="1" xr:uid="{00000000-0005-0000-0000-000053E00000}"/>
    <cellStyle name="Hyperlink 6" xfId="47951" hidden="1" xr:uid="{00000000-0005-0000-0000-000054E00000}"/>
    <cellStyle name="Hyperlink 6" xfId="48007" hidden="1" xr:uid="{00000000-0005-0000-0000-000055E00000}"/>
    <cellStyle name="Hyperlink 6" xfId="47384" hidden="1" xr:uid="{00000000-0005-0000-0000-000056E00000}"/>
    <cellStyle name="Hyperlink 6" xfId="48105" hidden="1" xr:uid="{00000000-0005-0000-0000-000057E00000}"/>
    <cellStyle name="Hyperlink 6" xfId="48078" hidden="1" xr:uid="{00000000-0005-0000-0000-000058E00000}"/>
    <cellStyle name="Hyperlink 6" xfId="48155" hidden="1" xr:uid="{00000000-0005-0000-0000-000059E00000}"/>
    <cellStyle name="Hyperlink 6" xfId="48211" hidden="1" xr:uid="{00000000-0005-0000-0000-00005AE00000}"/>
    <cellStyle name="Hyperlink 6" xfId="47639" hidden="1" xr:uid="{00000000-0005-0000-0000-00005BE00000}"/>
    <cellStyle name="Hyperlink 6" xfId="48309" hidden="1" xr:uid="{00000000-0005-0000-0000-00005CE00000}"/>
    <cellStyle name="Hyperlink 6" xfId="48282" hidden="1" xr:uid="{00000000-0005-0000-0000-00005DE00000}"/>
    <cellStyle name="Hyperlink 6" xfId="48359" hidden="1" xr:uid="{00000000-0005-0000-0000-00005EE00000}"/>
    <cellStyle name="Hyperlink 6" xfId="48415" hidden="1" xr:uid="{00000000-0005-0000-0000-00005FE00000}"/>
    <cellStyle name="Hyperlink 6" xfId="46973" hidden="1" xr:uid="{00000000-0005-0000-0000-000060E00000}"/>
    <cellStyle name="Hyperlink 6" xfId="48513" hidden="1" xr:uid="{00000000-0005-0000-0000-000061E00000}"/>
    <cellStyle name="Hyperlink 6" xfId="48486" hidden="1" xr:uid="{00000000-0005-0000-0000-000062E00000}"/>
    <cellStyle name="Hyperlink 6" xfId="48563" hidden="1" xr:uid="{00000000-0005-0000-0000-000063E00000}"/>
    <cellStyle name="Hyperlink 6" xfId="48619" hidden="1" xr:uid="{00000000-0005-0000-0000-000064E00000}"/>
    <cellStyle name="Hyperlink 6" xfId="48771" hidden="1" xr:uid="{00000000-0005-0000-0000-000065E00000}"/>
    <cellStyle name="Hyperlink 6" xfId="48944" hidden="1" xr:uid="{00000000-0005-0000-0000-000066E00000}"/>
    <cellStyle name="Hyperlink 6" xfId="48917" hidden="1" xr:uid="{00000000-0005-0000-0000-000067E00000}"/>
    <cellStyle name="Hyperlink 6" xfId="48994" hidden="1" xr:uid="{00000000-0005-0000-0000-000068E00000}"/>
    <cellStyle name="Hyperlink 6" xfId="49050" hidden="1" xr:uid="{00000000-0005-0000-0000-000069E00000}"/>
    <cellStyle name="Hyperlink 6" xfId="48832" hidden="1" xr:uid="{00000000-0005-0000-0000-00006AE00000}"/>
    <cellStyle name="Hyperlink 6" xfId="49176" hidden="1" xr:uid="{00000000-0005-0000-0000-00006BE00000}"/>
    <cellStyle name="Hyperlink 6" xfId="49149" hidden="1" xr:uid="{00000000-0005-0000-0000-00006CE00000}"/>
    <cellStyle name="Hyperlink 6" xfId="49226" hidden="1" xr:uid="{00000000-0005-0000-0000-00006DE00000}"/>
    <cellStyle name="Hyperlink 6" xfId="49282" hidden="1" xr:uid="{00000000-0005-0000-0000-00006EE00000}"/>
    <cellStyle name="Hyperlink 6" xfId="48727" hidden="1" xr:uid="{00000000-0005-0000-0000-00006FE00000}"/>
    <cellStyle name="Hyperlink 6" xfId="49380" hidden="1" xr:uid="{00000000-0005-0000-0000-000070E00000}"/>
    <cellStyle name="Hyperlink 6" xfId="49353" hidden="1" xr:uid="{00000000-0005-0000-0000-000071E00000}"/>
    <cellStyle name="Hyperlink 6" xfId="49430" hidden="1" xr:uid="{00000000-0005-0000-0000-000072E00000}"/>
    <cellStyle name="Hyperlink 6" xfId="49486" hidden="1" xr:uid="{00000000-0005-0000-0000-000073E00000}"/>
    <cellStyle name="Hyperlink 6" xfId="48863" hidden="1" xr:uid="{00000000-0005-0000-0000-000074E00000}"/>
    <cellStyle name="Hyperlink 6" xfId="49584" hidden="1" xr:uid="{00000000-0005-0000-0000-000075E00000}"/>
    <cellStyle name="Hyperlink 6" xfId="49557" hidden="1" xr:uid="{00000000-0005-0000-0000-000076E00000}"/>
    <cellStyle name="Hyperlink 6" xfId="49634" hidden="1" xr:uid="{00000000-0005-0000-0000-000077E00000}"/>
    <cellStyle name="Hyperlink 6" xfId="49690" hidden="1" xr:uid="{00000000-0005-0000-0000-000078E00000}"/>
    <cellStyle name="Hyperlink 6" xfId="49118" hidden="1" xr:uid="{00000000-0005-0000-0000-000079E00000}"/>
    <cellStyle name="Hyperlink 6" xfId="49788" hidden="1" xr:uid="{00000000-0005-0000-0000-00007AE00000}"/>
    <cellStyle name="Hyperlink 6" xfId="49761" hidden="1" xr:uid="{00000000-0005-0000-0000-00007BE00000}"/>
    <cellStyle name="Hyperlink 6" xfId="49838" hidden="1" xr:uid="{00000000-0005-0000-0000-00007CE00000}"/>
    <cellStyle name="Hyperlink 6" xfId="49894" hidden="1" xr:uid="{00000000-0005-0000-0000-00007DE00000}"/>
    <cellStyle name="Hyperlink 6" xfId="46873" hidden="1" xr:uid="{00000000-0005-0000-0000-00007EE00000}"/>
    <cellStyle name="Hyperlink 6" xfId="49992" hidden="1" xr:uid="{00000000-0005-0000-0000-00007FE00000}"/>
    <cellStyle name="Hyperlink 6" xfId="49965" hidden="1" xr:uid="{00000000-0005-0000-0000-000080E00000}"/>
    <cellStyle name="Hyperlink 6" xfId="50042" hidden="1" xr:uid="{00000000-0005-0000-0000-000081E00000}"/>
    <cellStyle name="Hyperlink 6" xfId="50098" hidden="1" xr:uid="{00000000-0005-0000-0000-000082E00000}"/>
    <cellStyle name="Hyperlink 6" xfId="50250" hidden="1" xr:uid="{00000000-0005-0000-0000-000083E00000}"/>
    <cellStyle name="Hyperlink 6" xfId="50423" hidden="1" xr:uid="{00000000-0005-0000-0000-000084E00000}"/>
    <cellStyle name="Hyperlink 6" xfId="50396" hidden="1" xr:uid="{00000000-0005-0000-0000-000085E00000}"/>
    <cellStyle name="Hyperlink 6" xfId="50473" hidden="1" xr:uid="{00000000-0005-0000-0000-000086E00000}"/>
    <cellStyle name="Hyperlink 6" xfId="50529" hidden="1" xr:uid="{00000000-0005-0000-0000-000087E00000}"/>
    <cellStyle name="Hyperlink 6" xfId="50311" hidden="1" xr:uid="{00000000-0005-0000-0000-000088E00000}"/>
    <cellStyle name="Hyperlink 6" xfId="50655" hidden="1" xr:uid="{00000000-0005-0000-0000-000089E00000}"/>
    <cellStyle name="Hyperlink 6" xfId="50628" hidden="1" xr:uid="{00000000-0005-0000-0000-00008AE00000}"/>
    <cellStyle name="Hyperlink 6" xfId="50705" hidden="1" xr:uid="{00000000-0005-0000-0000-00008BE00000}"/>
    <cellStyle name="Hyperlink 6" xfId="50761" hidden="1" xr:uid="{00000000-0005-0000-0000-00008CE00000}"/>
    <cellStyle name="Hyperlink 6" xfId="50206" hidden="1" xr:uid="{00000000-0005-0000-0000-00008DE00000}"/>
    <cellStyle name="Hyperlink 6" xfId="50859" hidden="1" xr:uid="{00000000-0005-0000-0000-00008EE00000}"/>
    <cellStyle name="Hyperlink 6" xfId="50832" hidden="1" xr:uid="{00000000-0005-0000-0000-00008FE00000}"/>
    <cellStyle name="Hyperlink 6" xfId="50909" hidden="1" xr:uid="{00000000-0005-0000-0000-000090E00000}"/>
    <cellStyle name="Hyperlink 6" xfId="50965" hidden="1" xr:uid="{00000000-0005-0000-0000-000091E00000}"/>
    <cellStyle name="Hyperlink 6" xfId="50342" hidden="1" xr:uid="{00000000-0005-0000-0000-000092E00000}"/>
    <cellStyle name="Hyperlink 6" xfId="51063" hidden="1" xr:uid="{00000000-0005-0000-0000-000093E00000}"/>
    <cellStyle name="Hyperlink 6" xfId="51036" hidden="1" xr:uid="{00000000-0005-0000-0000-000094E00000}"/>
    <cellStyle name="Hyperlink 6" xfId="51113" hidden="1" xr:uid="{00000000-0005-0000-0000-000095E00000}"/>
    <cellStyle name="Hyperlink 6" xfId="51169" hidden="1" xr:uid="{00000000-0005-0000-0000-000096E00000}"/>
    <cellStyle name="Hyperlink 6" xfId="50597" hidden="1" xr:uid="{00000000-0005-0000-0000-000097E00000}"/>
    <cellStyle name="Hyperlink 6" xfId="51267" hidden="1" xr:uid="{00000000-0005-0000-0000-000098E00000}"/>
    <cellStyle name="Hyperlink 6" xfId="51240" hidden="1" xr:uid="{00000000-0005-0000-0000-000099E00000}"/>
    <cellStyle name="Hyperlink 6" xfId="51317" hidden="1" xr:uid="{00000000-0005-0000-0000-00009AE00000}"/>
    <cellStyle name="Hyperlink 6" xfId="51373" hidden="1" xr:uid="{00000000-0005-0000-0000-00009BE00000}"/>
    <cellStyle name="Hyperlink 6" xfId="36265" hidden="1" xr:uid="{00000000-0005-0000-0000-00009CE00000}"/>
    <cellStyle name="Hyperlink 6" xfId="51471" hidden="1" xr:uid="{00000000-0005-0000-0000-00009DE00000}"/>
    <cellStyle name="Hyperlink 6" xfId="51444" hidden="1" xr:uid="{00000000-0005-0000-0000-00009EE00000}"/>
    <cellStyle name="Hyperlink 6" xfId="51521" hidden="1" xr:uid="{00000000-0005-0000-0000-00009FE00000}"/>
    <cellStyle name="Hyperlink 6" xfId="51577" hidden="1" xr:uid="{00000000-0005-0000-0000-0000A0E00000}"/>
    <cellStyle name="Hyperlink 6" xfId="51657" hidden="1" xr:uid="{00000000-0005-0000-0000-0000A1E00000}"/>
    <cellStyle name="Hyperlink 6" xfId="51726" hidden="1" xr:uid="{00000000-0005-0000-0000-0000A2E00000}"/>
    <cellStyle name="Hyperlink 6" xfId="51699" hidden="1" xr:uid="{00000000-0005-0000-0000-0000A3E00000}"/>
    <cellStyle name="Hyperlink 6" xfId="51776" hidden="1" xr:uid="{00000000-0005-0000-0000-0000A4E00000}"/>
    <cellStyle name="Hyperlink 6" xfId="51832" hidden="1" xr:uid="{00000000-0005-0000-0000-0000A5E00000}"/>
    <cellStyle name="Hyperlink 6" xfId="51961" hidden="1" xr:uid="{00000000-0005-0000-0000-0000A6E00000}"/>
    <cellStyle name="Hyperlink 6" xfId="52083" hidden="1" xr:uid="{00000000-0005-0000-0000-0000A7E00000}"/>
    <cellStyle name="Hyperlink 6" xfId="52056" hidden="1" xr:uid="{00000000-0005-0000-0000-0000A8E00000}"/>
    <cellStyle name="Hyperlink 6" xfId="52133" hidden="1" xr:uid="{00000000-0005-0000-0000-0000A9E00000}"/>
    <cellStyle name="Hyperlink 6" xfId="52189" hidden="1" xr:uid="{00000000-0005-0000-0000-0000AAE00000}"/>
    <cellStyle name="Hyperlink 6" xfId="52341" hidden="1" xr:uid="{00000000-0005-0000-0000-0000ABE00000}"/>
    <cellStyle name="Hyperlink 6" xfId="52514" hidden="1" xr:uid="{00000000-0005-0000-0000-0000ACE00000}"/>
    <cellStyle name="Hyperlink 6" xfId="52487" hidden="1" xr:uid="{00000000-0005-0000-0000-0000ADE00000}"/>
    <cellStyle name="Hyperlink 6" xfId="52564" hidden="1" xr:uid="{00000000-0005-0000-0000-0000AEE00000}"/>
    <cellStyle name="Hyperlink 6" xfId="52620" hidden="1" xr:uid="{00000000-0005-0000-0000-0000AFE00000}"/>
    <cellStyle name="Hyperlink 6" xfId="52402" hidden="1" xr:uid="{00000000-0005-0000-0000-0000B0E00000}"/>
    <cellStyle name="Hyperlink 6" xfId="52746" hidden="1" xr:uid="{00000000-0005-0000-0000-0000B1E00000}"/>
    <cellStyle name="Hyperlink 6" xfId="52719" hidden="1" xr:uid="{00000000-0005-0000-0000-0000B2E00000}"/>
    <cellStyle name="Hyperlink 6" xfId="52796" hidden="1" xr:uid="{00000000-0005-0000-0000-0000B3E00000}"/>
    <cellStyle name="Hyperlink 6" xfId="52852" hidden="1" xr:uid="{00000000-0005-0000-0000-0000B4E00000}"/>
    <cellStyle name="Hyperlink 6" xfId="52297" hidden="1" xr:uid="{00000000-0005-0000-0000-0000B5E00000}"/>
    <cellStyle name="Hyperlink 6" xfId="52950" hidden="1" xr:uid="{00000000-0005-0000-0000-0000B6E00000}"/>
    <cellStyle name="Hyperlink 6" xfId="52923" hidden="1" xr:uid="{00000000-0005-0000-0000-0000B7E00000}"/>
    <cellStyle name="Hyperlink 6" xfId="53000" hidden="1" xr:uid="{00000000-0005-0000-0000-0000B8E00000}"/>
    <cellStyle name="Hyperlink 6" xfId="53056" hidden="1" xr:uid="{00000000-0005-0000-0000-0000B9E00000}"/>
    <cellStyle name="Hyperlink 6" xfId="52433" hidden="1" xr:uid="{00000000-0005-0000-0000-0000BAE00000}"/>
    <cellStyle name="Hyperlink 6" xfId="53154" hidden="1" xr:uid="{00000000-0005-0000-0000-0000BBE00000}"/>
    <cellStyle name="Hyperlink 6" xfId="53127" hidden="1" xr:uid="{00000000-0005-0000-0000-0000BCE00000}"/>
    <cellStyle name="Hyperlink 6" xfId="53204" hidden="1" xr:uid="{00000000-0005-0000-0000-0000BDE00000}"/>
    <cellStyle name="Hyperlink 6" xfId="53260" hidden="1" xr:uid="{00000000-0005-0000-0000-0000BEE00000}"/>
    <cellStyle name="Hyperlink 6" xfId="52688" hidden="1" xr:uid="{00000000-0005-0000-0000-0000BFE00000}"/>
    <cellStyle name="Hyperlink 6" xfId="53358" hidden="1" xr:uid="{00000000-0005-0000-0000-0000C0E00000}"/>
    <cellStyle name="Hyperlink 6" xfId="53331" hidden="1" xr:uid="{00000000-0005-0000-0000-0000C1E00000}"/>
    <cellStyle name="Hyperlink 6" xfId="53408" hidden="1" xr:uid="{00000000-0005-0000-0000-0000C2E00000}"/>
    <cellStyle name="Hyperlink 6" xfId="53464" hidden="1" xr:uid="{00000000-0005-0000-0000-0000C3E00000}"/>
    <cellStyle name="Hyperlink 6" xfId="52022" hidden="1" xr:uid="{00000000-0005-0000-0000-0000C4E00000}"/>
    <cellStyle name="Hyperlink 6" xfId="53562" hidden="1" xr:uid="{00000000-0005-0000-0000-0000C5E00000}"/>
    <cellStyle name="Hyperlink 6" xfId="53535" hidden="1" xr:uid="{00000000-0005-0000-0000-0000C6E00000}"/>
    <cellStyle name="Hyperlink 6" xfId="53612" hidden="1" xr:uid="{00000000-0005-0000-0000-0000C7E00000}"/>
    <cellStyle name="Hyperlink 6" xfId="53668" hidden="1" xr:uid="{00000000-0005-0000-0000-0000C8E00000}"/>
    <cellStyle name="Hyperlink 6" xfId="53820" hidden="1" xr:uid="{00000000-0005-0000-0000-0000C9E00000}"/>
    <cellStyle name="Hyperlink 6" xfId="53993" hidden="1" xr:uid="{00000000-0005-0000-0000-0000CAE00000}"/>
    <cellStyle name="Hyperlink 6" xfId="53966" hidden="1" xr:uid="{00000000-0005-0000-0000-0000CBE00000}"/>
    <cellStyle name="Hyperlink 6" xfId="54043" hidden="1" xr:uid="{00000000-0005-0000-0000-0000CCE00000}"/>
    <cellStyle name="Hyperlink 6" xfId="54099" hidden="1" xr:uid="{00000000-0005-0000-0000-0000CDE00000}"/>
    <cellStyle name="Hyperlink 6" xfId="53881" hidden="1" xr:uid="{00000000-0005-0000-0000-0000CEE00000}"/>
    <cellStyle name="Hyperlink 6" xfId="54225" hidden="1" xr:uid="{00000000-0005-0000-0000-0000CFE00000}"/>
    <cellStyle name="Hyperlink 6" xfId="54198" hidden="1" xr:uid="{00000000-0005-0000-0000-0000D0E00000}"/>
    <cellStyle name="Hyperlink 6" xfId="54275" hidden="1" xr:uid="{00000000-0005-0000-0000-0000D1E00000}"/>
    <cellStyle name="Hyperlink 6" xfId="54331" hidden="1" xr:uid="{00000000-0005-0000-0000-0000D2E00000}"/>
    <cellStyle name="Hyperlink 6" xfId="53776" hidden="1" xr:uid="{00000000-0005-0000-0000-0000D3E00000}"/>
    <cellStyle name="Hyperlink 6" xfId="54429" hidden="1" xr:uid="{00000000-0005-0000-0000-0000D4E00000}"/>
    <cellStyle name="Hyperlink 6" xfId="54402" hidden="1" xr:uid="{00000000-0005-0000-0000-0000D5E00000}"/>
    <cellStyle name="Hyperlink 6" xfId="54479" hidden="1" xr:uid="{00000000-0005-0000-0000-0000D6E00000}"/>
    <cellStyle name="Hyperlink 6" xfId="54535" hidden="1" xr:uid="{00000000-0005-0000-0000-0000D7E00000}"/>
    <cellStyle name="Hyperlink 6" xfId="53912" hidden="1" xr:uid="{00000000-0005-0000-0000-0000D8E00000}"/>
    <cellStyle name="Hyperlink 6" xfId="54633" hidden="1" xr:uid="{00000000-0005-0000-0000-0000D9E00000}"/>
    <cellStyle name="Hyperlink 6" xfId="54606" hidden="1" xr:uid="{00000000-0005-0000-0000-0000DAE00000}"/>
    <cellStyle name="Hyperlink 6" xfId="54683" hidden="1" xr:uid="{00000000-0005-0000-0000-0000DBE00000}"/>
    <cellStyle name="Hyperlink 6" xfId="54739" hidden="1" xr:uid="{00000000-0005-0000-0000-0000DCE00000}"/>
    <cellStyle name="Hyperlink 6" xfId="54167" hidden="1" xr:uid="{00000000-0005-0000-0000-0000DDE00000}"/>
    <cellStyle name="Hyperlink 6" xfId="54837" hidden="1" xr:uid="{00000000-0005-0000-0000-0000DEE00000}"/>
    <cellStyle name="Hyperlink 6" xfId="54810" hidden="1" xr:uid="{00000000-0005-0000-0000-0000DFE00000}"/>
    <cellStyle name="Hyperlink 6" xfId="54887" hidden="1" xr:uid="{00000000-0005-0000-0000-0000E0E00000}"/>
    <cellStyle name="Hyperlink 6" xfId="54943" hidden="1" xr:uid="{00000000-0005-0000-0000-0000E1E00000}"/>
    <cellStyle name="Hyperlink 6" xfId="51922" hidden="1" xr:uid="{00000000-0005-0000-0000-0000E2E00000}"/>
    <cellStyle name="Hyperlink 6" xfId="55041" hidden="1" xr:uid="{00000000-0005-0000-0000-0000E3E00000}"/>
    <cellStyle name="Hyperlink 6" xfId="55014" hidden="1" xr:uid="{00000000-0005-0000-0000-0000E4E00000}"/>
    <cellStyle name="Hyperlink 6" xfId="55091" hidden="1" xr:uid="{00000000-0005-0000-0000-0000E5E00000}"/>
    <cellStyle name="Hyperlink 6" xfId="55147" hidden="1" xr:uid="{00000000-0005-0000-0000-0000E6E00000}"/>
    <cellStyle name="Hyperlink 6" xfId="55299" hidden="1" xr:uid="{00000000-0005-0000-0000-0000E7E00000}"/>
    <cellStyle name="Hyperlink 6" xfId="55472" hidden="1" xr:uid="{00000000-0005-0000-0000-0000E8E00000}"/>
    <cellStyle name="Hyperlink 6" xfId="55445" hidden="1" xr:uid="{00000000-0005-0000-0000-0000E9E00000}"/>
    <cellStyle name="Hyperlink 6" xfId="55522" hidden="1" xr:uid="{00000000-0005-0000-0000-0000EAE00000}"/>
    <cellStyle name="Hyperlink 6" xfId="55578" hidden="1" xr:uid="{00000000-0005-0000-0000-0000EBE00000}"/>
    <cellStyle name="Hyperlink 6" xfId="55360" hidden="1" xr:uid="{00000000-0005-0000-0000-0000ECE00000}"/>
    <cellStyle name="Hyperlink 6" xfId="55704" hidden="1" xr:uid="{00000000-0005-0000-0000-0000EDE00000}"/>
    <cellStyle name="Hyperlink 6" xfId="55677" hidden="1" xr:uid="{00000000-0005-0000-0000-0000EEE00000}"/>
    <cellStyle name="Hyperlink 6" xfId="55754" hidden="1" xr:uid="{00000000-0005-0000-0000-0000EFE00000}"/>
    <cellStyle name="Hyperlink 6" xfId="55810" hidden="1" xr:uid="{00000000-0005-0000-0000-0000F0E00000}"/>
    <cellStyle name="Hyperlink 6" xfId="55255" hidden="1" xr:uid="{00000000-0005-0000-0000-0000F1E00000}"/>
    <cellStyle name="Hyperlink 6" xfId="55908" hidden="1" xr:uid="{00000000-0005-0000-0000-0000F2E00000}"/>
    <cellStyle name="Hyperlink 6" xfId="55881" hidden="1" xr:uid="{00000000-0005-0000-0000-0000F3E00000}"/>
    <cellStyle name="Hyperlink 6" xfId="55958" hidden="1" xr:uid="{00000000-0005-0000-0000-0000F4E00000}"/>
    <cellStyle name="Hyperlink 6" xfId="56014" hidden="1" xr:uid="{00000000-0005-0000-0000-0000F5E00000}"/>
    <cellStyle name="Hyperlink 6" xfId="55391" hidden="1" xr:uid="{00000000-0005-0000-0000-0000F6E00000}"/>
    <cellStyle name="Hyperlink 6" xfId="56112" hidden="1" xr:uid="{00000000-0005-0000-0000-0000F7E00000}"/>
    <cellStyle name="Hyperlink 6" xfId="56085" hidden="1" xr:uid="{00000000-0005-0000-0000-0000F8E00000}"/>
    <cellStyle name="Hyperlink 6" xfId="56162" hidden="1" xr:uid="{00000000-0005-0000-0000-0000F9E00000}"/>
    <cellStyle name="Hyperlink 6" xfId="56218" hidden="1" xr:uid="{00000000-0005-0000-0000-0000FAE00000}"/>
    <cellStyle name="Hyperlink 6" xfId="55646" hidden="1" xr:uid="{00000000-0005-0000-0000-0000FBE00000}"/>
    <cellStyle name="Hyperlink 6" xfId="56316" hidden="1" xr:uid="{00000000-0005-0000-0000-0000FCE00000}"/>
    <cellStyle name="Hyperlink 6" xfId="56289" hidden="1" xr:uid="{00000000-0005-0000-0000-0000FDE00000}"/>
    <cellStyle name="Hyperlink 6" xfId="56366" hidden="1" xr:uid="{00000000-0005-0000-0000-0000FEE00000}"/>
    <cellStyle name="Hyperlink 6" xfId="56422" hidden="1" xr:uid="{00000000-0005-0000-0000-0000FFE00000}"/>
    <cellStyle name="Hyperlink 6" xfId="56513" hidden="1" xr:uid="{00000000-0005-0000-0000-000000E10000}"/>
    <cellStyle name="Hyperlink 6" xfId="56584" hidden="1" xr:uid="{00000000-0005-0000-0000-000001E10000}"/>
    <cellStyle name="Hyperlink 6" xfId="56557" hidden="1" xr:uid="{00000000-0005-0000-0000-000002E10000}"/>
    <cellStyle name="Hyperlink 6" xfId="56634" hidden="1" xr:uid="{00000000-0005-0000-0000-000003E10000}"/>
    <cellStyle name="Hyperlink 6" xfId="56690" hidden="1" xr:uid="{00000000-0005-0000-0000-000004E10000}"/>
    <cellStyle name="Hyperlink 6" xfId="56770" hidden="1" xr:uid="{00000000-0005-0000-0000-000005E10000}"/>
    <cellStyle name="Hyperlink 6" xfId="56839" hidden="1" xr:uid="{00000000-0005-0000-0000-000006E10000}"/>
    <cellStyle name="Hyperlink 6" xfId="56812" hidden="1" xr:uid="{00000000-0005-0000-0000-000007E10000}"/>
    <cellStyle name="Hyperlink 6" xfId="56889" hidden="1" xr:uid="{00000000-0005-0000-0000-000008E10000}"/>
    <cellStyle name="Hyperlink 6" xfId="56945" hidden="1" xr:uid="{00000000-0005-0000-0000-000009E10000}"/>
    <cellStyle name="Hyperlink 6" xfId="57082" hidden="1" xr:uid="{00000000-0005-0000-0000-00000AE10000}"/>
    <cellStyle name="Hyperlink 6" xfId="57206" hidden="1" xr:uid="{00000000-0005-0000-0000-00000BE10000}"/>
    <cellStyle name="Hyperlink 6" xfId="57179" hidden="1" xr:uid="{00000000-0005-0000-0000-00000CE10000}"/>
    <cellStyle name="Hyperlink 6" xfId="57256" hidden="1" xr:uid="{00000000-0005-0000-0000-00000DE10000}"/>
    <cellStyle name="Hyperlink 6" xfId="57312" hidden="1" xr:uid="{00000000-0005-0000-0000-00000EE10000}"/>
    <cellStyle name="Hyperlink 6" xfId="57464" hidden="1" xr:uid="{00000000-0005-0000-0000-00000FE10000}"/>
    <cellStyle name="Hyperlink 6" xfId="57637" hidden="1" xr:uid="{00000000-0005-0000-0000-000010E10000}"/>
    <cellStyle name="Hyperlink 6" xfId="57610" hidden="1" xr:uid="{00000000-0005-0000-0000-000011E10000}"/>
    <cellStyle name="Hyperlink 6" xfId="57687" hidden="1" xr:uid="{00000000-0005-0000-0000-000012E10000}"/>
    <cellStyle name="Hyperlink 6" xfId="57743" hidden="1" xr:uid="{00000000-0005-0000-0000-000013E10000}"/>
    <cellStyle name="Hyperlink 6" xfId="57525" hidden="1" xr:uid="{00000000-0005-0000-0000-000014E10000}"/>
    <cellStyle name="Hyperlink 6" xfId="57869" hidden="1" xr:uid="{00000000-0005-0000-0000-000015E10000}"/>
    <cellStyle name="Hyperlink 6" xfId="57842" hidden="1" xr:uid="{00000000-0005-0000-0000-000016E10000}"/>
    <cellStyle name="Hyperlink 6" xfId="57919" hidden="1" xr:uid="{00000000-0005-0000-0000-000017E10000}"/>
    <cellStyle name="Hyperlink 6" xfId="57975" hidden="1" xr:uid="{00000000-0005-0000-0000-000018E10000}"/>
    <cellStyle name="Hyperlink 6" xfId="57420" hidden="1" xr:uid="{00000000-0005-0000-0000-000019E10000}"/>
    <cellStyle name="Hyperlink 6" xfId="58073" hidden="1" xr:uid="{00000000-0005-0000-0000-00001AE10000}"/>
    <cellStyle name="Hyperlink 6" xfId="58046" hidden="1" xr:uid="{00000000-0005-0000-0000-00001BE10000}"/>
    <cellStyle name="Hyperlink 6" xfId="58123" hidden="1" xr:uid="{00000000-0005-0000-0000-00001CE10000}"/>
    <cellStyle name="Hyperlink 6" xfId="58179" hidden="1" xr:uid="{00000000-0005-0000-0000-00001DE10000}"/>
    <cellStyle name="Hyperlink 6" xfId="57556" hidden="1" xr:uid="{00000000-0005-0000-0000-00001EE10000}"/>
    <cellStyle name="Hyperlink 6" xfId="58277" hidden="1" xr:uid="{00000000-0005-0000-0000-00001FE10000}"/>
    <cellStyle name="Hyperlink 6" xfId="58250" hidden="1" xr:uid="{00000000-0005-0000-0000-000020E10000}"/>
    <cellStyle name="Hyperlink 6" xfId="58327" hidden="1" xr:uid="{00000000-0005-0000-0000-000021E10000}"/>
    <cellStyle name="Hyperlink 6" xfId="58383" hidden="1" xr:uid="{00000000-0005-0000-0000-000022E10000}"/>
    <cellStyle name="Hyperlink 6" xfId="57811" hidden="1" xr:uid="{00000000-0005-0000-0000-000023E10000}"/>
    <cellStyle name="Hyperlink 6" xfId="58481" hidden="1" xr:uid="{00000000-0005-0000-0000-000024E10000}"/>
    <cellStyle name="Hyperlink 6" xfId="58454" hidden="1" xr:uid="{00000000-0005-0000-0000-000025E10000}"/>
    <cellStyle name="Hyperlink 6" xfId="58531" hidden="1" xr:uid="{00000000-0005-0000-0000-000026E10000}"/>
    <cellStyle name="Hyperlink 6" xfId="58587" hidden="1" xr:uid="{00000000-0005-0000-0000-000027E10000}"/>
    <cellStyle name="Hyperlink 6" xfId="57144" hidden="1" xr:uid="{00000000-0005-0000-0000-000028E10000}"/>
    <cellStyle name="Hyperlink 6" xfId="58685" hidden="1" xr:uid="{00000000-0005-0000-0000-000029E10000}"/>
    <cellStyle name="Hyperlink 6" xfId="58658" hidden="1" xr:uid="{00000000-0005-0000-0000-00002AE10000}"/>
    <cellStyle name="Hyperlink 6" xfId="58735" hidden="1" xr:uid="{00000000-0005-0000-0000-00002BE10000}"/>
    <cellStyle name="Hyperlink 6" xfId="58791" hidden="1" xr:uid="{00000000-0005-0000-0000-00002CE10000}"/>
    <cellStyle name="Hyperlink 6" xfId="58943" hidden="1" xr:uid="{00000000-0005-0000-0000-00002DE10000}"/>
    <cellStyle name="Hyperlink 6" xfId="59116" hidden="1" xr:uid="{00000000-0005-0000-0000-00002EE10000}"/>
    <cellStyle name="Hyperlink 6" xfId="59089" hidden="1" xr:uid="{00000000-0005-0000-0000-00002FE10000}"/>
    <cellStyle name="Hyperlink 6" xfId="59166" hidden="1" xr:uid="{00000000-0005-0000-0000-000030E10000}"/>
    <cellStyle name="Hyperlink 6" xfId="59222" hidden="1" xr:uid="{00000000-0005-0000-0000-000031E10000}"/>
    <cellStyle name="Hyperlink 6" xfId="59004" hidden="1" xr:uid="{00000000-0005-0000-0000-000032E10000}"/>
    <cellStyle name="Hyperlink 6" xfId="59348" hidden="1" xr:uid="{00000000-0005-0000-0000-000033E10000}"/>
    <cellStyle name="Hyperlink 6" xfId="59321" hidden="1" xr:uid="{00000000-0005-0000-0000-000034E10000}"/>
    <cellStyle name="Hyperlink 6" xfId="59398" hidden="1" xr:uid="{00000000-0005-0000-0000-000035E10000}"/>
    <cellStyle name="Hyperlink 6" xfId="59454" hidden="1" xr:uid="{00000000-0005-0000-0000-000036E10000}"/>
    <cellStyle name="Hyperlink 6" xfId="58899" hidden="1" xr:uid="{00000000-0005-0000-0000-000037E10000}"/>
    <cellStyle name="Hyperlink 6" xfId="59552" hidden="1" xr:uid="{00000000-0005-0000-0000-000038E10000}"/>
    <cellStyle name="Hyperlink 6" xfId="59525" hidden="1" xr:uid="{00000000-0005-0000-0000-000039E10000}"/>
    <cellStyle name="Hyperlink 6" xfId="59602" hidden="1" xr:uid="{00000000-0005-0000-0000-00003AE10000}"/>
    <cellStyle name="Hyperlink 6" xfId="59658" hidden="1" xr:uid="{00000000-0005-0000-0000-00003BE10000}"/>
    <cellStyle name="Hyperlink 6" xfId="59035" hidden="1" xr:uid="{00000000-0005-0000-0000-00003CE10000}"/>
    <cellStyle name="Hyperlink 6" xfId="59756" hidden="1" xr:uid="{00000000-0005-0000-0000-00003DE10000}"/>
    <cellStyle name="Hyperlink 6" xfId="59729" hidden="1" xr:uid="{00000000-0005-0000-0000-00003EE10000}"/>
    <cellStyle name="Hyperlink 6" xfId="59806" hidden="1" xr:uid="{00000000-0005-0000-0000-00003FE10000}"/>
    <cellStyle name="Hyperlink 6" xfId="59862" hidden="1" xr:uid="{00000000-0005-0000-0000-000040E10000}"/>
    <cellStyle name="Hyperlink 6" xfId="59290" hidden="1" xr:uid="{00000000-0005-0000-0000-000041E10000}"/>
    <cellStyle name="Hyperlink 6" xfId="59960" hidden="1" xr:uid="{00000000-0005-0000-0000-000042E10000}"/>
    <cellStyle name="Hyperlink 6" xfId="59933" hidden="1" xr:uid="{00000000-0005-0000-0000-000043E10000}"/>
    <cellStyle name="Hyperlink 6" xfId="60010" hidden="1" xr:uid="{00000000-0005-0000-0000-000044E10000}"/>
    <cellStyle name="Hyperlink 6" xfId="60066" hidden="1" xr:uid="{00000000-0005-0000-0000-000045E10000}"/>
    <cellStyle name="Hyperlink 6" xfId="57039" hidden="1" xr:uid="{00000000-0005-0000-0000-000046E10000}"/>
    <cellStyle name="Hyperlink 6" xfId="60164" hidden="1" xr:uid="{00000000-0005-0000-0000-000047E10000}"/>
    <cellStyle name="Hyperlink 6" xfId="60137" hidden="1" xr:uid="{00000000-0005-0000-0000-000048E10000}"/>
    <cellStyle name="Hyperlink 6" xfId="60214" hidden="1" xr:uid="{00000000-0005-0000-0000-000049E10000}"/>
    <cellStyle name="Hyperlink 6" xfId="60270" hidden="1" xr:uid="{00000000-0005-0000-0000-00004AE10000}"/>
    <cellStyle name="Hyperlink 6" xfId="60422" hidden="1" xr:uid="{00000000-0005-0000-0000-00004BE10000}"/>
    <cellStyle name="Hyperlink 6" xfId="60595" hidden="1" xr:uid="{00000000-0005-0000-0000-00004CE10000}"/>
    <cellStyle name="Hyperlink 6" xfId="60568" hidden="1" xr:uid="{00000000-0005-0000-0000-00004DE10000}"/>
    <cellStyle name="Hyperlink 6" xfId="60645" hidden="1" xr:uid="{00000000-0005-0000-0000-00004EE10000}"/>
    <cellStyle name="Hyperlink 6" xfId="60701" hidden="1" xr:uid="{00000000-0005-0000-0000-00004FE10000}"/>
    <cellStyle name="Hyperlink 6" xfId="60483" hidden="1" xr:uid="{00000000-0005-0000-0000-000050E10000}"/>
    <cellStyle name="Hyperlink 6" xfId="60827" hidden="1" xr:uid="{00000000-0005-0000-0000-000051E10000}"/>
    <cellStyle name="Hyperlink 6" xfId="60800" hidden="1" xr:uid="{00000000-0005-0000-0000-000052E10000}"/>
    <cellStyle name="Hyperlink 6" xfId="60877" hidden="1" xr:uid="{00000000-0005-0000-0000-000053E10000}"/>
    <cellStyle name="Hyperlink 6" xfId="60933" hidden="1" xr:uid="{00000000-0005-0000-0000-000054E10000}"/>
    <cellStyle name="Hyperlink 6" xfId="60378" hidden="1" xr:uid="{00000000-0005-0000-0000-000055E10000}"/>
    <cellStyle name="Hyperlink 6" xfId="61031" hidden="1" xr:uid="{00000000-0005-0000-0000-000056E10000}"/>
    <cellStyle name="Hyperlink 6" xfId="61004" hidden="1" xr:uid="{00000000-0005-0000-0000-000057E10000}"/>
    <cellStyle name="Hyperlink 6" xfId="61081" hidden="1" xr:uid="{00000000-0005-0000-0000-000058E10000}"/>
    <cellStyle name="Hyperlink 6" xfId="61137" hidden="1" xr:uid="{00000000-0005-0000-0000-000059E10000}"/>
    <cellStyle name="Hyperlink 6" xfId="60514" hidden="1" xr:uid="{00000000-0005-0000-0000-00005AE10000}"/>
    <cellStyle name="Hyperlink 6" xfId="61235" hidden="1" xr:uid="{00000000-0005-0000-0000-00005BE10000}"/>
    <cellStyle name="Hyperlink 6" xfId="61208" hidden="1" xr:uid="{00000000-0005-0000-0000-00005CE10000}"/>
    <cellStyle name="Hyperlink 6" xfId="61285" hidden="1" xr:uid="{00000000-0005-0000-0000-00005DE10000}"/>
    <cellStyle name="Hyperlink 6" xfId="61341" hidden="1" xr:uid="{00000000-0005-0000-0000-00005EE10000}"/>
    <cellStyle name="Hyperlink 6" xfId="60769" hidden="1" xr:uid="{00000000-0005-0000-0000-00005FE10000}"/>
    <cellStyle name="Hyperlink 6" xfId="61439" hidden="1" xr:uid="{00000000-0005-0000-0000-000060E10000}"/>
    <cellStyle name="Hyperlink 6" xfId="61412" hidden="1" xr:uid="{00000000-0005-0000-0000-000061E10000}"/>
    <cellStyle name="Hyperlink 6" xfId="61489" hidden="1" xr:uid="{00000000-0005-0000-0000-000062E10000}"/>
    <cellStyle name="Hyperlink 6" xfId="61545" xr:uid="{00000000-0005-0000-0000-000063E10000}"/>
    <cellStyle name="Hyperlink 7" xfId="192" hidden="1" xr:uid="{00000000-0005-0000-0000-000064E10000}"/>
    <cellStyle name="Hyperlink 7" xfId="220" hidden="1" xr:uid="{00000000-0005-0000-0000-000065E10000}"/>
    <cellStyle name="Hyperlink 7" xfId="450" hidden="1" xr:uid="{00000000-0005-0000-0000-000066E10000}"/>
    <cellStyle name="Hyperlink 7" xfId="425" hidden="1" xr:uid="{00000000-0005-0000-0000-000067E10000}"/>
    <cellStyle name="Hyperlink 7" xfId="502" hidden="1" xr:uid="{00000000-0005-0000-0000-000068E10000}"/>
    <cellStyle name="Hyperlink 7" xfId="552" hidden="1" xr:uid="{00000000-0005-0000-0000-000069E10000}"/>
    <cellStyle name="Hyperlink 7" xfId="638" hidden="1" xr:uid="{00000000-0005-0000-0000-00006AE10000}"/>
    <cellStyle name="Hyperlink 7" xfId="707" hidden="1" xr:uid="{00000000-0005-0000-0000-00006BE10000}"/>
    <cellStyle name="Hyperlink 7" xfId="682" hidden="1" xr:uid="{00000000-0005-0000-0000-00006CE10000}"/>
    <cellStyle name="Hyperlink 7" xfId="757" hidden="1" xr:uid="{00000000-0005-0000-0000-00006DE10000}"/>
    <cellStyle name="Hyperlink 7" xfId="807" hidden="1" xr:uid="{00000000-0005-0000-0000-00006EE10000}"/>
    <cellStyle name="Hyperlink 7" xfId="952" hidden="1" xr:uid="{00000000-0005-0000-0000-00006FE10000}"/>
    <cellStyle name="Hyperlink 7" xfId="1077" hidden="1" xr:uid="{00000000-0005-0000-0000-000070E10000}"/>
    <cellStyle name="Hyperlink 7" xfId="1052" hidden="1" xr:uid="{00000000-0005-0000-0000-000071E10000}"/>
    <cellStyle name="Hyperlink 7" xfId="1127" hidden="1" xr:uid="{00000000-0005-0000-0000-000072E10000}"/>
    <cellStyle name="Hyperlink 7" xfId="1177" hidden="1" xr:uid="{00000000-0005-0000-0000-000073E10000}"/>
    <cellStyle name="Hyperlink 7" xfId="1335" hidden="1" xr:uid="{00000000-0005-0000-0000-000074E10000}"/>
    <cellStyle name="Hyperlink 7" xfId="1508" hidden="1" xr:uid="{00000000-0005-0000-0000-000075E10000}"/>
    <cellStyle name="Hyperlink 7" xfId="1483" hidden="1" xr:uid="{00000000-0005-0000-0000-000076E10000}"/>
    <cellStyle name="Hyperlink 7" xfId="1558" hidden="1" xr:uid="{00000000-0005-0000-0000-000077E10000}"/>
    <cellStyle name="Hyperlink 7" xfId="1608" hidden="1" xr:uid="{00000000-0005-0000-0000-000078E10000}"/>
    <cellStyle name="Hyperlink 7" xfId="1398" hidden="1" xr:uid="{00000000-0005-0000-0000-000079E10000}"/>
    <cellStyle name="Hyperlink 7" xfId="1740" hidden="1" xr:uid="{00000000-0005-0000-0000-00007AE10000}"/>
    <cellStyle name="Hyperlink 7" xfId="1715" hidden="1" xr:uid="{00000000-0005-0000-0000-00007BE10000}"/>
    <cellStyle name="Hyperlink 7" xfId="1790" hidden="1" xr:uid="{00000000-0005-0000-0000-00007CE10000}"/>
    <cellStyle name="Hyperlink 7" xfId="1840" hidden="1" xr:uid="{00000000-0005-0000-0000-00007DE10000}"/>
    <cellStyle name="Hyperlink 7" xfId="1293" hidden="1" xr:uid="{00000000-0005-0000-0000-00007EE10000}"/>
    <cellStyle name="Hyperlink 7" xfId="1944" hidden="1" xr:uid="{00000000-0005-0000-0000-00007FE10000}"/>
    <cellStyle name="Hyperlink 7" xfId="1919" hidden="1" xr:uid="{00000000-0005-0000-0000-000080E10000}"/>
    <cellStyle name="Hyperlink 7" xfId="1994" hidden="1" xr:uid="{00000000-0005-0000-0000-000081E10000}"/>
    <cellStyle name="Hyperlink 7" xfId="2044" hidden="1" xr:uid="{00000000-0005-0000-0000-000082E10000}"/>
    <cellStyle name="Hyperlink 7" xfId="1448" hidden="1" xr:uid="{00000000-0005-0000-0000-000083E10000}"/>
    <cellStyle name="Hyperlink 7" xfId="2148" hidden="1" xr:uid="{00000000-0005-0000-0000-000084E10000}"/>
    <cellStyle name="Hyperlink 7" xfId="2123" hidden="1" xr:uid="{00000000-0005-0000-0000-000085E10000}"/>
    <cellStyle name="Hyperlink 7" xfId="2198" hidden="1" xr:uid="{00000000-0005-0000-0000-000086E10000}"/>
    <cellStyle name="Hyperlink 7" xfId="2248" hidden="1" xr:uid="{00000000-0005-0000-0000-000087E10000}"/>
    <cellStyle name="Hyperlink 7" xfId="1682" hidden="1" xr:uid="{00000000-0005-0000-0000-000088E10000}"/>
    <cellStyle name="Hyperlink 7" xfId="2352" hidden="1" xr:uid="{00000000-0005-0000-0000-000089E10000}"/>
    <cellStyle name="Hyperlink 7" xfId="2327" hidden="1" xr:uid="{00000000-0005-0000-0000-00008AE10000}"/>
    <cellStyle name="Hyperlink 7" xfId="2402" hidden="1" xr:uid="{00000000-0005-0000-0000-00008BE10000}"/>
    <cellStyle name="Hyperlink 7" xfId="2452" hidden="1" xr:uid="{00000000-0005-0000-0000-00008CE10000}"/>
    <cellStyle name="Hyperlink 7" xfId="1016" hidden="1" xr:uid="{00000000-0005-0000-0000-00008DE10000}"/>
    <cellStyle name="Hyperlink 7" xfId="2556" hidden="1" xr:uid="{00000000-0005-0000-0000-00008EE10000}"/>
    <cellStyle name="Hyperlink 7" xfId="2531" hidden="1" xr:uid="{00000000-0005-0000-0000-00008FE10000}"/>
    <cellStyle name="Hyperlink 7" xfId="2606" hidden="1" xr:uid="{00000000-0005-0000-0000-000090E10000}"/>
    <cellStyle name="Hyperlink 7" xfId="2656" hidden="1" xr:uid="{00000000-0005-0000-0000-000091E10000}"/>
    <cellStyle name="Hyperlink 7" xfId="2814" hidden="1" xr:uid="{00000000-0005-0000-0000-000092E10000}"/>
    <cellStyle name="Hyperlink 7" xfId="2987" hidden="1" xr:uid="{00000000-0005-0000-0000-000093E10000}"/>
    <cellStyle name="Hyperlink 7" xfId="2962" hidden="1" xr:uid="{00000000-0005-0000-0000-000094E10000}"/>
    <cellStyle name="Hyperlink 7" xfId="3037" hidden="1" xr:uid="{00000000-0005-0000-0000-000095E10000}"/>
    <cellStyle name="Hyperlink 7" xfId="3087" hidden="1" xr:uid="{00000000-0005-0000-0000-000096E10000}"/>
    <cellStyle name="Hyperlink 7" xfId="2877" hidden="1" xr:uid="{00000000-0005-0000-0000-000097E10000}"/>
    <cellStyle name="Hyperlink 7" xfId="3219" hidden="1" xr:uid="{00000000-0005-0000-0000-000098E10000}"/>
    <cellStyle name="Hyperlink 7" xfId="3194" hidden="1" xr:uid="{00000000-0005-0000-0000-000099E10000}"/>
    <cellStyle name="Hyperlink 7" xfId="3269" hidden="1" xr:uid="{00000000-0005-0000-0000-00009AE10000}"/>
    <cellStyle name="Hyperlink 7" xfId="3319" hidden="1" xr:uid="{00000000-0005-0000-0000-00009BE10000}"/>
    <cellStyle name="Hyperlink 7" xfId="2772" hidden="1" xr:uid="{00000000-0005-0000-0000-00009CE10000}"/>
    <cellStyle name="Hyperlink 7" xfId="3423" hidden="1" xr:uid="{00000000-0005-0000-0000-00009DE10000}"/>
    <cellStyle name="Hyperlink 7" xfId="3398" hidden="1" xr:uid="{00000000-0005-0000-0000-00009EE10000}"/>
    <cellStyle name="Hyperlink 7" xfId="3473" hidden="1" xr:uid="{00000000-0005-0000-0000-00009FE10000}"/>
    <cellStyle name="Hyperlink 7" xfId="3523" hidden="1" xr:uid="{00000000-0005-0000-0000-0000A0E10000}"/>
    <cellStyle name="Hyperlink 7" xfId="2927" hidden="1" xr:uid="{00000000-0005-0000-0000-0000A1E10000}"/>
    <cellStyle name="Hyperlink 7" xfId="3627" hidden="1" xr:uid="{00000000-0005-0000-0000-0000A2E10000}"/>
    <cellStyle name="Hyperlink 7" xfId="3602" hidden="1" xr:uid="{00000000-0005-0000-0000-0000A3E10000}"/>
    <cellStyle name="Hyperlink 7" xfId="3677" hidden="1" xr:uid="{00000000-0005-0000-0000-0000A4E10000}"/>
    <cellStyle name="Hyperlink 7" xfId="3727" hidden="1" xr:uid="{00000000-0005-0000-0000-0000A5E10000}"/>
    <cellStyle name="Hyperlink 7" xfId="3161" hidden="1" xr:uid="{00000000-0005-0000-0000-0000A6E10000}"/>
    <cellStyle name="Hyperlink 7" xfId="3831" hidden="1" xr:uid="{00000000-0005-0000-0000-0000A7E10000}"/>
    <cellStyle name="Hyperlink 7" xfId="3806" hidden="1" xr:uid="{00000000-0005-0000-0000-0000A8E10000}"/>
    <cellStyle name="Hyperlink 7" xfId="3881" hidden="1" xr:uid="{00000000-0005-0000-0000-0000A9E10000}"/>
    <cellStyle name="Hyperlink 7" xfId="3931" hidden="1" xr:uid="{00000000-0005-0000-0000-0000AAE10000}"/>
    <cellStyle name="Hyperlink 7" xfId="911" hidden="1" xr:uid="{00000000-0005-0000-0000-0000ABE10000}"/>
    <cellStyle name="Hyperlink 7" xfId="4035" hidden="1" xr:uid="{00000000-0005-0000-0000-0000ACE10000}"/>
    <cellStyle name="Hyperlink 7" xfId="4010" hidden="1" xr:uid="{00000000-0005-0000-0000-0000ADE10000}"/>
    <cellStyle name="Hyperlink 7" xfId="4085" hidden="1" xr:uid="{00000000-0005-0000-0000-0000AEE10000}"/>
    <cellStyle name="Hyperlink 7" xfId="4135" hidden="1" xr:uid="{00000000-0005-0000-0000-0000AFE10000}"/>
    <cellStyle name="Hyperlink 7" xfId="4293" hidden="1" xr:uid="{00000000-0005-0000-0000-0000B0E10000}"/>
    <cellStyle name="Hyperlink 7" xfId="4466" hidden="1" xr:uid="{00000000-0005-0000-0000-0000B1E10000}"/>
    <cellStyle name="Hyperlink 7" xfId="4441" hidden="1" xr:uid="{00000000-0005-0000-0000-0000B2E10000}"/>
    <cellStyle name="Hyperlink 7" xfId="4516" hidden="1" xr:uid="{00000000-0005-0000-0000-0000B3E10000}"/>
    <cellStyle name="Hyperlink 7" xfId="4566" hidden="1" xr:uid="{00000000-0005-0000-0000-0000B4E10000}"/>
    <cellStyle name="Hyperlink 7" xfId="4356" hidden="1" xr:uid="{00000000-0005-0000-0000-0000B5E10000}"/>
    <cellStyle name="Hyperlink 7" xfId="4698" hidden="1" xr:uid="{00000000-0005-0000-0000-0000B6E10000}"/>
    <cellStyle name="Hyperlink 7" xfId="4673" hidden="1" xr:uid="{00000000-0005-0000-0000-0000B7E10000}"/>
    <cellStyle name="Hyperlink 7" xfId="4748" hidden="1" xr:uid="{00000000-0005-0000-0000-0000B8E10000}"/>
    <cellStyle name="Hyperlink 7" xfId="4798" hidden="1" xr:uid="{00000000-0005-0000-0000-0000B9E10000}"/>
    <cellStyle name="Hyperlink 7" xfId="4251" hidden="1" xr:uid="{00000000-0005-0000-0000-0000BAE10000}"/>
    <cellStyle name="Hyperlink 7" xfId="4902" hidden="1" xr:uid="{00000000-0005-0000-0000-0000BBE10000}"/>
    <cellStyle name="Hyperlink 7" xfId="4877" hidden="1" xr:uid="{00000000-0005-0000-0000-0000BCE10000}"/>
    <cellStyle name="Hyperlink 7" xfId="4952" hidden="1" xr:uid="{00000000-0005-0000-0000-0000BDE10000}"/>
    <cellStyle name="Hyperlink 7" xfId="5002" hidden="1" xr:uid="{00000000-0005-0000-0000-0000BEE10000}"/>
    <cellStyle name="Hyperlink 7" xfId="4406" hidden="1" xr:uid="{00000000-0005-0000-0000-0000BFE10000}"/>
    <cellStyle name="Hyperlink 7" xfId="5106" hidden="1" xr:uid="{00000000-0005-0000-0000-0000C0E10000}"/>
    <cellStyle name="Hyperlink 7" xfId="5081" hidden="1" xr:uid="{00000000-0005-0000-0000-0000C1E10000}"/>
    <cellStyle name="Hyperlink 7" xfId="5156" hidden="1" xr:uid="{00000000-0005-0000-0000-0000C2E10000}"/>
    <cellStyle name="Hyperlink 7" xfId="5206" hidden="1" xr:uid="{00000000-0005-0000-0000-0000C3E10000}"/>
    <cellStyle name="Hyperlink 7" xfId="4640" hidden="1" xr:uid="{00000000-0005-0000-0000-0000C4E10000}"/>
    <cellStyle name="Hyperlink 7" xfId="5310" hidden="1" xr:uid="{00000000-0005-0000-0000-0000C5E10000}"/>
    <cellStyle name="Hyperlink 7" xfId="5285" hidden="1" xr:uid="{00000000-0005-0000-0000-0000C6E10000}"/>
    <cellStyle name="Hyperlink 7" xfId="5360" hidden="1" xr:uid="{00000000-0005-0000-0000-0000C7E10000}"/>
    <cellStyle name="Hyperlink 7" xfId="5410" hidden="1" xr:uid="{00000000-0005-0000-0000-0000C8E10000}"/>
    <cellStyle name="Hyperlink 7" xfId="5646" hidden="1" xr:uid="{00000000-0005-0000-0000-0000C9E10000}"/>
    <cellStyle name="Hyperlink 7" xfId="5846" hidden="1" xr:uid="{00000000-0005-0000-0000-0000CAE10000}"/>
    <cellStyle name="Hyperlink 7" xfId="5821" hidden="1" xr:uid="{00000000-0005-0000-0000-0000CBE10000}"/>
    <cellStyle name="Hyperlink 7" xfId="5896" hidden="1" xr:uid="{00000000-0005-0000-0000-0000CCE10000}"/>
    <cellStyle name="Hyperlink 7" xfId="5946" hidden="1" xr:uid="{00000000-0005-0000-0000-0000CDE10000}"/>
    <cellStyle name="Hyperlink 7" xfId="6032" hidden="1" xr:uid="{00000000-0005-0000-0000-0000CEE10000}"/>
    <cellStyle name="Hyperlink 7" xfId="6101" hidden="1" xr:uid="{00000000-0005-0000-0000-0000CFE10000}"/>
    <cellStyle name="Hyperlink 7" xfId="6076" hidden="1" xr:uid="{00000000-0005-0000-0000-0000D0E10000}"/>
    <cellStyle name="Hyperlink 7" xfId="6151" hidden="1" xr:uid="{00000000-0005-0000-0000-0000D1E10000}"/>
    <cellStyle name="Hyperlink 7" xfId="6201" hidden="1" xr:uid="{00000000-0005-0000-0000-0000D2E10000}"/>
    <cellStyle name="Hyperlink 7" xfId="6343" hidden="1" xr:uid="{00000000-0005-0000-0000-0000D3E10000}"/>
    <cellStyle name="Hyperlink 7" xfId="6467" hidden="1" xr:uid="{00000000-0005-0000-0000-0000D4E10000}"/>
    <cellStyle name="Hyperlink 7" xfId="6442" hidden="1" xr:uid="{00000000-0005-0000-0000-0000D5E10000}"/>
    <cellStyle name="Hyperlink 7" xfId="6517" hidden="1" xr:uid="{00000000-0005-0000-0000-0000D6E10000}"/>
    <cellStyle name="Hyperlink 7" xfId="6567" hidden="1" xr:uid="{00000000-0005-0000-0000-0000D7E10000}"/>
    <cellStyle name="Hyperlink 7" xfId="6725" hidden="1" xr:uid="{00000000-0005-0000-0000-0000D8E10000}"/>
    <cellStyle name="Hyperlink 7" xfId="6898" hidden="1" xr:uid="{00000000-0005-0000-0000-0000D9E10000}"/>
    <cellStyle name="Hyperlink 7" xfId="6873" hidden="1" xr:uid="{00000000-0005-0000-0000-0000DAE10000}"/>
    <cellStyle name="Hyperlink 7" xfId="6948" hidden="1" xr:uid="{00000000-0005-0000-0000-0000DBE10000}"/>
    <cellStyle name="Hyperlink 7" xfId="6998" hidden="1" xr:uid="{00000000-0005-0000-0000-0000DCE10000}"/>
    <cellStyle name="Hyperlink 7" xfId="6788" hidden="1" xr:uid="{00000000-0005-0000-0000-0000DDE10000}"/>
    <cellStyle name="Hyperlink 7" xfId="7130" hidden="1" xr:uid="{00000000-0005-0000-0000-0000DEE10000}"/>
    <cellStyle name="Hyperlink 7" xfId="7105" hidden="1" xr:uid="{00000000-0005-0000-0000-0000DFE10000}"/>
    <cellStyle name="Hyperlink 7" xfId="7180" hidden="1" xr:uid="{00000000-0005-0000-0000-0000E0E10000}"/>
    <cellStyle name="Hyperlink 7" xfId="7230" hidden="1" xr:uid="{00000000-0005-0000-0000-0000E1E10000}"/>
    <cellStyle name="Hyperlink 7" xfId="6683" hidden="1" xr:uid="{00000000-0005-0000-0000-0000E2E10000}"/>
    <cellStyle name="Hyperlink 7" xfId="7334" hidden="1" xr:uid="{00000000-0005-0000-0000-0000E3E10000}"/>
    <cellStyle name="Hyperlink 7" xfId="7309" hidden="1" xr:uid="{00000000-0005-0000-0000-0000E4E10000}"/>
    <cellStyle name="Hyperlink 7" xfId="7384" hidden="1" xr:uid="{00000000-0005-0000-0000-0000E5E10000}"/>
    <cellStyle name="Hyperlink 7" xfId="7434" hidden="1" xr:uid="{00000000-0005-0000-0000-0000E6E10000}"/>
    <cellStyle name="Hyperlink 7" xfId="6838" hidden="1" xr:uid="{00000000-0005-0000-0000-0000E7E10000}"/>
    <cellStyle name="Hyperlink 7" xfId="7538" hidden="1" xr:uid="{00000000-0005-0000-0000-0000E8E10000}"/>
    <cellStyle name="Hyperlink 7" xfId="7513" hidden="1" xr:uid="{00000000-0005-0000-0000-0000E9E10000}"/>
    <cellStyle name="Hyperlink 7" xfId="7588" hidden="1" xr:uid="{00000000-0005-0000-0000-0000EAE10000}"/>
    <cellStyle name="Hyperlink 7" xfId="7638" hidden="1" xr:uid="{00000000-0005-0000-0000-0000EBE10000}"/>
    <cellStyle name="Hyperlink 7" xfId="7072" hidden="1" xr:uid="{00000000-0005-0000-0000-0000ECE10000}"/>
    <cellStyle name="Hyperlink 7" xfId="7742" hidden="1" xr:uid="{00000000-0005-0000-0000-0000EDE10000}"/>
    <cellStyle name="Hyperlink 7" xfId="7717" hidden="1" xr:uid="{00000000-0005-0000-0000-0000EEE10000}"/>
    <cellStyle name="Hyperlink 7" xfId="7792" hidden="1" xr:uid="{00000000-0005-0000-0000-0000EFE10000}"/>
    <cellStyle name="Hyperlink 7" xfId="7842" hidden="1" xr:uid="{00000000-0005-0000-0000-0000F0E10000}"/>
    <cellStyle name="Hyperlink 7" xfId="6407" hidden="1" xr:uid="{00000000-0005-0000-0000-0000F1E10000}"/>
    <cellStyle name="Hyperlink 7" xfId="7946" hidden="1" xr:uid="{00000000-0005-0000-0000-0000F2E10000}"/>
    <cellStyle name="Hyperlink 7" xfId="7921" hidden="1" xr:uid="{00000000-0005-0000-0000-0000F3E10000}"/>
    <cellStyle name="Hyperlink 7" xfId="7996" hidden="1" xr:uid="{00000000-0005-0000-0000-0000F4E10000}"/>
    <cellStyle name="Hyperlink 7" xfId="8046" hidden="1" xr:uid="{00000000-0005-0000-0000-0000F5E10000}"/>
    <cellStyle name="Hyperlink 7" xfId="8204" hidden="1" xr:uid="{00000000-0005-0000-0000-0000F6E10000}"/>
    <cellStyle name="Hyperlink 7" xfId="8377" hidden="1" xr:uid="{00000000-0005-0000-0000-0000F7E10000}"/>
    <cellStyle name="Hyperlink 7" xfId="8352" hidden="1" xr:uid="{00000000-0005-0000-0000-0000F8E10000}"/>
    <cellStyle name="Hyperlink 7" xfId="8427" hidden="1" xr:uid="{00000000-0005-0000-0000-0000F9E10000}"/>
    <cellStyle name="Hyperlink 7" xfId="8477" hidden="1" xr:uid="{00000000-0005-0000-0000-0000FAE10000}"/>
    <cellStyle name="Hyperlink 7" xfId="8267" hidden="1" xr:uid="{00000000-0005-0000-0000-0000FBE10000}"/>
    <cellStyle name="Hyperlink 7" xfId="8609" hidden="1" xr:uid="{00000000-0005-0000-0000-0000FCE10000}"/>
    <cellStyle name="Hyperlink 7" xfId="8584" hidden="1" xr:uid="{00000000-0005-0000-0000-0000FDE10000}"/>
    <cellStyle name="Hyperlink 7" xfId="8659" hidden="1" xr:uid="{00000000-0005-0000-0000-0000FEE10000}"/>
    <cellStyle name="Hyperlink 7" xfId="8709" hidden="1" xr:uid="{00000000-0005-0000-0000-0000FFE10000}"/>
    <cellStyle name="Hyperlink 7" xfId="8162" hidden="1" xr:uid="{00000000-0005-0000-0000-000000E20000}"/>
    <cellStyle name="Hyperlink 7" xfId="8813" hidden="1" xr:uid="{00000000-0005-0000-0000-000001E20000}"/>
    <cellStyle name="Hyperlink 7" xfId="8788" hidden="1" xr:uid="{00000000-0005-0000-0000-000002E20000}"/>
    <cellStyle name="Hyperlink 7" xfId="8863" hidden="1" xr:uid="{00000000-0005-0000-0000-000003E20000}"/>
    <cellStyle name="Hyperlink 7" xfId="8913" hidden="1" xr:uid="{00000000-0005-0000-0000-000004E20000}"/>
    <cellStyle name="Hyperlink 7" xfId="8317" hidden="1" xr:uid="{00000000-0005-0000-0000-000005E20000}"/>
    <cellStyle name="Hyperlink 7" xfId="9017" hidden="1" xr:uid="{00000000-0005-0000-0000-000006E20000}"/>
    <cellStyle name="Hyperlink 7" xfId="8992" hidden="1" xr:uid="{00000000-0005-0000-0000-000007E20000}"/>
    <cellStyle name="Hyperlink 7" xfId="9067" hidden="1" xr:uid="{00000000-0005-0000-0000-000008E20000}"/>
    <cellStyle name="Hyperlink 7" xfId="9117" hidden="1" xr:uid="{00000000-0005-0000-0000-000009E20000}"/>
    <cellStyle name="Hyperlink 7" xfId="8551" hidden="1" xr:uid="{00000000-0005-0000-0000-00000AE20000}"/>
    <cellStyle name="Hyperlink 7" xfId="9221" hidden="1" xr:uid="{00000000-0005-0000-0000-00000BE20000}"/>
    <cellStyle name="Hyperlink 7" xfId="9196" hidden="1" xr:uid="{00000000-0005-0000-0000-00000CE20000}"/>
    <cellStyle name="Hyperlink 7" xfId="9271" hidden="1" xr:uid="{00000000-0005-0000-0000-00000DE20000}"/>
    <cellStyle name="Hyperlink 7" xfId="9321" hidden="1" xr:uid="{00000000-0005-0000-0000-00000EE20000}"/>
    <cellStyle name="Hyperlink 7" xfId="6303" hidden="1" xr:uid="{00000000-0005-0000-0000-00000FE20000}"/>
    <cellStyle name="Hyperlink 7" xfId="9425" hidden="1" xr:uid="{00000000-0005-0000-0000-000010E20000}"/>
    <cellStyle name="Hyperlink 7" xfId="9400" hidden="1" xr:uid="{00000000-0005-0000-0000-000011E20000}"/>
    <cellStyle name="Hyperlink 7" xfId="9475" hidden="1" xr:uid="{00000000-0005-0000-0000-000012E20000}"/>
    <cellStyle name="Hyperlink 7" xfId="9525" hidden="1" xr:uid="{00000000-0005-0000-0000-000013E20000}"/>
    <cellStyle name="Hyperlink 7" xfId="9683" hidden="1" xr:uid="{00000000-0005-0000-0000-000014E20000}"/>
    <cellStyle name="Hyperlink 7" xfId="9856" hidden="1" xr:uid="{00000000-0005-0000-0000-000015E20000}"/>
    <cellStyle name="Hyperlink 7" xfId="9831" hidden="1" xr:uid="{00000000-0005-0000-0000-000016E20000}"/>
    <cellStyle name="Hyperlink 7" xfId="9906" hidden="1" xr:uid="{00000000-0005-0000-0000-000017E20000}"/>
    <cellStyle name="Hyperlink 7" xfId="9956" hidden="1" xr:uid="{00000000-0005-0000-0000-000018E20000}"/>
    <cellStyle name="Hyperlink 7" xfId="9746" hidden="1" xr:uid="{00000000-0005-0000-0000-000019E20000}"/>
    <cellStyle name="Hyperlink 7" xfId="10088" hidden="1" xr:uid="{00000000-0005-0000-0000-00001AE20000}"/>
    <cellStyle name="Hyperlink 7" xfId="10063" hidden="1" xr:uid="{00000000-0005-0000-0000-00001BE20000}"/>
    <cellStyle name="Hyperlink 7" xfId="10138" hidden="1" xr:uid="{00000000-0005-0000-0000-00001CE20000}"/>
    <cellStyle name="Hyperlink 7" xfId="10188" hidden="1" xr:uid="{00000000-0005-0000-0000-00001DE20000}"/>
    <cellStyle name="Hyperlink 7" xfId="9641" hidden="1" xr:uid="{00000000-0005-0000-0000-00001EE20000}"/>
    <cellStyle name="Hyperlink 7" xfId="10292" hidden="1" xr:uid="{00000000-0005-0000-0000-00001FE20000}"/>
    <cellStyle name="Hyperlink 7" xfId="10267" hidden="1" xr:uid="{00000000-0005-0000-0000-000020E20000}"/>
    <cellStyle name="Hyperlink 7" xfId="10342" hidden="1" xr:uid="{00000000-0005-0000-0000-000021E20000}"/>
    <cellStyle name="Hyperlink 7" xfId="10392" hidden="1" xr:uid="{00000000-0005-0000-0000-000022E20000}"/>
    <cellStyle name="Hyperlink 7" xfId="9796" hidden="1" xr:uid="{00000000-0005-0000-0000-000023E20000}"/>
    <cellStyle name="Hyperlink 7" xfId="10496" hidden="1" xr:uid="{00000000-0005-0000-0000-000024E20000}"/>
    <cellStyle name="Hyperlink 7" xfId="10471" hidden="1" xr:uid="{00000000-0005-0000-0000-000025E20000}"/>
    <cellStyle name="Hyperlink 7" xfId="10546" hidden="1" xr:uid="{00000000-0005-0000-0000-000026E20000}"/>
    <cellStyle name="Hyperlink 7" xfId="10596" hidden="1" xr:uid="{00000000-0005-0000-0000-000027E20000}"/>
    <cellStyle name="Hyperlink 7" xfId="10030" hidden="1" xr:uid="{00000000-0005-0000-0000-000028E20000}"/>
    <cellStyle name="Hyperlink 7" xfId="10700" hidden="1" xr:uid="{00000000-0005-0000-0000-000029E20000}"/>
    <cellStyle name="Hyperlink 7" xfId="10675" hidden="1" xr:uid="{00000000-0005-0000-0000-00002AE20000}"/>
    <cellStyle name="Hyperlink 7" xfId="10750" hidden="1" xr:uid="{00000000-0005-0000-0000-00002BE20000}"/>
    <cellStyle name="Hyperlink 7" xfId="10800" hidden="1" xr:uid="{00000000-0005-0000-0000-00002CE20000}"/>
    <cellStyle name="Hyperlink 7" xfId="5716" hidden="1" xr:uid="{00000000-0005-0000-0000-00002DE20000}"/>
    <cellStyle name="Hyperlink 7" xfId="10933" hidden="1" xr:uid="{00000000-0005-0000-0000-00002EE20000}"/>
    <cellStyle name="Hyperlink 7" xfId="10908" hidden="1" xr:uid="{00000000-0005-0000-0000-00002FE20000}"/>
    <cellStyle name="Hyperlink 7" xfId="10983" hidden="1" xr:uid="{00000000-0005-0000-0000-000030E20000}"/>
    <cellStyle name="Hyperlink 7" xfId="11033" hidden="1" xr:uid="{00000000-0005-0000-0000-000031E20000}"/>
    <cellStyle name="Hyperlink 7" xfId="11119" hidden="1" xr:uid="{00000000-0005-0000-0000-000032E20000}"/>
    <cellStyle name="Hyperlink 7" xfId="11188" hidden="1" xr:uid="{00000000-0005-0000-0000-000033E20000}"/>
    <cellStyle name="Hyperlink 7" xfId="11163" hidden="1" xr:uid="{00000000-0005-0000-0000-000034E20000}"/>
    <cellStyle name="Hyperlink 7" xfId="11238" hidden="1" xr:uid="{00000000-0005-0000-0000-000035E20000}"/>
    <cellStyle name="Hyperlink 7" xfId="11288" hidden="1" xr:uid="{00000000-0005-0000-0000-000036E20000}"/>
    <cellStyle name="Hyperlink 7" xfId="11431" hidden="1" xr:uid="{00000000-0005-0000-0000-000037E20000}"/>
    <cellStyle name="Hyperlink 7" xfId="11555" hidden="1" xr:uid="{00000000-0005-0000-0000-000038E20000}"/>
    <cellStyle name="Hyperlink 7" xfId="11530" hidden="1" xr:uid="{00000000-0005-0000-0000-000039E20000}"/>
    <cellStyle name="Hyperlink 7" xfId="11605" hidden="1" xr:uid="{00000000-0005-0000-0000-00003AE20000}"/>
    <cellStyle name="Hyperlink 7" xfId="11655" hidden="1" xr:uid="{00000000-0005-0000-0000-00003BE20000}"/>
    <cellStyle name="Hyperlink 7" xfId="11813" hidden="1" xr:uid="{00000000-0005-0000-0000-00003CE20000}"/>
    <cellStyle name="Hyperlink 7" xfId="11986" hidden="1" xr:uid="{00000000-0005-0000-0000-00003DE20000}"/>
    <cellStyle name="Hyperlink 7" xfId="11961" hidden="1" xr:uid="{00000000-0005-0000-0000-00003EE20000}"/>
    <cellStyle name="Hyperlink 7" xfId="12036" hidden="1" xr:uid="{00000000-0005-0000-0000-00003FE20000}"/>
    <cellStyle name="Hyperlink 7" xfId="12086" hidden="1" xr:uid="{00000000-0005-0000-0000-000040E20000}"/>
    <cellStyle name="Hyperlink 7" xfId="11876" hidden="1" xr:uid="{00000000-0005-0000-0000-000041E20000}"/>
    <cellStyle name="Hyperlink 7" xfId="12218" hidden="1" xr:uid="{00000000-0005-0000-0000-000042E20000}"/>
    <cellStyle name="Hyperlink 7" xfId="12193" hidden="1" xr:uid="{00000000-0005-0000-0000-000043E20000}"/>
    <cellStyle name="Hyperlink 7" xfId="12268" hidden="1" xr:uid="{00000000-0005-0000-0000-000044E20000}"/>
    <cellStyle name="Hyperlink 7" xfId="12318" hidden="1" xr:uid="{00000000-0005-0000-0000-000045E20000}"/>
    <cellStyle name="Hyperlink 7" xfId="11771" hidden="1" xr:uid="{00000000-0005-0000-0000-000046E20000}"/>
    <cellStyle name="Hyperlink 7" xfId="12422" hidden="1" xr:uid="{00000000-0005-0000-0000-000047E20000}"/>
    <cellStyle name="Hyperlink 7" xfId="12397" hidden="1" xr:uid="{00000000-0005-0000-0000-000048E20000}"/>
    <cellStyle name="Hyperlink 7" xfId="12472" hidden="1" xr:uid="{00000000-0005-0000-0000-000049E20000}"/>
    <cellStyle name="Hyperlink 7" xfId="12522" hidden="1" xr:uid="{00000000-0005-0000-0000-00004AE20000}"/>
    <cellStyle name="Hyperlink 7" xfId="11926" hidden="1" xr:uid="{00000000-0005-0000-0000-00004BE20000}"/>
    <cellStyle name="Hyperlink 7" xfId="12626" hidden="1" xr:uid="{00000000-0005-0000-0000-00004CE20000}"/>
    <cellStyle name="Hyperlink 7" xfId="12601" hidden="1" xr:uid="{00000000-0005-0000-0000-00004DE20000}"/>
    <cellStyle name="Hyperlink 7" xfId="12676" hidden="1" xr:uid="{00000000-0005-0000-0000-00004EE20000}"/>
    <cellStyle name="Hyperlink 7" xfId="12726" hidden="1" xr:uid="{00000000-0005-0000-0000-00004FE20000}"/>
    <cellStyle name="Hyperlink 7" xfId="12160" hidden="1" xr:uid="{00000000-0005-0000-0000-000050E20000}"/>
    <cellStyle name="Hyperlink 7" xfId="12830" hidden="1" xr:uid="{00000000-0005-0000-0000-000051E20000}"/>
    <cellStyle name="Hyperlink 7" xfId="12805" hidden="1" xr:uid="{00000000-0005-0000-0000-000052E20000}"/>
    <cellStyle name="Hyperlink 7" xfId="12880" hidden="1" xr:uid="{00000000-0005-0000-0000-000053E20000}"/>
    <cellStyle name="Hyperlink 7" xfId="12930" hidden="1" xr:uid="{00000000-0005-0000-0000-000054E20000}"/>
    <cellStyle name="Hyperlink 7" xfId="11495" hidden="1" xr:uid="{00000000-0005-0000-0000-000055E20000}"/>
    <cellStyle name="Hyperlink 7" xfId="13034" hidden="1" xr:uid="{00000000-0005-0000-0000-000056E20000}"/>
    <cellStyle name="Hyperlink 7" xfId="13009" hidden="1" xr:uid="{00000000-0005-0000-0000-000057E20000}"/>
    <cellStyle name="Hyperlink 7" xfId="13084" hidden="1" xr:uid="{00000000-0005-0000-0000-000058E20000}"/>
    <cellStyle name="Hyperlink 7" xfId="13134" hidden="1" xr:uid="{00000000-0005-0000-0000-000059E20000}"/>
    <cellStyle name="Hyperlink 7" xfId="13292" hidden="1" xr:uid="{00000000-0005-0000-0000-00005AE20000}"/>
    <cellStyle name="Hyperlink 7" xfId="13465" hidden="1" xr:uid="{00000000-0005-0000-0000-00005BE20000}"/>
    <cellStyle name="Hyperlink 7" xfId="13440" hidden="1" xr:uid="{00000000-0005-0000-0000-00005CE20000}"/>
    <cellStyle name="Hyperlink 7" xfId="13515" hidden="1" xr:uid="{00000000-0005-0000-0000-00005DE20000}"/>
    <cellStyle name="Hyperlink 7" xfId="13565" hidden="1" xr:uid="{00000000-0005-0000-0000-00005EE20000}"/>
    <cellStyle name="Hyperlink 7" xfId="13355" hidden="1" xr:uid="{00000000-0005-0000-0000-00005FE20000}"/>
    <cellStyle name="Hyperlink 7" xfId="13697" hidden="1" xr:uid="{00000000-0005-0000-0000-000060E20000}"/>
    <cellStyle name="Hyperlink 7" xfId="13672" hidden="1" xr:uid="{00000000-0005-0000-0000-000061E20000}"/>
    <cellStyle name="Hyperlink 7" xfId="13747" hidden="1" xr:uid="{00000000-0005-0000-0000-000062E20000}"/>
    <cellStyle name="Hyperlink 7" xfId="13797" hidden="1" xr:uid="{00000000-0005-0000-0000-000063E20000}"/>
    <cellStyle name="Hyperlink 7" xfId="13250" hidden="1" xr:uid="{00000000-0005-0000-0000-000064E20000}"/>
    <cellStyle name="Hyperlink 7" xfId="13901" hidden="1" xr:uid="{00000000-0005-0000-0000-000065E20000}"/>
    <cellStyle name="Hyperlink 7" xfId="13876" hidden="1" xr:uid="{00000000-0005-0000-0000-000066E20000}"/>
    <cellStyle name="Hyperlink 7" xfId="13951" hidden="1" xr:uid="{00000000-0005-0000-0000-000067E20000}"/>
    <cellStyle name="Hyperlink 7" xfId="14001" hidden="1" xr:uid="{00000000-0005-0000-0000-000068E20000}"/>
    <cellStyle name="Hyperlink 7" xfId="13405" hidden="1" xr:uid="{00000000-0005-0000-0000-000069E20000}"/>
    <cellStyle name="Hyperlink 7" xfId="14105" hidden="1" xr:uid="{00000000-0005-0000-0000-00006AE20000}"/>
    <cellStyle name="Hyperlink 7" xfId="14080" hidden="1" xr:uid="{00000000-0005-0000-0000-00006BE20000}"/>
    <cellStyle name="Hyperlink 7" xfId="14155" hidden="1" xr:uid="{00000000-0005-0000-0000-00006CE20000}"/>
    <cellStyle name="Hyperlink 7" xfId="14205" hidden="1" xr:uid="{00000000-0005-0000-0000-00006DE20000}"/>
    <cellStyle name="Hyperlink 7" xfId="13639" hidden="1" xr:uid="{00000000-0005-0000-0000-00006EE20000}"/>
    <cellStyle name="Hyperlink 7" xfId="14309" hidden="1" xr:uid="{00000000-0005-0000-0000-00006FE20000}"/>
    <cellStyle name="Hyperlink 7" xfId="14284" hidden="1" xr:uid="{00000000-0005-0000-0000-000070E20000}"/>
    <cellStyle name="Hyperlink 7" xfId="14359" hidden="1" xr:uid="{00000000-0005-0000-0000-000071E20000}"/>
    <cellStyle name="Hyperlink 7" xfId="14409" hidden="1" xr:uid="{00000000-0005-0000-0000-000072E20000}"/>
    <cellStyle name="Hyperlink 7" xfId="11391" hidden="1" xr:uid="{00000000-0005-0000-0000-000073E20000}"/>
    <cellStyle name="Hyperlink 7" xfId="14513" hidden="1" xr:uid="{00000000-0005-0000-0000-000074E20000}"/>
    <cellStyle name="Hyperlink 7" xfId="14488" hidden="1" xr:uid="{00000000-0005-0000-0000-000075E20000}"/>
    <cellStyle name="Hyperlink 7" xfId="14563" hidden="1" xr:uid="{00000000-0005-0000-0000-000076E20000}"/>
    <cellStyle name="Hyperlink 7" xfId="14613" hidden="1" xr:uid="{00000000-0005-0000-0000-000077E20000}"/>
    <cellStyle name="Hyperlink 7" xfId="14771" hidden="1" xr:uid="{00000000-0005-0000-0000-000078E20000}"/>
    <cellStyle name="Hyperlink 7" xfId="14944" hidden="1" xr:uid="{00000000-0005-0000-0000-000079E20000}"/>
    <cellStyle name="Hyperlink 7" xfId="14919" hidden="1" xr:uid="{00000000-0005-0000-0000-00007AE20000}"/>
    <cellStyle name="Hyperlink 7" xfId="14994" hidden="1" xr:uid="{00000000-0005-0000-0000-00007BE20000}"/>
    <cellStyle name="Hyperlink 7" xfId="15044" hidden="1" xr:uid="{00000000-0005-0000-0000-00007CE20000}"/>
    <cellStyle name="Hyperlink 7" xfId="14834" hidden="1" xr:uid="{00000000-0005-0000-0000-00007DE20000}"/>
    <cellStyle name="Hyperlink 7" xfId="15176" hidden="1" xr:uid="{00000000-0005-0000-0000-00007EE20000}"/>
    <cellStyle name="Hyperlink 7" xfId="15151" hidden="1" xr:uid="{00000000-0005-0000-0000-00007FE20000}"/>
    <cellStyle name="Hyperlink 7" xfId="15226" hidden="1" xr:uid="{00000000-0005-0000-0000-000080E20000}"/>
    <cellStyle name="Hyperlink 7" xfId="15276" hidden="1" xr:uid="{00000000-0005-0000-0000-000081E20000}"/>
    <cellStyle name="Hyperlink 7" xfId="14729" hidden="1" xr:uid="{00000000-0005-0000-0000-000082E20000}"/>
    <cellStyle name="Hyperlink 7" xfId="15380" hidden="1" xr:uid="{00000000-0005-0000-0000-000083E20000}"/>
    <cellStyle name="Hyperlink 7" xfId="15355" hidden="1" xr:uid="{00000000-0005-0000-0000-000084E20000}"/>
    <cellStyle name="Hyperlink 7" xfId="15430" hidden="1" xr:uid="{00000000-0005-0000-0000-000085E20000}"/>
    <cellStyle name="Hyperlink 7" xfId="15480" hidden="1" xr:uid="{00000000-0005-0000-0000-000086E20000}"/>
    <cellStyle name="Hyperlink 7" xfId="14884" hidden="1" xr:uid="{00000000-0005-0000-0000-000087E20000}"/>
    <cellStyle name="Hyperlink 7" xfId="15584" hidden="1" xr:uid="{00000000-0005-0000-0000-000088E20000}"/>
    <cellStyle name="Hyperlink 7" xfId="15559" hidden="1" xr:uid="{00000000-0005-0000-0000-000089E20000}"/>
    <cellStyle name="Hyperlink 7" xfId="15634" hidden="1" xr:uid="{00000000-0005-0000-0000-00008AE20000}"/>
    <cellStyle name="Hyperlink 7" xfId="15684" hidden="1" xr:uid="{00000000-0005-0000-0000-00008BE20000}"/>
    <cellStyle name="Hyperlink 7" xfId="15118" hidden="1" xr:uid="{00000000-0005-0000-0000-00008CE20000}"/>
    <cellStyle name="Hyperlink 7" xfId="15788" hidden="1" xr:uid="{00000000-0005-0000-0000-00008DE20000}"/>
    <cellStyle name="Hyperlink 7" xfId="15763" hidden="1" xr:uid="{00000000-0005-0000-0000-00008EE20000}"/>
    <cellStyle name="Hyperlink 7" xfId="15838" hidden="1" xr:uid="{00000000-0005-0000-0000-00008FE20000}"/>
    <cellStyle name="Hyperlink 7" xfId="15888" hidden="1" xr:uid="{00000000-0005-0000-0000-000090E20000}"/>
    <cellStyle name="Hyperlink 7" xfId="5617" hidden="1" xr:uid="{00000000-0005-0000-0000-000091E20000}"/>
    <cellStyle name="Hyperlink 7" xfId="16017" hidden="1" xr:uid="{00000000-0005-0000-0000-000092E20000}"/>
    <cellStyle name="Hyperlink 7" xfId="15992" hidden="1" xr:uid="{00000000-0005-0000-0000-000093E20000}"/>
    <cellStyle name="Hyperlink 7" xfId="16067" hidden="1" xr:uid="{00000000-0005-0000-0000-000094E20000}"/>
    <cellStyle name="Hyperlink 7" xfId="16117" hidden="1" xr:uid="{00000000-0005-0000-0000-000095E20000}"/>
    <cellStyle name="Hyperlink 7" xfId="16203" hidden="1" xr:uid="{00000000-0005-0000-0000-000096E20000}"/>
    <cellStyle name="Hyperlink 7" xfId="16272" hidden="1" xr:uid="{00000000-0005-0000-0000-000097E20000}"/>
    <cellStyle name="Hyperlink 7" xfId="16247" hidden="1" xr:uid="{00000000-0005-0000-0000-000098E20000}"/>
    <cellStyle name="Hyperlink 7" xfId="16322" hidden="1" xr:uid="{00000000-0005-0000-0000-000099E20000}"/>
    <cellStyle name="Hyperlink 7" xfId="16372" hidden="1" xr:uid="{00000000-0005-0000-0000-00009AE20000}"/>
    <cellStyle name="Hyperlink 7" xfId="16512" hidden="1" xr:uid="{00000000-0005-0000-0000-00009BE20000}"/>
    <cellStyle name="Hyperlink 7" xfId="16635" hidden="1" xr:uid="{00000000-0005-0000-0000-00009CE20000}"/>
    <cellStyle name="Hyperlink 7" xfId="16610" hidden="1" xr:uid="{00000000-0005-0000-0000-00009DE20000}"/>
    <cellStyle name="Hyperlink 7" xfId="16685" hidden="1" xr:uid="{00000000-0005-0000-0000-00009EE20000}"/>
    <cellStyle name="Hyperlink 7" xfId="16735" hidden="1" xr:uid="{00000000-0005-0000-0000-00009FE20000}"/>
    <cellStyle name="Hyperlink 7" xfId="16893" hidden="1" xr:uid="{00000000-0005-0000-0000-0000A0E20000}"/>
    <cellStyle name="Hyperlink 7" xfId="17066" hidden="1" xr:uid="{00000000-0005-0000-0000-0000A1E20000}"/>
    <cellStyle name="Hyperlink 7" xfId="17041" hidden="1" xr:uid="{00000000-0005-0000-0000-0000A2E20000}"/>
    <cellStyle name="Hyperlink 7" xfId="17116" hidden="1" xr:uid="{00000000-0005-0000-0000-0000A3E20000}"/>
    <cellStyle name="Hyperlink 7" xfId="17166" hidden="1" xr:uid="{00000000-0005-0000-0000-0000A4E20000}"/>
    <cellStyle name="Hyperlink 7" xfId="16956" hidden="1" xr:uid="{00000000-0005-0000-0000-0000A5E20000}"/>
    <cellStyle name="Hyperlink 7" xfId="17298" hidden="1" xr:uid="{00000000-0005-0000-0000-0000A6E20000}"/>
    <cellStyle name="Hyperlink 7" xfId="17273" hidden="1" xr:uid="{00000000-0005-0000-0000-0000A7E20000}"/>
    <cellStyle name="Hyperlink 7" xfId="17348" hidden="1" xr:uid="{00000000-0005-0000-0000-0000A8E20000}"/>
    <cellStyle name="Hyperlink 7" xfId="17398" hidden="1" xr:uid="{00000000-0005-0000-0000-0000A9E20000}"/>
    <cellStyle name="Hyperlink 7" xfId="16851" hidden="1" xr:uid="{00000000-0005-0000-0000-0000AAE20000}"/>
    <cellStyle name="Hyperlink 7" xfId="17502" hidden="1" xr:uid="{00000000-0005-0000-0000-0000ABE20000}"/>
    <cellStyle name="Hyperlink 7" xfId="17477" hidden="1" xr:uid="{00000000-0005-0000-0000-0000ACE20000}"/>
    <cellStyle name="Hyperlink 7" xfId="17552" hidden="1" xr:uid="{00000000-0005-0000-0000-0000ADE20000}"/>
    <cellStyle name="Hyperlink 7" xfId="17602" hidden="1" xr:uid="{00000000-0005-0000-0000-0000AEE20000}"/>
    <cellStyle name="Hyperlink 7" xfId="17006" hidden="1" xr:uid="{00000000-0005-0000-0000-0000AFE20000}"/>
    <cellStyle name="Hyperlink 7" xfId="17706" hidden="1" xr:uid="{00000000-0005-0000-0000-0000B0E20000}"/>
    <cellStyle name="Hyperlink 7" xfId="17681" hidden="1" xr:uid="{00000000-0005-0000-0000-0000B1E20000}"/>
    <cellStyle name="Hyperlink 7" xfId="17756" hidden="1" xr:uid="{00000000-0005-0000-0000-0000B2E20000}"/>
    <cellStyle name="Hyperlink 7" xfId="17806" hidden="1" xr:uid="{00000000-0005-0000-0000-0000B3E20000}"/>
    <cellStyle name="Hyperlink 7" xfId="17240" hidden="1" xr:uid="{00000000-0005-0000-0000-0000B4E20000}"/>
    <cellStyle name="Hyperlink 7" xfId="17910" hidden="1" xr:uid="{00000000-0005-0000-0000-0000B5E20000}"/>
    <cellStyle name="Hyperlink 7" xfId="17885" hidden="1" xr:uid="{00000000-0005-0000-0000-0000B6E20000}"/>
    <cellStyle name="Hyperlink 7" xfId="17960" hidden="1" xr:uid="{00000000-0005-0000-0000-0000B7E20000}"/>
    <cellStyle name="Hyperlink 7" xfId="18010" hidden="1" xr:uid="{00000000-0005-0000-0000-0000B8E20000}"/>
    <cellStyle name="Hyperlink 7" xfId="16576" hidden="1" xr:uid="{00000000-0005-0000-0000-0000B9E20000}"/>
    <cellStyle name="Hyperlink 7" xfId="18114" hidden="1" xr:uid="{00000000-0005-0000-0000-0000BAE20000}"/>
    <cellStyle name="Hyperlink 7" xfId="18089" hidden="1" xr:uid="{00000000-0005-0000-0000-0000BBE20000}"/>
    <cellStyle name="Hyperlink 7" xfId="18164" hidden="1" xr:uid="{00000000-0005-0000-0000-0000BCE20000}"/>
    <cellStyle name="Hyperlink 7" xfId="18214" hidden="1" xr:uid="{00000000-0005-0000-0000-0000BDE20000}"/>
    <cellStyle name="Hyperlink 7" xfId="18372" hidden="1" xr:uid="{00000000-0005-0000-0000-0000BEE20000}"/>
    <cellStyle name="Hyperlink 7" xfId="18545" hidden="1" xr:uid="{00000000-0005-0000-0000-0000BFE20000}"/>
    <cellStyle name="Hyperlink 7" xfId="18520" hidden="1" xr:uid="{00000000-0005-0000-0000-0000C0E20000}"/>
    <cellStyle name="Hyperlink 7" xfId="18595" hidden="1" xr:uid="{00000000-0005-0000-0000-0000C1E20000}"/>
    <cellStyle name="Hyperlink 7" xfId="18645" hidden="1" xr:uid="{00000000-0005-0000-0000-0000C2E20000}"/>
    <cellStyle name="Hyperlink 7" xfId="18435" hidden="1" xr:uid="{00000000-0005-0000-0000-0000C3E20000}"/>
    <cellStyle name="Hyperlink 7" xfId="18777" hidden="1" xr:uid="{00000000-0005-0000-0000-0000C4E20000}"/>
    <cellStyle name="Hyperlink 7" xfId="18752" hidden="1" xr:uid="{00000000-0005-0000-0000-0000C5E20000}"/>
    <cellStyle name="Hyperlink 7" xfId="18827" hidden="1" xr:uid="{00000000-0005-0000-0000-0000C6E20000}"/>
    <cellStyle name="Hyperlink 7" xfId="18877" hidden="1" xr:uid="{00000000-0005-0000-0000-0000C7E20000}"/>
    <cellStyle name="Hyperlink 7" xfId="18330" hidden="1" xr:uid="{00000000-0005-0000-0000-0000C8E20000}"/>
    <cellStyle name="Hyperlink 7" xfId="18981" hidden="1" xr:uid="{00000000-0005-0000-0000-0000C9E20000}"/>
    <cellStyle name="Hyperlink 7" xfId="18956" hidden="1" xr:uid="{00000000-0005-0000-0000-0000CAE20000}"/>
    <cellStyle name="Hyperlink 7" xfId="19031" hidden="1" xr:uid="{00000000-0005-0000-0000-0000CBE20000}"/>
    <cellStyle name="Hyperlink 7" xfId="19081" hidden="1" xr:uid="{00000000-0005-0000-0000-0000CCE20000}"/>
    <cellStyle name="Hyperlink 7" xfId="18485" hidden="1" xr:uid="{00000000-0005-0000-0000-0000CDE20000}"/>
    <cellStyle name="Hyperlink 7" xfId="19185" hidden="1" xr:uid="{00000000-0005-0000-0000-0000CEE20000}"/>
    <cellStyle name="Hyperlink 7" xfId="19160" hidden="1" xr:uid="{00000000-0005-0000-0000-0000CFE20000}"/>
    <cellStyle name="Hyperlink 7" xfId="19235" hidden="1" xr:uid="{00000000-0005-0000-0000-0000D0E20000}"/>
    <cellStyle name="Hyperlink 7" xfId="19285" hidden="1" xr:uid="{00000000-0005-0000-0000-0000D1E20000}"/>
    <cellStyle name="Hyperlink 7" xfId="18719" hidden="1" xr:uid="{00000000-0005-0000-0000-0000D2E20000}"/>
    <cellStyle name="Hyperlink 7" xfId="19389" hidden="1" xr:uid="{00000000-0005-0000-0000-0000D3E20000}"/>
    <cellStyle name="Hyperlink 7" xfId="19364" hidden="1" xr:uid="{00000000-0005-0000-0000-0000D4E20000}"/>
    <cellStyle name="Hyperlink 7" xfId="19439" hidden="1" xr:uid="{00000000-0005-0000-0000-0000D5E20000}"/>
    <cellStyle name="Hyperlink 7" xfId="19489" hidden="1" xr:uid="{00000000-0005-0000-0000-0000D6E20000}"/>
    <cellStyle name="Hyperlink 7" xfId="16473" hidden="1" xr:uid="{00000000-0005-0000-0000-0000D7E20000}"/>
    <cellStyle name="Hyperlink 7" xfId="19593" hidden="1" xr:uid="{00000000-0005-0000-0000-0000D8E20000}"/>
    <cellStyle name="Hyperlink 7" xfId="19568" hidden="1" xr:uid="{00000000-0005-0000-0000-0000D9E20000}"/>
    <cellStyle name="Hyperlink 7" xfId="19643" hidden="1" xr:uid="{00000000-0005-0000-0000-0000DAE20000}"/>
    <cellStyle name="Hyperlink 7" xfId="19693" hidden="1" xr:uid="{00000000-0005-0000-0000-0000DBE20000}"/>
    <cellStyle name="Hyperlink 7" xfId="19851" hidden="1" xr:uid="{00000000-0005-0000-0000-0000DCE20000}"/>
    <cellStyle name="Hyperlink 7" xfId="20024" hidden="1" xr:uid="{00000000-0005-0000-0000-0000DDE20000}"/>
    <cellStyle name="Hyperlink 7" xfId="19999" hidden="1" xr:uid="{00000000-0005-0000-0000-0000DEE20000}"/>
    <cellStyle name="Hyperlink 7" xfId="20074" hidden="1" xr:uid="{00000000-0005-0000-0000-0000DFE20000}"/>
    <cellStyle name="Hyperlink 7" xfId="20124" hidden="1" xr:uid="{00000000-0005-0000-0000-0000E0E20000}"/>
    <cellStyle name="Hyperlink 7" xfId="19914" hidden="1" xr:uid="{00000000-0005-0000-0000-0000E1E20000}"/>
    <cellStyle name="Hyperlink 7" xfId="20256" hidden="1" xr:uid="{00000000-0005-0000-0000-0000E2E20000}"/>
    <cellStyle name="Hyperlink 7" xfId="20231" hidden="1" xr:uid="{00000000-0005-0000-0000-0000E3E20000}"/>
    <cellStyle name="Hyperlink 7" xfId="20306" hidden="1" xr:uid="{00000000-0005-0000-0000-0000E4E20000}"/>
    <cellStyle name="Hyperlink 7" xfId="20356" hidden="1" xr:uid="{00000000-0005-0000-0000-0000E5E20000}"/>
    <cellStyle name="Hyperlink 7" xfId="19809" hidden="1" xr:uid="{00000000-0005-0000-0000-0000E6E20000}"/>
    <cellStyle name="Hyperlink 7" xfId="20460" hidden="1" xr:uid="{00000000-0005-0000-0000-0000E7E20000}"/>
    <cellStyle name="Hyperlink 7" xfId="20435" hidden="1" xr:uid="{00000000-0005-0000-0000-0000E8E20000}"/>
    <cellStyle name="Hyperlink 7" xfId="20510" hidden="1" xr:uid="{00000000-0005-0000-0000-0000E9E20000}"/>
    <cellStyle name="Hyperlink 7" xfId="20560" hidden="1" xr:uid="{00000000-0005-0000-0000-0000EAE20000}"/>
    <cellStyle name="Hyperlink 7" xfId="19964" hidden="1" xr:uid="{00000000-0005-0000-0000-0000EBE20000}"/>
    <cellStyle name="Hyperlink 7" xfId="20664" hidden="1" xr:uid="{00000000-0005-0000-0000-0000ECE20000}"/>
    <cellStyle name="Hyperlink 7" xfId="20639" hidden="1" xr:uid="{00000000-0005-0000-0000-0000EDE20000}"/>
    <cellStyle name="Hyperlink 7" xfId="20714" hidden="1" xr:uid="{00000000-0005-0000-0000-0000EEE20000}"/>
    <cellStyle name="Hyperlink 7" xfId="20764" hidden="1" xr:uid="{00000000-0005-0000-0000-0000EFE20000}"/>
    <cellStyle name="Hyperlink 7" xfId="20198" hidden="1" xr:uid="{00000000-0005-0000-0000-0000F0E20000}"/>
    <cellStyle name="Hyperlink 7" xfId="20868" hidden="1" xr:uid="{00000000-0005-0000-0000-0000F1E20000}"/>
    <cellStyle name="Hyperlink 7" xfId="20843" hidden="1" xr:uid="{00000000-0005-0000-0000-0000F2E20000}"/>
    <cellStyle name="Hyperlink 7" xfId="20918" hidden="1" xr:uid="{00000000-0005-0000-0000-0000F3E20000}"/>
    <cellStyle name="Hyperlink 7" xfId="20968" hidden="1" xr:uid="{00000000-0005-0000-0000-0000F4E20000}"/>
    <cellStyle name="Hyperlink 7" xfId="5745" hidden="1" xr:uid="{00000000-0005-0000-0000-0000F5E20000}"/>
    <cellStyle name="Hyperlink 7" xfId="21101" hidden="1" xr:uid="{00000000-0005-0000-0000-0000F6E20000}"/>
    <cellStyle name="Hyperlink 7" xfId="21076" hidden="1" xr:uid="{00000000-0005-0000-0000-0000F7E20000}"/>
    <cellStyle name="Hyperlink 7" xfId="21151" hidden="1" xr:uid="{00000000-0005-0000-0000-0000F8E20000}"/>
    <cellStyle name="Hyperlink 7" xfId="21201" hidden="1" xr:uid="{00000000-0005-0000-0000-0000F9E20000}"/>
    <cellStyle name="Hyperlink 7" xfId="21287" hidden="1" xr:uid="{00000000-0005-0000-0000-0000FAE20000}"/>
    <cellStyle name="Hyperlink 7" xfId="21356" hidden="1" xr:uid="{00000000-0005-0000-0000-0000FBE20000}"/>
    <cellStyle name="Hyperlink 7" xfId="21331" hidden="1" xr:uid="{00000000-0005-0000-0000-0000FCE20000}"/>
    <cellStyle name="Hyperlink 7" xfId="21406" hidden="1" xr:uid="{00000000-0005-0000-0000-0000FDE20000}"/>
    <cellStyle name="Hyperlink 7" xfId="21456" hidden="1" xr:uid="{00000000-0005-0000-0000-0000FEE20000}"/>
    <cellStyle name="Hyperlink 7" xfId="21597" hidden="1" xr:uid="{00000000-0005-0000-0000-0000FFE20000}"/>
    <cellStyle name="Hyperlink 7" xfId="21720" hidden="1" xr:uid="{00000000-0005-0000-0000-000000E30000}"/>
    <cellStyle name="Hyperlink 7" xfId="21695" hidden="1" xr:uid="{00000000-0005-0000-0000-000001E30000}"/>
    <cellStyle name="Hyperlink 7" xfId="21770" hidden="1" xr:uid="{00000000-0005-0000-0000-000002E30000}"/>
    <cellStyle name="Hyperlink 7" xfId="21820" hidden="1" xr:uid="{00000000-0005-0000-0000-000003E30000}"/>
    <cellStyle name="Hyperlink 7" xfId="21978" hidden="1" xr:uid="{00000000-0005-0000-0000-000004E30000}"/>
    <cellStyle name="Hyperlink 7" xfId="22151" hidden="1" xr:uid="{00000000-0005-0000-0000-000005E30000}"/>
    <cellStyle name="Hyperlink 7" xfId="22126" hidden="1" xr:uid="{00000000-0005-0000-0000-000006E30000}"/>
    <cellStyle name="Hyperlink 7" xfId="22201" hidden="1" xr:uid="{00000000-0005-0000-0000-000007E30000}"/>
    <cellStyle name="Hyperlink 7" xfId="22251" hidden="1" xr:uid="{00000000-0005-0000-0000-000008E30000}"/>
    <cellStyle name="Hyperlink 7" xfId="22041" hidden="1" xr:uid="{00000000-0005-0000-0000-000009E30000}"/>
    <cellStyle name="Hyperlink 7" xfId="22383" hidden="1" xr:uid="{00000000-0005-0000-0000-00000AE30000}"/>
    <cellStyle name="Hyperlink 7" xfId="22358" hidden="1" xr:uid="{00000000-0005-0000-0000-00000BE30000}"/>
    <cellStyle name="Hyperlink 7" xfId="22433" hidden="1" xr:uid="{00000000-0005-0000-0000-00000CE30000}"/>
    <cellStyle name="Hyperlink 7" xfId="22483" hidden="1" xr:uid="{00000000-0005-0000-0000-00000DE30000}"/>
    <cellStyle name="Hyperlink 7" xfId="21936" hidden="1" xr:uid="{00000000-0005-0000-0000-00000EE30000}"/>
    <cellStyle name="Hyperlink 7" xfId="22587" hidden="1" xr:uid="{00000000-0005-0000-0000-00000FE30000}"/>
    <cellStyle name="Hyperlink 7" xfId="22562" hidden="1" xr:uid="{00000000-0005-0000-0000-000010E30000}"/>
    <cellStyle name="Hyperlink 7" xfId="22637" hidden="1" xr:uid="{00000000-0005-0000-0000-000011E30000}"/>
    <cellStyle name="Hyperlink 7" xfId="22687" hidden="1" xr:uid="{00000000-0005-0000-0000-000012E30000}"/>
    <cellStyle name="Hyperlink 7" xfId="22091" hidden="1" xr:uid="{00000000-0005-0000-0000-000013E30000}"/>
    <cellStyle name="Hyperlink 7" xfId="22791" hidden="1" xr:uid="{00000000-0005-0000-0000-000014E30000}"/>
    <cellStyle name="Hyperlink 7" xfId="22766" hidden="1" xr:uid="{00000000-0005-0000-0000-000015E30000}"/>
    <cellStyle name="Hyperlink 7" xfId="22841" hidden="1" xr:uid="{00000000-0005-0000-0000-000016E30000}"/>
    <cellStyle name="Hyperlink 7" xfId="22891" hidden="1" xr:uid="{00000000-0005-0000-0000-000017E30000}"/>
    <cellStyle name="Hyperlink 7" xfId="22325" hidden="1" xr:uid="{00000000-0005-0000-0000-000018E30000}"/>
    <cellStyle name="Hyperlink 7" xfId="22995" hidden="1" xr:uid="{00000000-0005-0000-0000-000019E30000}"/>
    <cellStyle name="Hyperlink 7" xfId="22970" hidden="1" xr:uid="{00000000-0005-0000-0000-00001AE30000}"/>
    <cellStyle name="Hyperlink 7" xfId="23045" hidden="1" xr:uid="{00000000-0005-0000-0000-00001BE30000}"/>
    <cellStyle name="Hyperlink 7" xfId="23095" hidden="1" xr:uid="{00000000-0005-0000-0000-00001CE30000}"/>
    <cellStyle name="Hyperlink 7" xfId="21661" hidden="1" xr:uid="{00000000-0005-0000-0000-00001DE30000}"/>
    <cellStyle name="Hyperlink 7" xfId="23199" hidden="1" xr:uid="{00000000-0005-0000-0000-00001EE30000}"/>
    <cellStyle name="Hyperlink 7" xfId="23174" hidden="1" xr:uid="{00000000-0005-0000-0000-00001FE30000}"/>
    <cellStyle name="Hyperlink 7" xfId="23249" hidden="1" xr:uid="{00000000-0005-0000-0000-000020E30000}"/>
    <cellStyle name="Hyperlink 7" xfId="23299" hidden="1" xr:uid="{00000000-0005-0000-0000-000021E30000}"/>
    <cellStyle name="Hyperlink 7" xfId="23457" hidden="1" xr:uid="{00000000-0005-0000-0000-000022E30000}"/>
    <cellStyle name="Hyperlink 7" xfId="23630" hidden="1" xr:uid="{00000000-0005-0000-0000-000023E30000}"/>
    <cellStyle name="Hyperlink 7" xfId="23605" hidden="1" xr:uid="{00000000-0005-0000-0000-000024E30000}"/>
    <cellStyle name="Hyperlink 7" xfId="23680" hidden="1" xr:uid="{00000000-0005-0000-0000-000025E30000}"/>
    <cellStyle name="Hyperlink 7" xfId="23730" hidden="1" xr:uid="{00000000-0005-0000-0000-000026E30000}"/>
    <cellStyle name="Hyperlink 7" xfId="23520" hidden="1" xr:uid="{00000000-0005-0000-0000-000027E30000}"/>
    <cellStyle name="Hyperlink 7" xfId="23862" hidden="1" xr:uid="{00000000-0005-0000-0000-000028E30000}"/>
    <cellStyle name="Hyperlink 7" xfId="23837" hidden="1" xr:uid="{00000000-0005-0000-0000-000029E30000}"/>
    <cellStyle name="Hyperlink 7" xfId="23912" hidden="1" xr:uid="{00000000-0005-0000-0000-00002AE30000}"/>
    <cellStyle name="Hyperlink 7" xfId="23962" hidden="1" xr:uid="{00000000-0005-0000-0000-00002BE30000}"/>
    <cellStyle name="Hyperlink 7" xfId="23415" hidden="1" xr:uid="{00000000-0005-0000-0000-00002CE30000}"/>
    <cellStyle name="Hyperlink 7" xfId="24066" hidden="1" xr:uid="{00000000-0005-0000-0000-00002DE30000}"/>
    <cellStyle name="Hyperlink 7" xfId="24041" hidden="1" xr:uid="{00000000-0005-0000-0000-00002EE30000}"/>
    <cellStyle name="Hyperlink 7" xfId="24116" hidden="1" xr:uid="{00000000-0005-0000-0000-00002FE30000}"/>
    <cellStyle name="Hyperlink 7" xfId="24166" hidden="1" xr:uid="{00000000-0005-0000-0000-000030E30000}"/>
    <cellStyle name="Hyperlink 7" xfId="23570" hidden="1" xr:uid="{00000000-0005-0000-0000-000031E30000}"/>
    <cellStyle name="Hyperlink 7" xfId="24270" hidden="1" xr:uid="{00000000-0005-0000-0000-000032E30000}"/>
    <cellStyle name="Hyperlink 7" xfId="24245" hidden="1" xr:uid="{00000000-0005-0000-0000-000033E30000}"/>
    <cellStyle name="Hyperlink 7" xfId="24320" hidden="1" xr:uid="{00000000-0005-0000-0000-000034E30000}"/>
    <cellStyle name="Hyperlink 7" xfId="24370" hidden="1" xr:uid="{00000000-0005-0000-0000-000035E30000}"/>
    <cellStyle name="Hyperlink 7" xfId="23804" hidden="1" xr:uid="{00000000-0005-0000-0000-000036E30000}"/>
    <cellStyle name="Hyperlink 7" xfId="24474" hidden="1" xr:uid="{00000000-0005-0000-0000-000037E30000}"/>
    <cellStyle name="Hyperlink 7" xfId="24449" hidden="1" xr:uid="{00000000-0005-0000-0000-000038E30000}"/>
    <cellStyle name="Hyperlink 7" xfId="24524" hidden="1" xr:uid="{00000000-0005-0000-0000-000039E30000}"/>
    <cellStyle name="Hyperlink 7" xfId="24574" hidden="1" xr:uid="{00000000-0005-0000-0000-00003AE30000}"/>
    <cellStyle name="Hyperlink 7" xfId="21558" hidden="1" xr:uid="{00000000-0005-0000-0000-00003BE30000}"/>
    <cellStyle name="Hyperlink 7" xfId="24678" hidden="1" xr:uid="{00000000-0005-0000-0000-00003CE30000}"/>
    <cellStyle name="Hyperlink 7" xfId="24653" hidden="1" xr:uid="{00000000-0005-0000-0000-00003DE30000}"/>
    <cellStyle name="Hyperlink 7" xfId="24728" hidden="1" xr:uid="{00000000-0005-0000-0000-00003EE30000}"/>
    <cellStyle name="Hyperlink 7" xfId="24778" hidden="1" xr:uid="{00000000-0005-0000-0000-00003FE30000}"/>
    <cellStyle name="Hyperlink 7" xfId="24936" hidden="1" xr:uid="{00000000-0005-0000-0000-000040E30000}"/>
    <cellStyle name="Hyperlink 7" xfId="25109" hidden="1" xr:uid="{00000000-0005-0000-0000-000041E30000}"/>
    <cellStyle name="Hyperlink 7" xfId="25084" hidden="1" xr:uid="{00000000-0005-0000-0000-000042E30000}"/>
    <cellStyle name="Hyperlink 7" xfId="25159" hidden="1" xr:uid="{00000000-0005-0000-0000-000043E30000}"/>
    <cellStyle name="Hyperlink 7" xfId="25209" hidden="1" xr:uid="{00000000-0005-0000-0000-000044E30000}"/>
    <cellStyle name="Hyperlink 7" xfId="24999" hidden="1" xr:uid="{00000000-0005-0000-0000-000045E30000}"/>
    <cellStyle name="Hyperlink 7" xfId="25341" hidden="1" xr:uid="{00000000-0005-0000-0000-000046E30000}"/>
    <cellStyle name="Hyperlink 7" xfId="25316" hidden="1" xr:uid="{00000000-0005-0000-0000-000047E30000}"/>
    <cellStyle name="Hyperlink 7" xfId="25391" hidden="1" xr:uid="{00000000-0005-0000-0000-000048E30000}"/>
    <cellStyle name="Hyperlink 7" xfId="25441" hidden="1" xr:uid="{00000000-0005-0000-0000-000049E30000}"/>
    <cellStyle name="Hyperlink 7" xfId="24894" hidden="1" xr:uid="{00000000-0005-0000-0000-00004AE30000}"/>
    <cellStyle name="Hyperlink 7" xfId="25545" hidden="1" xr:uid="{00000000-0005-0000-0000-00004BE30000}"/>
    <cellStyle name="Hyperlink 7" xfId="25520" hidden="1" xr:uid="{00000000-0005-0000-0000-00004CE30000}"/>
    <cellStyle name="Hyperlink 7" xfId="25595" hidden="1" xr:uid="{00000000-0005-0000-0000-00004DE30000}"/>
    <cellStyle name="Hyperlink 7" xfId="25645" hidden="1" xr:uid="{00000000-0005-0000-0000-00004EE30000}"/>
    <cellStyle name="Hyperlink 7" xfId="25049" hidden="1" xr:uid="{00000000-0005-0000-0000-00004FE30000}"/>
    <cellStyle name="Hyperlink 7" xfId="25749" hidden="1" xr:uid="{00000000-0005-0000-0000-000050E30000}"/>
    <cellStyle name="Hyperlink 7" xfId="25724" hidden="1" xr:uid="{00000000-0005-0000-0000-000051E30000}"/>
    <cellStyle name="Hyperlink 7" xfId="25799" hidden="1" xr:uid="{00000000-0005-0000-0000-000052E30000}"/>
    <cellStyle name="Hyperlink 7" xfId="25849" hidden="1" xr:uid="{00000000-0005-0000-0000-000053E30000}"/>
    <cellStyle name="Hyperlink 7" xfId="25283" hidden="1" xr:uid="{00000000-0005-0000-0000-000054E30000}"/>
    <cellStyle name="Hyperlink 7" xfId="25953" hidden="1" xr:uid="{00000000-0005-0000-0000-000055E30000}"/>
    <cellStyle name="Hyperlink 7" xfId="25928" hidden="1" xr:uid="{00000000-0005-0000-0000-000056E30000}"/>
    <cellStyle name="Hyperlink 7" xfId="26003" hidden="1" xr:uid="{00000000-0005-0000-0000-000057E30000}"/>
    <cellStyle name="Hyperlink 7" xfId="26053" hidden="1" xr:uid="{00000000-0005-0000-0000-000058E30000}"/>
    <cellStyle name="Hyperlink 7" xfId="5507" hidden="1" xr:uid="{00000000-0005-0000-0000-000059E30000}"/>
    <cellStyle name="Hyperlink 7" xfId="26182" hidden="1" xr:uid="{00000000-0005-0000-0000-00005AE30000}"/>
    <cellStyle name="Hyperlink 7" xfId="26157" hidden="1" xr:uid="{00000000-0005-0000-0000-00005BE30000}"/>
    <cellStyle name="Hyperlink 7" xfId="26232" hidden="1" xr:uid="{00000000-0005-0000-0000-00005CE30000}"/>
    <cellStyle name="Hyperlink 7" xfId="26282" hidden="1" xr:uid="{00000000-0005-0000-0000-00005DE30000}"/>
    <cellStyle name="Hyperlink 7" xfId="26368" hidden="1" xr:uid="{00000000-0005-0000-0000-00005EE30000}"/>
    <cellStyle name="Hyperlink 7" xfId="26437" hidden="1" xr:uid="{00000000-0005-0000-0000-00005FE30000}"/>
    <cellStyle name="Hyperlink 7" xfId="26412" hidden="1" xr:uid="{00000000-0005-0000-0000-000060E30000}"/>
    <cellStyle name="Hyperlink 7" xfId="26487" hidden="1" xr:uid="{00000000-0005-0000-0000-000061E30000}"/>
    <cellStyle name="Hyperlink 7" xfId="26537" hidden="1" xr:uid="{00000000-0005-0000-0000-000062E30000}"/>
    <cellStyle name="Hyperlink 7" xfId="26675" hidden="1" xr:uid="{00000000-0005-0000-0000-000063E30000}"/>
    <cellStyle name="Hyperlink 7" xfId="26798" hidden="1" xr:uid="{00000000-0005-0000-0000-000064E30000}"/>
    <cellStyle name="Hyperlink 7" xfId="26773" hidden="1" xr:uid="{00000000-0005-0000-0000-000065E30000}"/>
    <cellStyle name="Hyperlink 7" xfId="26848" hidden="1" xr:uid="{00000000-0005-0000-0000-000066E30000}"/>
    <cellStyle name="Hyperlink 7" xfId="26898" hidden="1" xr:uid="{00000000-0005-0000-0000-000067E30000}"/>
    <cellStyle name="Hyperlink 7" xfId="27056" hidden="1" xr:uid="{00000000-0005-0000-0000-000068E30000}"/>
    <cellStyle name="Hyperlink 7" xfId="27229" hidden="1" xr:uid="{00000000-0005-0000-0000-000069E30000}"/>
    <cellStyle name="Hyperlink 7" xfId="27204" hidden="1" xr:uid="{00000000-0005-0000-0000-00006AE30000}"/>
    <cellStyle name="Hyperlink 7" xfId="27279" hidden="1" xr:uid="{00000000-0005-0000-0000-00006BE30000}"/>
    <cellStyle name="Hyperlink 7" xfId="27329" hidden="1" xr:uid="{00000000-0005-0000-0000-00006CE30000}"/>
    <cellStyle name="Hyperlink 7" xfId="27119" hidden="1" xr:uid="{00000000-0005-0000-0000-00006DE30000}"/>
    <cellStyle name="Hyperlink 7" xfId="27461" hidden="1" xr:uid="{00000000-0005-0000-0000-00006EE30000}"/>
    <cellStyle name="Hyperlink 7" xfId="27436" hidden="1" xr:uid="{00000000-0005-0000-0000-00006FE30000}"/>
    <cellStyle name="Hyperlink 7" xfId="27511" hidden="1" xr:uid="{00000000-0005-0000-0000-000070E30000}"/>
    <cellStyle name="Hyperlink 7" xfId="27561" hidden="1" xr:uid="{00000000-0005-0000-0000-000071E30000}"/>
    <cellStyle name="Hyperlink 7" xfId="27014" hidden="1" xr:uid="{00000000-0005-0000-0000-000072E30000}"/>
    <cellStyle name="Hyperlink 7" xfId="27665" hidden="1" xr:uid="{00000000-0005-0000-0000-000073E30000}"/>
    <cellStyle name="Hyperlink 7" xfId="27640" hidden="1" xr:uid="{00000000-0005-0000-0000-000074E30000}"/>
    <cellStyle name="Hyperlink 7" xfId="27715" hidden="1" xr:uid="{00000000-0005-0000-0000-000075E30000}"/>
    <cellStyle name="Hyperlink 7" xfId="27765" hidden="1" xr:uid="{00000000-0005-0000-0000-000076E30000}"/>
    <cellStyle name="Hyperlink 7" xfId="27169" hidden="1" xr:uid="{00000000-0005-0000-0000-000077E30000}"/>
    <cellStyle name="Hyperlink 7" xfId="27869" hidden="1" xr:uid="{00000000-0005-0000-0000-000078E30000}"/>
    <cellStyle name="Hyperlink 7" xfId="27844" hidden="1" xr:uid="{00000000-0005-0000-0000-000079E30000}"/>
    <cellStyle name="Hyperlink 7" xfId="27919" hidden="1" xr:uid="{00000000-0005-0000-0000-00007AE30000}"/>
    <cellStyle name="Hyperlink 7" xfId="27969" hidden="1" xr:uid="{00000000-0005-0000-0000-00007BE30000}"/>
    <cellStyle name="Hyperlink 7" xfId="27403" hidden="1" xr:uid="{00000000-0005-0000-0000-00007CE30000}"/>
    <cellStyle name="Hyperlink 7" xfId="28073" hidden="1" xr:uid="{00000000-0005-0000-0000-00007DE30000}"/>
    <cellStyle name="Hyperlink 7" xfId="28048" hidden="1" xr:uid="{00000000-0005-0000-0000-00007EE30000}"/>
    <cellStyle name="Hyperlink 7" xfId="28123" hidden="1" xr:uid="{00000000-0005-0000-0000-00007FE30000}"/>
    <cellStyle name="Hyperlink 7" xfId="28173" hidden="1" xr:uid="{00000000-0005-0000-0000-000080E30000}"/>
    <cellStyle name="Hyperlink 7" xfId="26739" hidden="1" xr:uid="{00000000-0005-0000-0000-000081E30000}"/>
    <cellStyle name="Hyperlink 7" xfId="28277" hidden="1" xr:uid="{00000000-0005-0000-0000-000082E30000}"/>
    <cellStyle name="Hyperlink 7" xfId="28252" hidden="1" xr:uid="{00000000-0005-0000-0000-000083E30000}"/>
    <cellStyle name="Hyperlink 7" xfId="28327" hidden="1" xr:uid="{00000000-0005-0000-0000-000084E30000}"/>
    <cellStyle name="Hyperlink 7" xfId="28377" hidden="1" xr:uid="{00000000-0005-0000-0000-000085E30000}"/>
    <cellStyle name="Hyperlink 7" xfId="28535" hidden="1" xr:uid="{00000000-0005-0000-0000-000086E30000}"/>
    <cellStyle name="Hyperlink 7" xfId="28708" hidden="1" xr:uid="{00000000-0005-0000-0000-000087E30000}"/>
    <cellStyle name="Hyperlink 7" xfId="28683" hidden="1" xr:uid="{00000000-0005-0000-0000-000088E30000}"/>
    <cellStyle name="Hyperlink 7" xfId="28758" hidden="1" xr:uid="{00000000-0005-0000-0000-000089E30000}"/>
    <cellStyle name="Hyperlink 7" xfId="28808" hidden="1" xr:uid="{00000000-0005-0000-0000-00008AE30000}"/>
    <cellStyle name="Hyperlink 7" xfId="28598" hidden="1" xr:uid="{00000000-0005-0000-0000-00008BE30000}"/>
    <cellStyle name="Hyperlink 7" xfId="28940" hidden="1" xr:uid="{00000000-0005-0000-0000-00008CE30000}"/>
    <cellStyle name="Hyperlink 7" xfId="28915" hidden="1" xr:uid="{00000000-0005-0000-0000-00008DE30000}"/>
    <cellStyle name="Hyperlink 7" xfId="28990" hidden="1" xr:uid="{00000000-0005-0000-0000-00008EE30000}"/>
    <cellStyle name="Hyperlink 7" xfId="29040" hidden="1" xr:uid="{00000000-0005-0000-0000-00008FE30000}"/>
    <cellStyle name="Hyperlink 7" xfId="28493" hidden="1" xr:uid="{00000000-0005-0000-0000-000090E30000}"/>
    <cellStyle name="Hyperlink 7" xfId="29144" hidden="1" xr:uid="{00000000-0005-0000-0000-000091E30000}"/>
    <cellStyle name="Hyperlink 7" xfId="29119" hidden="1" xr:uid="{00000000-0005-0000-0000-000092E30000}"/>
    <cellStyle name="Hyperlink 7" xfId="29194" hidden="1" xr:uid="{00000000-0005-0000-0000-000093E30000}"/>
    <cellStyle name="Hyperlink 7" xfId="29244" hidden="1" xr:uid="{00000000-0005-0000-0000-000094E30000}"/>
    <cellStyle name="Hyperlink 7" xfId="28648" hidden="1" xr:uid="{00000000-0005-0000-0000-000095E30000}"/>
    <cellStyle name="Hyperlink 7" xfId="29348" hidden="1" xr:uid="{00000000-0005-0000-0000-000096E30000}"/>
    <cellStyle name="Hyperlink 7" xfId="29323" hidden="1" xr:uid="{00000000-0005-0000-0000-000097E30000}"/>
    <cellStyle name="Hyperlink 7" xfId="29398" hidden="1" xr:uid="{00000000-0005-0000-0000-000098E30000}"/>
    <cellStyle name="Hyperlink 7" xfId="29448" hidden="1" xr:uid="{00000000-0005-0000-0000-000099E30000}"/>
    <cellStyle name="Hyperlink 7" xfId="28882" hidden="1" xr:uid="{00000000-0005-0000-0000-00009AE30000}"/>
    <cellStyle name="Hyperlink 7" xfId="29552" hidden="1" xr:uid="{00000000-0005-0000-0000-00009BE30000}"/>
    <cellStyle name="Hyperlink 7" xfId="29527" hidden="1" xr:uid="{00000000-0005-0000-0000-00009CE30000}"/>
    <cellStyle name="Hyperlink 7" xfId="29602" hidden="1" xr:uid="{00000000-0005-0000-0000-00009DE30000}"/>
    <cellStyle name="Hyperlink 7" xfId="29652" hidden="1" xr:uid="{00000000-0005-0000-0000-00009EE30000}"/>
    <cellStyle name="Hyperlink 7" xfId="26636" hidden="1" xr:uid="{00000000-0005-0000-0000-00009FE30000}"/>
    <cellStyle name="Hyperlink 7" xfId="29756" hidden="1" xr:uid="{00000000-0005-0000-0000-0000A0E30000}"/>
    <cellStyle name="Hyperlink 7" xfId="29731" hidden="1" xr:uid="{00000000-0005-0000-0000-0000A1E30000}"/>
    <cellStyle name="Hyperlink 7" xfId="29806" hidden="1" xr:uid="{00000000-0005-0000-0000-0000A2E30000}"/>
    <cellStyle name="Hyperlink 7" xfId="29856" hidden="1" xr:uid="{00000000-0005-0000-0000-0000A3E30000}"/>
    <cellStyle name="Hyperlink 7" xfId="30014" hidden="1" xr:uid="{00000000-0005-0000-0000-0000A4E30000}"/>
    <cellStyle name="Hyperlink 7" xfId="30187" hidden="1" xr:uid="{00000000-0005-0000-0000-0000A5E30000}"/>
    <cellStyle name="Hyperlink 7" xfId="30162" hidden="1" xr:uid="{00000000-0005-0000-0000-0000A6E30000}"/>
    <cellStyle name="Hyperlink 7" xfId="30237" hidden="1" xr:uid="{00000000-0005-0000-0000-0000A7E30000}"/>
    <cellStyle name="Hyperlink 7" xfId="30287" hidden="1" xr:uid="{00000000-0005-0000-0000-0000A8E30000}"/>
    <cellStyle name="Hyperlink 7" xfId="30077" hidden="1" xr:uid="{00000000-0005-0000-0000-0000A9E30000}"/>
    <cellStyle name="Hyperlink 7" xfId="30419" hidden="1" xr:uid="{00000000-0005-0000-0000-0000AAE30000}"/>
    <cellStyle name="Hyperlink 7" xfId="30394" hidden="1" xr:uid="{00000000-0005-0000-0000-0000ABE30000}"/>
    <cellStyle name="Hyperlink 7" xfId="30469" hidden="1" xr:uid="{00000000-0005-0000-0000-0000ACE30000}"/>
    <cellStyle name="Hyperlink 7" xfId="30519" hidden="1" xr:uid="{00000000-0005-0000-0000-0000ADE30000}"/>
    <cellStyle name="Hyperlink 7" xfId="29972" hidden="1" xr:uid="{00000000-0005-0000-0000-0000AEE30000}"/>
    <cellStyle name="Hyperlink 7" xfId="30623" hidden="1" xr:uid="{00000000-0005-0000-0000-0000AFE30000}"/>
    <cellStyle name="Hyperlink 7" xfId="30598" hidden="1" xr:uid="{00000000-0005-0000-0000-0000B0E30000}"/>
    <cellStyle name="Hyperlink 7" xfId="30673" hidden="1" xr:uid="{00000000-0005-0000-0000-0000B1E30000}"/>
    <cellStyle name="Hyperlink 7" xfId="30723" hidden="1" xr:uid="{00000000-0005-0000-0000-0000B2E30000}"/>
    <cellStyle name="Hyperlink 7" xfId="30127" hidden="1" xr:uid="{00000000-0005-0000-0000-0000B3E30000}"/>
    <cellStyle name="Hyperlink 7" xfId="30827" hidden="1" xr:uid="{00000000-0005-0000-0000-0000B4E30000}"/>
    <cellStyle name="Hyperlink 7" xfId="30802" hidden="1" xr:uid="{00000000-0005-0000-0000-0000B5E30000}"/>
    <cellStyle name="Hyperlink 7" xfId="30877" hidden="1" xr:uid="{00000000-0005-0000-0000-0000B6E30000}"/>
    <cellStyle name="Hyperlink 7" xfId="30927" hidden="1" xr:uid="{00000000-0005-0000-0000-0000B7E30000}"/>
    <cellStyle name="Hyperlink 7" xfId="30361" hidden="1" xr:uid="{00000000-0005-0000-0000-0000B8E30000}"/>
    <cellStyle name="Hyperlink 7" xfId="31031" hidden="1" xr:uid="{00000000-0005-0000-0000-0000B9E30000}"/>
    <cellStyle name="Hyperlink 7" xfId="31006" hidden="1" xr:uid="{00000000-0005-0000-0000-0000BAE30000}"/>
    <cellStyle name="Hyperlink 7" xfId="31081" hidden="1" xr:uid="{00000000-0005-0000-0000-0000BBE30000}"/>
    <cellStyle name="Hyperlink 7" xfId="31131" hidden="1" xr:uid="{00000000-0005-0000-0000-0000BCE30000}"/>
    <cellStyle name="Hyperlink 7" xfId="5557" hidden="1" xr:uid="{00000000-0005-0000-0000-0000BDE30000}"/>
    <cellStyle name="Hyperlink 7" xfId="31254" hidden="1" xr:uid="{00000000-0005-0000-0000-0000BEE30000}"/>
    <cellStyle name="Hyperlink 7" xfId="31229" hidden="1" xr:uid="{00000000-0005-0000-0000-0000BFE30000}"/>
    <cellStyle name="Hyperlink 7" xfId="31304" hidden="1" xr:uid="{00000000-0005-0000-0000-0000C0E30000}"/>
    <cellStyle name="Hyperlink 7" xfId="31354" hidden="1" xr:uid="{00000000-0005-0000-0000-0000C1E30000}"/>
    <cellStyle name="Hyperlink 7" xfId="31440" hidden="1" xr:uid="{00000000-0005-0000-0000-0000C2E30000}"/>
    <cellStyle name="Hyperlink 7" xfId="31509" hidden="1" xr:uid="{00000000-0005-0000-0000-0000C3E30000}"/>
    <cellStyle name="Hyperlink 7" xfId="31484" hidden="1" xr:uid="{00000000-0005-0000-0000-0000C4E30000}"/>
    <cellStyle name="Hyperlink 7" xfId="31559" hidden="1" xr:uid="{00000000-0005-0000-0000-0000C5E30000}"/>
    <cellStyle name="Hyperlink 7" xfId="31609" hidden="1" xr:uid="{00000000-0005-0000-0000-0000C6E30000}"/>
    <cellStyle name="Hyperlink 7" xfId="31744" hidden="1" xr:uid="{00000000-0005-0000-0000-0000C7E30000}"/>
    <cellStyle name="Hyperlink 7" xfId="31866" hidden="1" xr:uid="{00000000-0005-0000-0000-0000C8E30000}"/>
    <cellStyle name="Hyperlink 7" xfId="31841" hidden="1" xr:uid="{00000000-0005-0000-0000-0000C9E30000}"/>
    <cellStyle name="Hyperlink 7" xfId="31916" hidden="1" xr:uid="{00000000-0005-0000-0000-0000CAE30000}"/>
    <cellStyle name="Hyperlink 7" xfId="31966" hidden="1" xr:uid="{00000000-0005-0000-0000-0000CBE30000}"/>
    <cellStyle name="Hyperlink 7" xfId="32124" hidden="1" xr:uid="{00000000-0005-0000-0000-0000CCE30000}"/>
    <cellStyle name="Hyperlink 7" xfId="32297" hidden="1" xr:uid="{00000000-0005-0000-0000-0000CDE30000}"/>
    <cellStyle name="Hyperlink 7" xfId="32272" hidden="1" xr:uid="{00000000-0005-0000-0000-0000CEE30000}"/>
    <cellStyle name="Hyperlink 7" xfId="32347" hidden="1" xr:uid="{00000000-0005-0000-0000-0000CFE30000}"/>
    <cellStyle name="Hyperlink 7" xfId="32397" hidden="1" xr:uid="{00000000-0005-0000-0000-0000D0E30000}"/>
    <cellStyle name="Hyperlink 7" xfId="32187" hidden="1" xr:uid="{00000000-0005-0000-0000-0000D1E30000}"/>
    <cellStyle name="Hyperlink 7" xfId="32529" hidden="1" xr:uid="{00000000-0005-0000-0000-0000D2E30000}"/>
    <cellStyle name="Hyperlink 7" xfId="32504" hidden="1" xr:uid="{00000000-0005-0000-0000-0000D3E30000}"/>
    <cellStyle name="Hyperlink 7" xfId="32579" hidden="1" xr:uid="{00000000-0005-0000-0000-0000D4E30000}"/>
    <cellStyle name="Hyperlink 7" xfId="32629" hidden="1" xr:uid="{00000000-0005-0000-0000-0000D5E30000}"/>
    <cellStyle name="Hyperlink 7" xfId="32082" hidden="1" xr:uid="{00000000-0005-0000-0000-0000D6E30000}"/>
    <cellStyle name="Hyperlink 7" xfId="32733" hidden="1" xr:uid="{00000000-0005-0000-0000-0000D7E30000}"/>
    <cellStyle name="Hyperlink 7" xfId="32708" hidden="1" xr:uid="{00000000-0005-0000-0000-0000D8E30000}"/>
    <cellStyle name="Hyperlink 7" xfId="32783" hidden="1" xr:uid="{00000000-0005-0000-0000-0000D9E30000}"/>
    <cellStyle name="Hyperlink 7" xfId="32833" hidden="1" xr:uid="{00000000-0005-0000-0000-0000DAE30000}"/>
    <cellStyle name="Hyperlink 7" xfId="32237" hidden="1" xr:uid="{00000000-0005-0000-0000-0000DBE30000}"/>
    <cellStyle name="Hyperlink 7" xfId="32937" hidden="1" xr:uid="{00000000-0005-0000-0000-0000DCE30000}"/>
    <cellStyle name="Hyperlink 7" xfId="32912" hidden="1" xr:uid="{00000000-0005-0000-0000-0000DDE30000}"/>
    <cellStyle name="Hyperlink 7" xfId="32987" hidden="1" xr:uid="{00000000-0005-0000-0000-0000DEE30000}"/>
    <cellStyle name="Hyperlink 7" xfId="33037" hidden="1" xr:uid="{00000000-0005-0000-0000-0000DFE30000}"/>
    <cellStyle name="Hyperlink 7" xfId="32471" hidden="1" xr:uid="{00000000-0005-0000-0000-0000E0E30000}"/>
    <cellStyle name="Hyperlink 7" xfId="33141" hidden="1" xr:uid="{00000000-0005-0000-0000-0000E1E30000}"/>
    <cellStyle name="Hyperlink 7" xfId="33116" hidden="1" xr:uid="{00000000-0005-0000-0000-0000E2E30000}"/>
    <cellStyle name="Hyperlink 7" xfId="33191" hidden="1" xr:uid="{00000000-0005-0000-0000-0000E3E30000}"/>
    <cellStyle name="Hyperlink 7" xfId="33241" hidden="1" xr:uid="{00000000-0005-0000-0000-0000E4E30000}"/>
    <cellStyle name="Hyperlink 7" xfId="31807" hidden="1" xr:uid="{00000000-0005-0000-0000-0000E5E30000}"/>
    <cellStyle name="Hyperlink 7" xfId="33345" hidden="1" xr:uid="{00000000-0005-0000-0000-0000E6E30000}"/>
    <cellStyle name="Hyperlink 7" xfId="33320" hidden="1" xr:uid="{00000000-0005-0000-0000-0000E7E30000}"/>
    <cellStyle name="Hyperlink 7" xfId="33395" hidden="1" xr:uid="{00000000-0005-0000-0000-0000E8E30000}"/>
    <cellStyle name="Hyperlink 7" xfId="33445" hidden="1" xr:uid="{00000000-0005-0000-0000-0000E9E30000}"/>
    <cellStyle name="Hyperlink 7" xfId="33603" hidden="1" xr:uid="{00000000-0005-0000-0000-0000EAE30000}"/>
    <cellStyle name="Hyperlink 7" xfId="33776" hidden="1" xr:uid="{00000000-0005-0000-0000-0000EBE30000}"/>
    <cellStyle name="Hyperlink 7" xfId="33751" hidden="1" xr:uid="{00000000-0005-0000-0000-0000ECE30000}"/>
    <cellStyle name="Hyperlink 7" xfId="33826" hidden="1" xr:uid="{00000000-0005-0000-0000-0000EDE30000}"/>
    <cellStyle name="Hyperlink 7" xfId="33876" hidden="1" xr:uid="{00000000-0005-0000-0000-0000EEE30000}"/>
    <cellStyle name="Hyperlink 7" xfId="33666" hidden="1" xr:uid="{00000000-0005-0000-0000-0000EFE30000}"/>
    <cellStyle name="Hyperlink 7" xfId="34008" hidden="1" xr:uid="{00000000-0005-0000-0000-0000F0E30000}"/>
    <cellStyle name="Hyperlink 7" xfId="33983" hidden="1" xr:uid="{00000000-0005-0000-0000-0000F1E30000}"/>
    <cellStyle name="Hyperlink 7" xfId="34058" hidden="1" xr:uid="{00000000-0005-0000-0000-0000F2E30000}"/>
    <cellStyle name="Hyperlink 7" xfId="34108" hidden="1" xr:uid="{00000000-0005-0000-0000-0000F3E30000}"/>
    <cellStyle name="Hyperlink 7" xfId="33561" hidden="1" xr:uid="{00000000-0005-0000-0000-0000F4E30000}"/>
    <cellStyle name="Hyperlink 7" xfId="34212" hidden="1" xr:uid="{00000000-0005-0000-0000-0000F5E30000}"/>
    <cellStyle name="Hyperlink 7" xfId="34187" hidden="1" xr:uid="{00000000-0005-0000-0000-0000F6E30000}"/>
    <cellStyle name="Hyperlink 7" xfId="34262" hidden="1" xr:uid="{00000000-0005-0000-0000-0000F7E30000}"/>
    <cellStyle name="Hyperlink 7" xfId="34312" hidden="1" xr:uid="{00000000-0005-0000-0000-0000F8E30000}"/>
    <cellStyle name="Hyperlink 7" xfId="33716" hidden="1" xr:uid="{00000000-0005-0000-0000-0000F9E30000}"/>
    <cellStyle name="Hyperlink 7" xfId="34416" hidden="1" xr:uid="{00000000-0005-0000-0000-0000FAE30000}"/>
    <cellStyle name="Hyperlink 7" xfId="34391" hidden="1" xr:uid="{00000000-0005-0000-0000-0000FBE30000}"/>
    <cellStyle name="Hyperlink 7" xfId="34466" hidden="1" xr:uid="{00000000-0005-0000-0000-0000FCE30000}"/>
    <cellStyle name="Hyperlink 7" xfId="34516" hidden="1" xr:uid="{00000000-0005-0000-0000-0000FDE30000}"/>
    <cellStyle name="Hyperlink 7" xfId="33950" hidden="1" xr:uid="{00000000-0005-0000-0000-0000FEE30000}"/>
    <cellStyle name="Hyperlink 7" xfId="34620" hidden="1" xr:uid="{00000000-0005-0000-0000-0000FFE30000}"/>
    <cellStyle name="Hyperlink 7" xfId="34595" hidden="1" xr:uid="{00000000-0005-0000-0000-000000E40000}"/>
    <cellStyle name="Hyperlink 7" xfId="34670" hidden="1" xr:uid="{00000000-0005-0000-0000-000001E40000}"/>
    <cellStyle name="Hyperlink 7" xfId="34720" hidden="1" xr:uid="{00000000-0005-0000-0000-000002E40000}"/>
    <cellStyle name="Hyperlink 7" xfId="31707" hidden="1" xr:uid="{00000000-0005-0000-0000-000003E40000}"/>
    <cellStyle name="Hyperlink 7" xfId="34824" hidden="1" xr:uid="{00000000-0005-0000-0000-000004E40000}"/>
    <cellStyle name="Hyperlink 7" xfId="34799" hidden="1" xr:uid="{00000000-0005-0000-0000-000005E40000}"/>
    <cellStyle name="Hyperlink 7" xfId="34874" hidden="1" xr:uid="{00000000-0005-0000-0000-000006E40000}"/>
    <cellStyle name="Hyperlink 7" xfId="34924" hidden="1" xr:uid="{00000000-0005-0000-0000-000007E40000}"/>
    <cellStyle name="Hyperlink 7" xfId="35082" hidden="1" xr:uid="{00000000-0005-0000-0000-000008E40000}"/>
    <cellStyle name="Hyperlink 7" xfId="35255" hidden="1" xr:uid="{00000000-0005-0000-0000-000009E40000}"/>
    <cellStyle name="Hyperlink 7" xfId="35230" hidden="1" xr:uid="{00000000-0005-0000-0000-00000AE40000}"/>
    <cellStyle name="Hyperlink 7" xfId="35305" hidden="1" xr:uid="{00000000-0005-0000-0000-00000BE40000}"/>
    <cellStyle name="Hyperlink 7" xfId="35355" hidden="1" xr:uid="{00000000-0005-0000-0000-00000CE40000}"/>
    <cellStyle name="Hyperlink 7" xfId="35145" hidden="1" xr:uid="{00000000-0005-0000-0000-00000DE40000}"/>
    <cellStyle name="Hyperlink 7" xfId="35487" hidden="1" xr:uid="{00000000-0005-0000-0000-00000EE40000}"/>
    <cellStyle name="Hyperlink 7" xfId="35462" hidden="1" xr:uid="{00000000-0005-0000-0000-00000FE40000}"/>
    <cellStyle name="Hyperlink 7" xfId="35537" hidden="1" xr:uid="{00000000-0005-0000-0000-000010E40000}"/>
    <cellStyle name="Hyperlink 7" xfId="35587" hidden="1" xr:uid="{00000000-0005-0000-0000-000011E40000}"/>
    <cellStyle name="Hyperlink 7" xfId="35040" hidden="1" xr:uid="{00000000-0005-0000-0000-000012E40000}"/>
    <cellStyle name="Hyperlink 7" xfId="35691" hidden="1" xr:uid="{00000000-0005-0000-0000-000013E40000}"/>
    <cellStyle name="Hyperlink 7" xfId="35666" hidden="1" xr:uid="{00000000-0005-0000-0000-000014E40000}"/>
    <cellStyle name="Hyperlink 7" xfId="35741" hidden="1" xr:uid="{00000000-0005-0000-0000-000015E40000}"/>
    <cellStyle name="Hyperlink 7" xfId="35791" hidden="1" xr:uid="{00000000-0005-0000-0000-000016E40000}"/>
    <cellStyle name="Hyperlink 7" xfId="35195" hidden="1" xr:uid="{00000000-0005-0000-0000-000017E40000}"/>
    <cellStyle name="Hyperlink 7" xfId="35895" hidden="1" xr:uid="{00000000-0005-0000-0000-000018E40000}"/>
    <cellStyle name="Hyperlink 7" xfId="35870" hidden="1" xr:uid="{00000000-0005-0000-0000-000019E40000}"/>
    <cellStyle name="Hyperlink 7" xfId="35945" hidden="1" xr:uid="{00000000-0005-0000-0000-00001AE40000}"/>
    <cellStyle name="Hyperlink 7" xfId="35995" hidden="1" xr:uid="{00000000-0005-0000-0000-00001BE40000}"/>
    <cellStyle name="Hyperlink 7" xfId="35429" hidden="1" xr:uid="{00000000-0005-0000-0000-00001CE40000}"/>
    <cellStyle name="Hyperlink 7" xfId="36099" hidden="1" xr:uid="{00000000-0005-0000-0000-00001DE40000}"/>
    <cellStyle name="Hyperlink 7" xfId="36074" hidden="1" xr:uid="{00000000-0005-0000-0000-00001EE40000}"/>
    <cellStyle name="Hyperlink 7" xfId="36149" hidden="1" xr:uid="{00000000-0005-0000-0000-00001FE40000}"/>
    <cellStyle name="Hyperlink 7" xfId="36199" hidden="1" xr:uid="{00000000-0005-0000-0000-000020E40000}"/>
    <cellStyle name="Hyperlink 7" xfId="10868" hidden="1" xr:uid="{00000000-0005-0000-0000-000021E40000}"/>
    <cellStyle name="Hyperlink 7" xfId="36323" hidden="1" xr:uid="{00000000-0005-0000-0000-000022E40000}"/>
    <cellStyle name="Hyperlink 7" xfId="36298" hidden="1" xr:uid="{00000000-0005-0000-0000-000023E40000}"/>
    <cellStyle name="Hyperlink 7" xfId="36373" hidden="1" xr:uid="{00000000-0005-0000-0000-000024E40000}"/>
    <cellStyle name="Hyperlink 7" xfId="36423" hidden="1" xr:uid="{00000000-0005-0000-0000-000025E40000}"/>
    <cellStyle name="Hyperlink 7" xfId="36509" hidden="1" xr:uid="{00000000-0005-0000-0000-000026E40000}"/>
    <cellStyle name="Hyperlink 7" xfId="36578" hidden="1" xr:uid="{00000000-0005-0000-0000-000027E40000}"/>
    <cellStyle name="Hyperlink 7" xfId="36553" hidden="1" xr:uid="{00000000-0005-0000-0000-000028E40000}"/>
    <cellStyle name="Hyperlink 7" xfId="36628" hidden="1" xr:uid="{00000000-0005-0000-0000-000029E40000}"/>
    <cellStyle name="Hyperlink 7" xfId="36678" hidden="1" xr:uid="{00000000-0005-0000-0000-00002AE40000}"/>
    <cellStyle name="Hyperlink 7" xfId="36813" hidden="1" xr:uid="{00000000-0005-0000-0000-00002BE40000}"/>
    <cellStyle name="Hyperlink 7" xfId="36935" hidden="1" xr:uid="{00000000-0005-0000-0000-00002CE40000}"/>
    <cellStyle name="Hyperlink 7" xfId="36910" hidden="1" xr:uid="{00000000-0005-0000-0000-00002DE40000}"/>
    <cellStyle name="Hyperlink 7" xfId="36985" hidden="1" xr:uid="{00000000-0005-0000-0000-00002EE40000}"/>
    <cellStyle name="Hyperlink 7" xfId="37035" hidden="1" xr:uid="{00000000-0005-0000-0000-00002FE40000}"/>
    <cellStyle name="Hyperlink 7" xfId="37193" hidden="1" xr:uid="{00000000-0005-0000-0000-000030E40000}"/>
    <cellStyle name="Hyperlink 7" xfId="37366" hidden="1" xr:uid="{00000000-0005-0000-0000-000031E40000}"/>
    <cellStyle name="Hyperlink 7" xfId="37341" hidden="1" xr:uid="{00000000-0005-0000-0000-000032E40000}"/>
    <cellStyle name="Hyperlink 7" xfId="37416" hidden="1" xr:uid="{00000000-0005-0000-0000-000033E40000}"/>
    <cellStyle name="Hyperlink 7" xfId="37466" hidden="1" xr:uid="{00000000-0005-0000-0000-000034E40000}"/>
    <cellStyle name="Hyperlink 7" xfId="37256" hidden="1" xr:uid="{00000000-0005-0000-0000-000035E40000}"/>
    <cellStyle name="Hyperlink 7" xfId="37598" hidden="1" xr:uid="{00000000-0005-0000-0000-000036E40000}"/>
    <cellStyle name="Hyperlink 7" xfId="37573" hidden="1" xr:uid="{00000000-0005-0000-0000-000037E40000}"/>
    <cellStyle name="Hyperlink 7" xfId="37648" hidden="1" xr:uid="{00000000-0005-0000-0000-000038E40000}"/>
    <cellStyle name="Hyperlink 7" xfId="37698" hidden="1" xr:uid="{00000000-0005-0000-0000-000039E40000}"/>
    <cellStyle name="Hyperlink 7" xfId="37151" hidden="1" xr:uid="{00000000-0005-0000-0000-00003AE40000}"/>
    <cellStyle name="Hyperlink 7" xfId="37802" hidden="1" xr:uid="{00000000-0005-0000-0000-00003BE40000}"/>
    <cellStyle name="Hyperlink 7" xfId="37777" hidden="1" xr:uid="{00000000-0005-0000-0000-00003CE40000}"/>
    <cellStyle name="Hyperlink 7" xfId="37852" hidden="1" xr:uid="{00000000-0005-0000-0000-00003DE40000}"/>
    <cellStyle name="Hyperlink 7" xfId="37902" hidden="1" xr:uid="{00000000-0005-0000-0000-00003EE40000}"/>
    <cellStyle name="Hyperlink 7" xfId="37306" hidden="1" xr:uid="{00000000-0005-0000-0000-00003FE40000}"/>
    <cellStyle name="Hyperlink 7" xfId="38006" hidden="1" xr:uid="{00000000-0005-0000-0000-000040E40000}"/>
    <cellStyle name="Hyperlink 7" xfId="37981" hidden="1" xr:uid="{00000000-0005-0000-0000-000041E40000}"/>
    <cellStyle name="Hyperlink 7" xfId="38056" hidden="1" xr:uid="{00000000-0005-0000-0000-000042E40000}"/>
    <cellStyle name="Hyperlink 7" xfId="38106" hidden="1" xr:uid="{00000000-0005-0000-0000-000043E40000}"/>
    <cellStyle name="Hyperlink 7" xfId="37540" hidden="1" xr:uid="{00000000-0005-0000-0000-000044E40000}"/>
    <cellStyle name="Hyperlink 7" xfId="38210" hidden="1" xr:uid="{00000000-0005-0000-0000-000045E40000}"/>
    <cellStyle name="Hyperlink 7" xfId="38185" hidden="1" xr:uid="{00000000-0005-0000-0000-000046E40000}"/>
    <cellStyle name="Hyperlink 7" xfId="38260" hidden="1" xr:uid="{00000000-0005-0000-0000-000047E40000}"/>
    <cellStyle name="Hyperlink 7" xfId="38310" hidden="1" xr:uid="{00000000-0005-0000-0000-000048E40000}"/>
    <cellStyle name="Hyperlink 7" xfId="36876" hidden="1" xr:uid="{00000000-0005-0000-0000-000049E40000}"/>
    <cellStyle name="Hyperlink 7" xfId="38414" hidden="1" xr:uid="{00000000-0005-0000-0000-00004AE40000}"/>
    <cellStyle name="Hyperlink 7" xfId="38389" hidden="1" xr:uid="{00000000-0005-0000-0000-00004BE40000}"/>
    <cellStyle name="Hyperlink 7" xfId="38464" hidden="1" xr:uid="{00000000-0005-0000-0000-00004CE40000}"/>
    <cellStyle name="Hyperlink 7" xfId="38514" hidden="1" xr:uid="{00000000-0005-0000-0000-00004DE40000}"/>
    <cellStyle name="Hyperlink 7" xfId="38672" hidden="1" xr:uid="{00000000-0005-0000-0000-00004EE40000}"/>
    <cellStyle name="Hyperlink 7" xfId="38845" hidden="1" xr:uid="{00000000-0005-0000-0000-00004FE40000}"/>
    <cellStyle name="Hyperlink 7" xfId="38820" hidden="1" xr:uid="{00000000-0005-0000-0000-000050E40000}"/>
    <cellStyle name="Hyperlink 7" xfId="38895" hidden="1" xr:uid="{00000000-0005-0000-0000-000051E40000}"/>
    <cellStyle name="Hyperlink 7" xfId="38945" hidden="1" xr:uid="{00000000-0005-0000-0000-000052E40000}"/>
    <cellStyle name="Hyperlink 7" xfId="38735" hidden="1" xr:uid="{00000000-0005-0000-0000-000053E40000}"/>
    <cellStyle name="Hyperlink 7" xfId="39077" hidden="1" xr:uid="{00000000-0005-0000-0000-000054E40000}"/>
    <cellStyle name="Hyperlink 7" xfId="39052" hidden="1" xr:uid="{00000000-0005-0000-0000-000055E40000}"/>
    <cellStyle name="Hyperlink 7" xfId="39127" hidden="1" xr:uid="{00000000-0005-0000-0000-000056E40000}"/>
    <cellStyle name="Hyperlink 7" xfId="39177" hidden="1" xr:uid="{00000000-0005-0000-0000-000057E40000}"/>
    <cellStyle name="Hyperlink 7" xfId="38630" hidden="1" xr:uid="{00000000-0005-0000-0000-000058E40000}"/>
    <cellStyle name="Hyperlink 7" xfId="39281" hidden="1" xr:uid="{00000000-0005-0000-0000-000059E40000}"/>
    <cellStyle name="Hyperlink 7" xfId="39256" hidden="1" xr:uid="{00000000-0005-0000-0000-00005AE40000}"/>
    <cellStyle name="Hyperlink 7" xfId="39331" hidden="1" xr:uid="{00000000-0005-0000-0000-00005BE40000}"/>
    <cellStyle name="Hyperlink 7" xfId="39381" hidden="1" xr:uid="{00000000-0005-0000-0000-00005CE40000}"/>
    <cellStyle name="Hyperlink 7" xfId="38785" hidden="1" xr:uid="{00000000-0005-0000-0000-00005DE40000}"/>
    <cellStyle name="Hyperlink 7" xfId="39485" hidden="1" xr:uid="{00000000-0005-0000-0000-00005EE40000}"/>
    <cellStyle name="Hyperlink 7" xfId="39460" hidden="1" xr:uid="{00000000-0005-0000-0000-00005FE40000}"/>
    <cellStyle name="Hyperlink 7" xfId="39535" hidden="1" xr:uid="{00000000-0005-0000-0000-000060E40000}"/>
    <cellStyle name="Hyperlink 7" xfId="39585" hidden="1" xr:uid="{00000000-0005-0000-0000-000061E40000}"/>
    <cellStyle name="Hyperlink 7" xfId="39019" hidden="1" xr:uid="{00000000-0005-0000-0000-000062E40000}"/>
    <cellStyle name="Hyperlink 7" xfId="39689" hidden="1" xr:uid="{00000000-0005-0000-0000-000063E40000}"/>
    <cellStyle name="Hyperlink 7" xfId="39664" hidden="1" xr:uid="{00000000-0005-0000-0000-000064E40000}"/>
    <cellStyle name="Hyperlink 7" xfId="39739" hidden="1" xr:uid="{00000000-0005-0000-0000-000065E40000}"/>
    <cellStyle name="Hyperlink 7" xfId="39789" hidden="1" xr:uid="{00000000-0005-0000-0000-000066E40000}"/>
    <cellStyle name="Hyperlink 7" xfId="36776" hidden="1" xr:uid="{00000000-0005-0000-0000-000067E40000}"/>
    <cellStyle name="Hyperlink 7" xfId="39893" hidden="1" xr:uid="{00000000-0005-0000-0000-000068E40000}"/>
    <cellStyle name="Hyperlink 7" xfId="39868" hidden="1" xr:uid="{00000000-0005-0000-0000-000069E40000}"/>
    <cellStyle name="Hyperlink 7" xfId="39943" hidden="1" xr:uid="{00000000-0005-0000-0000-00006AE40000}"/>
    <cellStyle name="Hyperlink 7" xfId="39993" hidden="1" xr:uid="{00000000-0005-0000-0000-00006BE40000}"/>
    <cellStyle name="Hyperlink 7" xfId="40151" hidden="1" xr:uid="{00000000-0005-0000-0000-00006CE40000}"/>
    <cellStyle name="Hyperlink 7" xfId="40324" hidden="1" xr:uid="{00000000-0005-0000-0000-00006DE40000}"/>
    <cellStyle name="Hyperlink 7" xfId="40299" hidden="1" xr:uid="{00000000-0005-0000-0000-00006EE40000}"/>
    <cellStyle name="Hyperlink 7" xfId="40374" hidden="1" xr:uid="{00000000-0005-0000-0000-00006FE40000}"/>
    <cellStyle name="Hyperlink 7" xfId="40424" hidden="1" xr:uid="{00000000-0005-0000-0000-000070E40000}"/>
    <cellStyle name="Hyperlink 7" xfId="40214" hidden="1" xr:uid="{00000000-0005-0000-0000-000071E40000}"/>
    <cellStyle name="Hyperlink 7" xfId="40556" hidden="1" xr:uid="{00000000-0005-0000-0000-000072E40000}"/>
    <cellStyle name="Hyperlink 7" xfId="40531" hidden="1" xr:uid="{00000000-0005-0000-0000-000073E40000}"/>
    <cellStyle name="Hyperlink 7" xfId="40606" hidden="1" xr:uid="{00000000-0005-0000-0000-000074E40000}"/>
    <cellStyle name="Hyperlink 7" xfId="40656" hidden="1" xr:uid="{00000000-0005-0000-0000-000075E40000}"/>
    <cellStyle name="Hyperlink 7" xfId="40109" hidden="1" xr:uid="{00000000-0005-0000-0000-000076E40000}"/>
    <cellStyle name="Hyperlink 7" xfId="40760" hidden="1" xr:uid="{00000000-0005-0000-0000-000077E40000}"/>
    <cellStyle name="Hyperlink 7" xfId="40735" hidden="1" xr:uid="{00000000-0005-0000-0000-000078E40000}"/>
    <cellStyle name="Hyperlink 7" xfId="40810" hidden="1" xr:uid="{00000000-0005-0000-0000-000079E40000}"/>
    <cellStyle name="Hyperlink 7" xfId="40860" hidden="1" xr:uid="{00000000-0005-0000-0000-00007AE40000}"/>
    <cellStyle name="Hyperlink 7" xfId="40264" hidden="1" xr:uid="{00000000-0005-0000-0000-00007BE40000}"/>
    <cellStyle name="Hyperlink 7" xfId="40964" hidden="1" xr:uid="{00000000-0005-0000-0000-00007CE40000}"/>
    <cellStyle name="Hyperlink 7" xfId="40939" hidden="1" xr:uid="{00000000-0005-0000-0000-00007DE40000}"/>
    <cellStyle name="Hyperlink 7" xfId="41014" hidden="1" xr:uid="{00000000-0005-0000-0000-00007EE40000}"/>
    <cellStyle name="Hyperlink 7" xfId="41064" hidden="1" xr:uid="{00000000-0005-0000-0000-00007FE40000}"/>
    <cellStyle name="Hyperlink 7" xfId="40498" hidden="1" xr:uid="{00000000-0005-0000-0000-000080E40000}"/>
    <cellStyle name="Hyperlink 7" xfId="41168" hidden="1" xr:uid="{00000000-0005-0000-0000-000081E40000}"/>
    <cellStyle name="Hyperlink 7" xfId="41143" hidden="1" xr:uid="{00000000-0005-0000-0000-000082E40000}"/>
    <cellStyle name="Hyperlink 7" xfId="41218" hidden="1" xr:uid="{00000000-0005-0000-0000-000083E40000}"/>
    <cellStyle name="Hyperlink 7" xfId="41268" hidden="1" xr:uid="{00000000-0005-0000-0000-000084E40000}"/>
    <cellStyle name="Hyperlink 7" xfId="26142" hidden="1" xr:uid="{00000000-0005-0000-0000-000085E40000}"/>
    <cellStyle name="Hyperlink 7" xfId="41372" hidden="1" xr:uid="{00000000-0005-0000-0000-000086E40000}"/>
    <cellStyle name="Hyperlink 7" xfId="41347" hidden="1" xr:uid="{00000000-0005-0000-0000-000087E40000}"/>
    <cellStyle name="Hyperlink 7" xfId="41422" hidden="1" xr:uid="{00000000-0005-0000-0000-000088E40000}"/>
    <cellStyle name="Hyperlink 7" xfId="41472" hidden="1" xr:uid="{00000000-0005-0000-0000-000089E40000}"/>
    <cellStyle name="Hyperlink 7" xfId="41558" hidden="1" xr:uid="{00000000-0005-0000-0000-00008AE40000}"/>
    <cellStyle name="Hyperlink 7" xfId="41627" hidden="1" xr:uid="{00000000-0005-0000-0000-00008BE40000}"/>
    <cellStyle name="Hyperlink 7" xfId="41602" hidden="1" xr:uid="{00000000-0005-0000-0000-00008CE40000}"/>
    <cellStyle name="Hyperlink 7" xfId="41677" hidden="1" xr:uid="{00000000-0005-0000-0000-00008DE40000}"/>
    <cellStyle name="Hyperlink 7" xfId="41727" hidden="1" xr:uid="{00000000-0005-0000-0000-00008EE40000}"/>
    <cellStyle name="Hyperlink 7" xfId="41862" hidden="1" xr:uid="{00000000-0005-0000-0000-00008FE40000}"/>
    <cellStyle name="Hyperlink 7" xfId="41984" hidden="1" xr:uid="{00000000-0005-0000-0000-000090E40000}"/>
    <cellStyle name="Hyperlink 7" xfId="41959" hidden="1" xr:uid="{00000000-0005-0000-0000-000091E40000}"/>
    <cellStyle name="Hyperlink 7" xfId="42034" hidden="1" xr:uid="{00000000-0005-0000-0000-000092E40000}"/>
    <cellStyle name="Hyperlink 7" xfId="42084" hidden="1" xr:uid="{00000000-0005-0000-0000-000093E40000}"/>
    <cellStyle name="Hyperlink 7" xfId="42242" hidden="1" xr:uid="{00000000-0005-0000-0000-000094E40000}"/>
    <cellStyle name="Hyperlink 7" xfId="42415" hidden="1" xr:uid="{00000000-0005-0000-0000-000095E40000}"/>
    <cellStyle name="Hyperlink 7" xfId="42390" hidden="1" xr:uid="{00000000-0005-0000-0000-000096E40000}"/>
    <cellStyle name="Hyperlink 7" xfId="42465" hidden="1" xr:uid="{00000000-0005-0000-0000-000097E40000}"/>
    <cellStyle name="Hyperlink 7" xfId="42515" hidden="1" xr:uid="{00000000-0005-0000-0000-000098E40000}"/>
    <cellStyle name="Hyperlink 7" xfId="42305" hidden="1" xr:uid="{00000000-0005-0000-0000-000099E40000}"/>
    <cellStyle name="Hyperlink 7" xfId="42647" hidden="1" xr:uid="{00000000-0005-0000-0000-00009AE40000}"/>
    <cellStyle name="Hyperlink 7" xfId="42622" hidden="1" xr:uid="{00000000-0005-0000-0000-00009BE40000}"/>
    <cellStyle name="Hyperlink 7" xfId="42697" hidden="1" xr:uid="{00000000-0005-0000-0000-00009CE40000}"/>
    <cellStyle name="Hyperlink 7" xfId="42747" hidden="1" xr:uid="{00000000-0005-0000-0000-00009DE40000}"/>
    <cellStyle name="Hyperlink 7" xfId="42200" hidden="1" xr:uid="{00000000-0005-0000-0000-00009EE40000}"/>
    <cellStyle name="Hyperlink 7" xfId="42851" hidden="1" xr:uid="{00000000-0005-0000-0000-00009FE40000}"/>
    <cellStyle name="Hyperlink 7" xfId="42826" hidden="1" xr:uid="{00000000-0005-0000-0000-0000A0E40000}"/>
    <cellStyle name="Hyperlink 7" xfId="42901" hidden="1" xr:uid="{00000000-0005-0000-0000-0000A1E40000}"/>
    <cellStyle name="Hyperlink 7" xfId="42951" hidden="1" xr:uid="{00000000-0005-0000-0000-0000A2E40000}"/>
    <cellStyle name="Hyperlink 7" xfId="42355" hidden="1" xr:uid="{00000000-0005-0000-0000-0000A3E40000}"/>
    <cellStyle name="Hyperlink 7" xfId="43055" hidden="1" xr:uid="{00000000-0005-0000-0000-0000A4E40000}"/>
    <cellStyle name="Hyperlink 7" xfId="43030" hidden="1" xr:uid="{00000000-0005-0000-0000-0000A5E40000}"/>
    <cellStyle name="Hyperlink 7" xfId="43105" hidden="1" xr:uid="{00000000-0005-0000-0000-0000A6E40000}"/>
    <cellStyle name="Hyperlink 7" xfId="43155" hidden="1" xr:uid="{00000000-0005-0000-0000-0000A7E40000}"/>
    <cellStyle name="Hyperlink 7" xfId="42589" hidden="1" xr:uid="{00000000-0005-0000-0000-0000A8E40000}"/>
    <cellStyle name="Hyperlink 7" xfId="43259" hidden="1" xr:uid="{00000000-0005-0000-0000-0000A9E40000}"/>
    <cellStyle name="Hyperlink 7" xfId="43234" hidden="1" xr:uid="{00000000-0005-0000-0000-0000AAE40000}"/>
    <cellStyle name="Hyperlink 7" xfId="43309" hidden="1" xr:uid="{00000000-0005-0000-0000-0000ABE40000}"/>
    <cellStyle name="Hyperlink 7" xfId="43359" hidden="1" xr:uid="{00000000-0005-0000-0000-0000ACE40000}"/>
    <cellStyle name="Hyperlink 7" xfId="41925" hidden="1" xr:uid="{00000000-0005-0000-0000-0000ADE40000}"/>
    <cellStyle name="Hyperlink 7" xfId="43463" hidden="1" xr:uid="{00000000-0005-0000-0000-0000AEE40000}"/>
    <cellStyle name="Hyperlink 7" xfId="43438" hidden="1" xr:uid="{00000000-0005-0000-0000-0000AFE40000}"/>
    <cellStyle name="Hyperlink 7" xfId="43513" hidden="1" xr:uid="{00000000-0005-0000-0000-0000B0E40000}"/>
    <cellStyle name="Hyperlink 7" xfId="43563" hidden="1" xr:uid="{00000000-0005-0000-0000-0000B1E40000}"/>
    <cellStyle name="Hyperlink 7" xfId="43721" hidden="1" xr:uid="{00000000-0005-0000-0000-0000B2E40000}"/>
    <cellStyle name="Hyperlink 7" xfId="43894" hidden="1" xr:uid="{00000000-0005-0000-0000-0000B3E40000}"/>
    <cellStyle name="Hyperlink 7" xfId="43869" hidden="1" xr:uid="{00000000-0005-0000-0000-0000B4E40000}"/>
    <cellStyle name="Hyperlink 7" xfId="43944" hidden="1" xr:uid="{00000000-0005-0000-0000-0000B5E40000}"/>
    <cellStyle name="Hyperlink 7" xfId="43994" hidden="1" xr:uid="{00000000-0005-0000-0000-0000B6E40000}"/>
    <cellStyle name="Hyperlink 7" xfId="43784" hidden="1" xr:uid="{00000000-0005-0000-0000-0000B7E40000}"/>
    <cellStyle name="Hyperlink 7" xfId="44126" hidden="1" xr:uid="{00000000-0005-0000-0000-0000B8E40000}"/>
    <cellStyle name="Hyperlink 7" xfId="44101" hidden="1" xr:uid="{00000000-0005-0000-0000-0000B9E40000}"/>
    <cellStyle name="Hyperlink 7" xfId="44176" hidden="1" xr:uid="{00000000-0005-0000-0000-0000BAE40000}"/>
    <cellStyle name="Hyperlink 7" xfId="44226" hidden="1" xr:uid="{00000000-0005-0000-0000-0000BBE40000}"/>
    <cellStyle name="Hyperlink 7" xfId="43679" hidden="1" xr:uid="{00000000-0005-0000-0000-0000BCE40000}"/>
    <cellStyle name="Hyperlink 7" xfId="44330" hidden="1" xr:uid="{00000000-0005-0000-0000-0000BDE40000}"/>
    <cellStyle name="Hyperlink 7" xfId="44305" hidden="1" xr:uid="{00000000-0005-0000-0000-0000BEE40000}"/>
    <cellStyle name="Hyperlink 7" xfId="44380" hidden="1" xr:uid="{00000000-0005-0000-0000-0000BFE40000}"/>
    <cellStyle name="Hyperlink 7" xfId="44430" hidden="1" xr:uid="{00000000-0005-0000-0000-0000C0E40000}"/>
    <cellStyle name="Hyperlink 7" xfId="43834" hidden="1" xr:uid="{00000000-0005-0000-0000-0000C1E40000}"/>
    <cellStyle name="Hyperlink 7" xfId="44534" hidden="1" xr:uid="{00000000-0005-0000-0000-0000C2E40000}"/>
    <cellStyle name="Hyperlink 7" xfId="44509" hidden="1" xr:uid="{00000000-0005-0000-0000-0000C3E40000}"/>
    <cellStyle name="Hyperlink 7" xfId="44584" hidden="1" xr:uid="{00000000-0005-0000-0000-0000C4E40000}"/>
    <cellStyle name="Hyperlink 7" xfId="44634" hidden="1" xr:uid="{00000000-0005-0000-0000-0000C5E40000}"/>
    <cellStyle name="Hyperlink 7" xfId="44068" hidden="1" xr:uid="{00000000-0005-0000-0000-0000C6E40000}"/>
    <cellStyle name="Hyperlink 7" xfId="44738" hidden="1" xr:uid="{00000000-0005-0000-0000-0000C7E40000}"/>
    <cellStyle name="Hyperlink 7" xfId="44713" hidden="1" xr:uid="{00000000-0005-0000-0000-0000C8E40000}"/>
    <cellStyle name="Hyperlink 7" xfId="44788" hidden="1" xr:uid="{00000000-0005-0000-0000-0000C9E40000}"/>
    <cellStyle name="Hyperlink 7" xfId="44838" hidden="1" xr:uid="{00000000-0005-0000-0000-0000CAE40000}"/>
    <cellStyle name="Hyperlink 7" xfId="41825" hidden="1" xr:uid="{00000000-0005-0000-0000-0000CBE40000}"/>
    <cellStyle name="Hyperlink 7" xfId="44942" hidden="1" xr:uid="{00000000-0005-0000-0000-0000CCE40000}"/>
    <cellStyle name="Hyperlink 7" xfId="44917" hidden="1" xr:uid="{00000000-0005-0000-0000-0000CDE40000}"/>
    <cellStyle name="Hyperlink 7" xfId="44992" hidden="1" xr:uid="{00000000-0005-0000-0000-0000CEE40000}"/>
    <cellStyle name="Hyperlink 7" xfId="45042" hidden="1" xr:uid="{00000000-0005-0000-0000-0000CFE40000}"/>
    <cellStyle name="Hyperlink 7" xfId="45200" hidden="1" xr:uid="{00000000-0005-0000-0000-0000D0E40000}"/>
    <cellStyle name="Hyperlink 7" xfId="45373" hidden="1" xr:uid="{00000000-0005-0000-0000-0000D1E40000}"/>
    <cellStyle name="Hyperlink 7" xfId="45348" hidden="1" xr:uid="{00000000-0005-0000-0000-0000D2E40000}"/>
    <cellStyle name="Hyperlink 7" xfId="45423" hidden="1" xr:uid="{00000000-0005-0000-0000-0000D3E40000}"/>
    <cellStyle name="Hyperlink 7" xfId="45473" hidden="1" xr:uid="{00000000-0005-0000-0000-0000D4E40000}"/>
    <cellStyle name="Hyperlink 7" xfId="45263" hidden="1" xr:uid="{00000000-0005-0000-0000-0000D5E40000}"/>
    <cellStyle name="Hyperlink 7" xfId="45605" hidden="1" xr:uid="{00000000-0005-0000-0000-0000D6E40000}"/>
    <cellStyle name="Hyperlink 7" xfId="45580" hidden="1" xr:uid="{00000000-0005-0000-0000-0000D7E40000}"/>
    <cellStyle name="Hyperlink 7" xfId="45655" hidden="1" xr:uid="{00000000-0005-0000-0000-0000D8E40000}"/>
    <cellStyle name="Hyperlink 7" xfId="45705" hidden="1" xr:uid="{00000000-0005-0000-0000-0000D9E40000}"/>
    <cellStyle name="Hyperlink 7" xfId="45158" hidden="1" xr:uid="{00000000-0005-0000-0000-0000DAE40000}"/>
    <cellStyle name="Hyperlink 7" xfId="45809" hidden="1" xr:uid="{00000000-0005-0000-0000-0000DBE40000}"/>
    <cellStyle name="Hyperlink 7" xfId="45784" hidden="1" xr:uid="{00000000-0005-0000-0000-0000DCE40000}"/>
    <cellStyle name="Hyperlink 7" xfId="45859" hidden="1" xr:uid="{00000000-0005-0000-0000-0000DDE40000}"/>
    <cellStyle name="Hyperlink 7" xfId="45909" hidden="1" xr:uid="{00000000-0005-0000-0000-0000DEE40000}"/>
    <cellStyle name="Hyperlink 7" xfId="45313" hidden="1" xr:uid="{00000000-0005-0000-0000-0000DFE40000}"/>
    <cellStyle name="Hyperlink 7" xfId="46013" hidden="1" xr:uid="{00000000-0005-0000-0000-0000E0E40000}"/>
    <cellStyle name="Hyperlink 7" xfId="45988" hidden="1" xr:uid="{00000000-0005-0000-0000-0000E1E40000}"/>
    <cellStyle name="Hyperlink 7" xfId="46063" hidden="1" xr:uid="{00000000-0005-0000-0000-0000E2E40000}"/>
    <cellStyle name="Hyperlink 7" xfId="46113" hidden="1" xr:uid="{00000000-0005-0000-0000-0000E3E40000}"/>
    <cellStyle name="Hyperlink 7" xfId="45547" hidden="1" xr:uid="{00000000-0005-0000-0000-0000E4E40000}"/>
    <cellStyle name="Hyperlink 7" xfId="46217" hidden="1" xr:uid="{00000000-0005-0000-0000-0000E5E40000}"/>
    <cellStyle name="Hyperlink 7" xfId="46192" hidden="1" xr:uid="{00000000-0005-0000-0000-0000E6E40000}"/>
    <cellStyle name="Hyperlink 7" xfId="46267" hidden="1" xr:uid="{00000000-0005-0000-0000-0000E7E40000}"/>
    <cellStyle name="Hyperlink 7" xfId="46317" hidden="1" xr:uid="{00000000-0005-0000-0000-0000E8E40000}"/>
    <cellStyle name="Hyperlink 7" xfId="5556" hidden="1" xr:uid="{00000000-0005-0000-0000-0000E9E40000}"/>
    <cellStyle name="Hyperlink 7" xfId="46421" hidden="1" xr:uid="{00000000-0005-0000-0000-0000EAE40000}"/>
    <cellStyle name="Hyperlink 7" xfId="46396" hidden="1" xr:uid="{00000000-0005-0000-0000-0000EBE40000}"/>
    <cellStyle name="Hyperlink 7" xfId="46471" hidden="1" xr:uid="{00000000-0005-0000-0000-0000ECE40000}"/>
    <cellStyle name="Hyperlink 7" xfId="46521" hidden="1" xr:uid="{00000000-0005-0000-0000-0000EDE40000}"/>
    <cellStyle name="Hyperlink 7" xfId="46607" hidden="1" xr:uid="{00000000-0005-0000-0000-0000EEE40000}"/>
    <cellStyle name="Hyperlink 7" xfId="46676" hidden="1" xr:uid="{00000000-0005-0000-0000-0000EFE40000}"/>
    <cellStyle name="Hyperlink 7" xfId="46651" hidden="1" xr:uid="{00000000-0005-0000-0000-0000F0E40000}"/>
    <cellStyle name="Hyperlink 7" xfId="46726" hidden="1" xr:uid="{00000000-0005-0000-0000-0000F1E40000}"/>
    <cellStyle name="Hyperlink 7" xfId="46776" hidden="1" xr:uid="{00000000-0005-0000-0000-0000F2E40000}"/>
    <cellStyle name="Hyperlink 7" xfId="46911" hidden="1" xr:uid="{00000000-0005-0000-0000-0000F3E40000}"/>
    <cellStyle name="Hyperlink 7" xfId="47033" hidden="1" xr:uid="{00000000-0005-0000-0000-0000F4E40000}"/>
    <cellStyle name="Hyperlink 7" xfId="47008" hidden="1" xr:uid="{00000000-0005-0000-0000-0000F5E40000}"/>
    <cellStyle name="Hyperlink 7" xfId="47083" hidden="1" xr:uid="{00000000-0005-0000-0000-0000F6E40000}"/>
    <cellStyle name="Hyperlink 7" xfId="47133" hidden="1" xr:uid="{00000000-0005-0000-0000-0000F7E40000}"/>
    <cellStyle name="Hyperlink 7" xfId="47291" hidden="1" xr:uid="{00000000-0005-0000-0000-0000F8E40000}"/>
    <cellStyle name="Hyperlink 7" xfId="47464" hidden="1" xr:uid="{00000000-0005-0000-0000-0000F9E40000}"/>
    <cellStyle name="Hyperlink 7" xfId="47439" hidden="1" xr:uid="{00000000-0005-0000-0000-0000FAE40000}"/>
    <cellStyle name="Hyperlink 7" xfId="47514" hidden="1" xr:uid="{00000000-0005-0000-0000-0000FBE40000}"/>
    <cellStyle name="Hyperlink 7" xfId="47564" hidden="1" xr:uid="{00000000-0005-0000-0000-0000FCE40000}"/>
    <cellStyle name="Hyperlink 7" xfId="47354" hidden="1" xr:uid="{00000000-0005-0000-0000-0000FDE40000}"/>
    <cellStyle name="Hyperlink 7" xfId="47696" hidden="1" xr:uid="{00000000-0005-0000-0000-0000FEE40000}"/>
    <cellStyle name="Hyperlink 7" xfId="47671" hidden="1" xr:uid="{00000000-0005-0000-0000-0000FFE40000}"/>
    <cellStyle name="Hyperlink 7" xfId="47746" hidden="1" xr:uid="{00000000-0005-0000-0000-000000E50000}"/>
    <cellStyle name="Hyperlink 7" xfId="47796" hidden="1" xr:uid="{00000000-0005-0000-0000-000001E50000}"/>
    <cellStyle name="Hyperlink 7" xfId="47249" hidden="1" xr:uid="{00000000-0005-0000-0000-000002E50000}"/>
    <cellStyle name="Hyperlink 7" xfId="47900" hidden="1" xr:uid="{00000000-0005-0000-0000-000003E50000}"/>
    <cellStyle name="Hyperlink 7" xfId="47875" hidden="1" xr:uid="{00000000-0005-0000-0000-000004E50000}"/>
    <cellStyle name="Hyperlink 7" xfId="47950" hidden="1" xr:uid="{00000000-0005-0000-0000-000005E50000}"/>
    <cellStyle name="Hyperlink 7" xfId="48000" hidden="1" xr:uid="{00000000-0005-0000-0000-000006E50000}"/>
    <cellStyle name="Hyperlink 7" xfId="47404" hidden="1" xr:uid="{00000000-0005-0000-0000-000007E50000}"/>
    <cellStyle name="Hyperlink 7" xfId="48104" hidden="1" xr:uid="{00000000-0005-0000-0000-000008E50000}"/>
    <cellStyle name="Hyperlink 7" xfId="48079" hidden="1" xr:uid="{00000000-0005-0000-0000-000009E50000}"/>
    <cellStyle name="Hyperlink 7" xfId="48154" hidden="1" xr:uid="{00000000-0005-0000-0000-00000AE50000}"/>
    <cellStyle name="Hyperlink 7" xfId="48204" hidden="1" xr:uid="{00000000-0005-0000-0000-00000BE50000}"/>
    <cellStyle name="Hyperlink 7" xfId="47638" hidden="1" xr:uid="{00000000-0005-0000-0000-00000CE50000}"/>
    <cellStyle name="Hyperlink 7" xfId="48308" hidden="1" xr:uid="{00000000-0005-0000-0000-00000DE50000}"/>
    <cellStyle name="Hyperlink 7" xfId="48283" hidden="1" xr:uid="{00000000-0005-0000-0000-00000EE50000}"/>
    <cellStyle name="Hyperlink 7" xfId="48358" hidden="1" xr:uid="{00000000-0005-0000-0000-00000FE50000}"/>
    <cellStyle name="Hyperlink 7" xfId="48408" hidden="1" xr:uid="{00000000-0005-0000-0000-000010E50000}"/>
    <cellStyle name="Hyperlink 7" xfId="46974" hidden="1" xr:uid="{00000000-0005-0000-0000-000011E50000}"/>
    <cellStyle name="Hyperlink 7" xfId="48512" hidden="1" xr:uid="{00000000-0005-0000-0000-000012E50000}"/>
    <cellStyle name="Hyperlink 7" xfId="48487" hidden="1" xr:uid="{00000000-0005-0000-0000-000013E50000}"/>
    <cellStyle name="Hyperlink 7" xfId="48562" hidden="1" xr:uid="{00000000-0005-0000-0000-000014E50000}"/>
    <cellStyle name="Hyperlink 7" xfId="48612" hidden="1" xr:uid="{00000000-0005-0000-0000-000015E50000}"/>
    <cellStyle name="Hyperlink 7" xfId="48770" hidden="1" xr:uid="{00000000-0005-0000-0000-000016E50000}"/>
    <cellStyle name="Hyperlink 7" xfId="48943" hidden="1" xr:uid="{00000000-0005-0000-0000-000017E50000}"/>
    <cellStyle name="Hyperlink 7" xfId="48918" hidden="1" xr:uid="{00000000-0005-0000-0000-000018E50000}"/>
    <cellStyle name="Hyperlink 7" xfId="48993" hidden="1" xr:uid="{00000000-0005-0000-0000-000019E50000}"/>
    <cellStyle name="Hyperlink 7" xfId="49043" hidden="1" xr:uid="{00000000-0005-0000-0000-00001AE50000}"/>
    <cellStyle name="Hyperlink 7" xfId="48833" hidden="1" xr:uid="{00000000-0005-0000-0000-00001BE50000}"/>
    <cellStyle name="Hyperlink 7" xfId="49175" hidden="1" xr:uid="{00000000-0005-0000-0000-00001CE50000}"/>
    <cellStyle name="Hyperlink 7" xfId="49150" hidden="1" xr:uid="{00000000-0005-0000-0000-00001DE50000}"/>
    <cellStyle name="Hyperlink 7" xfId="49225" hidden="1" xr:uid="{00000000-0005-0000-0000-00001EE50000}"/>
    <cellStyle name="Hyperlink 7" xfId="49275" hidden="1" xr:uid="{00000000-0005-0000-0000-00001FE50000}"/>
    <cellStyle name="Hyperlink 7" xfId="48728" hidden="1" xr:uid="{00000000-0005-0000-0000-000020E50000}"/>
    <cellStyle name="Hyperlink 7" xfId="49379" hidden="1" xr:uid="{00000000-0005-0000-0000-000021E50000}"/>
    <cellStyle name="Hyperlink 7" xfId="49354" hidden="1" xr:uid="{00000000-0005-0000-0000-000022E50000}"/>
    <cellStyle name="Hyperlink 7" xfId="49429" hidden="1" xr:uid="{00000000-0005-0000-0000-000023E50000}"/>
    <cellStyle name="Hyperlink 7" xfId="49479" hidden="1" xr:uid="{00000000-0005-0000-0000-000024E50000}"/>
    <cellStyle name="Hyperlink 7" xfId="48883" hidden="1" xr:uid="{00000000-0005-0000-0000-000025E50000}"/>
    <cellStyle name="Hyperlink 7" xfId="49583" hidden="1" xr:uid="{00000000-0005-0000-0000-000026E50000}"/>
    <cellStyle name="Hyperlink 7" xfId="49558" hidden="1" xr:uid="{00000000-0005-0000-0000-000027E50000}"/>
    <cellStyle name="Hyperlink 7" xfId="49633" hidden="1" xr:uid="{00000000-0005-0000-0000-000028E50000}"/>
    <cellStyle name="Hyperlink 7" xfId="49683" hidden="1" xr:uid="{00000000-0005-0000-0000-000029E50000}"/>
    <cellStyle name="Hyperlink 7" xfId="49117" hidden="1" xr:uid="{00000000-0005-0000-0000-00002AE50000}"/>
    <cellStyle name="Hyperlink 7" xfId="49787" hidden="1" xr:uid="{00000000-0005-0000-0000-00002BE50000}"/>
    <cellStyle name="Hyperlink 7" xfId="49762" hidden="1" xr:uid="{00000000-0005-0000-0000-00002CE50000}"/>
    <cellStyle name="Hyperlink 7" xfId="49837" hidden="1" xr:uid="{00000000-0005-0000-0000-00002DE50000}"/>
    <cellStyle name="Hyperlink 7" xfId="49887" hidden="1" xr:uid="{00000000-0005-0000-0000-00002EE50000}"/>
    <cellStyle name="Hyperlink 7" xfId="46874" hidden="1" xr:uid="{00000000-0005-0000-0000-00002FE50000}"/>
    <cellStyle name="Hyperlink 7" xfId="49991" hidden="1" xr:uid="{00000000-0005-0000-0000-000030E50000}"/>
    <cellStyle name="Hyperlink 7" xfId="49966" hidden="1" xr:uid="{00000000-0005-0000-0000-000031E50000}"/>
    <cellStyle name="Hyperlink 7" xfId="50041" hidden="1" xr:uid="{00000000-0005-0000-0000-000032E50000}"/>
    <cellStyle name="Hyperlink 7" xfId="50091" hidden="1" xr:uid="{00000000-0005-0000-0000-000033E50000}"/>
    <cellStyle name="Hyperlink 7" xfId="50249" hidden="1" xr:uid="{00000000-0005-0000-0000-000034E50000}"/>
    <cellStyle name="Hyperlink 7" xfId="50422" hidden="1" xr:uid="{00000000-0005-0000-0000-000035E50000}"/>
    <cellStyle name="Hyperlink 7" xfId="50397" hidden="1" xr:uid="{00000000-0005-0000-0000-000036E50000}"/>
    <cellStyle name="Hyperlink 7" xfId="50472" hidden="1" xr:uid="{00000000-0005-0000-0000-000037E50000}"/>
    <cellStyle name="Hyperlink 7" xfId="50522" hidden="1" xr:uid="{00000000-0005-0000-0000-000038E50000}"/>
    <cellStyle name="Hyperlink 7" xfId="50312" hidden="1" xr:uid="{00000000-0005-0000-0000-000039E50000}"/>
    <cellStyle name="Hyperlink 7" xfId="50654" hidden="1" xr:uid="{00000000-0005-0000-0000-00003AE50000}"/>
    <cellStyle name="Hyperlink 7" xfId="50629" hidden="1" xr:uid="{00000000-0005-0000-0000-00003BE50000}"/>
    <cellStyle name="Hyperlink 7" xfId="50704" hidden="1" xr:uid="{00000000-0005-0000-0000-00003CE50000}"/>
    <cellStyle name="Hyperlink 7" xfId="50754" hidden="1" xr:uid="{00000000-0005-0000-0000-00003DE50000}"/>
    <cellStyle name="Hyperlink 7" xfId="50207" hidden="1" xr:uid="{00000000-0005-0000-0000-00003EE50000}"/>
    <cellStyle name="Hyperlink 7" xfId="50858" hidden="1" xr:uid="{00000000-0005-0000-0000-00003FE50000}"/>
    <cellStyle name="Hyperlink 7" xfId="50833" hidden="1" xr:uid="{00000000-0005-0000-0000-000040E50000}"/>
    <cellStyle name="Hyperlink 7" xfId="50908" hidden="1" xr:uid="{00000000-0005-0000-0000-000041E50000}"/>
    <cellStyle name="Hyperlink 7" xfId="50958" hidden="1" xr:uid="{00000000-0005-0000-0000-000042E50000}"/>
    <cellStyle name="Hyperlink 7" xfId="50362" hidden="1" xr:uid="{00000000-0005-0000-0000-000043E50000}"/>
    <cellStyle name="Hyperlink 7" xfId="51062" hidden="1" xr:uid="{00000000-0005-0000-0000-000044E50000}"/>
    <cellStyle name="Hyperlink 7" xfId="51037" hidden="1" xr:uid="{00000000-0005-0000-0000-000045E50000}"/>
    <cellStyle name="Hyperlink 7" xfId="51112" hidden="1" xr:uid="{00000000-0005-0000-0000-000046E50000}"/>
    <cellStyle name="Hyperlink 7" xfId="51162" hidden="1" xr:uid="{00000000-0005-0000-0000-000047E50000}"/>
    <cellStyle name="Hyperlink 7" xfId="50596" hidden="1" xr:uid="{00000000-0005-0000-0000-000048E50000}"/>
    <cellStyle name="Hyperlink 7" xfId="51266" hidden="1" xr:uid="{00000000-0005-0000-0000-000049E50000}"/>
    <cellStyle name="Hyperlink 7" xfId="51241" hidden="1" xr:uid="{00000000-0005-0000-0000-00004AE50000}"/>
    <cellStyle name="Hyperlink 7" xfId="51316" hidden="1" xr:uid="{00000000-0005-0000-0000-00004BE50000}"/>
    <cellStyle name="Hyperlink 7" xfId="51366" hidden="1" xr:uid="{00000000-0005-0000-0000-00004CE50000}"/>
    <cellStyle name="Hyperlink 7" xfId="21522" hidden="1" xr:uid="{00000000-0005-0000-0000-00004DE50000}"/>
    <cellStyle name="Hyperlink 7" xfId="51470" hidden="1" xr:uid="{00000000-0005-0000-0000-00004EE50000}"/>
    <cellStyle name="Hyperlink 7" xfId="51445" hidden="1" xr:uid="{00000000-0005-0000-0000-00004FE50000}"/>
    <cellStyle name="Hyperlink 7" xfId="51520" hidden="1" xr:uid="{00000000-0005-0000-0000-000050E50000}"/>
    <cellStyle name="Hyperlink 7" xfId="51570" hidden="1" xr:uid="{00000000-0005-0000-0000-000051E50000}"/>
    <cellStyle name="Hyperlink 7" xfId="51656" hidden="1" xr:uid="{00000000-0005-0000-0000-000052E50000}"/>
    <cellStyle name="Hyperlink 7" xfId="51725" hidden="1" xr:uid="{00000000-0005-0000-0000-000053E50000}"/>
    <cellStyle name="Hyperlink 7" xfId="51700" hidden="1" xr:uid="{00000000-0005-0000-0000-000054E50000}"/>
    <cellStyle name="Hyperlink 7" xfId="51775" hidden="1" xr:uid="{00000000-0005-0000-0000-000055E50000}"/>
    <cellStyle name="Hyperlink 7" xfId="51825" hidden="1" xr:uid="{00000000-0005-0000-0000-000056E50000}"/>
    <cellStyle name="Hyperlink 7" xfId="51960" hidden="1" xr:uid="{00000000-0005-0000-0000-000057E50000}"/>
    <cellStyle name="Hyperlink 7" xfId="52082" hidden="1" xr:uid="{00000000-0005-0000-0000-000058E50000}"/>
    <cellStyle name="Hyperlink 7" xfId="52057" hidden="1" xr:uid="{00000000-0005-0000-0000-000059E50000}"/>
    <cellStyle name="Hyperlink 7" xfId="52132" hidden="1" xr:uid="{00000000-0005-0000-0000-00005AE50000}"/>
    <cellStyle name="Hyperlink 7" xfId="52182" hidden="1" xr:uid="{00000000-0005-0000-0000-00005BE50000}"/>
    <cellStyle name="Hyperlink 7" xfId="52340" hidden="1" xr:uid="{00000000-0005-0000-0000-00005CE50000}"/>
    <cellStyle name="Hyperlink 7" xfId="52513" hidden="1" xr:uid="{00000000-0005-0000-0000-00005DE50000}"/>
    <cellStyle name="Hyperlink 7" xfId="52488" hidden="1" xr:uid="{00000000-0005-0000-0000-00005EE50000}"/>
    <cellStyle name="Hyperlink 7" xfId="52563" hidden="1" xr:uid="{00000000-0005-0000-0000-00005FE50000}"/>
    <cellStyle name="Hyperlink 7" xfId="52613" hidden="1" xr:uid="{00000000-0005-0000-0000-000060E50000}"/>
    <cellStyle name="Hyperlink 7" xfId="52403" hidden="1" xr:uid="{00000000-0005-0000-0000-000061E50000}"/>
    <cellStyle name="Hyperlink 7" xfId="52745" hidden="1" xr:uid="{00000000-0005-0000-0000-000062E50000}"/>
    <cellStyle name="Hyperlink 7" xfId="52720" hidden="1" xr:uid="{00000000-0005-0000-0000-000063E50000}"/>
    <cellStyle name="Hyperlink 7" xfId="52795" hidden="1" xr:uid="{00000000-0005-0000-0000-000064E50000}"/>
    <cellStyle name="Hyperlink 7" xfId="52845" hidden="1" xr:uid="{00000000-0005-0000-0000-000065E50000}"/>
    <cellStyle name="Hyperlink 7" xfId="52298" hidden="1" xr:uid="{00000000-0005-0000-0000-000066E50000}"/>
    <cellStyle name="Hyperlink 7" xfId="52949" hidden="1" xr:uid="{00000000-0005-0000-0000-000067E50000}"/>
    <cellStyle name="Hyperlink 7" xfId="52924" hidden="1" xr:uid="{00000000-0005-0000-0000-000068E50000}"/>
    <cellStyle name="Hyperlink 7" xfId="52999" hidden="1" xr:uid="{00000000-0005-0000-0000-000069E50000}"/>
    <cellStyle name="Hyperlink 7" xfId="53049" hidden="1" xr:uid="{00000000-0005-0000-0000-00006AE50000}"/>
    <cellStyle name="Hyperlink 7" xfId="52453" hidden="1" xr:uid="{00000000-0005-0000-0000-00006BE50000}"/>
    <cellStyle name="Hyperlink 7" xfId="53153" hidden="1" xr:uid="{00000000-0005-0000-0000-00006CE50000}"/>
    <cellStyle name="Hyperlink 7" xfId="53128" hidden="1" xr:uid="{00000000-0005-0000-0000-00006DE50000}"/>
    <cellStyle name="Hyperlink 7" xfId="53203" hidden="1" xr:uid="{00000000-0005-0000-0000-00006EE50000}"/>
    <cellStyle name="Hyperlink 7" xfId="53253" hidden="1" xr:uid="{00000000-0005-0000-0000-00006FE50000}"/>
    <cellStyle name="Hyperlink 7" xfId="52687" hidden="1" xr:uid="{00000000-0005-0000-0000-000070E50000}"/>
    <cellStyle name="Hyperlink 7" xfId="53357" hidden="1" xr:uid="{00000000-0005-0000-0000-000071E50000}"/>
    <cellStyle name="Hyperlink 7" xfId="53332" hidden="1" xr:uid="{00000000-0005-0000-0000-000072E50000}"/>
    <cellStyle name="Hyperlink 7" xfId="53407" hidden="1" xr:uid="{00000000-0005-0000-0000-000073E50000}"/>
    <cellStyle name="Hyperlink 7" xfId="53457" hidden="1" xr:uid="{00000000-0005-0000-0000-000074E50000}"/>
    <cellStyle name="Hyperlink 7" xfId="52023" hidden="1" xr:uid="{00000000-0005-0000-0000-000075E50000}"/>
    <cellStyle name="Hyperlink 7" xfId="53561" hidden="1" xr:uid="{00000000-0005-0000-0000-000076E50000}"/>
    <cellStyle name="Hyperlink 7" xfId="53536" hidden="1" xr:uid="{00000000-0005-0000-0000-000077E50000}"/>
    <cellStyle name="Hyperlink 7" xfId="53611" hidden="1" xr:uid="{00000000-0005-0000-0000-000078E50000}"/>
    <cellStyle name="Hyperlink 7" xfId="53661" hidden="1" xr:uid="{00000000-0005-0000-0000-000079E50000}"/>
    <cellStyle name="Hyperlink 7" xfId="53819" hidden="1" xr:uid="{00000000-0005-0000-0000-00007AE50000}"/>
    <cellStyle name="Hyperlink 7" xfId="53992" hidden="1" xr:uid="{00000000-0005-0000-0000-00007BE50000}"/>
    <cellStyle name="Hyperlink 7" xfId="53967" hidden="1" xr:uid="{00000000-0005-0000-0000-00007CE50000}"/>
    <cellStyle name="Hyperlink 7" xfId="54042" hidden="1" xr:uid="{00000000-0005-0000-0000-00007DE50000}"/>
    <cellStyle name="Hyperlink 7" xfId="54092" hidden="1" xr:uid="{00000000-0005-0000-0000-00007EE50000}"/>
    <cellStyle name="Hyperlink 7" xfId="53882" hidden="1" xr:uid="{00000000-0005-0000-0000-00007FE50000}"/>
    <cellStyle name="Hyperlink 7" xfId="54224" hidden="1" xr:uid="{00000000-0005-0000-0000-000080E50000}"/>
    <cellStyle name="Hyperlink 7" xfId="54199" hidden="1" xr:uid="{00000000-0005-0000-0000-000081E50000}"/>
    <cellStyle name="Hyperlink 7" xfId="54274" hidden="1" xr:uid="{00000000-0005-0000-0000-000082E50000}"/>
    <cellStyle name="Hyperlink 7" xfId="54324" hidden="1" xr:uid="{00000000-0005-0000-0000-000083E50000}"/>
    <cellStyle name="Hyperlink 7" xfId="53777" hidden="1" xr:uid="{00000000-0005-0000-0000-000084E50000}"/>
    <cellStyle name="Hyperlink 7" xfId="54428" hidden="1" xr:uid="{00000000-0005-0000-0000-000085E50000}"/>
    <cellStyle name="Hyperlink 7" xfId="54403" hidden="1" xr:uid="{00000000-0005-0000-0000-000086E50000}"/>
    <cellStyle name="Hyperlink 7" xfId="54478" hidden="1" xr:uid="{00000000-0005-0000-0000-000087E50000}"/>
    <cellStyle name="Hyperlink 7" xfId="54528" hidden="1" xr:uid="{00000000-0005-0000-0000-000088E50000}"/>
    <cellStyle name="Hyperlink 7" xfId="53932" hidden="1" xr:uid="{00000000-0005-0000-0000-000089E50000}"/>
    <cellStyle name="Hyperlink 7" xfId="54632" hidden="1" xr:uid="{00000000-0005-0000-0000-00008AE50000}"/>
    <cellStyle name="Hyperlink 7" xfId="54607" hidden="1" xr:uid="{00000000-0005-0000-0000-00008BE50000}"/>
    <cellStyle name="Hyperlink 7" xfId="54682" hidden="1" xr:uid="{00000000-0005-0000-0000-00008CE50000}"/>
    <cellStyle name="Hyperlink 7" xfId="54732" hidden="1" xr:uid="{00000000-0005-0000-0000-00008DE50000}"/>
    <cellStyle name="Hyperlink 7" xfId="54166" hidden="1" xr:uid="{00000000-0005-0000-0000-00008EE50000}"/>
    <cellStyle name="Hyperlink 7" xfId="54836" hidden="1" xr:uid="{00000000-0005-0000-0000-00008FE50000}"/>
    <cellStyle name="Hyperlink 7" xfId="54811" hidden="1" xr:uid="{00000000-0005-0000-0000-000090E50000}"/>
    <cellStyle name="Hyperlink 7" xfId="54886" hidden="1" xr:uid="{00000000-0005-0000-0000-000091E50000}"/>
    <cellStyle name="Hyperlink 7" xfId="54936" hidden="1" xr:uid="{00000000-0005-0000-0000-000092E50000}"/>
    <cellStyle name="Hyperlink 7" xfId="51923" hidden="1" xr:uid="{00000000-0005-0000-0000-000093E50000}"/>
    <cellStyle name="Hyperlink 7" xfId="55040" hidden="1" xr:uid="{00000000-0005-0000-0000-000094E50000}"/>
    <cellStyle name="Hyperlink 7" xfId="55015" hidden="1" xr:uid="{00000000-0005-0000-0000-000095E50000}"/>
    <cellStyle name="Hyperlink 7" xfId="55090" hidden="1" xr:uid="{00000000-0005-0000-0000-000096E50000}"/>
    <cellStyle name="Hyperlink 7" xfId="55140" hidden="1" xr:uid="{00000000-0005-0000-0000-000097E50000}"/>
    <cellStyle name="Hyperlink 7" xfId="55298" hidden="1" xr:uid="{00000000-0005-0000-0000-000098E50000}"/>
    <cellStyle name="Hyperlink 7" xfId="55471" hidden="1" xr:uid="{00000000-0005-0000-0000-000099E50000}"/>
    <cellStyle name="Hyperlink 7" xfId="55446" hidden="1" xr:uid="{00000000-0005-0000-0000-00009AE50000}"/>
    <cellStyle name="Hyperlink 7" xfId="55521" hidden="1" xr:uid="{00000000-0005-0000-0000-00009BE50000}"/>
    <cellStyle name="Hyperlink 7" xfId="55571" hidden="1" xr:uid="{00000000-0005-0000-0000-00009CE50000}"/>
    <cellStyle name="Hyperlink 7" xfId="55361" hidden="1" xr:uid="{00000000-0005-0000-0000-00009DE50000}"/>
    <cellStyle name="Hyperlink 7" xfId="55703" hidden="1" xr:uid="{00000000-0005-0000-0000-00009EE50000}"/>
    <cellStyle name="Hyperlink 7" xfId="55678" hidden="1" xr:uid="{00000000-0005-0000-0000-00009FE50000}"/>
    <cellStyle name="Hyperlink 7" xfId="55753" hidden="1" xr:uid="{00000000-0005-0000-0000-0000A0E50000}"/>
    <cellStyle name="Hyperlink 7" xfId="55803" hidden="1" xr:uid="{00000000-0005-0000-0000-0000A1E50000}"/>
    <cellStyle name="Hyperlink 7" xfId="55256" hidden="1" xr:uid="{00000000-0005-0000-0000-0000A2E50000}"/>
    <cellStyle name="Hyperlink 7" xfId="55907" hidden="1" xr:uid="{00000000-0005-0000-0000-0000A3E50000}"/>
    <cellStyle name="Hyperlink 7" xfId="55882" hidden="1" xr:uid="{00000000-0005-0000-0000-0000A4E50000}"/>
    <cellStyle name="Hyperlink 7" xfId="55957" hidden="1" xr:uid="{00000000-0005-0000-0000-0000A5E50000}"/>
    <cellStyle name="Hyperlink 7" xfId="56007" hidden="1" xr:uid="{00000000-0005-0000-0000-0000A6E50000}"/>
    <cellStyle name="Hyperlink 7" xfId="55411" hidden="1" xr:uid="{00000000-0005-0000-0000-0000A7E50000}"/>
    <cellStyle name="Hyperlink 7" xfId="56111" hidden="1" xr:uid="{00000000-0005-0000-0000-0000A8E50000}"/>
    <cellStyle name="Hyperlink 7" xfId="56086" hidden="1" xr:uid="{00000000-0005-0000-0000-0000A9E50000}"/>
    <cellStyle name="Hyperlink 7" xfId="56161" hidden="1" xr:uid="{00000000-0005-0000-0000-0000AAE50000}"/>
    <cellStyle name="Hyperlink 7" xfId="56211" hidden="1" xr:uid="{00000000-0005-0000-0000-0000ABE50000}"/>
    <cellStyle name="Hyperlink 7" xfId="55645" hidden="1" xr:uid="{00000000-0005-0000-0000-0000ACE50000}"/>
    <cellStyle name="Hyperlink 7" xfId="56315" hidden="1" xr:uid="{00000000-0005-0000-0000-0000ADE50000}"/>
    <cellStyle name="Hyperlink 7" xfId="56290" hidden="1" xr:uid="{00000000-0005-0000-0000-0000AEE50000}"/>
    <cellStyle name="Hyperlink 7" xfId="56365" hidden="1" xr:uid="{00000000-0005-0000-0000-0000AFE50000}"/>
    <cellStyle name="Hyperlink 7" xfId="56415" hidden="1" xr:uid="{00000000-0005-0000-0000-0000B0E50000}"/>
    <cellStyle name="Hyperlink 7" xfId="56512" hidden="1" xr:uid="{00000000-0005-0000-0000-0000B1E50000}"/>
    <cellStyle name="Hyperlink 7" xfId="56583" hidden="1" xr:uid="{00000000-0005-0000-0000-0000B2E50000}"/>
    <cellStyle name="Hyperlink 7" xfId="56558" hidden="1" xr:uid="{00000000-0005-0000-0000-0000B3E50000}"/>
    <cellStyle name="Hyperlink 7" xfId="56633" hidden="1" xr:uid="{00000000-0005-0000-0000-0000B4E50000}"/>
    <cellStyle name="Hyperlink 7" xfId="56683" hidden="1" xr:uid="{00000000-0005-0000-0000-0000B5E50000}"/>
    <cellStyle name="Hyperlink 7" xfId="56769" hidden="1" xr:uid="{00000000-0005-0000-0000-0000B6E50000}"/>
    <cellStyle name="Hyperlink 7" xfId="56838" hidden="1" xr:uid="{00000000-0005-0000-0000-0000B7E50000}"/>
    <cellStyle name="Hyperlink 7" xfId="56813" hidden="1" xr:uid="{00000000-0005-0000-0000-0000B8E50000}"/>
    <cellStyle name="Hyperlink 7" xfId="56888" hidden="1" xr:uid="{00000000-0005-0000-0000-0000B9E50000}"/>
    <cellStyle name="Hyperlink 7" xfId="56938" hidden="1" xr:uid="{00000000-0005-0000-0000-0000BAE50000}"/>
    <cellStyle name="Hyperlink 7" xfId="57081" hidden="1" xr:uid="{00000000-0005-0000-0000-0000BBE50000}"/>
    <cellStyle name="Hyperlink 7" xfId="57205" hidden="1" xr:uid="{00000000-0005-0000-0000-0000BCE50000}"/>
    <cellStyle name="Hyperlink 7" xfId="57180" hidden="1" xr:uid="{00000000-0005-0000-0000-0000BDE50000}"/>
    <cellStyle name="Hyperlink 7" xfId="57255" hidden="1" xr:uid="{00000000-0005-0000-0000-0000BEE50000}"/>
    <cellStyle name="Hyperlink 7" xfId="57305" hidden="1" xr:uid="{00000000-0005-0000-0000-0000BFE50000}"/>
    <cellStyle name="Hyperlink 7" xfId="57463" hidden="1" xr:uid="{00000000-0005-0000-0000-0000C0E50000}"/>
    <cellStyle name="Hyperlink 7" xfId="57636" hidden="1" xr:uid="{00000000-0005-0000-0000-0000C1E50000}"/>
    <cellStyle name="Hyperlink 7" xfId="57611" hidden="1" xr:uid="{00000000-0005-0000-0000-0000C2E50000}"/>
    <cellStyle name="Hyperlink 7" xfId="57686" hidden="1" xr:uid="{00000000-0005-0000-0000-0000C3E50000}"/>
    <cellStyle name="Hyperlink 7" xfId="57736" hidden="1" xr:uid="{00000000-0005-0000-0000-0000C4E50000}"/>
    <cellStyle name="Hyperlink 7" xfId="57526" hidden="1" xr:uid="{00000000-0005-0000-0000-0000C5E50000}"/>
    <cellStyle name="Hyperlink 7" xfId="57868" hidden="1" xr:uid="{00000000-0005-0000-0000-0000C6E50000}"/>
    <cellStyle name="Hyperlink 7" xfId="57843" hidden="1" xr:uid="{00000000-0005-0000-0000-0000C7E50000}"/>
    <cellStyle name="Hyperlink 7" xfId="57918" hidden="1" xr:uid="{00000000-0005-0000-0000-0000C8E50000}"/>
    <cellStyle name="Hyperlink 7" xfId="57968" hidden="1" xr:uid="{00000000-0005-0000-0000-0000C9E50000}"/>
    <cellStyle name="Hyperlink 7" xfId="57421" hidden="1" xr:uid="{00000000-0005-0000-0000-0000CAE50000}"/>
    <cellStyle name="Hyperlink 7" xfId="58072" hidden="1" xr:uid="{00000000-0005-0000-0000-0000CBE50000}"/>
    <cellStyle name="Hyperlink 7" xfId="58047" hidden="1" xr:uid="{00000000-0005-0000-0000-0000CCE50000}"/>
    <cellStyle name="Hyperlink 7" xfId="58122" hidden="1" xr:uid="{00000000-0005-0000-0000-0000CDE50000}"/>
    <cellStyle name="Hyperlink 7" xfId="58172" hidden="1" xr:uid="{00000000-0005-0000-0000-0000CEE50000}"/>
    <cellStyle name="Hyperlink 7" xfId="57576" hidden="1" xr:uid="{00000000-0005-0000-0000-0000CFE50000}"/>
    <cellStyle name="Hyperlink 7" xfId="58276" hidden="1" xr:uid="{00000000-0005-0000-0000-0000D0E50000}"/>
    <cellStyle name="Hyperlink 7" xfId="58251" hidden="1" xr:uid="{00000000-0005-0000-0000-0000D1E50000}"/>
    <cellStyle name="Hyperlink 7" xfId="58326" hidden="1" xr:uid="{00000000-0005-0000-0000-0000D2E50000}"/>
    <cellStyle name="Hyperlink 7" xfId="58376" hidden="1" xr:uid="{00000000-0005-0000-0000-0000D3E50000}"/>
    <cellStyle name="Hyperlink 7" xfId="57810" hidden="1" xr:uid="{00000000-0005-0000-0000-0000D4E50000}"/>
    <cellStyle name="Hyperlink 7" xfId="58480" hidden="1" xr:uid="{00000000-0005-0000-0000-0000D5E50000}"/>
    <cellStyle name="Hyperlink 7" xfId="58455" hidden="1" xr:uid="{00000000-0005-0000-0000-0000D6E50000}"/>
    <cellStyle name="Hyperlink 7" xfId="58530" hidden="1" xr:uid="{00000000-0005-0000-0000-0000D7E50000}"/>
    <cellStyle name="Hyperlink 7" xfId="58580" hidden="1" xr:uid="{00000000-0005-0000-0000-0000D8E50000}"/>
    <cellStyle name="Hyperlink 7" xfId="57145" hidden="1" xr:uid="{00000000-0005-0000-0000-0000D9E50000}"/>
    <cellStyle name="Hyperlink 7" xfId="58684" hidden="1" xr:uid="{00000000-0005-0000-0000-0000DAE50000}"/>
    <cellStyle name="Hyperlink 7" xfId="58659" hidden="1" xr:uid="{00000000-0005-0000-0000-0000DBE50000}"/>
    <cellStyle name="Hyperlink 7" xfId="58734" hidden="1" xr:uid="{00000000-0005-0000-0000-0000DCE50000}"/>
    <cellStyle name="Hyperlink 7" xfId="58784" hidden="1" xr:uid="{00000000-0005-0000-0000-0000DDE50000}"/>
    <cellStyle name="Hyperlink 7" xfId="58942" hidden="1" xr:uid="{00000000-0005-0000-0000-0000DEE50000}"/>
    <cellStyle name="Hyperlink 7" xfId="59115" hidden="1" xr:uid="{00000000-0005-0000-0000-0000DFE50000}"/>
    <cellStyle name="Hyperlink 7" xfId="59090" hidden="1" xr:uid="{00000000-0005-0000-0000-0000E0E50000}"/>
    <cellStyle name="Hyperlink 7" xfId="59165" hidden="1" xr:uid="{00000000-0005-0000-0000-0000E1E50000}"/>
    <cellStyle name="Hyperlink 7" xfId="59215" hidden="1" xr:uid="{00000000-0005-0000-0000-0000E2E50000}"/>
    <cellStyle name="Hyperlink 7" xfId="59005" hidden="1" xr:uid="{00000000-0005-0000-0000-0000E3E50000}"/>
    <cellStyle name="Hyperlink 7" xfId="59347" hidden="1" xr:uid="{00000000-0005-0000-0000-0000E4E50000}"/>
    <cellStyle name="Hyperlink 7" xfId="59322" hidden="1" xr:uid="{00000000-0005-0000-0000-0000E5E50000}"/>
    <cellStyle name="Hyperlink 7" xfId="59397" hidden="1" xr:uid="{00000000-0005-0000-0000-0000E6E50000}"/>
    <cellStyle name="Hyperlink 7" xfId="59447" hidden="1" xr:uid="{00000000-0005-0000-0000-0000E7E50000}"/>
    <cellStyle name="Hyperlink 7" xfId="58900" hidden="1" xr:uid="{00000000-0005-0000-0000-0000E8E50000}"/>
    <cellStyle name="Hyperlink 7" xfId="59551" hidden="1" xr:uid="{00000000-0005-0000-0000-0000E9E50000}"/>
    <cellStyle name="Hyperlink 7" xfId="59526" hidden="1" xr:uid="{00000000-0005-0000-0000-0000EAE50000}"/>
    <cellStyle name="Hyperlink 7" xfId="59601" hidden="1" xr:uid="{00000000-0005-0000-0000-0000EBE50000}"/>
    <cellStyle name="Hyperlink 7" xfId="59651" hidden="1" xr:uid="{00000000-0005-0000-0000-0000ECE50000}"/>
    <cellStyle name="Hyperlink 7" xfId="59055" hidden="1" xr:uid="{00000000-0005-0000-0000-0000EDE50000}"/>
    <cellStyle name="Hyperlink 7" xfId="59755" hidden="1" xr:uid="{00000000-0005-0000-0000-0000EEE50000}"/>
    <cellStyle name="Hyperlink 7" xfId="59730" hidden="1" xr:uid="{00000000-0005-0000-0000-0000EFE50000}"/>
    <cellStyle name="Hyperlink 7" xfId="59805" hidden="1" xr:uid="{00000000-0005-0000-0000-0000F0E50000}"/>
    <cellStyle name="Hyperlink 7" xfId="59855" hidden="1" xr:uid="{00000000-0005-0000-0000-0000F1E50000}"/>
    <cellStyle name="Hyperlink 7" xfId="59289" hidden="1" xr:uid="{00000000-0005-0000-0000-0000F2E50000}"/>
    <cellStyle name="Hyperlink 7" xfId="59959" hidden="1" xr:uid="{00000000-0005-0000-0000-0000F3E50000}"/>
    <cellStyle name="Hyperlink 7" xfId="59934" hidden="1" xr:uid="{00000000-0005-0000-0000-0000F4E50000}"/>
    <cellStyle name="Hyperlink 7" xfId="60009" hidden="1" xr:uid="{00000000-0005-0000-0000-0000F5E50000}"/>
    <cellStyle name="Hyperlink 7" xfId="60059" hidden="1" xr:uid="{00000000-0005-0000-0000-0000F6E50000}"/>
    <cellStyle name="Hyperlink 7" xfId="57040" hidden="1" xr:uid="{00000000-0005-0000-0000-0000F7E50000}"/>
    <cellStyle name="Hyperlink 7" xfId="60163" hidden="1" xr:uid="{00000000-0005-0000-0000-0000F8E50000}"/>
    <cellStyle name="Hyperlink 7" xfId="60138" hidden="1" xr:uid="{00000000-0005-0000-0000-0000F9E50000}"/>
    <cellStyle name="Hyperlink 7" xfId="60213" hidden="1" xr:uid="{00000000-0005-0000-0000-0000FAE50000}"/>
    <cellStyle name="Hyperlink 7" xfId="60263" hidden="1" xr:uid="{00000000-0005-0000-0000-0000FBE50000}"/>
    <cellStyle name="Hyperlink 7" xfId="60421" hidden="1" xr:uid="{00000000-0005-0000-0000-0000FCE50000}"/>
    <cellStyle name="Hyperlink 7" xfId="60594" hidden="1" xr:uid="{00000000-0005-0000-0000-0000FDE50000}"/>
    <cellStyle name="Hyperlink 7" xfId="60569" hidden="1" xr:uid="{00000000-0005-0000-0000-0000FEE50000}"/>
    <cellStyle name="Hyperlink 7" xfId="60644" hidden="1" xr:uid="{00000000-0005-0000-0000-0000FFE50000}"/>
    <cellStyle name="Hyperlink 7" xfId="60694" hidden="1" xr:uid="{00000000-0005-0000-0000-000000E60000}"/>
    <cellStyle name="Hyperlink 7" xfId="60484" hidden="1" xr:uid="{00000000-0005-0000-0000-000001E60000}"/>
    <cellStyle name="Hyperlink 7" xfId="60826" hidden="1" xr:uid="{00000000-0005-0000-0000-000002E60000}"/>
    <cellStyle name="Hyperlink 7" xfId="60801" hidden="1" xr:uid="{00000000-0005-0000-0000-000003E60000}"/>
    <cellStyle name="Hyperlink 7" xfId="60876" hidden="1" xr:uid="{00000000-0005-0000-0000-000004E60000}"/>
    <cellStyle name="Hyperlink 7" xfId="60926" hidden="1" xr:uid="{00000000-0005-0000-0000-000005E60000}"/>
    <cellStyle name="Hyperlink 7" xfId="60379" hidden="1" xr:uid="{00000000-0005-0000-0000-000006E60000}"/>
    <cellStyle name="Hyperlink 7" xfId="61030" hidden="1" xr:uid="{00000000-0005-0000-0000-000007E60000}"/>
    <cellStyle name="Hyperlink 7" xfId="61005" hidden="1" xr:uid="{00000000-0005-0000-0000-000008E60000}"/>
    <cellStyle name="Hyperlink 7" xfId="61080" hidden="1" xr:uid="{00000000-0005-0000-0000-000009E60000}"/>
    <cellStyle name="Hyperlink 7" xfId="61130" hidden="1" xr:uid="{00000000-0005-0000-0000-00000AE60000}"/>
    <cellStyle name="Hyperlink 7" xfId="60534" hidden="1" xr:uid="{00000000-0005-0000-0000-00000BE60000}"/>
    <cellStyle name="Hyperlink 7" xfId="61234" hidden="1" xr:uid="{00000000-0005-0000-0000-00000CE60000}"/>
    <cellStyle name="Hyperlink 7" xfId="61209" hidden="1" xr:uid="{00000000-0005-0000-0000-00000DE60000}"/>
    <cellStyle name="Hyperlink 7" xfId="61284" hidden="1" xr:uid="{00000000-0005-0000-0000-00000EE60000}"/>
    <cellStyle name="Hyperlink 7" xfId="61334" hidden="1" xr:uid="{00000000-0005-0000-0000-00000FE60000}"/>
    <cellStyle name="Hyperlink 7" xfId="60768" hidden="1" xr:uid="{00000000-0005-0000-0000-000010E60000}"/>
    <cellStyle name="Hyperlink 7" xfId="61438" hidden="1" xr:uid="{00000000-0005-0000-0000-000011E60000}"/>
    <cellStyle name="Hyperlink 7" xfId="61413" hidden="1" xr:uid="{00000000-0005-0000-0000-000012E60000}"/>
    <cellStyle name="Hyperlink 7" xfId="61488" hidden="1" xr:uid="{00000000-0005-0000-0000-000013E60000}"/>
    <cellStyle name="Hyperlink 7" xfId="61538" xr:uid="{00000000-0005-0000-0000-000014E60000}"/>
    <cellStyle name="Hyperlink 8" xfId="190" hidden="1" xr:uid="{00000000-0005-0000-0000-000015E60000}"/>
    <cellStyle name="Hyperlink 8" xfId="219" hidden="1" xr:uid="{00000000-0005-0000-0000-000016E60000}"/>
    <cellStyle name="Hyperlink 8" xfId="449" hidden="1" xr:uid="{00000000-0005-0000-0000-000017E60000}"/>
    <cellStyle name="Hyperlink 8" xfId="426" hidden="1" xr:uid="{00000000-0005-0000-0000-000018E60000}"/>
    <cellStyle name="Hyperlink 8" xfId="501" hidden="1" xr:uid="{00000000-0005-0000-0000-000019E60000}"/>
    <cellStyle name="Hyperlink 8" xfId="551" hidden="1" xr:uid="{00000000-0005-0000-0000-00001AE60000}"/>
    <cellStyle name="Hyperlink 8" xfId="637" hidden="1" xr:uid="{00000000-0005-0000-0000-00001BE60000}"/>
    <cellStyle name="Hyperlink 8" xfId="706" hidden="1" xr:uid="{00000000-0005-0000-0000-00001CE60000}"/>
    <cellStyle name="Hyperlink 8" xfId="683" hidden="1" xr:uid="{00000000-0005-0000-0000-00001DE60000}"/>
    <cellStyle name="Hyperlink 8" xfId="756" hidden="1" xr:uid="{00000000-0005-0000-0000-00001EE60000}"/>
    <cellStyle name="Hyperlink 8" xfId="806" hidden="1" xr:uid="{00000000-0005-0000-0000-00001FE60000}"/>
    <cellStyle name="Hyperlink 8" xfId="951" hidden="1" xr:uid="{00000000-0005-0000-0000-000020E60000}"/>
    <cellStyle name="Hyperlink 8" xfId="1076" hidden="1" xr:uid="{00000000-0005-0000-0000-000021E60000}"/>
    <cellStyle name="Hyperlink 8" xfId="1053" hidden="1" xr:uid="{00000000-0005-0000-0000-000022E60000}"/>
    <cellStyle name="Hyperlink 8" xfId="1126" hidden="1" xr:uid="{00000000-0005-0000-0000-000023E60000}"/>
    <cellStyle name="Hyperlink 8" xfId="1176" hidden="1" xr:uid="{00000000-0005-0000-0000-000024E60000}"/>
    <cellStyle name="Hyperlink 8" xfId="1334" hidden="1" xr:uid="{00000000-0005-0000-0000-000025E60000}"/>
    <cellStyle name="Hyperlink 8" xfId="1507" hidden="1" xr:uid="{00000000-0005-0000-0000-000026E60000}"/>
    <cellStyle name="Hyperlink 8" xfId="1484" hidden="1" xr:uid="{00000000-0005-0000-0000-000027E60000}"/>
    <cellStyle name="Hyperlink 8" xfId="1557" hidden="1" xr:uid="{00000000-0005-0000-0000-000028E60000}"/>
    <cellStyle name="Hyperlink 8" xfId="1607" hidden="1" xr:uid="{00000000-0005-0000-0000-000029E60000}"/>
    <cellStyle name="Hyperlink 8" xfId="1399" hidden="1" xr:uid="{00000000-0005-0000-0000-00002AE60000}"/>
    <cellStyle name="Hyperlink 8" xfId="1739" hidden="1" xr:uid="{00000000-0005-0000-0000-00002BE60000}"/>
    <cellStyle name="Hyperlink 8" xfId="1716" hidden="1" xr:uid="{00000000-0005-0000-0000-00002CE60000}"/>
    <cellStyle name="Hyperlink 8" xfId="1789" hidden="1" xr:uid="{00000000-0005-0000-0000-00002DE60000}"/>
    <cellStyle name="Hyperlink 8" xfId="1839" hidden="1" xr:uid="{00000000-0005-0000-0000-00002EE60000}"/>
    <cellStyle name="Hyperlink 8" xfId="1294" hidden="1" xr:uid="{00000000-0005-0000-0000-00002FE60000}"/>
    <cellStyle name="Hyperlink 8" xfId="1943" hidden="1" xr:uid="{00000000-0005-0000-0000-000030E60000}"/>
    <cellStyle name="Hyperlink 8" xfId="1920" hidden="1" xr:uid="{00000000-0005-0000-0000-000031E60000}"/>
    <cellStyle name="Hyperlink 8" xfId="1993" hidden="1" xr:uid="{00000000-0005-0000-0000-000032E60000}"/>
    <cellStyle name="Hyperlink 8" xfId="2043" hidden="1" xr:uid="{00000000-0005-0000-0000-000033E60000}"/>
    <cellStyle name="Hyperlink 8" xfId="1423" hidden="1" xr:uid="{00000000-0005-0000-0000-000034E60000}"/>
    <cellStyle name="Hyperlink 8" xfId="2147" hidden="1" xr:uid="{00000000-0005-0000-0000-000035E60000}"/>
    <cellStyle name="Hyperlink 8" xfId="2124" hidden="1" xr:uid="{00000000-0005-0000-0000-000036E60000}"/>
    <cellStyle name="Hyperlink 8" xfId="2197" hidden="1" xr:uid="{00000000-0005-0000-0000-000037E60000}"/>
    <cellStyle name="Hyperlink 8" xfId="2247" hidden="1" xr:uid="{00000000-0005-0000-0000-000038E60000}"/>
    <cellStyle name="Hyperlink 8" xfId="1681" hidden="1" xr:uid="{00000000-0005-0000-0000-000039E60000}"/>
    <cellStyle name="Hyperlink 8" xfId="2351" hidden="1" xr:uid="{00000000-0005-0000-0000-00003AE60000}"/>
    <cellStyle name="Hyperlink 8" xfId="2328" hidden="1" xr:uid="{00000000-0005-0000-0000-00003BE60000}"/>
    <cellStyle name="Hyperlink 8" xfId="2401" hidden="1" xr:uid="{00000000-0005-0000-0000-00003CE60000}"/>
    <cellStyle name="Hyperlink 8" xfId="2451" hidden="1" xr:uid="{00000000-0005-0000-0000-00003DE60000}"/>
    <cellStyle name="Hyperlink 8" xfId="1017" hidden="1" xr:uid="{00000000-0005-0000-0000-00003EE60000}"/>
    <cellStyle name="Hyperlink 8" xfId="2555" hidden="1" xr:uid="{00000000-0005-0000-0000-00003FE60000}"/>
    <cellStyle name="Hyperlink 8" xfId="2532" hidden="1" xr:uid="{00000000-0005-0000-0000-000040E60000}"/>
    <cellStyle name="Hyperlink 8" xfId="2605" hidden="1" xr:uid="{00000000-0005-0000-0000-000041E60000}"/>
    <cellStyle name="Hyperlink 8" xfId="2655" hidden="1" xr:uid="{00000000-0005-0000-0000-000042E60000}"/>
    <cellStyle name="Hyperlink 8" xfId="2813" hidden="1" xr:uid="{00000000-0005-0000-0000-000043E60000}"/>
    <cellStyle name="Hyperlink 8" xfId="2986" hidden="1" xr:uid="{00000000-0005-0000-0000-000044E60000}"/>
    <cellStyle name="Hyperlink 8" xfId="2963" hidden="1" xr:uid="{00000000-0005-0000-0000-000045E60000}"/>
    <cellStyle name="Hyperlink 8" xfId="3036" hidden="1" xr:uid="{00000000-0005-0000-0000-000046E60000}"/>
    <cellStyle name="Hyperlink 8" xfId="3086" hidden="1" xr:uid="{00000000-0005-0000-0000-000047E60000}"/>
    <cellStyle name="Hyperlink 8" xfId="2878" hidden="1" xr:uid="{00000000-0005-0000-0000-000048E60000}"/>
    <cellStyle name="Hyperlink 8" xfId="3218" hidden="1" xr:uid="{00000000-0005-0000-0000-000049E60000}"/>
    <cellStyle name="Hyperlink 8" xfId="3195" hidden="1" xr:uid="{00000000-0005-0000-0000-00004AE60000}"/>
    <cellStyle name="Hyperlink 8" xfId="3268" hidden="1" xr:uid="{00000000-0005-0000-0000-00004BE60000}"/>
    <cellStyle name="Hyperlink 8" xfId="3318" hidden="1" xr:uid="{00000000-0005-0000-0000-00004CE60000}"/>
    <cellStyle name="Hyperlink 8" xfId="2773" hidden="1" xr:uid="{00000000-0005-0000-0000-00004DE60000}"/>
    <cellStyle name="Hyperlink 8" xfId="3422" hidden="1" xr:uid="{00000000-0005-0000-0000-00004EE60000}"/>
    <cellStyle name="Hyperlink 8" xfId="3399" hidden="1" xr:uid="{00000000-0005-0000-0000-00004FE60000}"/>
    <cellStyle name="Hyperlink 8" xfId="3472" hidden="1" xr:uid="{00000000-0005-0000-0000-000050E60000}"/>
    <cellStyle name="Hyperlink 8" xfId="3522" hidden="1" xr:uid="{00000000-0005-0000-0000-000051E60000}"/>
    <cellStyle name="Hyperlink 8" xfId="2902" hidden="1" xr:uid="{00000000-0005-0000-0000-000052E60000}"/>
    <cellStyle name="Hyperlink 8" xfId="3626" hidden="1" xr:uid="{00000000-0005-0000-0000-000053E60000}"/>
    <cellStyle name="Hyperlink 8" xfId="3603" hidden="1" xr:uid="{00000000-0005-0000-0000-000054E60000}"/>
    <cellStyle name="Hyperlink 8" xfId="3676" hidden="1" xr:uid="{00000000-0005-0000-0000-000055E60000}"/>
    <cellStyle name="Hyperlink 8" xfId="3726" hidden="1" xr:uid="{00000000-0005-0000-0000-000056E60000}"/>
    <cellStyle name="Hyperlink 8" xfId="3160" hidden="1" xr:uid="{00000000-0005-0000-0000-000057E60000}"/>
    <cellStyle name="Hyperlink 8" xfId="3830" hidden="1" xr:uid="{00000000-0005-0000-0000-000058E60000}"/>
    <cellStyle name="Hyperlink 8" xfId="3807" hidden="1" xr:uid="{00000000-0005-0000-0000-000059E60000}"/>
    <cellStyle name="Hyperlink 8" xfId="3880" hidden="1" xr:uid="{00000000-0005-0000-0000-00005AE60000}"/>
    <cellStyle name="Hyperlink 8" xfId="3930" hidden="1" xr:uid="{00000000-0005-0000-0000-00005BE60000}"/>
    <cellStyle name="Hyperlink 8" xfId="912" hidden="1" xr:uid="{00000000-0005-0000-0000-00005CE60000}"/>
    <cellStyle name="Hyperlink 8" xfId="4034" hidden="1" xr:uid="{00000000-0005-0000-0000-00005DE60000}"/>
    <cellStyle name="Hyperlink 8" xfId="4011" hidden="1" xr:uid="{00000000-0005-0000-0000-00005EE60000}"/>
    <cellStyle name="Hyperlink 8" xfId="4084" hidden="1" xr:uid="{00000000-0005-0000-0000-00005FE60000}"/>
    <cellStyle name="Hyperlink 8" xfId="4134" hidden="1" xr:uid="{00000000-0005-0000-0000-000060E60000}"/>
    <cellStyle name="Hyperlink 8" xfId="4292" hidden="1" xr:uid="{00000000-0005-0000-0000-000061E60000}"/>
    <cellStyle name="Hyperlink 8" xfId="4465" hidden="1" xr:uid="{00000000-0005-0000-0000-000062E60000}"/>
    <cellStyle name="Hyperlink 8" xfId="4442" hidden="1" xr:uid="{00000000-0005-0000-0000-000063E60000}"/>
    <cellStyle name="Hyperlink 8" xfId="4515" hidden="1" xr:uid="{00000000-0005-0000-0000-000064E60000}"/>
    <cellStyle name="Hyperlink 8" xfId="4565" hidden="1" xr:uid="{00000000-0005-0000-0000-000065E60000}"/>
    <cellStyle name="Hyperlink 8" xfId="4357" hidden="1" xr:uid="{00000000-0005-0000-0000-000066E60000}"/>
    <cellStyle name="Hyperlink 8" xfId="4697" hidden="1" xr:uid="{00000000-0005-0000-0000-000067E60000}"/>
    <cellStyle name="Hyperlink 8" xfId="4674" hidden="1" xr:uid="{00000000-0005-0000-0000-000068E60000}"/>
    <cellStyle name="Hyperlink 8" xfId="4747" hidden="1" xr:uid="{00000000-0005-0000-0000-000069E60000}"/>
    <cellStyle name="Hyperlink 8" xfId="4797" hidden="1" xr:uid="{00000000-0005-0000-0000-00006AE60000}"/>
    <cellStyle name="Hyperlink 8" xfId="4252" hidden="1" xr:uid="{00000000-0005-0000-0000-00006BE60000}"/>
    <cellStyle name="Hyperlink 8" xfId="4901" hidden="1" xr:uid="{00000000-0005-0000-0000-00006CE60000}"/>
    <cellStyle name="Hyperlink 8" xfId="4878" hidden="1" xr:uid="{00000000-0005-0000-0000-00006DE60000}"/>
    <cellStyle name="Hyperlink 8" xfId="4951" hidden="1" xr:uid="{00000000-0005-0000-0000-00006EE60000}"/>
    <cellStyle name="Hyperlink 8" xfId="5001" hidden="1" xr:uid="{00000000-0005-0000-0000-00006FE60000}"/>
    <cellStyle name="Hyperlink 8" xfId="4381" hidden="1" xr:uid="{00000000-0005-0000-0000-000070E60000}"/>
    <cellStyle name="Hyperlink 8" xfId="5105" hidden="1" xr:uid="{00000000-0005-0000-0000-000071E60000}"/>
    <cellStyle name="Hyperlink 8" xfId="5082" hidden="1" xr:uid="{00000000-0005-0000-0000-000072E60000}"/>
    <cellStyle name="Hyperlink 8" xfId="5155" hidden="1" xr:uid="{00000000-0005-0000-0000-000073E60000}"/>
    <cellStyle name="Hyperlink 8" xfId="5205" hidden="1" xr:uid="{00000000-0005-0000-0000-000074E60000}"/>
    <cellStyle name="Hyperlink 8" xfId="4639" hidden="1" xr:uid="{00000000-0005-0000-0000-000075E60000}"/>
    <cellStyle name="Hyperlink 8" xfId="5309" hidden="1" xr:uid="{00000000-0005-0000-0000-000076E60000}"/>
    <cellStyle name="Hyperlink 8" xfId="5286" hidden="1" xr:uid="{00000000-0005-0000-0000-000077E60000}"/>
    <cellStyle name="Hyperlink 8" xfId="5359" hidden="1" xr:uid="{00000000-0005-0000-0000-000078E60000}"/>
    <cellStyle name="Hyperlink 8" xfId="5409" hidden="1" xr:uid="{00000000-0005-0000-0000-000079E60000}"/>
    <cellStyle name="Hyperlink 8" xfId="5645" hidden="1" xr:uid="{00000000-0005-0000-0000-00007AE60000}"/>
    <cellStyle name="Hyperlink 8" xfId="5845" hidden="1" xr:uid="{00000000-0005-0000-0000-00007BE60000}"/>
    <cellStyle name="Hyperlink 8" xfId="5822" hidden="1" xr:uid="{00000000-0005-0000-0000-00007CE60000}"/>
    <cellStyle name="Hyperlink 8" xfId="5895" hidden="1" xr:uid="{00000000-0005-0000-0000-00007DE60000}"/>
    <cellStyle name="Hyperlink 8" xfId="5945" hidden="1" xr:uid="{00000000-0005-0000-0000-00007EE60000}"/>
    <cellStyle name="Hyperlink 8" xfId="6031" hidden="1" xr:uid="{00000000-0005-0000-0000-00007FE60000}"/>
    <cellStyle name="Hyperlink 8" xfId="6100" hidden="1" xr:uid="{00000000-0005-0000-0000-000080E60000}"/>
    <cellStyle name="Hyperlink 8" xfId="6077" hidden="1" xr:uid="{00000000-0005-0000-0000-000081E60000}"/>
    <cellStyle name="Hyperlink 8" xfId="6150" hidden="1" xr:uid="{00000000-0005-0000-0000-000082E60000}"/>
    <cellStyle name="Hyperlink 8" xfId="6200" hidden="1" xr:uid="{00000000-0005-0000-0000-000083E60000}"/>
    <cellStyle name="Hyperlink 8" xfId="6342" hidden="1" xr:uid="{00000000-0005-0000-0000-000084E60000}"/>
    <cellStyle name="Hyperlink 8" xfId="6466" hidden="1" xr:uid="{00000000-0005-0000-0000-000085E60000}"/>
    <cellStyle name="Hyperlink 8" xfId="6443" hidden="1" xr:uid="{00000000-0005-0000-0000-000086E60000}"/>
    <cellStyle name="Hyperlink 8" xfId="6516" hidden="1" xr:uid="{00000000-0005-0000-0000-000087E60000}"/>
    <cellStyle name="Hyperlink 8" xfId="6566" hidden="1" xr:uid="{00000000-0005-0000-0000-000088E60000}"/>
    <cellStyle name="Hyperlink 8" xfId="6724" hidden="1" xr:uid="{00000000-0005-0000-0000-000089E60000}"/>
    <cellStyle name="Hyperlink 8" xfId="6897" hidden="1" xr:uid="{00000000-0005-0000-0000-00008AE60000}"/>
    <cellStyle name="Hyperlink 8" xfId="6874" hidden="1" xr:uid="{00000000-0005-0000-0000-00008BE60000}"/>
    <cellStyle name="Hyperlink 8" xfId="6947" hidden="1" xr:uid="{00000000-0005-0000-0000-00008CE60000}"/>
    <cellStyle name="Hyperlink 8" xfId="6997" hidden="1" xr:uid="{00000000-0005-0000-0000-00008DE60000}"/>
    <cellStyle name="Hyperlink 8" xfId="6789" hidden="1" xr:uid="{00000000-0005-0000-0000-00008EE60000}"/>
    <cellStyle name="Hyperlink 8" xfId="7129" hidden="1" xr:uid="{00000000-0005-0000-0000-00008FE60000}"/>
    <cellStyle name="Hyperlink 8" xfId="7106" hidden="1" xr:uid="{00000000-0005-0000-0000-000090E60000}"/>
    <cellStyle name="Hyperlink 8" xfId="7179" hidden="1" xr:uid="{00000000-0005-0000-0000-000091E60000}"/>
    <cellStyle name="Hyperlink 8" xfId="7229" hidden="1" xr:uid="{00000000-0005-0000-0000-000092E60000}"/>
    <cellStyle name="Hyperlink 8" xfId="6684" hidden="1" xr:uid="{00000000-0005-0000-0000-000093E60000}"/>
    <cellStyle name="Hyperlink 8" xfId="7333" hidden="1" xr:uid="{00000000-0005-0000-0000-000094E60000}"/>
    <cellStyle name="Hyperlink 8" xfId="7310" hidden="1" xr:uid="{00000000-0005-0000-0000-000095E60000}"/>
    <cellStyle name="Hyperlink 8" xfId="7383" hidden="1" xr:uid="{00000000-0005-0000-0000-000096E60000}"/>
    <cellStyle name="Hyperlink 8" xfId="7433" hidden="1" xr:uid="{00000000-0005-0000-0000-000097E60000}"/>
    <cellStyle name="Hyperlink 8" xfId="6813" hidden="1" xr:uid="{00000000-0005-0000-0000-000098E60000}"/>
    <cellStyle name="Hyperlink 8" xfId="7537" hidden="1" xr:uid="{00000000-0005-0000-0000-000099E60000}"/>
    <cellStyle name="Hyperlink 8" xfId="7514" hidden="1" xr:uid="{00000000-0005-0000-0000-00009AE60000}"/>
    <cellStyle name="Hyperlink 8" xfId="7587" hidden="1" xr:uid="{00000000-0005-0000-0000-00009BE60000}"/>
    <cellStyle name="Hyperlink 8" xfId="7637" hidden="1" xr:uid="{00000000-0005-0000-0000-00009CE60000}"/>
    <cellStyle name="Hyperlink 8" xfId="7071" hidden="1" xr:uid="{00000000-0005-0000-0000-00009DE60000}"/>
    <cellStyle name="Hyperlink 8" xfId="7741" hidden="1" xr:uid="{00000000-0005-0000-0000-00009EE60000}"/>
    <cellStyle name="Hyperlink 8" xfId="7718" hidden="1" xr:uid="{00000000-0005-0000-0000-00009FE60000}"/>
    <cellStyle name="Hyperlink 8" xfId="7791" hidden="1" xr:uid="{00000000-0005-0000-0000-0000A0E60000}"/>
    <cellStyle name="Hyperlink 8" xfId="7841" hidden="1" xr:uid="{00000000-0005-0000-0000-0000A1E60000}"/>
    <cellStyle name="Hyperlink 8" xfId="6408" hidden="1" xr:uid="{00000000-0005-0000-0000-0000A2E60000}"/>
    <cellStyle name="Hyperlink 8" xfId="7945" hidden="1" xr:uid="{00000000-0005-0000-0000-0000A3E60000}"/>
    <cellStyle name="Hyperlink 8" xfId="7922" hidden="1" xr:uid="{00000000-0005-0000-0000-0000A4E60000}"/>
    <cellStyle name="Hyperlink 8" xfId="7995" hidden="1" xr:uid="{00000000-0005-0000-0000-0000A5E60000}"/>
    <cellStyle name="Hyperlink 8" xfId="8045" hidden="1" xr:uid="{00000000-0005-0000-0000-0000A6E60000}"/>
    <cellStyle name="Hyperlink 8" xfId="8203" hidden="1" xr:uid="{00000000-0005-0000-0000-0000A7E60000}"/>
    <cellStyle name="Hyperlink 8" xfId="8376" hidden="1" xr:uid="{00000000-0005-0000-0000-0000A8E60000}"/>
    <cellStyle name="Hyperlink 8" xfId="8353" hidden="1" xr:uid="{00000000-0005-0000-0000-0000A9E60000}"/>
    <cellStyle name="Hyperlink 8" xfId="8426" hidden="1" xr:uid="{00000000-0005-0000-0000-0000AAE60000}"/>
    <cellStyle name="Hyperlink 8" xfId="8476" hidden="1" xr:uid="{00000000-0005-0000-0000-0000ABE60000}"/>
    <cellStyle name="Hyperlink 8" xfId="8268" hidden="1" xr:uid="{00000000-0005-0000-0000-0000ACE60000}"/>
    <cellStyle name="Hyperlink 8" xfId="8608" hidden="1" xr:uid="{00000000-0005-0000-0000-0000ADE60000}"/>
    <cellStyle name="Hyperlink 8" xfId="8585" hidden="1" xr:uid="{00000000-0005-0000-0000-0000AEE60000}"/>
    <cellStyle name="Hyperlink 8" xfId="8658" hidden="1" xr:uid="{00000000-0005-0000-0000-0000AFE60000}"/>
    <cellStyle name="Hyperlink 8" xfId="8708" hidden="1" xr:uid="{00000000-0005-0000-0000-0000B0E60000}"/>
    <cellStyle name="Hyperlink 8" xfId="8163" hidden="1" xr:uid="{00000000-0005-0000-0000-0000B1E60000}"/>
    <cellStyle name="Hyperlink 8" xfId="8812" hidden="1" xr:uid="{00000000-0005-0000-0000-0000B2E60000}"/>
    <cellStyle name="Hyperlink 8" xfId="8789" hidden="1" xr:uid="{00000000-0005-0000-0000-0000B3E60000}"/>
    <cellStyle name="Hyperlink 8" xfId="8862" hidden="1" xr:uid="{00000000-0005-0000-0000-0000B4E60000}"/>
    <cellStyle name="Hyperlink 8" xfId="8912" hidden="1" xr:uid="{00000000-0005-0000-0000-0000B5E60000}"/>
    <cellStyle name="Hyperlink 8" xfId="8292" hidden="1" xr:uid="{00000000-0005-0000-0000-0000B6E60000}"/>
    <cellStyle name="Hyperlink 8" xfId="9016" hidden="1" xr:uid="{00000000-0005-0000-0000-0000B7E60000}"/>
    <cellStyle name="Hyperlink 8" xfId="8993" hidden="1" xr:uid="{00000000-0005-0000-0000-0000B8E60000}"/>
    <cellStyle name="Hyperlink 8" xfId="9066" hidden="1" xr:uid="{00000000-0005-0000-0000-0000B9E60000}"/>
    <cellStyle name="Hyperlink 8" xfId="9116" hidden="1" xr:uid="{00000000-0005-0000-0000-0000BAE60000}"/>
    <cellStyle name="Hyperlink 8" xfId="8550" hidden="1" xr:uid="{00000000-0005-0000-0000-0000BBE60000}"/>
    <cellStyle name="Hyperlink 8" xfId="9220" hidden="1" xr:uid="{00000000-0005-0000-0000-0000BCE60000}"/>
    <cellStyle name="Hyperlink 8" xfId="9197" hidden="1" xr:uid="{00000000-0005-0000-0000-0000BDE60000}"/>
    <cellStyle name="Hyperlink 8" xfId="9270" hidden="1" xr:uid="{00000000-0005-0000-0000-0000BEE60000}"/>
    <cellStyle name="Hyperlink 8" xfId="9320" hidden="1" xr:uid="{00000000-0005-0000-0000-0000BFE60000}"/>
    <cellStyle name="Hyperlink 8" xfId="6304" hidden="1" xr:uid="{00000000-0005-0000-0000-0000C0E60000}"/>
    <cellStyle name="Hyperlink 8" xfId="9424" hidden="1" xr:uid="{00000000-0005-0000-0000-0000C1E60000}"/>
    <cellStyle name="Hyperlink 8" xfId="9401" hidden="1" xr:uid="{00000000-0005-0000-0000-0000C2E60000}"/>
    <cellStyle name="Hyperlink 8" xfId="9474" hidden="1" xr:uid="{00000000-0005-0000-0000-0000C3E60000}"/>
    <cellStyle name="Hyperlink 8" xfId="9524" hidden="1" xr:uid="{00000000-0005-0000-0000-0000C4E60000}"/>
    <cellStyle name="Hyperlink 8" xfId="9682" hidden="1" xr:uid="{00000000-0005-0000-0000-0000C5E60000}"/>
    <cellStyle name="Hyperlink 8" xfId="9855" hidden="1" xr:uid="{00000000-0005-0000-0000-0000C6E60000}"/>
    <cellStyle name="Hyperlink 8" xfId="9832" hidden="1" xr:uid="{00000000-0005-0000-0000-0000C7E60000}"/>
    <cellStyle name="Hyperlink 8" xfId="9905" hidden="1" xr:uid="{00000000-0005-0000-0000-0000C8E60000}"/>
    <cellStyle name="Hyperlink 8" xfId="9955" hidden="1" xr:uid="{00000000-0005-0000-0000-0000C9E60000}"/>
    <cellStyle name="Hyperlink 8" xfId="9747" hidden="1" xr:uid="{00000000-0005-0000-0000-0000CAE60000}"/>
    <cellStyle name="Hyperlink 8" xfId="10087" hidden="1" xr:uid="{00000000-0005-0000-0000-0000CBE60000}"/>
    <cellStyle name="Hyperlink 8" xfId="10064" hidden="1" xr:uid="{00000000-0005-0000-0000-0000CCE60000}"/>
    <cellStyle name="Hyperlink 8" xfId="10137" hidden="1" xr:uid="{00000000-0005-0000-0000-0000CDE60000}"/>
    <cellStyle name="Hyperlink 8" xfId="10187" hidden="1" xr:uid="{00000000-0005-0000-0000-0000CEE60000}"/>
    <cellStyle name="Hyperlink 8" xfId="9642" hidden="1" xr:uid="{00000000-0005-0000-0000-0000CFE60000}"/>
    <cellStyle name="Hyperlink 8" xfId="10291" hidden="1" xr:uid="{00000000-0005-0000-0000-0000D0E60000}"/>
    <cellStyle name="Hyperlink 8" xfId="10268" hidden="1" xr:uid="{00000000-0005-0000-0000-0000D1E60000}"/>
    <cellStyle name="Hyperlink 8" xfId="10341" hidden="1" xr:uid="{00000000-0005-0000-0000-0000D2E60000}"/>
    <cellStyle name="Hyperlink 8" xfId="10391" hidden="1" xr:uid="{00000000-0005-0000-0000-0000D3E60000}"/>
    <cellStyle name="Hyperlink 8" xfId="9771" hidden="1" xr:uid="{00000000-0005-0000-0000-0000D4E60000}"/>
    <cellStyle name="Hyperlink 8" xfId="10495" hidden="1" xr:uid="{00000000-0005-0000-0000-0000D5E60000}"/>
    <cellStyle name="Hyperlink 8" xfId="10472" hidden="1" xr:uid="{00000000-0005-0000-0000-0000D6E60000}"/>
    <cellStyle name="Hyperlink 8" xfId="10545" hidden="1" xr:uid="{00000000-0005-0000-0000-0000D7E60000}"/>
    <cellStyle name="Hyperlink 8" xfId="10595" hidden="1" xr:uid="{00000000-0005-0000-0000-0000D8E60000}"/>
    <cellStyle name="Hyperlink 8" xfId="10029" hidden="1" xr:uid="{00000000-0005-0000-0000-0000D9E60000}"/>
    <cellStyle name="Hyperlink 8" xfId="10699" hidden="1" xr:uid="{00000000-0005-0000-0000-0000DAE60000}"/>
    <cellStyle name="Hyperlink 8" xfId="10676" hidden="1" xr:uid="{00000000-0005-0000-0000-0000DBE60000}"/>
    <cellStyle name="Hyperlink 8" xfId="10749" hidden="1" xr:uid="{00000000-0005-0000-0000-0000DCE60000}"/>
    <cellStyle name="Hyperlink 8" xfId="10799" hidden="1" xr:uid="{00000000-0005-0000-0000-0000DDE60000}"/>
    <cellStyle name="Hyperlink 8" xfId="5717" hidden="1" xr:uid="{00000000-0005-0000-0000-0000DEE60000}"/>
    <cellStyle name="Hyperlink 8" xfId="10932" hidden="1" xr:uid="{00000000-0005-0000-0000-0000DFE60000}"/>
    <cellStyle name="Hyperlink 8" xfId="10909" hidden="1" xr:uid="{00000000-0005-0000-0000-0000E0E60000}"/>
    <cellStyle name="Hyperlink 8" xfId="10982" hidden="1" xr:uid="{00000000-0005-0000-0000-0000E1E60000}"/>
    <cellStyle name="Hyperlink 8" xfId="11032" hidden="1" xr:uid="{00000000-0005-0000-0000-0000E2E60000}"/>
    <cellStyle name="Hyperlink 8" xfId="11118" hidden="1" xr:uid="{00000000-0005-0000-0000-0000E3E60000}"/>
    <cellStyle name="Hyperlink 8" xfId="11187" hidden="1" xr:uid="{00000000-0005-0000-0000-0000E4E60000}"/>
    <cellStyle name="Hyperlink 8" xfId="11164" hidden="1" xr:uid="{00000000-0005-0000-0000-0000E5E60000}"/>
    <cellStyle name="Hyperlink 8" xfId="11237" hidden="1" xr:uid="{00000000-0005-0000-0000-0000E6E60000}"/>
    <cellStyle name="Hyperlink 8" xfId="11287" hidden="1" xr:uid="{00000000-0005-0000-0000-0000E7E60000}"/>
    <cellStyle name="Hyperlink 8" xfId="11430" hidden="1" xr:uid="{00000000-0005-0000-0000-0000E8E60000}"/>
    <cellStyle name="Hyperlink 8" xfId="11554" hidden="1" xr:uid="{00000000-0005-0000-0000-0000E9E60000}"/>
    <cellStyle name="Hyperlink 8" xfId="11531" hidden="1" xr:uid="{00000000-0005-0000-0000-0000EAE60000}"/>
    <cellStyle name="Hyperlink 8" xfId="11604" hidden="1" xr:uid="{00000000-0005-0000-0000-0000EBE60000}"/>
    <cellStyle name="Hyperlink 8" xfId="11654" hidden="1" xr:uid="{00000000-0005-0000-0000-0000ECE60000}"/>
    <cellStyle name="Hyperlink 8" xfId="11812" hidden="1" xr:uid="{00000000-0005-0000-0000-0000EDE60000}"/>
    <cellStyle name="Hyperlink 8" xfId="11985" hidden="1" xr:uid="{00000000-0005-0000-0000-0000EEE60000}"/>
    <cellStyle name="Hyperlink 8" xfId="11962" hidden="1" xr:uid="{00000000-0005-0000-0000-0000EFE60000}"/>
    <cellStyle name="Hyperlink 8" xfId="12035" hidden="1" xr:uid="{00000000-0005-0000-0000-0000F0E60000}"/>
    <cellStyle name="Hyperlink 8" xfId="12085" hidden="1" xr:uid="{00000000-0005-0000-0000-0000F1E60000}"/>
    <cellStyle name="Hyperlink 8" xfId="11877" hidden="1" xr:uid="{00000000-0005-0000-0000-0000F2E60000}"/>
    <cellStyle name="Hyperlink 8" xfId="12217" hidden="1" xr:uid="{00000000-0005-0000-0000-0000F3E60000}"/>
    <cellStyle name="Hyperlink 8" xfId="12194" hidden="1" xr:uid="{00000000-0005-0000-0000-0000F4E60000}"/>
    <cellStyle name="Hyperlink 8" xfId="12267" hidden="1" xr:uid="{00000000-0005-0000-0000-0000F5E60000}"/>
    <cellStyle name="Hyperlink 8" xfId="12317" hidden="1" xr:uid="{00000000-0005-0000-0000-0000F6E60000}"/>
    <cellStyle name="Hyperlink 8" xfId="11772" hidden="1" xr:uid="{00000000-0005-0000-0000-0000F7E60000}"/>
    <cellStyle name="Hyperlink 8" xfId="12421" hidden="1" xr:uid="{00000000-0005-0000-0000-0000F8E60000}"/>
    <cellStyle name="Hyperlink 8" xfId="12398" hidden="1" xr:uid="{00000000-0005-0000-0000-0000F9E60000}"/>
    <cellStyle name="Hyperlink 8" xfId="12471" hidden="1" xr:uid="{00000000-0005-0000-0000-0000FAE60000}"/>
    <cellStyle name="Hyperlink 8" xfId="12521" hidden="1" xr:uid="{00000000-0005-0000-0000-0000FBE60000}"/>
    <cellStyle name="Hyperlink 8" xfId="11901" hidden="1" xr:uid="{00000000-0005-0000-0000-0000FCE60000}"/>
    <cellStyle name="Hyperlink 8" xfId="12625" hidden="1" xr:uid="{00000000-0005-0000-0000-0000FDE60000}"/>
    <cellStyle name="Hyperlink 8" xfId="12602" hidden="1" xr:uid="{00000000-0005-0000-0000-0000FEE60000}"/>
    <cellStyle name="Hyperlink 8" xfId="12675" hidden="1" xr:uid="{00000000-0005-0000-0000-0000FFE60000}"/>
    <cellStyle name="Hyperlink 8" xfId="12725" hidden="1" xr:uid="{00000000-0005-0000-0000-000000E70000}"/>
    <cellStyle name="Hyperlink 8" xfId="12159" hidden="1" xr:uid="{00000000-0005-0000-0000-000001E70000}"/>
    <cellStyle name="Hyperlink 8" xfId="12829" hidden="1" xr:uid="{00000000-0005-0000-0000-000002E70000}"/>
    <cellStyle name="Hyperlink 8" xfId="12806" hidden="1" xr:uid="{00000000-0005-0000-0000-000003E70000}"/>
    <cellStyle name="Hyperlink 8" xfId="12879" hidden="1" xr:uid="{00000000-0005-0000-0000-000004E70000}"/>
    <cellStyle name="Hyperlink 8" xfId="12929" hidden="1" xr:uid="{00000000-0005-0000-0000-000005E70000}"/>
    <cellStyle name="Hyperlink 8" xfId="11496" hidden="1" xr:uid="{00000000-0005-0000-0000-000006E70000}"/>
    <cellStyle name="Hyperlink 8" xfId="13033" hidden="1" xr:uid="{00000000-0005-0000-0000-000007E70000}"/>
    <cellStyle name="Hyperlink 8" xfId="13010" hidden="1" xr:uid="{00000000-0005-0000-0000-000008E70000}"/>
    <cellStyle name="Hyperlink 8" xfId="13083" hidden="1" xr:uid="{00000000-0005-0000-0000-000009E70000}"/>
    <cellStyle name="Hyperlink 8" xfId="13133" hidden="1" xr:uid="{00000000-0005-0000-0000-00000AE70000}"/>
    <cellStyle name="Hyperlink 8" xfId="13291" hidden="1" xr:uid="{00000000-0005-0000-0000-00000BE70000}"/>
    <cellStyle name="Hyperlink 8" xfId="13464" hidden="1" xr:uid="{00000000-0005-0000-0000-00000CE70000}"/>
    <cellStyle name="Hyperlink 8" xfId="13441" hidden="1" xr:uid="{00000000-0005-0000-0000-00000DE70000}"/>
    <cellStyle name="Hyperlink 8" xfId="13514" hidden="1" xr:uid="{00000000-0005-0000-0000-00000EE70000}"/>
    <cellStyle name="Hyperlink 8" xfId="13564" hidden="1" xr:uid="{00000000-0005-0000-0000-00000FE70000}"/>
    <cellStyle name="Hyperlink 8" xfId="13356" hidden="1" xr:uid="{00000000-0005-0000-0000-000010E70000}"/>
    <cellStyle name="Hyperlink 8" xfId="13696" hidden="1" xr:uid="{00000000-0005-0000-0000-000011E70000}"/>
    <cellStyle name="Hyperlink 8" xfId="13673" hidden="1" xr:uid="{00000000-0005-0000-0000-000012E70000}"/>
    <cellStyle name="Hyperlink 8" xfId="13746" hidden="1" xr:uid="{00000000-0005-0000-0000-000013E70000}"/>
    <cellStyle name="Hyperlink 8" xfId="13796" hidden="1" xr:uid="{00000000-0005-0000-0000-000014E70000}"/>
    <cellStyle name="Hyperlink 8" xfId="13251" hidden="1" xr:uid="{00000000-0005-0000-0000-000015E70000}"/>
    <cellStyle name="Hyperlink 8" xfId="13900" hidden="1" xr:uid="{00000000-0005-0000-0000-000016E70000}"/>
    <cellStyle name="Hyperlink 8" xfId="13877" hidden="1" xr:uid="{00000000-0005-0000-0000-000017E70000}"/>
    <cellStyle name="Hyperlink 8" xfId="13950" hidden="1" xr:uid="{00000000-0005-0000-0000-000018E70000}"/>
    <cellStyle name="Hyperlink 8" xfId="14000" hidden="1" xr:uid="{00000000-0005-0000-0000-000019E70000}"/>
    <cellStyle name="Hyperlink 8" xfId="13380" hidden="1" xr:uid="{00000000-0005-0000-0000-00001AE70000}"/>
    <cellStyle name="Hyperlink 8" xfId="14104" hidden="1" xr:uid="{00000000-0005-0000-0000-00001BE70000}"/>
    <cellStyle name="Hyperlink 8" xfId="14081" hidden="1" xr:uid="{00000000-0005-0000-0000-00001CE70000}"/>
    <cellStyle name="Hyperlink 8" xfId="14154" hidden="1" xr:uid="{00000000-0005-0000-0000-00001DE70000}"/>
    <cellStyle name="Hyperlink 8" xfId="14204" hidden="1" xr:uid="{00000000-0005-0000-0000-00001EE70000}"/>
    <cellStyle name="Hyperlink 8" xfId="13638" hidden="1" xr:uid="{00000000-0005-0000-0000-00001FE70000}"/>
    <cellStyle name="Hyperlink 8" xfId="14308" hidden="1" xr:uid="{00000000-0005-0000-0000-000020E70000}"/>
    <cellStyle name="Hyperlink 8" xfId="14285" hidden="1" xr:uid="{00000000-0005-0000-0000-000021E70000}"/>
    <cellStyle name="Hyperlink 8" xfId="14358" hidden="1" xr:uid="{00000000-0005-0000-0000-000022E70000}"/>
    <cellStyle name="Hyperlink 8" xfId="14408" hidden="1" xr:uid="{00000000-0005-0000-0000-000023E70000}"/>
    <cellStyle name="Hyperlink 8" xfId="11392" hidden="1" xr:uid="{00000000-0005-0000-0000-000024E70000}"/>
    <cellStyle name="Hyperlink 8" xfId="14512" hidden="1" xr:uid="{00000000-0005-0000-0000-000025E70000}"/>
    <cellStyle name="Hyperlink 8" xfId="14489" hidden="1" xr:uid="{00000000-0005-0000-0000-000026E70000}"/>
    <cellStyle name="Hyperlink 8" xfId="14562" hidden="1" xr:uid="{00000000-0005-0000-0000-000027E70000}"/>
    <cellStyle name="Hyperlink 8" xfId="14612" hidden="1" xr:uid="{00000000-0005-0000-0000-000028E70000}"/>
    <cellStyle name="Hyperlink 8" xfId="14770" hidden="1" xr:uid="{00000000-0005-0000-0000-000029E70000}"/>
    <cellStyle name="Hyperlink 8" xfId="14943" hidden="1" xr:uid="{00000000-0005-0000-0000-00002AE70000}"/>
    <cellStyle name="Hyperlink 8" xfId="14920" hidden="1" xr:uid="{00000000-0005-0000-0000-00002BE70000}"/>
    <cellStyle name="Hyperlink 8" xfId="14993" hidden="1" xr:uid="{00000000-0005-0000-0000-00002CE70000}"/>
    <cellStyle name="Hyperlink 8" xfId="15043" hidden="1" xr:uid="{00000000-0005-0000-0000-00002DE70000}"/>
    <cellStyle name="Hyperlink 8" xfId="14835" hidden="1" xr:uid="{00000000-0005-0000-0000-00002EE70000}"/>
    <cellStyle name="Hyperlink 8" xfId="15175" hidden="1" xr:uid="{00000000-0005-0000-0000-00002FE70000}"/>
    <cellStyle name="Hyperlink 8" xfId="15152" hidden="1" xr:uid="{00000000-0005-0000-0000-000030E70000}"/>
    <cellStyle name="Hyperlink 8" xfId="15225" hidden="1" xr:uid="{00000000-0005-0000-0000-000031E70000}"/>
    <cellStyle name="Hyperlink 8" xfId="15275" hidden="1" xr:uid="{00000000-0005-0000-0000-000032E70000}"/>
    <cellStyle name="Hyperlink 8" xfId="14730" hidden="1" xr:uid="{00000000-0005-0000-0000-000033E70000}"/>
    <cellStyle name="Hyperlink 8" xfId="15379" hidden="1" xr:uid="{00000000-0005-0000-0000-000034E70000}"/>
    <cellStyle name="Hyperlink 8" xfId="15356" hidden="1" xr:uid="{00000000-0005-0000-0000-000035E70000}"/>
    <cellStyle name="Hyperlink 8" xfId="15429" hidden="1" xr:uid="{00000000-0005-0000-0000-000036E70000}"/>
    <cellStyle name="Hyperlink 8" xfId="15479" hidden="1" xr:uid="{00000000-0005-0000-0000-000037E70000}"/>
    <cellStyle name="Hyperlink 8" xfId="14859" hidden="1" xr:uid="{00000000-0005-0000-0000-000038E70000}"/>
    <cellStyle name="Hyperlink 8" xfId="15583" hidden="1" xr:uid="{00000000-0005-0000-0000-000039E70000}"/>
    <cellStyle name="Hyperlink 8" xfId="15560" hidden="1" xr:uid="{00000000-0005-0000-0000-00003AE70000}"/>
    <cellStyle name="Hyperlink 8" xfId="15633" hidden="1" xr:uid="{00000000-0005-0000-0000-00003BE70000}"/>
    <cellStyle name="Hyperlink 8" xfId="15683" hidden="1" xr:uid="{00000000-0005-0000-0000-00003CE70000}"/>
    <cellStyle name="Hyperlink 8" xfId="15117" hidden="1" xr:uid="{00000000-0005-0000-0000-00003DE70000}"/>
    <cellStyle name="Hyperlink 8" xfId="15787" hidden="1" xr:uid="{00000000-0005-0000-0000-00003EE70000}"/>
    <cellStyle name="Hyperlink 8" xfId="15764" hidden="1" xr:uid="{00000000-0005-0000-0000-00003FE70000}"/>
    <cellStyle name="Hyperlink 8" xfId="15837" hidden="1" xr:uid="{00000000-0005-0000-0000-000040E70000}"/>
    <cellStyle name="Hyperlink 8" xfId="15887" hidden="1" xr:uid="{00000000-0005-0000-0000-000041E70000}"/>
    <cellStyle name="Hyperlink 8" xfId="5563" hidden="1" xr:uid="{00000000-0005-0000-0000-000042E70000}"/>
    <cellStyle name="Hyperlink 8" xfId="16016" hidden="1" xr:uid="{00000000-0005-0000-0000-000043E70000}"/>
    <cellStyle name="Hyperlink 8" xfId="15993" hidden="1" xr:uid="{00000000-0005-0000-0000-000044E70000}"/>
    <cellStyle name="Hyperlink 8" xfId="16066" hidden="1" xr:uid="{00000000-0005-0000-0000-000045E70000}"/>
    <cellStyle name="Hyperlink 8" xfId="16116" hidden="1" xr:uid="{00000000-0005-0000-0000-000046E70000}"/>
    <cellStyle name="Hyperlink 8" xfId="16202" hidden="1" xr:uid="{00000000-0005-0000-0000-000047E70000}"/>
    <cellStyle name="Hyperlink 8" xfId="16271" hidden="1" xr:uid="{00000000-0005-0000-0000-000048E70000}"/>
    <cellStyle name="Hyperlink 8" xfId="16248" hidden="1" xr:uid="{00000000-0005-0000-0000-000049E70000}"/>
    <cellStyle name="Hyperlink 8" xfId="16321" hidden="1" xr:uid="{00000000-0005-0000-0000-00004AE70000}"/>
    <cellStyle name="Hyperlink 8" xfId="16371" hidden="1" xr:uid="{00000000-0005-0000-0000-00004BE70000}"/>
    <cellStyle name="Hyperlink 8" xfId="16511" hidden="1" xr:uid="{00000000-0005-0000-0000-00004CE70000}"/>
    <cellStyle name="Hyperlink 8" xfId="16634" hidden="1" xr:uid="{00000000-0005-0000-0000-00004DE70000}"/>
    <cellStyle name="Hyperlink 8" xfId="16611" hidden="1" xr:uid="{00000000-0005-0000-0000-00004EE70000}"/>
    <cellStyle name="Hyperlink 8" xfId="16684" hidden="1" xr:uid="{00000000-0005-0000-0000-00004FE70000}"/>
    <cellStyle name="Hyperlink 8" xfId="16734" hidden="1" xr:uid="{00000000-0005-0000-0000-000050E70000}"/>
    <cellStyle name="Hyperlink 8" xfId="16892" hidden="1" xr:uid="{00000000-0005-0000-0000-000051E70000}"/>
    <cellStyle name="Hyperlink 8" xfId="17065" hidden="1" xr:uid="{00000000-0005-0000-0000-000052E70000}"/>
    <cellStyle name="Hyperlink 8" xfId="17042" hidden="1" xr:uid="{00000000-0005-0000-0000-000053E70000}"/>
    <cellStyle name="Hyperlink 8" xfId="17115" hidden="1" xr:uid="{00000000-0005-0000-0000-000054E70000}"/>
    <cellStyle name="Hyperlink 8" xfId="17165" hidden="1" xr:uid="{00000000-0005-0000-0000-000055E70000}"/>
    <cellStyle name="Hyperlink 8" xfId="16957" hidden="1" xr:uid="{00000000-0005-0000-0000-000056E70000}"/>
    <cellStyle name="Hyperlink 8" xfId="17297" hidden="1" xr:uid="{00000000-0005-0000-0000-000057E70000}"/>
    <cellStyle name="Hyperlink 8" xfId="17274" hidden="1" xr:uid="{00000000-0005-0000-0000-000058E70000}"/>
    <cellStyle name="Hyperlink 8" xfId="17347" hidden="1" xr:uid="{00000000-0005-0000-0000-000059E70000}"/>
    <cellStyle name="Hyperlink 8" xfId="17397" hidden="1" xr:uid="{00000000-0005-0000-0000-00005AE70000}"/>
    <cellStyle name="Hyperlink 8" xfId="16852" hidden="1" xr:uid="{00000000-0005-0000-0000-00005BE70000}"/>
    <cellStyle name="Hyperlink 8" xfId="17501" hidden="1" xr:uid="{00000000-0005-0000-0000-00005CE70000}"/>
    <cellStyle name="Hyperlink 8" xfId="17478" hidden="1" xr:uid="{00000000-0005-0000-0000-00005DE70000}"/>
    <cellStyle name="Hyperlink 8" xfId="17551" hidden="1" xr:uid="{00000000-0005-0000-0000-00005EE70000}"/>
    <cellStyle name="Hyperlink 8" xfId="17601" hidden="1" xr:uid="{00000000-0005-0000-0000-00005FE70000}"/>
    <cellStyle name="Hyperlink 8" xfId="16981" hidden="1" xr:uid="{00000000-0005-0000-0000-000060E70000}"/>
    <cellStyle name="Hyperlink 8" xfId="17705" hidden="1" xr:uid="{00000000-0005-0000-0000-000061E70000}"/>
    <cellStyle name="Hyperlink 8" xfId="17682" hidden="1" xr:uid="{00000000-0005-0000-0000-000062E70000}"/>
    <cellStyle name="Hyperlink 8" xfId="17755" hidden="1" xr:uid="{00000000-0005-0000-0000-000063E70000}"/>
    <cellStyle name="Hyperlink 8" xfId="17805" hidden="1" xr:uid="{00000000-0005-0000-0000-000064E70000}"/>
    <cellStyle name="Hyperlink 8" xfId="17239" hidden="1" xr:uid="{00000000-0005-0000-0000-000065E70000}"/>
    <cellStyle name="Hyperlink 8" xfId="17909" hidden="1" xr:uid="{00000000-0005-0000-0000-000066E70000}"/>
    <cellStyle name="Hyperlink 8" xfId="17886" hidden="1" xr:uid="{00000000-0005-0000-0000-000067E70000}"/>
    <cellStyle name="Hyperlink 8" xfId="17959" hidden="1" xr:uid="{00000000-0005-0000-0000-000068E70000}"/>
    <cellStyle name="Hyperlink 8" xfId="18009" hidden="1" xr:uid="{00000000-0005-0000-0000-000069E70000}"/>
    <cellStyle name="Hyperlink 8" xfId="16577" hidden="1" xr:uid="{00000000-0005-0000-0000-00006AE70000}"/>
    <cellStyle name="Hyperlink 8" xfId="18113" hidden="1" xr:uid="{00000000-0005-0000-0000-00006BE70000}"/>
    <cellStyle name="Hyperlink 8" xfId="18090" hidden="1" xr:uid="{00000000-0005-0000-0000-00006CE70000}"/>
    <cellStyle name="Hyperlink 8" xfId="18163" hidden="1" xr:uid="{00000000-0005-0000-0000-00006DE70000}"/>
    <cellStyle name="Hyperlink 8" xfId="18213" hidden="1" xr:uid="{00000000-0005-0000-0000-00006EE70000}"/>
    <cellStyle name="Hyperlink 8" xfId="18371" hidden="1" xr:uid="{00000000-0005-0000-0000-00006FE70000}"/>
    <cellStyle name="Hyperlink 8" xfId="18544" hidden="1" xr:uid="{00000000-0005-0000-0000-000070E70000}"/>
    <cellStyle name="Hyperlink 8" xfId="18521" hidden="1" xr:uid="{00000000-0005-0000-0000-000071E70000}"/>
    <cellStyle name="Hyperlink 8" xfId="18594" hidden="1" xr:uid="{00000000-0005-0000-0000-000072E70000}"/>
    <cellStyle name="Hyperlink 8" xfId="18644" hidden="1" xr:uid="{00000000-0005-0000-0000-000073E70000}"/>
    <cellStyle name="Hyperlink 8" xfId="18436" hidden="1" xr:uid="{00000000-0005-0000-0000-000074E70000}"/>
    <cellStyle name="Hyperlink 8" xfId="18776" hidden="1" xr:uid="{00000000-0005-0000-0000-000075E70000}"/>
    <cellStyle name="Hyperlink 8" xfId="18753" hidden="1" xr:uid="{00000000-0005-0000-0000-000076E70000}"/>
    <cellStyle name="Hyperlink 8" xfId="18826" hidden="1" xr:uid="{00000000-0005-0000-0000-000077E70000}"/>
    <cellStyle name="Hyperlink 8" xfId="18876" hidden="1" xr:uid="{00000000-0005-0000-0000-000078E70000}"/>
    <cellStyle name="Hyperlink 8" xfId="18331" hidden="1" xr:uid="{00000000-0005-0000-0000-000079E70000}"/>
    <cellStyle name="Hyperlink 8" xfId="18980" hidden="1" xr:uid="{00000000-0005-0000-0000-00007AE70000}"/>
    <cellStyle name="Hyperlink 8" xfId="18957" hidden="1" xr:uid="{00000000-0005-0000-0000-00007BE70000}"/>
    <cellStyle name="Hyperlink 8" xfId="19030" hidden="1" xr:uid="{00000000-0005-0000-0000-00007CE70000}"/>
    <cellStyle name="Hyperlink 8" xfId="19080" hidden="1" xr:uid="{00000000-0005-0000-0000-00007DE70000}"/>
    <cellStyle name="Hyperlink 8" xfId="18460" hidden="1" xr:uid="{00000000-0005-0000-0000-00007EE70000}"/>
    <cellStyle name="Hyperlink 8" xfId="19184" hidden="1" xr:uid="{00000000-0005-0000-0000-00007FE70000}"/>
    <cellStyle name="Hyperlink 8" xfId="19161" hidden="1" xr:uid="{00000000-0005-0000-0000-000080E70000}"/>
    <cellStyle name="Hyperlink 8" xfId="19234" hidden="1" xr:uid="{00000000-0005-0000-0000-000081E70000}"/>
    <cellStyle name="Hyperlink 8" xfId="19284" hidden="1" xr:uid="{00000000-0005-0000-0000-000082E70000}"/>
    <cellStyle name="Hyperlink 8" xfId="18718" hidden="1" xr:uid="{00000000-0005-0000-0000-000083E70000}"/>
    <cellStyle name="Hyperlink 8" xfId="19388" hidden="1" xr:uid="{00000000-0005-0000-0000-000084E70000}"/>
    <cellStyle name="Hyperlink 8" xfId="19365" hidden="1" xr:uid="{00000000-0005-0000-0000-000085E70000}"/>
    <cellStyle name="Hyperlink 8" xfId="19438" hidden="1" xr:uid="{00000000-0005-0000-0000-000086E70000}"/>
    <cellStyle name="Hyperlink 8" xfId="19488" hidden="1" xr:uid="{00000000-0005-0000-0000-000087E70000}"/>
    <cellStyle name="Hyperlink 8" xfId="16474" hidden="1" xr:uid="{00000000-0005-0000-0000-000088E70000}"/>
    <cellStyle name="Hyperlink 8" xfId="19592" hidden="1" xr:uid="{00000000-0005-0000-0000-000089E70000}"/>
    <cellStyle name="Hyperlink 8" xfId="19569" hidden="1" xr:uid="{00000000-0005-0000-0000-00008AE70000}"/>
    <cellStyle name="Hyperlink 8" xfId="19642" hidden="1" xr:uid="{00000000-0005-0000-0000-00008BE70000}"/>
    <cellStyle name="Hyperlink 8" xfId="19692" hidden="1" xr:uid="{00000000-0005-0000-0000-00008CE70000}"/>
    <cellStyle name="Hyperlink 8" xfId="19850" hidden="1" xr:uid="{00000000-0005-0000-0000-00008DE70000}"/>
    <cellStyle name="Hyperlink 8" xfId="20023" hidden="1" xr:uid="{00000000-0005-0000-0000-00008EE70000}"/>
    <cellStyle name="Hyperlink 8" xfId="20000" hidden="1" xr:uid="{00000000-0005-0000-0000-00008FE70000}"/>
    <cellStyle name="Hyperlink 8" xfId="20073" hidden="1" xr:uid="{00000000-0005-0000-0000-000090E70000}"/>
    <cellStyle name="Hyperlink 8" xfId="20123" hidden="1" xr:uid="{00000000-0005-0000-0000-000091E70000}"/>
    <cellStyle name="Hyperlink 8" xfId="19915" hidden="1" xr:uid="{00000000-0005-0000-0000-000092E70000}"/>
    <cellStyle name="Hyperlink 8" xfId="20255" hidden="1" xr:uid="{00000000-0005-0000-0000-000093E70000}"/>
    <cellStyle name="Hyperlink 8" xfId="20232" hidden="1" xr:uid="{00000000-0005-0000-0000-000094E70000}"/>
    <cellStyle name="Hyperlink 8" xfId="20305" hidden="1" xr:uid="{00000000-0005-0000-0000-000095E70000}"/>
    <cellStyle name="Hyperlink 8" xfId="20355" hidden="1" xr:uid="{00000000-0005-0000-0000-000096E70000}"/>
    <cellStyle name="Hyperlink 8" xfId="19810" hidden="1" xr:uid="{00000000-0005-0000-0000-000097E70000}"/>
    <cellStyle name="Hyperlink 8" xfId="20459" hidden="1" xr:uid="{00000000-0005-0000-0000-000098E70000}"/>
    <cellStyle name="Hyperlink 8" xfId="20436" hidden="1" xr:uid="{00000000-0005-0000-0000-000099E70000}"/>
    <cellStyle name="Hyperlink 8" xfId="20509" hidden="1" xr:uid="{00000000-0005-0000-0000-00009AE70000}"/>
    <cellStyle name="Hyperlink 8" xfId="20559" hidden="1" xr:uid="{00000000-0005-0000-0000-00009BE70000}"/>
    <cellStyle name="Hyperlink 8" xfId="19939" hidden="1" xr:uid="{00000000-0005-0000-0000-00009CE70000}"/>
    <cellStyle name="Hyperlink 8" xfId="20663" hidden="1" xr:uid="{00000000-0005-0000-0000-00009DE70000}"/>
    <cellStyle name="Hyperlink 8" xfId="20640" hidden="1" xr:uid="{00000000-0005-0000-0000-00009EE70000}"/>
    <cellStyle name="Hyperlink 8" xfId="20713" hidden="1" xr:uid="{00000000-0005-0000-0000-00009FE70000}"/>
    <cellStyle name="Hyperlink 8" xfId="20763" hidden="1" xr:uid="{00000000-0005-0000-0000-0000A0E70000}"/>
    <cellStyle name="Hyperlink 8" xfId="20197" hidden="1" xr:uid="{00000000-0005-0000-0000-0000A1E70000}"/>
    <cellStyle name="Hyperlink 8" xfId="20867" hidden="1" xr:uid="{00000000-0005-0000-0000-0000A2E70000}"/>
    <cellStyle name="Hyperlink 8" xfId="20844" hidden="1" xr:uid="{00000000-0005-0000-0000-0000A3E70000}"/>
    <cellStyle name="Hyperlink 8" xfId="20917" hidden="1" xr:uid="{00000000-0005-0000-0000-0000A4E70000}"/>
    <cellStyle name="Hyperlink 8" xfId="20967" hidden="1" xr:uid="{00000000-0005-0000-0000-0000A5E70000}"/>
    <cellStyle name="Hyperlink 8" xfId="5798" hidden="1" xr:uid="{00000000-0005-0000-0000-0000A6E70000}"/>
    <cellStyle name="Hyperlink 8" xfId="21100" hidden="1" xr:uid="{00000000-0005-0000-0000-0000A7E70000}"/>
    <cellStyle name="Hyperlink 8" xfId="21077" hidden="1" xr:uid="{00000000-0005-0000-0000-0000A8E70000}"/>
    <cellStyle name="Hyperlink 8" xfId="21150" hidden="1" xr:uid="{00000000-0005-0000-0000-0000A9E70000}"/>
    <cellStyle name="Hyperlink 8" xfId="21200" hidden="1" xr:uid="{00000000-0005-0000-0000-0000AAE70000}"/>
    <cellStyle name="Hyperlink 8" xfId="21286" hidden="1" xr:uid="{00000000-0005-0000-0000-0000ABE70000}"/>
    <cellStyle name="Hyperlink 8" xfId="21355" hidden="1" xr:uid="{00000000-0005-0000-0000-0000ACE70000}"/>
    <cellStyle name="Hyperlink 8" xfId="21332" hidden="1" xr:uid="{00000000-0005-0000-0000-0000ADE70000}"/>
    <cellStyle name="Hyperlink 8" xfId="21405" hidden="1" xr:uid="{00000000-0005-0000-0000-0000AEE70000}"/>
    <cellStyle name="Hyperlink 8" xfId="21455" hidden="1" xr:uid="{00000000-0005-0000-0000-0000AFE70000}"/>
    <cellStyle name="Hyperlink 8" xfId="21596" hidden="1" xr:uid="{00000000-0005-0000-0000-0000B0E70000}"/>
    <cellStyle name="Hyperlink 8" xfId="21719" hidden="1" xr:uid="{00000000-0005-0000-0000-0000B1E70000}"/>
    <cellStyle name="Hyperlink 8" xfId="21696" hidden="1" xr:uid="{00000000-0005-0000-0000-0000B2E70000}"/>
    <cellStyle name="Hyperlink 8" xfId="21769" hidden="1" xr:uid="{00000000-0005-0000-0000-0000B3E70000}"/>
    <cellStyle name="Hyperlink 8" xfId="21819" hidden="1" xr:uid="{00000000-0005-0000-0000-0000B4E70000}"/>
    <cellStyle name="Hyperlink 8" xfId="21977" hidden="1" xr:uid="{00000000-0005-0000-0000-0000B5E70000}"/>
    <cellStyle name="Hyperlink 8" xfId="22150" hidden="1" xr:uid="{00000000-0005-0000-0000-0000B6E70000}"/>
    <cellStyle name="Hyperlink 8" xfId="22127" hidden="1" xr:uid="{00000000-0005-0000-0000-0000B7E70000}"/>
    <cellStyle name="Hyperlink 8" xfId="22200" hidden="1" xr:uid="{00000000-0005-0000-0000-0000B8E70000}"/>
    <cellStyle name="Hyperlink 8" xfId="22250" hidden="1" xr:uid="{00000000-0005-0000-0000-0000B9E70000}"/>
    <cellStyle name="Hyperlink 8" xfId="22042" hidden="1" xr:uid="{00000000-0005-0000-0000-0000BAE70000}"/>
    <cellStyle name="Hyperlink 8" xfId="22382" hidden="1" xr:uid="{00000000-0005-0000-0000-0000BBE70000}"/>
    <cellStyle name="Hyperlink 8" xfId="22359" hidden="1" xr:uid="{00000000-0005-0000-0000-0000BCE70000}"/>
    <cellStyle name="Hyperlink 8" xfId="22432" hidden="1" xr:uid="{00000000-0005-0000-0000-0000BDE70000}"/>
    <cellStyle name="Hyperlink 8" xfId="22482" hidden="1" xr:uid="{00000000-0005-0000-0000-0000BEE70000}"/>
    <cellStyle name="Hyperlink 8" xfId="21937" hidden="1" xr:uid="{00000000-0005-0000-0000-0000BFE70000}"/>
    <cellStyle name="Hyperlink 8" xfId="22586" hidden="1" xr:uid="{00000000-0005-0000-0000-0000C0E70000}"/>
    <cellStyle name="Hyperlink 8" xfId="22563" hidden="1" xr:uid="{00000000-0005-0000-0000-0000C1E70000}"/>
    <cellStyle name="Hyperlink 8" xfId="22636" hidden="1" xr:uid="{00000000-0005-0000-0000-0000C2E70000}"/>
    <cellStyle name="Hyperlink 8" xfId="22686" hidden="1" xr:uid="{00000000-0005-0000-0000-0000C3E70000}"/>
    <cellStyle name="Hyperlink 8" xfId="22066" hidden="1" xr:uid="{00000000-0005-0000-0000-0000C4E70000}"/>
    <cellStyle name="Hyperlink 8" xfId="22790" hidden="1" xr:uid="{00000000-0005-0000-0000-0000C5E70000}"/>
    <cellStyle name="Hyperlink 8" xfId="22767" hidden="1" xr:uid="{00000000-0005-0000-0000-0000C6E70000}"/>
    <cellStyle name="Hyperlink 8" xfId="22840" hidden="1" xr:uid="{00000000-0005-0000-0000-0000C7E70000}"/>
    <cellStyle name="Hyperlink 8" xfId="22890" hidden="1" xr:uid="{00000000-0005-0000-0000-0000C8E70000}"/>
    <cellStyle name="Hyperlink 8" xfId="22324" hidden="1" xr:uid="{00000000-0005-0000-0000-0000C9E70000}"/>
    <cellStyle name="Hyperlink 8" xfId="22994" hidden="1" xr:uid="{00000000-0005-0000-0000-0000CAE70000}"/>
    <cellStyle name="Hyperlink 8" xfId="22971" hidden="1" xr:uid="{00000000-0005-0000-0000-0000CBE70000}"/>
    <cellStyle name="Hyperlink 8" xfId="23044" hidden="1" xr:uid="{00000000-0005-0000-0000-0000CCE70000}"/>
    <cellStyle name="Hyperlink 8" xfId="23094" hidden="1" xr:uid="{00000000-0005-0000-0000-0000CDE70000}"/>
    <cellStyle name="Hyperlink 8" xfId="21662" hidden="1" xr:uid="{00000000-0005-0000-0000-0000CEE70000}"/>
    <cellStyle name="Hyperlink 8" xfId="23198" hidden="1" xr:uid="{00000000-0005-0000-0000-0000CFE70000}"/>
    <cellStyle name="Hyperlink 8" xfId="23175" hidden="1" xr:uid="{00000000-0005-0000-0000-0000D0E70000}"/>
    <cellStyle name="Hyperlink 8" xfId="23248" hidden="1" xr:uid="{00000000-0005-0000-0000-0000D1E70000}"/>
    <cellStyle name="Hyperlink 8" xfId="23298" hidden="1" xr:uid="{00000000-0005-0000-0000-0000D2E70000}"/>
    <cellStyle name="Hyperlink 8" xfId="23456" hidden="1" xr:uid="{00000000-0005-0000-0000-0000D3E70000}"/>
    <cellStyle name="Hyperlink 8" xfId="23629" hidden="1" xr:uid="{00000000-0005-0000-0000-0000D4E70000}"/>
    <cellStyle name="Hyperlink 8" xfId="23606" hidden="1" xr:uid="{00000000-0005-0000-0000-0000D5E70000}"/>
    <cellStyle name="Hyperlink 8" xfId="23679" hidden="1" xr:uid="{00000000-0005-0000-0000-0000D6E70000}"/>
    <cellStyle name="Hyperlink 8" xfId="23729" hidden="1" xr:uid="{00000000-0005-0000-0000-0000D7E70000}"/>
    <cellStyle name="Hyperlink 8" xfId="23521" hidden="1" xr:uid="{00000000-0005-0000-0000-0000D8E70000}"/>
    <cellStyle name="Hyperlink 8" xfId="23861" hidden="1" xr:uid="{00000000-0005-0000-0000-0000D9E70000}"/>
    <cellStyle name="Hyperlink 8" xfId="23838" hidden="1" xr:uid="{00000000-0005-0000-0000-0000DAE70000}"/>
    <cellStyle name="Hyperlink 8" xfId="23911" hidden="1" xr:uid="{00000000-0005-0000-0000-0000DBE70000}"/>
    <cellStyle name="Hyperlink 8" xfId="23961" hidden="1" xr:uid="{00000000-0005-0000-0000-0000DCE70000}"/>
    <cellStyle name="Hyperlink 8" xfId="23416" hidden="1" xr:uid="{00000000-0005-0000-0000-0000DDE70000}"/>
    <cellStyle name="Hyperlink 8" xfId="24065" hidden="1" xr:uid="{00000000-0005-0000-0000-0000DEE70000}"/>
    <cellStyle name="Hyperlink 8" xfId="24042" hidden="1" xr:uid="{00000000-0005-0000-0000-0000DFE70000}"/>
    <cellStyle name="Hyperlink 8" xfId="24115" hidden="1" xr:uid="{00000000-0005-0000-0000-0000E0E70000}"/>
    <cellStyle name="Hyperlink 8" xfId="24165" hidden="1" xr:uid="{00000000-0005-0000-0000-0000E1E70000}"/>
    <cellStyle name="Hyperlink 8" xfId="23545" hidden="1" xr:uid="{00000000-0005-0000-0000-0000E2E70000}"/>
    <cellStyle name="Hyperlink 8" xfId="24269" hidden="1" xr:uid="{00000000-0005-0000-0000-0000E3E70000}"/>
    <cellStyle name="Hyperlink 8" xfId="24246" hidden="1" xr:uid="{00000000-0005-0000-0000-0000E4E70000}"/>
    <cellStyle name="Hyperlink 8" xfId="24319" hidden="1" xr:uid="{00000000-0005-0000-0000-0000E5E70000}"/>
    <cellStyle name="Hyperlink 8" xfId="24369" hidden="1" xr:uid="{00000000-0005-0000-0000-0000E6E70000}"/>
    <cellStyle name="Hyperlink 8" xfId="23803" hidden="1" xr:uid="{00000000-0005-0000-0000-0000E7E70000}"/>
    <cellStyle name="Hyperlink 8" xfId="24473" hidden="1" xr:uid="{00000000-0005-0000-0000-0000E8E70000}"/>
    <cellStyle name="Hyperlink 8" xfId="24450" hidden="1" xr:uid="{00000000-0005-0000-0000-0000E9E70000}"/>
    <cellStyle name="Hyperlink 8" xfId="24523" hidden="1" xr:uid="{00000000-0005-0000-0000-0000EAE70000}"/>
    <cellStyle name="Hyperlink 8" xfId="24573" hidden="1" xr:uid="{00000000-0005-0000-0000-0000EBE70000}"/>
    <cellStyle name="Hyperlink 8" xfId="21559" hidden="1" xr:uid="{00000000-0005-0000-0000-0000ECE70000}"/>
    <cellStyle name="Hyperlink 8" xfId="24677" hidden="1" xr:uid="{00000000-0005-0000-0000-0000EDE70000}"/>
    <cellStyle name="Hyperlink 8" xfId="24654" hidden="1" xr:uid="{00000000-0005-0000-0000-0000EEE70000}"/>
    <cellStyle name="Hyperlink 8" xfId="24727" hidden="1" xr:uid="{00000000-0005-0000-0000-0000EFE70000}"/>
    <cellStyle name="Hyperlink 8" xfId="24777" hidden="1" xr:uid="{00000000-0005-0000-0000-0000F0E70000}"/>
    <cellStyle name="Hyperlink 8" xfId="24935" hidden="1" xr:uid="{00000000-0005-0000-0000-0000F1E70000}"/>
    <cellStyle name="Hyperlink 8" xfId="25108" hidden="1" xr:uid="{00000000-0005-0000-0000-0000F2E70000}"/>
    <cellStyle name="Hyperlink 8" xfId="25085" hidden="1" xr:uid="{00000000-0005-0000-0000-0000F3E70000}"/>
    <cellStyle name="Hyperlink 8" xfId="25158" hidden="1" xr:uid="{00000000-0005-0000-0000-0000F4E70000}"/>
    <cellStyle name="Hyperlink 8" xfId="25208" hidden="1" xr:uid="{00000000-0005-0000-0000-0000F5E70000}"/>
    <cellStyle name="Hyperlink 8" xfId="25000" hidden="1" xr:uid="{00000000-0005-0000-0000-0000F6E70000}"/>
    <cellStyle name="Hyperlink 8" xfId="25340" hidden="1" xr:uid="{00000000-0005-0000-0000-0000F7E70000}"/>
    <cellStyle name="Hyperlink 8" xfId="25317" hidden="1" xr:uid="{00000000-0005-0000-0000-0000F8E70000}"/>
    <cellStyle name="Hyperlink 8" xfId="25390" hidden="1" xr:uid="{00000000-0005-0000-0000-0000F9E70000}"/>
    <cellStyle name="Hyperlink 8" xfId="25440" hidden="1" xr:uid="{00000000-0005-0000-0000-0000FAE70000}"/>
    <cellStyle name="Hyperlink 8" xfId="24895" hidden="1" xr:uid="{00000000-0005-0000-0000-0000FBE70000}"/>
    <cellStyle name="Hyperlink 8" xfId="25544" hidden="1" xr:uid="{00000000-0005-0000-0000-0000FCE70000}"/>
    <cellStyle name="Hyperlink 8" xfId="25521" hidden="1" xr:uid="{00000000-0005-0000-0000-0000FDE70000}"/>
    <cellStyle name="Hyperlink 8" xfId="25594" hidden="1" xr:uid="{00000000-0005-0000-0000-0000FEE70000}"/>
    <cellStyle name="Hyperlink 8" xfId="25644" hidden="1" xr:uid="{00000000-0005-0000-0000-0000FFE70000}"/>
    <cellStyle name="Hyperlink 8" xfId="25024" hidden="1" xr:uid="{00000000-0005-0000-0000-000000E80000}"/>
    <cellStyle name="Hyperlink 8" xfId="25748" hidden="1" xr:uid="{00000000-0005-0000-0000-000001E80000}"/>
    <cellStyle name="Hyperlink 8" xfId="25725" hidden="1" xr:uid="{00000000-0005-0000-0000-000002E80000}"/>
    <cellStyle name="Hyperlink 8" xfId="25798" hidden="1" xr:uid="{00000000-0005-0000-0000-000003E80000}"/>
    <cellStyle name="Hyperlink 8" xfId="25848" hidden="1" xr:uid="{00000000-0005-0000-0000-000004E80000}"/>
    <cellStyle name="Hyperlink 8" xfId="25282" hidden="1" xr:uid="{00000000-0005-0000-0000-000005E80000}"/>
    <cellStyle name="Hyperlink 8" xfId="25952" hidden="1" xr:uid="{00000000-0005-0000-0000-000006E80000}"/>
    <cellStyle name="Hyperlink 8" xfId="25929" hidden="1" xr:uid="{00000000-0005-0000-0000-000007E80000}"/>
    <cellStyle name="Hyperlink 8" xfId="26002" hidden="1" xr:uid="{00000000-0005-0000-0000-000008E80000}"/>
    <cellStyle name="Hyperlink 8" xfId="26052" hidden="1" xr:uid="{00000000-0005-0000-0000-000009E80000}"/>
    <cellStyle name="Hyperlink 8" xfId="10889" hidden="1" xr:uid="{00000000-0005-0000-0000-00000AE80000}"/>
    <cellStyle name="Hyperlink 8" xfId="26181" hidden="1" xr:uid="{00000000-0005-0000-0000-00000BE80000}"/>
    <cellStyle name="Hyperlink 8" xfId="26158" hidden="1" xr:uid="{00000000-0005-0000-0000-00000CE80000}"/>
    <cellStyle name="Hyperlink 8" xfId="26231" hidden="1" xr:uid="{00000000-0005-0000-0000-00000DE80000}"/>
    <cellStyle name="Hyperlink 8" xfId="26281" hidden="1" xr:uid="{00000000-0005-0000-0000-00000EE80000}"/>
    <cellStyle name="Hyperlink 8" xfId="26367" hidden="1" xr:uid="{00000000-0005-0000-0000-00000FE80000}"/>
    <cellStyle name="Hyperlink 8" xfId="26436" hidden="1" xr:uid="{00000000-0005-0000-0000-000010E80000}"/>
    <cellStyle name="Hyperlink 8" xfId="26413" hidden="1" xr:uid="{00000000-0005-0000-0000-000011E80000}"/>
    <cellStyle name="Hyperlink 8" xfId="26486" hidden="1" xr:uid="{00000000-0005-0000-0000-000012E80000}"/>
    <cellStyle name="Hyperlink 8" xfId="26536" hidden="1" xr:uid="{00000000-0005-0000-0000-000013E80000}"/>
    <cellStyle name="Hyperlink 8" xfId="26674" hidden="1" xr:uid="{00000000-0005-0000-0000-000014E80000}"/>
    <cellStyle name="Hyperlink 8" xfId="26797" hidden="1" xr:uid="{00000000-0005-0000-0000-000015E80000}"/>
    <cellStyle name="Hyperlink 8" xfId="26774" hidden="1" xr:uid="{00000000-0005-0000-0000-000016E80000}"/>
    <cellStyle name="Hyperlink 8" xfId="26847" hidden="1" xr:uid="{00000000-0005-0000-0000-000017E80000}"/>
    <cellStyle name="Hyperlink 8" xfId="26897" hidden="1" xr:uid="{00000000-0005-0000-0000-000018E80000}"/>
    <cellStyle name="Hyperlink 8" xfId="27055" hidden="1" xr:uid="{00000000-0005-0000-0000-000019E80000}"/>
    <cellStyle name="Hyperlink 8" xfId="27228" hidden="1" xr:uid="{00000000-0005-0000-0000-00001AE80000}"/>
    <cellStyle name="Hyperlink 8" xfId="27205" hidden="1" xr:uid="{00000000-0005-0000-0000-00001BE80000}"/>
    <cellStyle name="Hyperlink 8" xfId="27278" hidden="1" xr:uid="{00000000-0005-0000-0000-00001CE80000}"/>
    <cellStyle name="Hyperlink 8" xfId="27328" hidden="1" xr:uid="{00000000-0005-0000-0000-00001DE80000}"/>
    <cellStyle name="Hyperlink 8" xfId="27120" hidden="1" xr:uid="{00000000-0005-0000-0000-00001EE80000}"/>
    <cellStyle name="Hyperlink 8" xfId="27460" hidden="1" xr:uid="{00000000-0005-0000-0000-00001FE80000}"/>
    <cellStyle name="Hyperlink 8" xfId="27437" hidden="1" xr:uid="{00000000-0005-0000-0000-000020E80000}"/>
    <cellStyle name="Hyperlink 8" xfId="27510" hidden="1" xr:uid="{00000000-0005-0000-0000-000021E80000}"/>
    <cellStyle name="Hyperlink 8" xfId="27560" hidden="1" xr:uid="{00000000-0005-0000-0000-000022E80000}"/>
    <cellStyle name="Hyperlink 8" xfId="27015" hidden="1" xr:uid="{00000000-0005-0000-0000-000023E80000}"/>
    <cellStyle name="Hyperlink 8" xfId="27664" hidden="1" xr:uid="{00000000-0005-0000-0000-000024E80000}"/>
    <cellStyle name="Hyperlink 8" xfId="27641" hidden="1" xr:uid="{00000000-0005-0000-0000-000025E80000}"/>
    <cellStyle name="Hyperlink 8" xfId="27714" hidden="1" xr:uid="{00000000-0005-0000-0000-000026E80000}"/>
    <cellStyle name="Hyperlink 8" xfId="27764" hidden="1" xr:uid="{00000000-0005-0000-0000-000027E80000}"/>
    <cellStyle name="Hyperlink 8" xfId="27144" hidden="1" xr:uid="{00000000-0005-0000-0000-000028E80000}"/>
    <cellStyle name="Hyperlink 8" xfId="27868" hidden="1" xr:uid="{00000000-0005-0000-0000-000029E80000}"/>
    <cellStyle name="Hyperlink 8" xfId="27845" hidden="1" xr:uid="{00000000-0005-0000-0000-00002AE80000}"/>
    <cellStyle name="Hyperlink 8" xfId="27918" hidden="1" xr:uid="{00000000-0005-0000-0000-00002BE80000}"/>
    <cellStyle name="Hyperlink 8" xfId="27968" hidden="1" xr:uid="{00000000-0005-0000-0000-00002CE80000}"/>
    <cellStyle name="Hyperlink 8" xfId="27402" hidden="1" xr:uid="{00000000-0005-0000-0000-00002DE80000}"/>
    <cellStyle name="Hyperlink 8" xfId="28072" hidden="1" xr:uid="{00000000-0005-0000-0000-00002EE80000}"/>
    <cellStyle name="Hyperlink 8" xfId="28049" hidden="1" xr:uid="{00000000-0005-0000-0000-00002FE80000}"/>
    <cellStyle name="Hyperlink 8" xfId="28122" hidden="1" xr:uid="{00000000-0005-0000-0000-000030E80000}"/>
    <cellStyle name="Hyperlink 8" xfId="28172" hidden="1" xr:uid="{00000000-0005-0000-0000-000031E80000}"/>
    <cellStyle name="Hyperlink 8" xfId="26740" hidden="1" xr:uid="{00000000-0005-0000-0000-000032E80000}"/>
    <cellStyle name="Hyperlink 8" xfId="28276" hidden="1" xr:uid="{00000000-0005-0000-0000-000033E80000}"/>
    <cellStyle name="Hyperlink 8" xfId="28253" hidden="1" xr:uid="{00000000-0005-0000-0000-000034E80000}"/>
    <cellStyle name="Hyperlink 8" xfId="28326" hidden="1" xr:uid="{00000000-0005-0000-0000-000035E80000}"/>
    <cellStyle name="Hyperlink 8" xfId="28376" hidden="1" xr:uid="{00000000-0005-0000-0000-000036E80000}"/>
    <cellStyle name="Hyperlink 8" xfId="28534" hidden="1" xr:uid="{00000000-0005-0000-0000-000037E80000}"/>
    <cellStyle name="Hyperlink 8" xfId="28707" hidden="1" xr:uid="{00000000-0005-0000-0000-000038E80000}"/>
    <cellStyle name="Hyperlink 8" xfId="28684" hidden="1" xr:uid="{00000000-0005-0000-0000-000039E80000}"/>
    <cellStyle name="Hyperlink 8" xfId="28757" hidden="1" xr:uid="{00000000-0005-0000-0000-00003AE80000}"/>
    <cellStyle name="Hyperlink 8" xfId="28807" hidden="1" xr:uid="{00000000-0005-0000-0000-00003BE80000}"/>
    <cellStyle name="Hyperlink 8" xfId="28599" hidden="1" xr:uid="{00000000-0005-0000-0000-00003CE80000}"/>
    <cellStyle name="Hyperlink 8" xfId="28939" hidden="1" xr:uid="{00000000-0005-0000-0000-00003DE80000}"/>
    <cellStyle name="Hyperlink 8" xfId="28916" hidden="1" xr:uid="{00000000-0005-0000-0000-00003EE80000}"/>
    <cellStyle name="Hyperlink 8" xfId="28989" hidden="1" xr:uid="{00000000-0005-0000-0000-00003FE80000}"/>
    <cellStyle name="Hyperlink 8" xfId="29039" hidden="1" xr:uid="{00000000-0005-0000-0000-000040E80000}"/>
    <cellStyle name="Hyperlink 8" xfId="28494" hidden="1" xr:uid="{00000000-0005-0000-0000-000041E80000}"/>
    <cellStyle name="Hyperlink 8" xfId="29143" hidden="1" xr:uid="{00000000-0005-0000-0000-000042E80000}"/>
    <cellStyle name="Hyperlink 8" xfId="29120" hidden="1" xr:uid="{00000000-0005-0000-0000-000043E80000}"/>
    <cellStyle name="Hyperlink 8" xfId="29193" hidden="1" xr:uid="{00000000-0005-0000-0000-000044E80000}"/>
    <cellStyle name="Hyperlink 8" xfId="29243" hidden="1" xr:uid="{00000000-0005-0000-0000-000045E80000}"/>
    <cellStyle name="Hyperlink 8" xfId="28623" hidden="1" xr:uid="{00000000-0005-0000-0000-000046E80000}"/>
    <cellStyle name="Hyperlink 8" xfId="29347" hidden="1" xr:uid="{00000000-0005-0000-0000-000047E80000}"/>
    <cellStyle name="Hyperlink 8" xfId="29324" hidden="1" xr:uid="{00000000-0005-0000-0000-000048E80000}"/>
    <cellStyle name="Hyperlink 8" xfId="29397" hidden="1" xr:uid="{00000000-0005-0000-0000-000049E80000}"/>
    <cellStyle name="Hyperlink 8" xfId="29447" hidden="1" xr:uid="{00000000-0005-0000-0000-00004AE80000}"/>
    <cellStyle name="Hyperlink 8" xfId="28881" hidden="1" xr:uid="{00000000-0005-0000-0000-00004BE80000}"/>
    <cellStyle name="Hyperlink 8" xfId="29551" hidden="1" xr:uid="{00000000-0005-0000-0000-00004CE80000}"/>
    <cellStyle name="Hyperlink 8" xfId="29528" hidden="1" xr:uid="{00000000-0005-0000-0000-00004DE80000}"/>
    <cellStyle name="Hyperlink 8" xfId="29601" hidden="1" xr:uid="{00000000-0005-0000-0000-00004EE80000}"/>
    <cellStyle name="Hyperlink 8" xfId="29651" hidden="1" xr:uid="{00000000-0005-0000-0000-00004FE80000}"/>
    <cellStyle name="Hyperlink 8" xfId="26637" hidden="1" xr:uid="{00000000-0005-0000-0000-000050E80000}"/>
    <cellStyle name="Hyperlink 8" xfId="29755" hidden="1" xr:uid="{00000000-0005-0000-0000-000051E80000}"/>
    <cellStyle name="Hyperlink 8" xfId="29732" hidden="1" xr:uid="{00000000-0005-0000-0000-000052E80000}"/>
    <cellStyle name="Hyperlink 8" xfId="29805" hidden="1" xr:uid="{00000000-0005-0000-0000-000053E80000}"/>
    <cellStyle name="Hyperlink 8" xfId="29855" hidden="1" xr:uid="{00000000-0005-0000-0000-000054E80000}"/>
    <cellStyle name="Hyperlink 8" xfId="30013" hidden="1" xr:uid="{00000000-0005-0000-0000-000055E80000}"/>
    <cellStyle name="Hyperlink 8" xfId="30186" hidden="1" xr:uid="{00000000-0005-0000-0000-000056E80000}"/>
    <cellStyle name="Hyperlink 8" xfId="30163" hidden="1" xr:uid="{00000000-0005-0000-0000-000057E80000}"/>
    <cellStyle name="Hyperlink 8" xfId="30236" hidden="1" xr:uid="{00000000-0005-0000-0000-000058E80000}"/>
    <cellStyle name="Hyperlink 8" xfId="30286" hidden="1" xr:uid="{00000000-0005-0000-0000-000059E80000}"/>
    <cellStyle name="Hyperlink 8" xfId="30078" hidden="1" xr:uid="{00000000-0005-0000-0000-00005AE80000}"/>
    <cellStyle name="Hyperlink 8" xfId="30418" hidden="1" xr:uid="{00000000-0005-0000-0000-00005BE80000}"/>
    <cellStyle name="Hyperlink 8" xfId="30395" hidden="1" xr:uid="{00000000-0005-0000-0000-00005CE80000}"/>
    <cellStyle name="Hyperlink 8" xfId="30468" hidden="1" xr:uid="{00000000-0005-0000-0000-00005DE80000}"/>
    <cellStyle name="Hyperlink 8" xfId="30518" hidden="1" xr:uid="{00000000-0005-0000-0000-00005EE80000}"/>
    <cellStyle name="Hyperlink 8" xfId="29973" hidden="1" xr:uid="{00000000-0005-0000-0000-00005FE80000}"/>
    <cellStyle name="Hyperlink 8" xfId="30622" hidden="1" xr:uid="{00000000-0005-0000-0000-000060E80000}"/>
    <cellStyle name="Hyperlink 8" xfId="30599" hidden="1" xr:uid="{00000000-0005-0000-0000-000061E80000}"/>
    <cellStyle name="Hyperlink 8" xfId="30672" hidden="1" xr:uid="{00000000-0005-0000-0000-000062E80000}"/>
    <cellStyle name="Hyperlink 8" xfId="30722" hidden="1" xr:uid="{00000000-0005-0000-0000-000063E80000}"/>
    <cellStyle name="Hyperlink 8" xfId="30102" hidden="1" xr:uid="{00000000-0005-0000-0000-000064E80000}"/>
    <cellStyle name="Hyperlink 8" xfId="30826" hidden="1" xr:uid="{00000000-0005-0000-0000-000065E80000}"/>
    <cellStyle name="Hyperlink 8" xfId="30803" hidden="1" xr:uid="{00000000-0005-0000-0000-000066E80000}"/>
    <cellStyle name="Hyperlink 8" xfId="30876" hidden="1" xr:uid="{00000000-0005-0000-0000-000067E80000}"/>
    <cellStyle name="Hyperlink 8" xfId="30926" hidden="1" xr:uid="{00000000-0005-0000-0000-000068E80000}"/>
    <cellStyle name="Hyperlink 8" xfId="30360" hidden="1" xr:uid="{00000000-0005-0000-0000-000069E80000}"/>
    <cellStyle name="Hyperlink 8" xfId="31030" hidden="1" xr:uid="{00000000-0005-0000-0000-00006AE80000}"/>
    <cellStyle name="Hyperlink 8" xfId="31007" hidden="1" xr:uid="{00000000-0005-0000-0000-00006BE80000}"/>
    <cellStyle name="Hyperlink 8" xfId="31080" hidden="1" xr:uid="{00000000-0005-0000-0000-00006CE80000}"/>
    <cellStyle name="Hyperlink 8" xfId="31130" hidden="1" xr:uid="{00000000-0005-0000-0000-00006DE80000}"/>
    <cellStyle name="Hyperlink 8" xfId="15977" hidden="1" xr:uid="{00000000-0005-0000-0000-00006EE80000}"/>
    <cellStyle name="Hyperlink 8" xfId="31253" hidden="1" xr:uid="{00000000-0005-0000-0000-00006FE80000}"/>
    <cellStyle name="Hyperlink 8" xfId="31230" hidden="1" xr:uid="{00000000-0005-0000-0000-000070E80000}"/>
    <cellStyle name="Hyperlink 8" xfId="31303" hidden="1" xr:uid="{00000000-0005-0000-0000-000071E80000}"/>
    <cellStyle name="Hyperlink 8" xfId="31353" hidden="1" xr:uid="{00000000-0005-0000-0000-000072E80000}"/>
    <cellStyle name="Hyperlink 8" xfId="31439" hidden="1" xr:uid="{00000000-0005-0000-0000-000073E80000}"/>
    <cellStyle name="Hyperlink 8" xfId="31508" hidden="1" xr:uid="{00000000-0005-0000-0000-000074E80000}"/>
    <cellStyle name="Hyperlink 8" xfId="31485" hidden="1" xr:uid="{00000000-0005-0000-0000-000075E80000}"/>
    <cellStyle name="Hyperlink 8" xfId="31558" hidden="1" xr:uid="{00000000-0005-0000-0000-000076E80000}"/>
    <cellStyle name="Hyperlink 8" xfId="31608" hidden="1" xr:uid="{00000000-0005-0000-0000-000077E80000}"/>
    <cellStyle name="Hyperlink 8" xfId="31743" hidden="1" xr:uid="{00000000-0005-0000-0000-000078E80000}"/>
    <cellStyle name="Hyperlink 8" xfId="31865" hidden="1" xr:uid="{00000000-0005-0000-0000-000079E80000}"/>
    <cellStyle name="Hyperlink 8" xfId="31842" hidden="1" xr:uid="{00000000-0005-0000-0000-00007AE80000}"/>
    <cellStyle name="Hyperlink 8" xfId="31915" hidden="1" xr:uid="{00000000-0005-0000-0000-00007BE80000}"/>
    <cellStyle name="Hyperlink 8" xfId="31965" hidden="1" xr:uid="{00000000-0005-0000-0000-00007CE80000}"/>
    <cellStyle name="Hyperlink 8" xfId="32123" hidden="1" xr:uid="{00000000-0005-0000-0000-00007DE80000}"/>
    <cellStyle name="Hyperlink 8" xfId="32296" hidden="1" xr:uid="{00000000-0005-0000-0000-00007EE80000}"/>
    <cellStyle name="Hyperlink 8" xfId="32273" hidden="1" xr:uid="{00000000-0005-0000-0000-00007FE80000}"/>
    <cellStyle name="Hyperlink 8" xfId="32346" hidden="1" xr:uid="{00000000-0005-0000-0000-000080E80000}"/>
    <cellStyle name="Hyperlink 8" xfId="32396" hidden="1" xr:uid="{00000000-0005-0000-0000-000081E80000}"/>
    <cellStyle name="Hyperlink 8" xfId="32188" hidden="1" xr:uid="{00000000-0005-0000-0000-000082E80000}"/>
    <cellStyle name="Hyperlink 8" xfId="32528" hidden="1" xr:uid="{00000000-0005-0000-0000-000083E80000}"/>
    <cellStyle name="Hyperlink 8" xfId="32505" hidden="1" xr:uid="{00000000-0005-0000-0000-000084E80000}"/>
    <cellStyle name="Hyperlink 8" xfId="32578" hidden="1" xr:uid="{00000000-0005-0000-0000-000085E80000}"/>
    <cellStyle name="Hyperlink 8" xfId="32628" hidden="1" xr:uid="{00000000-0005-0000-0000-000086E80000}"/>
    <cellStyle name="Hyperlink 8" xfId="32083" hidden="1" xr:uid="{00000000-0005-0000-0000-000087E80000}"/>
    <cellStyle name="Hyperlink 8" xfId="32732" hidden="1" xr:uid="{00000000-0005-0000-0000-000088E80000}"/>
    <cellStyle name="Hyperlink 8" xfId="32709" hidden="1" xr:uid="{00000000-0005-0000-0000-000089E80000}"/>
    <cellStyle name="Hyperlink 8" xfId="32782" hidden="1" xr:uid="{00000000-0005-0000-0000-00008AE80000}"/>
    <cellStyle name="Hyperlink 8" xfId="32832" hidden="1" xr:uid="{00000000-0005-0000-0000-00008BE80000}"/>
    <cellStyle name="Hyperlink 8" xfId="32212" hidden="1" xr:uid="{00000000-0005-0000-0000-00008CE80000}"/>
    <cellStyle name="Hyperlink 8" xfId="32936" hidden="1" xr:uid="{00000000-0005-0000-0000-00008DE80000}"/>
    <cellStyle name="Hyperlink 8" xfId="32913" hidden="1" xr:uid="{00000000-0005-0000-0000-00008EE80000}"/>
    <cellStyle name="Hyperlink 8" xfId="32986" hidden="1" xr:uid="{00000000-0005-0000-0000-00008FE80000}"/>
    <cellStyle name="Hyperlink 8" xfId="33036" hidden="1" xr:uid="{00000000-0005-0000-0000-000090E80000}"/>
    <cellStyle name="Hyperlink 8" xfId="32470" hidden="1" xr:uid="{00000000-0005-0000-0000-000091E80000}"/>
    <cellStyle name="Hyperlink 8" xfId="33140" hidden="1" xr:uid="{00000000-0005-0000-0000-000092E80000}"/>
    <cellStyle name="Hyperlink 8" xfId="33117" hidden="1" xr:uid="{00000000-0005-0000-0000-000093E80000}"/>
    <cellStyle name="Hyperlink 8" xfId="33190" hidden="1" xr:uid="{00000000-0005-0000-0000-000094E80000}"/>
    <cellStyle name="Hyperlink 8" xfId="33240" hidden="1" xr:uid="{00000000-0005-0000-0000-000095E80000}"/>
    <cellStyle name="Hyperlink 8" xfId="31808" hidden="1" xr:uid="{00000000-0005-0000-0000-000096E80000}"/>
    <cellStyle name="Hyperlink 8" xfId="33344" hidden="1" xr:uid="{00000000-0005-0000-0000-000097E80000}"/>
    <cellStyle name="Hyperlink 8" xfId="33321" hidden="1" xr:uid="{00000000-0005-0000-0000-000098E80000}"/>
    <cellStyle name="Hyperlink 8" xfId="33394" hidden="1" xr:uid="{00000000-0005-0000-0000-000099E80000}"/>
    <cellStyle name="Hyperlink 8" xfId="33444" hidden="1" xr:uid="{00000000-0005-0000-0000-00009AE80000}"/>
    <cellStyle name="Hyperlink 8" xfId="33602" hidden="1" xr:uid="{00000000-0005-0000-0000-00009BE80000}"/>
    <cellStyle name="Hyperlink 8" xfId="33775" hidden="1" xr:uid="{00000000-0005-0000-0000-00009CE80000}"/>
    <cellStyle name="Hyperlink 8" xfId="33752" hidden="1" xr:uid="{00000000-0005-0000-0000-00009DE80000}"/>
    <cellStyle name="Hyperlink 8" xfId="33825" hidden="1" xr:uid="{00000000-0005-0000-0000-00009EE80000}"/>
    <cellStyle name="Hyperlink 8" xfId="33875" hidden="1" xr:uid="{00000000-0005-0000-0000-00009FE80000}"/>
    <cellStyle name="Hyperlink 8" xfId="33667" hidden="1" xr:uid="{00000000-0005-0000-0000-0000A0E80000}"/>
    <cellStyle name="Hyperlink 8" xfId="34007" hidden="1" xr:uid="{00000000-0005-0000-0000-0000A1E80000}"/>
    <cellStyle name="Hyperlink 8" xfId="33984" hidden="1" xr:uid="{00000000-0005-0000-0000-0000A2E80000}"/>
    <cellStyle name="Hyperlink 8" xfId="34057" hidden="1" xr:uid="{00000000-0005-0000-0000-0000A3E80000}"/>
    <cellStyle name="Hyperlink 8" xfId="34107" hidden="1" xr:uid="{00000000-0005-0000-0000-0000A4E80000}"/>
    <cellStyle name="Hyperlink 8" xfId="33562" hidden="1" xr:uid="{00000000-0005-0000-0000-0000A5E80000}"/>
    <cellStyle name="Hyperlink 8" xfId="34211" hidden="1" xr:uid="{00000000-0005-0000-0000-0000A6E80000}"/>
    <cellStyle name="Hyperlink 8" xfId="34188" hidden="1" xr:uid="{00000000-0005-0000-0000-0000A7E80000}"/>
    <cellStyle name="Hyperlink 8" xfId="34261" hidden="1" xr:uid="{00000000-0005-0000-0000-0000A8E80000}"/>
    <cellStyle name="Hyperlink 8" xfId="34311" hidden="1" xr:uid="{00000000-0005-0000-0000-0000A9E80000}"/>
    <cellStyle name="Hyperlink 8" xfId="33691" hidden="1" xr:uid="{00000000-0005-0000-0000-0000AAE80000}"/>
    <cellStyle name="Hyperlink 8" xfId="34415" hidden="1" xr:uid="{00000000-0005-0000-0000-0000ABE80000}"/>
    <cellStyle name="Hyperlink 8" xfId="34392" hidden="1" xr:uid="{00000000-0005-0000-0000-0000ACE80000}"/>
    <cellStyle name="Hyperlink 8" xfId="34465" hidden="1" xr:uid="{00000000-0005-0000-0000-0000ADE80000}"/>
    <cellStyle name="Hyperlink 8" xfId="34515" hidden="1" xr:uid="{00000000-0005-0000-0000-0000AEE80000}"/>
    <cellStyle name="Hyperlink 8" xfId="33949" hidden="1" xr:uid="{00000000-0005-0000-0000-0000AFE80000}"/>
    <cellStyle name="Hyperlink 8" xfId="34619" hidden="1" xr:uid="{00000000-0005-0000-0000-0000B0E80000}"/>
    <cellStyle name="Hyperlink 8" xfId="34596" hidden="1" xr:uid="{00000000-0005-0000-0000-0000B1E80000}"/>
    <cellStyle name="Hyperlink 8" xfId="34669" hidden="1" xr:uid="{00000000-0005-0000-0000-0000B2E80000}"/>
    <cellStyle name="Hyperlink 8" xfId="34719" hidden="1" xr:uid="{00000000-0005-0000-0000-0000B3E80000}"/>
    <cellStyle name="Hyperlink 8" xfId="31708" hidden="1" xr:uid="{00000000-0005-0000-0000-0000B4E80000}"/>
    <cellStyle name="Hyperlink 8" xfId="34823" hidden="1" xr:uid="{00000000-0005-0000-0000-0000B5E80000}"/>
    <cellStyle name="Hyperlink 8" xfId="34800" hidden="1" xr:uid="{00000000-0005-0000-0000-0000B6E80000}"/>
    <cellStyle name="Hyperlink 8" xfId="34873" hidden="1" xr:uid="{00000000-0005-0000-0000-0000B7E80000}"/>
    <cellStyle name="Hyperlink 8" xfId="34923" hidden="1" xr:uid="{00000000-0005-0000-0000-0000B8E80000}"/>
    <cellStyle name="Hyperlink 8" xfId="35081" hidden="1" xr:uid="{00000000-0005-0000-0000-0000B9E80000}"/>
    <cellStyle name="Hyperlink 8" xfId="35254" hidden="1" xr:uid="{00000000-0005-0000-0000-0000BAE80000}"/>
    <cellStyle name="Hyperlink 8" xfId="35231" hidden="1" xr:uid="{00000000-0005-0000-0000-0000BBE80000}"/>
    <cellStyle name="Hyperlink 8" xfId="35304" hidden="1" xr:uid="{00000000-0005-0000-0000-0000BCE80000}"/>
    <cellStyle name="Hyperlink 8" xfId="35354" hidden="1" xr:uid="{00000000-0005-0000-0000-0000BDE80000}"/>
    <cellStyle name="Hyperlink 8" xfId="35146" hidden="1" xr:uid="{00000000-0005-0000-0000-0000BEE80000}"/>
    <cellStyle name="Hyperlink 8" xfId="35486" hidden="1" xr:uid="{00000000-0005-0000-0000-0000BFE80000}"/>
    <cellStyle name="Hyperlink 8" xfId="35463" hidden="1" xr:uid="{00000000-0005-0000-0000-0000C0E80000}"/>
    <cellStyle name="Hyperlink 8" xfId="35536" hidden="1" xr:uid="{00000000-0005-0000-0000-0000C1E80000}"/>
    <cellStyle name="Hyperlink 8" xfId="35586" hidden="1" xr:uid="{00000000-0005-0000-0000-0000C2E80000}"/>
    <cellStyle name="Hyperlink 8" xfId="35041" hidden="1" xr:uid="{00000000-0005-0000-0000-0000C3E80000}"/>
    <cellStyle name="Hyperlink 8" xfId="35690" hidden="1" xr:uid="{00000000-0005-0000-0000-0000C4E80000}"/>
    <cellStyle name="Hyperlink 8" xfId="35667" hidden="1" xr:uid="{00000000-0005-0000-0000-0000C5E80000}"/>
    <cellStyle name="Hyperlink 8" xfId="35740" hidden="1" xr:uid="{00000000-0005-0000-0000-0000C6E80000}"/>
    <cellStyle name="Hyperlink 8" xfId="35790" hidden="1" xr:uid="{00000000-0005-0000-0000-0000C7E80000}"/>
    <cellStyle name="Hyperlink 8" xfId="35170" hidden="1" xr:uid="{00000000-0005-0000-0000-0000C8E80000}"/>
    <cellStyle name="Hyperlink 8" xfId="35894" hidden="1" xr:uid="{00000000-0005-0000-0000-0000C9E80000}"/>
    <cellStyle name="Hyperlink 8" xfId="35871" hidden="1" xr:uid="{00000000-0005-0000-0000-0000CAE80000}"/>
    <cellStyle name="Hyperlink 8" xfId="35944" hidden="1" xr:uid="{00000000-0005-0000-0000-0000CBE80000}"/>
    <cellStyle name="Hyperlink 8" xfId="35994" hidden="1" xr:uid="{00000000-0005-0000-0000-0000CCE80000}"/>
    <cellStyle name="Hyperlink 8" xfId="35428" hidden="1" xr:uid="{00000000-0005-0000-0000-0000CDE80000}"/>
    <cellStyle name="Hyperlink 8" xfId="36098" hidden="1" xr:uid="{00000000-0005-0000-0000-0000CEE80000}"/>
    <cellStyle name="Hyperlink 8" xfId="36075" hidden="1" xr:uid="{00000000-0005-0000-0000-0000CFE80000}"/>
    <cellStyle name="Hyperlink 8" xfId="36148" hidden="1" xr:uid="{00000000-0005-0000-0000-0000D0E80000}"/>
    <cellStyle name="Hyperlink 8" xfId="36198" hidden="1" xr:uid="{00000000-0005-0000-0000-0000D1E80000}"/>
    <cellStyle name="Hyperlink 8" xfId="5515" hidden="1" xr:uid="{00000000-0005-0000-0000-0000D2E80000}"/>
    <cellStyle name="Hyperlink 8" xfId="36322" hidden="1" xr:uid="{00000000-0005-0000-0000-0000D3E80000}"/>
    <cellStyle name="Hyperlink 8" xfId="36299" hidden="1" xr:uid="{00000000-0005-0000-0000-0000D4E80000}"/>
    <cellStyle name="Hyperlink 8" xfId="36372" hidden="1" xr:uid="{00000000-0005-0000-0000-0000D5E80000}"/>
    <cellStyle name="Hyperlink 8" xfId="36422" hidden="1" xr:uid="{00000000-0005-0000-0000-0000D6E80000}"/>
    <cellStyle name="Hyperlink 8" xfId="36508" hidden="1" xr:uid="{00000000-0005-0000-0000-0000D7E80000}"/>
    <cellStyle name="Hyperlink 8" xfId="36577" hidden="1" xr:uid="{00000000-0005-0000-0000-0000D8E80000}"/>
    <cellStyle name="Hyperlink 8" xfId="36554" hidden="1" xr:uid="{00000000-0005-0000-0000-0000D9E80000}"/>
    <cellStyle name="Hyperlink 8" xfId="36627" hidden="1" xr:uid="{00000000-0005-0000-0000-0000DAE80000}"/>
    <cellStyle name="Hyperlink 8" xfId="36677" hidden="1" xr:uid="{00000000-0005-0000-0000-0000DBE80000}"/>
    <cellStyle name="Hyperlink 8" xfId="36812" hidden="1" xr:uid="{00000000-0005-0000-0000-0000DCE80000}"/>
    <cellStyle name="Hyperlink 8" xfId="36934" hidden="1" xr:uid="{00000000-0005-0000-0000-0000DDE80000}"/>
    <cellStyle name="Hyperlink 8" xfId="36911" hidden="1" xr:uid="{00000000-0005-0000-0000-0000DEE80000}"/>
    <cellStyle name="Hyperlink 8" xfId="36984" hidden="1" xr:uid="{00000000-0005-0000-0000-0000DFE80000}"/>
    <cellStyle name="Hyperlink 8" xfId="37034" hidden="1" xr:uid="{00000000-0005-0000-0000-0000E0E80000}"/>
    <cellStyle name="Hyperlink 8" xfId="37192" hidden="1" xr:uid="{00000000-0005-0000-0000-0000E1E80000}"/>
    <cellStyle name="Hyperlink 8" xfId="37365" hidden="1" xr:uid="{00000000-0005-0000-0000-0000E2E80000}"/>
    <cellStyle name="Hyperlink 8" xfId="37342" hidden="1" xr:uid="{00000000-0005-0000-0000-0000E3E80000}"/>
    <cellStyle name="Hyperlink 8" xfId="37415" hidden="1" xr:uid="{00000000-0005-0000-0000-0000E4E80000}"/>
    <cellStyle name="Hyperlink 8" xfId="37465" hidden="1" xr:uid="{00000000-0005-0000-0000-0000E5E80000}"/>
    <cellStyle name="Hyperlink 8" xfId="37257" hidden="1" xr:uid="{00000000-0005-0000-0000-0000E6E80000}"/>
    <cellStyle name="Hyperlink 8" xfId="37597" hidden="1" xr:uid="{00000000-0005-0000-0000-0000E7E80000}"/>
    <cellStyle name="Hyperlink 8" xfId="37574" hidden="1" xr:uid="{00000000-0005-0000-0000-0000E8E80000}"/>
    <cellStyle name="Hyperlink 8" xfId="37647" hidden="1" xr:uid="{00000000-0005-0000-0000-0000E9E80000}"/>
    <cellStyle name="Hyperlink 8" xfId="37697" hidden="1" xr:uid="{00000000-0005-0000-0000-0000EAE80000}"/>
    <cellStyle name="Hyperlink 8" xfId="37152" hidden="1" xr:uid="{00000000-0005-0000-0000-0000EBE80000}"/>
    <cellStyle name="Hyperlink 8" xfId="37801" hidden="1" xr:uid="{00000000-0005-0000-0000-0000ECE80000}"/>
    <cellStyle name="Hyperlink 8" xfId="37778" hidden="1" xr:uid="{00000000-0005-0000-0000-0000EDE80000}"/>
    <cellStyle name="Hyperlink 8" xfId="37851" hidden="1" xr:uid="{00000000-0005-0000-0000-0000EEE80000}"/>
    <cellStyle name="Hyperlink 8" xfId="37901" hidden="1" xr:uid="{00000000-0005-0000-0000-0000EFE80000}"/>
    <cellStyle name="Hyperlink 8" xfId="37281" hidden="1" xr:uid="{00000000-0005-0000-0000-0000F0E80000}"/>
    <cellStyle name="Hyperlink 8" xfId="38005" hidden="1" xr:uid="{00000000-0005-0000-0000-0000F1E80000}"/>
    <cellStyle name="Hyperlink 8" xfId="37982" hidden="1" xr:uid="{00000000-0005-0000-0000-0000F2E80000}"/>
    <cellStyle name="Hyperlink 8" xfId="38055" hidden="1" xr:uid="{00000000-0005-0000-0000-0000F3E80000}"/>
    <cellStyle name="Hyperlink 8" xfId="38105" hidden="1" xr:uid="{00000000-0005-0000-0000-0000F4E80000}"/>
    <cellStyle name="Hyperlink 8" xfId="37539" hidden="1" xr:uid="{00000000-0005-0000-0000-0000F5E80000}"/>
    <cellStyle name="Hyperlink 8" xfId="38209" hidden="1" xr:uid="{00000000-0005-0000-0000-0000F6E80000}"/>
    <cellStyle name="Hyperlink 8" xfId="38186" hidden="1" xr:uid="{00000000-0005-0000-0000-0000F7E80000}"/>
    <cellStyle name="Hyperlink 8" xfId="38259" hidden="1" xr:uid="{00000000-0005-0000-0000-0000F8E80000}"/>
    <cellStyle name="Hyperlink 8" xfId="38309" hidden="1" xr:uid="{00000000-0005-0000-0000-0000F9E80000}"/>
    <cellStyle name="Hyperlink 8" xfId="36877" hidden="1" xr:uid="{00000000-0005-0000-0000-0000FAE80000}"/>
    <cellStyle name="Hyperlink 8" xfId="38413" hidden="1" xr:uid="{00000000-0005-0000-0000-0000FBE80000}"/>
    <cellStyle name="Hyperlink 8" xfId="38390" hidden="1" xr:uid="{00000000-0005-0000-0000-0000FCE80000}"/>
    <cellStyle name="Hyperlink 8" xfId="38463" hidden="1" xr:uid="{00000000-0005-0000-0000-0000FDE80000}"/>
    <cellStyle name="Hyperlink 8" xfId="38513" hidden="1" xr:uid="{00000000-0005-0000-0000-0000FEE80000}"/>
    <cellStyle name="Hyperlink 8" xfId="38671" hidden="1" xr:uid="{00000000-0005-0000-0000-0000FFE80000}"/>
    <cellStyle name="Hyperlink 8" xfId="38844" hidden="1" xr:uid="{00000000-0005-0000-0000-000000E90000}"/>
    <cellStyle name="Hyperlink 8" xfId="38821" hidden="1" xr:uid="{00000000-0005-0000-0000-000001E90000}"/>
    <cellStyle name="Hyperlink 8" xfId="38894" hidden="1" xr:uid="{00000000-0005-0000-0000-000002E90000}"/>
    <cellStyle name="Hyperlink 8" xfId="38944" hidden="1" xr:uid="{00000000-0005-0000-0000-000003E90000}"/>
    <cellStyle name="Hyperlink 8" xfId="38736" hidden="1" xr:uid="{00000000-0005-0000-0000-000004E90000}"/>
    <cellStyle name="Hyperlink 8" xfId="39076" hidden="1" xr:uid="{00000000-0005-0000-0000-000005E90000}"/>
    <cellStyle name="Hyperlink 8" xfId="39053" hidden="1" xr:uid="{00000000-0005-0000-0000-000006E90000}"/>
    <cellStyle name="Hyperlink 8" xfId="39126" hidden="1" xr:uid="{00000000-0005-0000-0000-000007E90000}"/>
    <cellStyle name="Hyperlink 8" xfId="39176" hidden="1" xr:uid="{00000000-0005-0000-0000-000008E90000}"/>
    <cellStyle name="Hyperlink 8" xfId="38631" hidden="1" xr:uid="{00000000-0005-0000-0000-000009E90000}"/>
    <cellStyle name="Hyperlink 8" xfId="39280" hidden="1" xr:uid="{00000000-0005-0000-0000-00000AE90000}"/>
    <cellStyle name="Hyperlink 8" xfId="39257" hidden="1" xr:uid="{00000000-0005-0000-0000-00000BE90000}"/>
    <cellStyle name="Hyperlink 8" xfId="39330" hidden="1" xr:uid="{00000000-0005-0000-0000-00000CE90000}"/>
    <cellStyle name="Hyperlink 8" xfId="39380" hidden="1" xr:uid="{00000000-0005-0000-0000-00000DE90000}"/>
    <cellStyle name="Hyperlink 8" xfId="38760" hidden="1" xr:uid="{00000000-0005-0000-0000-00000EE90000}"/>
    <cellStyle name="Hyperlink 8" xfId="39484" hidden="1" xr:uid="{00000000-0005-0000-0000-00000FE90000}"/>
    <cellStyle name="Hyperlink 8" xfId="39461" hidden="1" xr:uid="{00000000-0005-0000-0000-000010E90000}"/>
    <cellStyle name="Hyperlink 8" xfId="39534" hidden="1" xr:uid="{00000000-0005-0000-0000-000011E90000}"/>
    <cellStyle name="Hyperlink 8" xfId="39584" hidden="1" xr:uid="{00000000-0005-0000-0000-000012E90000}"/>
    <cellStyle name="Hyperlink 8" xfId="39018" hidden="1" xr:uid="{00000000-0005-0000-0000-000013E90000}"/>
    <cellStyle name="Hyperlink 8" xfId="39688" hidden="1" xr:uid="{00000000-0005-0000-0000-000014E90000}"/>
    <cellStyle name="Hyperlink 8" xfId="39665" hidden="1" xr:uid="{00000000-0005-0000-0000-000015E90000}"/>
    <cellStyle name="Hyperlink 8" xfId="39738" hidden="1" xr:uid="{00000000-0005-0000-0000-000016E90000}"/>
    <cellStyle name="Hyperlink 8" xfId="39788" hidden="1" xr:uid="{00000000-0005-0000-0000-000017E90000}"/>
    <cellStyle name="Hyperlink 8" xfId="36777" hidden="1" xr:uid="{00000000-0005-0000-0000-000018E90000}"/>
    <cellStyle name="Hyperlink 8" xfId="39892" hidden="1" xr:uid="{00000000-0005-0000-0000-000019E90000}"/>
    <cellStyle name="Hyperlink 8" xfId="39869" hidden="1" xr:uid="{00000000-0005-0000-0000-00001AE90000}"/>
    <cellStyle name="Hyperlink 8" xfId="39942" hidden="1" xr:uid="{00000000-0005-0000-0000-00001BE90000}"/>
    <cellStyle name="Hyperlink 8" xfId="39992" hidden="1" xr:uid="{00000000-0005-0000-0000-00001CE90000}"/>
    <cellStyle name="Hyperlink 8" xfId="40150" hidden="1" xr:uid="{00000000-0005-0000-0000-00001DE90000}"/>
    <cellStyle name="Hyperlink 8" xfId="40323" hidden="1" xr:uid="{00000000-0005-0000-0000-00001EE90000}"/>
    <cellStyle name="Hyperlink 8" xfId="40300" hidden="1" xr:uid="{00000000-0005-0000-0000-00001FE90000}"/>
    <cellStyle name="Hyperlink 8" xfId="40373" hidden="1" xr:uid="{00000000-0005-0000-0000-000020E90000}"/>
    <cellStyle name="Hyperlink 8" xfId="40423" hidden="1" xr:uid="{00000000-0005-0000-0000-000021E90000}"/>
    <cellStyle name="Hyperlink 8" xfId="40215" hidden="1" xr:uid="{00000000-0005-0000-0000-000022E90000}"/>
    <cellStyle name="Hyperlink 8" xfId="40555" hidden="1" xr:uid="{00000000-0005-0000-0000-000023E90000}"/>
    <cellStyle name="Hyperlink 8" xfId="40532" hidden="1" xr:uid="{00000000-0005-0000-0000-000024E90000}"/>
    <cellStyle name="Hyperlink 8" xfId="40605" hidden="1" xr:uid="{00000000-0005-0000-0000-000025E90000}"/>
    <cellStyle name="Hyperlink 8" xfId="40655" hidden="1" xr:uid="{00000000-0005-0000-0000-000026E90000}"/>
    <cellStyle name="Hyperlink 8" xfId="40110" hidden="1" xr:uid="{00000000-0005-0000-0000-000027E90000}"/>
    <cellStyle name="Hyperlink 8" xfId="40759" hidden="1" xr:uid="{00000000-0005-0000-0000-000028E90000}"/>
    <cellStyle name="Hyperlink 8" xfId="40736" hidden="1" xr:uid="{00000000-0005-0000-0000-000029E90000}"/>
    <cellStyle name="Hyperlink 8" xfId="40809" hidden="1" xr:uid="{00000000-0005-0000-0000-00002AE90000}"/>
    <cellStyle name="Hyperlink 8" xfId="40859" hidden="1" xr:uid="{00000000-0005-0000-0000-00002BE90000}"/>
    <cellStyle name="Hyperlink 8" xfId="40239" hidden="1" xr:uid="{00000000-0005-0000-0000-00002CE90000}"/>
    <cellStyle name="Hyperlink 8" xfId="40963" hidden="1" xr:uid="{00000000-0005-0000-0000-00002DE90000}"/>
    <cellStyle name="Hyperlink 8" xfId="40940" hidden="1" xr:uid="{00000000-0005-0000-0000-00002EE90000}"/>
    <cellStyle name="Hyperlink 8" xfId="41013" hidden="1" xr:uid="{00000000-0005-0000-0000-00002FE90000}"/>
    <cellStyle name="Hyperlink 8" xfId="41063" hidden="1" xr:uid="{00000000-0005-0000-0000-000030E90000}"/>
    <cellStyle name="Hyperlink 8" xfId="40497" hidden="1" xr:uid="{00000000-0005-0000-0000-000031E90000}"/>
    <cellStyle name="Hyperlink 8" xfId="41167" hidden="1" xr:uid="{00000000-0005-0000-0000-000032E90000}"/>
    <cellStyle name="Hyperlink 8" xfId="41144" hidden="1" xr:uid="{00000000-0005-0000-0000-000033E90000}"/>
    <cellStyle name="Hyperlink 8" xfId="41217" hidden="1" xr:uid="{00000000-0005-0000-0000-000034E90000}"/>
    <cellStyle name="Hyperlink 8" xfId="41267" hidden="1" xr:uid="{00000000-0005-0000-0000-000035E90000}"/>
    <cellStyle name="Hyperlink 8" xfId="11355" hidden="1" xr:uid="{00000000-0005-0000-0000-000036E90000}"/>
    <cellStyle name="Hyperlink 8" xfId="41371" hidden="1" xr:uid="{00000000-0005-0000-0000-000037E90000}"/>
    <cellStyle name="Hyperlink 8" xfId="41348" hidden="1" xr:uid="{00000000-0005-0000-0000-000038E90000}"/>
    <cellStyle name="Hyperlink 8" xfId="41421" hidden="1" xr:uid="{00000000-0005-0000-0000-000039E90000}"/>
    <cellStyle name="Hyperlink 8" xfId="41471" hidden="1" xr:uid="{00000000-0005-0000-0000-00003AE90000}"/>
    <cellStyle name="Hyperlink 8" xfId="41557" hidden="1" xr:uid="{00000000-0005-0000-0000-00003BE90000}"/>
    <cellStyle name="Hyperlink 8" xfId="41626" hidden="1" xr:uid="{00000000-0005-0000-0000-00003CE90000}"/>
    <cellStyle name="Hyperlink 8" xfId="41603" hidden="1" xr:uid="{00000000-0005-0000-0000-00003DE90000}"/>
    <cellStyle name="Hyperlink 8" xfId="41676" hidden="1" xr:uid="{00000000-0005-0000-0000-00003EE90000}"/>
    <cellStyle name="Hyperlink 8" xfId="41726" hidden="1" xr:uid="{00000000-0005-0000-0000-00003FE90000}"/>
    <cellStyle name="Hyperlink 8" xfId="41861" hidden="1" xr:uid="{00000000-0005-0000-0000-000040E90000}"/>
    <cellStyle name="Hyperlink 8" xfId="41983" hidden="1" xr:uid="{00000000-0005-0000-0000-000041E90000}"/>
    <cellStyle name="Hyperlink 8" xfId="41960" hidden="1" xr:uid="{00000000-0005-0000-0000-000042E90000}"/>
    <cellStyle name="Hyperlink 8" xfId="42033" hidden="1" xr:uid="{00000000-0005-0000-0000-000043E90000}"/>
    <cellStyle name="Hyperlink 8" xfId="42083" hidden="1" xr:uid="{00000000-0005-0000-0000-000044E90000}"/>
    <cellStyle name="Hyperlink 8" xfId="42241" hidden="1" xr:uid="{00000000-0005-0000-0000-000045E90000}"/>
    <cellStyle name="Hyperlink 8" xfId="42414" hidden="1" xr:uid="{00000000-0005-0000-0000-000046E90000}"/>
    <cellStyle name="Hyperlink 8" xfId="42391" hidden="1" xr:uid="{00000000-0005-0000-0000-000047E90000}"/>
    <cellStyle name="Hyperlink 8" xfId="42464" hidden="1" xr:uid="{00000000-0005-0000-0000-000048E90000}"/>
    <cellStyle name="Hyperlink 8" xfId="42514" hidden="1" xr:uid="{00000000-0005-0000-0000-000049E90000}"/>
    <cellStyle name="Hyperlink 8" xfId="42306" hidden="1" xr:uid="{00000000-0005-0000-0000-00004AE90000}"/>
    <cellStyle name="Hyperlink 8" xfId="42646" hidden="1" xr:uid="{00000000-0005-0000-0000-00004BE90000}"/>
    <cellStyle name="Hyperlink 8" xfId="42623" hidden="1" xr:uid="{00000000-0005-0000-0000-00004CE90000}"/>
    <cellStyle name="Hyperlink 8" xfId="42696" hidden="1" xr:uid="{00000000-0005-0000-0000-00004DE90000}"/>
    <cellStyle name="Hyperlink 8" xfId="42746" hidden="1" xr:uid="{00000000-0005-0000-0000-00004EE90000}"/>
    <cellStyle name="Hyperlink 8" xfId="42201" hidden="1" xr:uid="{00000000-0005-0000-0000-00004FE90000}"/>
    <cellStyle name="Hyperlink 8" xfId="42850" hidden="1" xr:uid="{00000000-0005-0000-0000-000050E90000}"/>
    <cellStyle name="Hyperlink 8" xfId="42827" hidden="1" xr:uid="{00000000-0005-0000-0000-000051E90000}"/>
    <cellStyle name="Hyperlink 8" xfId="42900" hidden="1" xr:uid="{00000000-0005-0000-0000-000052E90000}"/>
    <cellStyle name="Hyperlink 8" xfId="42950" hidden="1" xr:uid="{00000000-0005-0000-0000-000053E90000}"/>
    <cellStyle name="Hyperlink 8" xfId="42330" hidden="1" xr:uid="{00000000-0005-0000-0000-000054E90000}"/>
    <cellStyle name="Hyperlink 8" xfId="43054" hidden="1" xr:uid="{00000000-0005-0000-0000-000055E90000}"/>
    <cellStyle name="Hyperlink 8" xfId="43031" hidden="1" xr:uid="{00000000-0005-0000-0000-000056E90000}"/>
    <cellStyle name="Hyperlink 8" xfId="43104" hidden="1" xr:uid="{00000000-0005-0000-0000-000057E90000}"/>
    <cellStyle name="Hyperlink 8" xfId="43154" hidden="1" xr:uid="{00000000-0005-0000-0000-000058E90000}"/>
    <cellStyle name="Hyperlink 8" xfId="42588" hidden="1" xr:uid="{00000000-0005-0000-0000-000059E90000}"/>
    <cellStyle name="Hyperlink 8" xfId="43258" hidden="1" xr:uid="{00000000-0005-0000-0000-00005AE90000}"/>
    <cellStyle name="Hyperlink 8" xfId="43235" hidden="1" xr:uid="{00000000-0005-0000-0000-00005BE90000}"/>
    <cellStyle name="Hyperlink 8" xfId="43308" hidden="1" xr:uid="{00000000-0005-0000-0000-00005CE90000}"/>
    <cellStyle name="Hyperlink 8" xfId="43358" hidden="1" xr:uid="{00000000-0005-0000-0000-00005DE90000}"/>
    <cellStyle name="Hyperlink 8" xfId="41926" hidden="1" xr:uid="{00000000-0005-0000-0000-00005EE90000}"/>
    <cellStyle name="Hyperlink 8" xfId="43462" hidden="1" xr:uid="{00000000-0005-0000-0000-00005FE90000}"/>
    <cellStyle name="Hyperlink 8" xfId="43439" hidden="1" xr:uid="{00000000-0005-0000-0000-000060E90000}"/>
    <cellStyle name="Hyperlink 8" xfId="43512" hidden="1" xr:uid="{00000000-0005-0000-0000-000061E90000}"/>
    <cellStyle name="Hyperlink 8" xfId="43562" hidden="1" xr:uid="{00000000-0005-0000-0000-000062E90000}"/>
    <cellStyle name="Hyperlink 8" xfId="43720" hidden="1" xr:uid="{00000000-0005-0000-0000-000063E90000}"/>
    <cellStyle name="Hyperlink 8" xfId="43893" hidden="1" xr:uid="{00000000-0005-0000-0000-000064E90000}"/>
    <cellStyle name="Hyperlink 8" xfId="43870" hidden="1" xr:uid="{00000000-0005-0000-0000-000065E90000}"/>
    <cellStyle name="Hyperlink 8" xfId="43943" hidden="1" xr:uid="{00000000-0005-0000-0000-000066E90000}"/>
    <cellStyle name="Hyperlink 8" xfId="43993" hidden="1" xr:uid="{00000000-0005-0000-0000-000067E90000}"/>
    <cellStyle name="Hyperlink 8" xfId="43785" hidden="1" xr:uid="{00000000-0005-0000-0000-000068E90000}"/>
    <cellStyle name="Hyperlink 8" xfId="44125" hidden="1" xr:uid="{00000000-0005-0000-0000-000069E90000}"/>
    <cellStyle name="Hyperlink 8" xfId="44102" hidden="1" xr:uid="{00000000-0005-0000-0000-00006AE90000}"/>
    <cellStyle name="Hyperlink 8" xfId="44175" hidden="1" xr:uid="{00000000-0005-0000-0000-00006BE90000}"/>
    <cellStyle name="Hyperlink 8" xfId="44225" hidden="1" xr:uid="{00000000-0005-0000-0000-00006CE90000}"/>
    <cellStyle name="Hyperlink 8" xfId="43680" hidden="1" xr:uid="{00000000-0005-0000-0000-00006DE90000}"/>
    <cellStyle name="Hyperlink 8" xfId="44329" hidden="1" xr:uid="{00000000-0005-0000-0000-00006EE90000}"/>
    <cellStyle name="Hyperlink 8" xfId="44306" hidden="1" xr:uid="{00000000-0005-0000-0000-00006FE90000}"/>
    <cellStyle name="Hyperlink 8" xfId="44379" hidden="1" xr:uid="{00000000-0005-0000-0000-000070E90000}"/>
    <cellStyle name="Hyperlink 8" xfId="44429" hidden="1" xr:uid="{00000000-0005-0000-0000-000071E90000}"/>
    <cellStyle name="Hyperlink 8" xfId="43809" hidden="1" xr:uid="{00000000-0005-0000-0000-000072E90000}"/>
    <cellStyle name="Hyperlink 8" xfId="44533" hidden="1" xr:uid="{00000000-0005-0000-0000-000073E90000}"/>
    <cellStyle name="Hyperlink 8" xfId="44510" hidden="1" xr:uid="{00000000-0005-0000-0000-000074E90000}"/>
    <cellStyle name="Hyperlink 8" xfId="44583" hidden="1" xr:uid="{00000000-0005-0000-0000-000075E90000}"/>
    <cellStyle name="Hyperlink 8" xfId="44633" hidden="1" xr:uid="{00000000-0005-0000-0000-000076E90000}"/>
    <cellStyle name="Hyperlink 8" xfId="44067" hidden="1" xr:uid="{00000000-0005-0000-0000-000077E90000}"/>
    <cellStyle name="Hyperlink 8" xfId="44737" hidden="1" xr:uid="{00000000-0005-0000-0000-000078E90000}"/>
    <cellStyle name="Hyperlink 8" xfId="44714" hidden="1" xr:uid="{00000000-0005-0000-0000-000079E90000}"/>
    <cellStyle name="Hyperlink 8" xfId="44787" hidden="1" xr:uid="{00000000-0005-0000-0000-00007AE90000}"/>
    <cellStyle name="Hyperlink 8" xfId="44837" hidden="1" xr:uid="{00000000-0005-0000-0000-00007BE90000}"/>
    <cellStyle name="Hyperlink 8" xfId="41826" hidden="1" xr:uid="{00000000-0005-0000-0000-00007CE90000}"/>
    <cellStyle name="Hyperlink 8" xfId="44941" hidden="1" xr:uid="{00000000-0005-0000-0000-00007DE90000}"/>
    <cellStyle name="Hyperlink 8" xfId="44918" hidden="1" xr:uid="{00000000-0005-0000-0000-00007EE90000}"/>
    <cellStyle name="Hyperlink 8" xfId="44991" hidden="1" xr:uid="{00000000-0005-0000-0000-00007FE90000}"/>
    <cellStyle name="Hyperlink 8" xfId="45041" hidden="1" xr:uid="{00000000-0005-0000-0000-000080E90000}"/>
    <cellStyle name="Hyperlink 8" xfId="45199" hidden="1" xr:uid="{00000000-0005-0000-0000-000081E90000}"/>
    <cellStyle name="Hyperlink 8" xfId="45372" hidden="1" xr:uid="{00000000-0005-0000-0000-000082E90000}"/>
    <cellStyle name="Hyperlink 8" xfId="45349" hidden="1" xr:uid="{00000000-0005-0000-0000-000083E90000}"/>
    <cellStyle name="Hyperlink 8" xfId="45422" hidden="1" xr:uid="{00000000-0005-0000-0000-000084E90000}"/>
    <cellStyle name="Hyperlink 8" xfId="45472" hidden="1" xr:uid="{00000000-0005-0000-0000-000085E90000}"/>
    <cellStyle name="Hyperlink 8" xfId="45264" hidden="1" xr:uid="{00000000-0005-0000-0000-000086E90000}"/>
    <cellStyle name="Hyperlink 8" xfId="45604" hidden="1" xr:uid="{00000000-0005-0000-0000-000087E90000}"/>
    <cellStyle name="Hyperlink 8" xfId="45581" hidden="1" xr:uid="{00000000-0005-0000-0000-000088E90000}"/>
    <cellStyle name="Hyperlink 8" xfId="45654" hidden="1" xr:uid="{00000000-0005-0000-0000-000089E90000}"/>
    <cellStyle name="Hyperlink 8" xfId="45704" hidden="1" xr:uid="{00000000-0005-0000-0000-00008AE90000}"/>
    <cellStyle name="Hyperlink 8" xfId="45159" hidden="1" xr:uid="{00000000-0005-0000-0000-00008BE90000}"/>
    <cellStyle name="Hyperlink 8" xfId="45808" hidden="1" xr:uid="{00000000-0005-0000-0000-00008CE90000}"/>
    <cellStyle name="Hyperlink 8" xfId="45785" hidden="1" xr:uid="{00000000-0005-0000-0000-00008DE90000}"/>
    <cellStyle name="Hyperlink 8" xfId="45858" hidden="1" xr:uid="{00000000-0005-0000-0000-00008EE90000}"/>
    <cellStyle name="Hyperlink 8" xfId="45908" hidden="1" xr:uid="{00000000-0005-0000-0000-00008FE90000}"/>
    <cellStyle name="Hyperlink 8" xfId="45288" hidden="1" xr:uid="{00000000-0005-0000-0000-000090E90000}"/>
    <cellStyle name="Hyperlink 8" xfId="46012" hidden="1" xr:uid="{00000000-0005-0000-0000-000091E90000}"/>
    <cellStyle name="Hyperlink 8" xfId="45989" hidden="1" xr:uid="{00000000-0005-0000-0000-000092E90000}"/>
    <cellStyle name="Hyperlink 8" xfId="46062" hidden="1" xr:uid="{00000000-0005-0000-0000-000093E90000}"/>
    <cellStyle name="Hyperlink 8" xfId="46112" hidden="1" xr:uid="{00000000-0005-0000-0000-000094E90000}"/>
    <cellStyle name="Hyperlink 8" xfId="45546" hidden="1" xr:uid="{00000000-0005-0000-0000-000095E90000}"/>
    <cellStyle name="Hyperlink 8" xfId="46216" hidden="1" xr:uid="{00000000-0005-0000-0000-000096E90000}"/>
    <cellStyle name="Hyperlink 8" xfId="46193" hidden="1" xr:uid="{00000000-0005-0000-0000-000097E90000}"/>
    <cellStyle name="Hyperlink 8" xfId="46266" hidden="1" xr:uid="{00000000-0005-0000-0000-000098E90000}"/>
    <cellStyle name="Hyperlink 8" xfId="46316" hidden="1" xr:uid="{00000000-0005-0000-0000-000099E90000}"/>
    <cellStyle name="Hyperlink 8" xfId="31215" hidden="1" xr:uid="{00000000-0005-0000-0000-00009AE90000}"/>
    <cellStyle name="Hyperlink 8" xfId="46420" hidden="1" xr:uid="{00000000-0005-0000-0000-00009BE90000}"/>
    <cellStyle name="Hyperlink 8" xfId="46397" hidden="1" xr:uid="{00000000-0005-0000-0000-00009CE90000}"/>
    <cellStyle name="Hyperlink 8" xfId="46470" hidden="1" xr:uid="{00000000-0005-0000-0000-00009DE90000}"/>
    <cellStyle name="Hyperlink 8" xfId="46520" hidden="1" xr:uid="{00000000-0005-0000-0000-00009EE90000}"/>
    <cellStyle name="Hyperlink 8" xfId="46606" hidden="1" xr:uid="{00000000-0005-0000-0000-00009FE90000}"/>
    <cellStyle name="Hyperlink 8" xfId="46675" hidden="1" xr:uid="{00000000-0005-0000-0000-0000A0E90000}"/>
    <cellStyle name="Hyperlink 8" xfId="46652" hidden="1" xr:uid="{00000000-0005-0000-0000-0000A1E90000}"/>
    <cellStyle name="Hyperlink 8" xfId="46725" hidden="1" xr:uid="{00000000-0005-0000-0000-0000A2E90000}"/>
    <cellStyle name="Hyperlink 8" xfId="46775" hidden="1" xr:uid="{00000000-0005-0000-0000-0000A3E90000}"/>
    <cellStyle name="Hyperlink 8" xfId="46910" hidden="1" xr:uid="{00000000-0005-0000-0000-0000A4E90000}"/>
    <cellStyle name="Hyperlink 8" xfId="47032" hidden="1" xr:uid="{00000000-0005-0000-0000-0000A5E90000}"/>
    <cellStyle name="Hyperlink 8" xfId="47009" hidden="1" xr:uid="{00000000-0005-0000-0000-0000A6E90000}"/>
    <cellStyle name="Hyperlink 8" xfId="47082" hidden="1" xr:uid="{00000000-0005-0000-0000-0000A7E90000}"/>
    <cellStyle name="Hyperlink 8" xfId="47132" hidden="1" xr:uid="{00000000-0005-0000-0000-0000A8E90000}"/>
    <cellStyle name="Hyperlink 8" xfId="47290" hidden="1" xr:uid="{00000000-0005-0000-0000-0000A9E90000}"/>
    <cellStyle name="Hyperlink 8" xfId="47463" hidden="1" xr:uid="{00000000-0005-0000-0000-0000AAE90000}"/>
    <cellStyle name="Hyperlink 8" xfId="47440" hidden="1" xr:uid="{00000000-0005-0000-0000-0000ABE90000}"/>
    <cellStyle name="Hyperlink 8" xfId="47513" hidden="1" xr:uid="{00000000-0005-0000-0000-0000ACE90000}"/>
    <cellStyle name="Hyperlink 8" xfId="47563" hidden="1" xr:uid="{00000000-0005-0000-0000-0000ADE90000}"/>
    <cellStyle name="Hyperlink 8" xfId="47355" hidden="1" xr:uid="{00000000-0005-0000-0000-0000AEE90000}"/>
    <cellStyle name="Hyperlink 8" xfId="47695" hidden="1" xr:uid="{00000000-0005-0000-0000-0000AFE90000}"/>
    <cellStyle name="Hyperlink 8" xfId="47672" hidden="1" xr:uid="{00000000-0005-0000-0000-0000B0E90000}"/>
    <cellStyle name="Hyperlink 8" xfId="47745" hidden="1" xr:uid="{00000000-0005-0000-0000-0000B1E90000}"/>
    <cellStyle name="Hyperlink 8" xfId="47795" hidden="1" xr:uid="{00000000-0005-0000-0000-0000B2E90000}"/>
    <cellStyle name="Hyperlink 8" xfId="47250" hidden="1" xr:uid="{00000000-0005-0000-0000-0000B3E90000}"/>
    <cellStyle name="Hyperlink 8" xfId="47899" hidden="1" xr:uid="{00000000-0005-0000-0000-0000B4E90000}"/>
    <cellStyle name="Hyperlink 8" xfId="47876" hidden="1" xr:uid="{00000000-0005-0000-0000-0000B5E90000}"/>
    <cellStyle name="Hyperlink 8" xfId="47949" hidden="1" xr:uid="{00000000-0005-0000-0000-0000B6E90000}"/>
    <cellStyle name="Hyperlink 8" xfId="47999" hidden="1" xr:uid="{00000000-0005-0000-0000-0000B7E90000}"/>
    <cellStyle name="Hyperlink 8" xfId="47379" hidden="1" xr:uid="{00000000-0005-0000-0000-0000B8E90000}"/>
    <cellStyle name="Hyperlink 8" xfId="48103" hidden="1" xr:uid="{00000000-0005-0000-0000-0000B9E90000}"/>
    <cellStyle name="Hyperlink 8" xfId="48080" hidden="1" xr:uid="{00000000-0005-0000-0000-0000BAE90000}"/>
    <cellStyle name="Hyperlink 8" xfId="48153" hidden="1" xr:uid="{00000000-0005-0000-0000-0000BBE90000}"/>
    <cellStyle name="Hyperlink 8" xfId="48203" hidden="1" xr:uid="{00000000-0005-0000-0000-0000BCE90000}"/>
    <cellStyle name="Hyperlink 8" xfId="47637" hidden="1" xr:uid="{00000000-0005-0000-0000-0000BDE90000}"/>
    <cellStyle name="Hyperlink 8" xfId="48307" hidden="1" xr:uid="{00000000-0005-0000-0000-0000BEE90000}"/>
    <cellStyle name="Hyperlink 8" xfId="48284" hidden="1" xr:uid="{00000000-0005-0000-0000-0000BFE90000}"/>
    <cellStyle name="Hyperlink 8" xfId="48357" hidden="1" xr:uid="{00000000-0005-0000-0000-0000C0E90000}"/>
    <cellStyle name="Hyperlink 8" xfId="48407" hidden="1" xr:uid="{00000000-0005-0000-0000-0000C1E90000}"/>
    <cellStyle name="Hyperlink 8" xfId="46975" hidden="1" xr:uid="{00000000-0005-0000-0000-0000C2E90000}"/>
    <cellStyle name="Hyperlink 8" xfId="48511" hidden="1" xr:uid="{00000000-0005-0000-0000-0000C3E90000}"/>
    <cellStyle name="Hyperlink 8" xfId="48488" hidden="1" xr:uid="{00000000-0005-0000-0000-0000C4E90000}"/>
    <cellStyle name="Hyperlink 8" xfId="48561" hidden="1" xr:uid="{00000000-0005-0000-0000-0000C5E90000}"/>
    <cellStyle name="Hyperlink 8" xfId="48611" hidden="1" xr:uid="{00000000-0005-0000-0000-0000C6E90000}"/>
    <cellStyle name="Hyperlink 8" xfId="48769" hidden="1" xr:uid="{00000000-0005-0000-0000-0000C7E90000}"/>
    <cellStyle name="Hyperlink 8" xfId="48942" hidden="1" xr:uid="{00000000-0005-0000-0000-0000C8E90000}"/>
    <cellStyle name="Hyperlink 8" xfId="48919" hidden="1" xr:uid="{00000000-0005-0000-0000-0000C9E90000}"/>
    <cellStyle name="Hyperlink 8" xfId="48992" hidden="1" xr:uid="{00000000-0005-0000-0000-0000CAE90000}"/>
    <cellStyle name="Hyperlink 8" xfId="49042" hidden="1" xr:uid="{00000000-0005-0000-0000-0000CBE90000}"/>
    <cellStyle name="Hyperlink 8" xfId="48834" hidden="1" xr:uid="{00000000-0005-0000-0000-0000CCE90000}"/>
    <cellStyle name="Hyperlink 8" xfId="49174" hidden="1" xr:uid="{00000000-0005-0000-0000-0000CDE90000}"/>
    <cellStyle name="Hyperlink 8" xfId="49151" hidden="1" xr:uid="{00000000-0005-0000-0000-0000CEE90000}"/>
    <cellStyle name="Hyperlink 8" xfId="49224" hidden="1" xr:uid="{00000000-0005-0000-0000-0000CFE90000}"/>
    <cellStyle name="Hyperlink 8" xfId="49274" hidden="1" xr:uid="{00000000-0005-0000-0000-0000D0E90000}"/>
    <cellStyle name="Hyperlink 8" xfId="48729" hidden="1" xr:uid="{00000000-0005-0000-0000-0000D1E90000}"/>
    <cellStyle name="Hyperlink 8" xfId="49378" hidden="1" xr:uid="{00000000-0005-0000-0000-0000D2E90000}"/>
    <cellStyle name="Hyperlink 8" xfId="49355" hidden="1" xr:uid="{00000000-0005-0000-0000-0000D3E90000}"/>
    <cellStyle name="Hyperlink 8" xfId="49428" hidden="1" xr:uid="{00000000-0005-0000-0000-0000D4E90000}"/>
    <cellStyle name="Hyperlink 8" xfId="49478" hidden="1" xr:uid="{00000000-0005-0000-0000-0000D5E90000}"/>
    <cellStyle name="Hyperlink 8" xfId="48858" hidden="1" xr:uid="{00000000-0005-0000-0000-0000D6E90000}"/>
    <cellStyle name="Hyperlink 8" xfId="49582" hidden="1" xr:uid="{00000000-0005-0000-0000-0000D7E90000}"/>
    <cellStyle name="Hyperlink 8" xfId="49559" hidden="1" xr:uid="{00000000-0005-0000-0000-0000D8E90000}"/>
    <cellStyle name="Hyperlink 8" xfId="49632" hidden="1" xr:uid="{00000000-0005-0000-0000-0000D9E90000}"/>
    <cellStyle name="Hyperlink 8" xfId="49682" hidden="1" xr:uid="{00000000-0005-0000-0000-0000DAE90000}"/>
    <cellStyle name="Hyperlink 8" xfId="49116" hidden="1" xr:uid="{00000000-0005-0000-0000-0000DBE90000}"/>
    <cellStyle name="Hyperlink 8" xfId="49786" hidden="1" xr:uid="{00000000-0005-0000-0000-0000DCE90000}"/>
    <cellStyle name="Hyperlink 8" xfId="49763" hidden="1" xr:uid="{00000000-0005-0000-0000-0000DDE90000}"/>
    <cellStyle name="Hyperlink 8" xfId="49836" hidden="1" xr:uid="{00000000-0005-0000-0000-0000DEE90000}"/>
    <cellStyle name="Hyperlink 8" xfId="49886" hidden="1" xr:uid="{00000000-0005-0000-0000-0000DFE90000}"/>
    <cellStyle name="Hyperlink 8" xfId="46875" hidden="1" xr:uid="{00000000-0005-0000-0000-0000E0E90000}"/>
    <cellStyle name="Hyperlink 8" xfId="49990" hidden="1" xr:uid="{00000000-0005-0000-0000-0000E1E90000}"/>
    <cellStyle name="Hyperlink 8" xfId="49967" hidden="1" xr:uid="{00000000-0005-0000-0000-0000E2E90000}"/>
    <cellStyle name="Hyperlink 8" xfId="50040" hidden="1" xr:uid="{00000000-0005-0000-0000-0000E3E90000}"/>
    <cellStyle name="Hyperlink 8" xfId="50090" hidden="1" xr:uid="{00000000-0005-0000-0000-0000E4E90000}"/>
    <cellStyle name="Hyperlink 8" xfId="50248" hidden="1" xr:uid="{00000000-0005-0000-0000-0000E5E90000}"/>
    <cellStyle name="Hyperlink 8" xfId="50421" hidden="1" xr:uid="{00000000-0005-0000-0000-0000E6E90000}"/>
    <cellStyle name="Hyperlink 8" xfId="50398" hidden="1" xr:uid="{00000000-0005-0000-0000-0000E7E90000}"/>
    <cellStyle name="Hyperlink 8" xfId="50471" hidden="1" xr:uid="{00000000-0005-0000-0000-0000E8E90000}"/>
    <cellStyle name="Hyperlink 8" xfId="50521" hidden="1" xr:uid="{00000000-0005-0000-0000-0000E9E90000}"/>
    <cellStyle name="Hyperlink 8" xfId="50313" hidden="1" xr:uid="{00000000-0005-0000-0000-0000EAE90000}"/>
    <cellStyle name="Hyperlink 8" xfId="50653" hidden="1" xr:uid="{00000000-0005-0000-0000-0000EBE90000}"/>
    <cellStyle name="Hyperlink 8" xfId="50630" hidden="1" xr:uid="{00000000-0005-0000-0000-0000ECE90000}"/>
    <cellStyle name="Hyperlink 8" xfId="50703" hidden="1" xr:uid="{00000000-0005-0000-0000-0000EDE90000}"/>
    <cellStyle name="Hyperlink 8" xfId="50753" hidden="1" xr:uid="{00000000-0005-0000-0000-0000EEE90000}"/>
    <cellStyle name="Hyperlink 8" xfId="50208" hidden="1" xr:uid="{00000000-0005-0000-0000-0000EFE90000}"/>
    <cellStyle name="Hyperlink 8" xfId="50857" hidden="1" xr:uid="{00000000-0005-0000-0000-0000F0E90000}"/>
    <cellStyle name="Hyperlink 8" xfId="50834" hidden="1" xr:uid="{00000000-0005-0000-0000-0000F1E90000}"/>
    <cellStyle name="Hyperlink 8" xfId="50907" hidden="1" xr:uid="{00000000-0005-0000-0000-0000F2E90000}"/>
    <cellStyle name="Hyperlink 8" xfId="50957" hidden="1" xr:uid="{00000000-0005-0000-0000-0000F3E90000}"/>
    <cellStyle name="Hyperlink 8" xfId="50337" hidden="1" xr:uid="{00000000-0005-0000-0000-0000F4E90000}"/>
    <cellStyle name="Hyperlink 8" xfId="51061" hidden="1" xr:uid="{00000000-0005-0000-0000-0000F5E90000}"/>
    <cellStyle name="Hyperlink 8" xfId="51038" hidden="1" xr:uid="{00000000-0005-0000-0000-0000F6E90000}"/>
    <cellStyle name="Hyperlink 8" xfId="51111" hidden="1" xr:uid="{00000000-0005-0000-0000-0000F7E90000}"/>
    <cellStyle name="Hyperlink 8" xfId="51161" hidden="1" xr:uid="{00000000-0005-0000-0000-0000F8E90000}"/>
    <cellStyle name="Hyperlink 8" xfId="50595" hidden="1" xr:uid="{00000000-0005-0000-0000-0000F9E90000}"/>
    <cellStyle name="Hyperlink 8" xfId="51265" hidden="1" xr:uid="{00000000-0005-0000-0000-0000FAE90000}"/>
    <cellStyle name="Hyperlink 8" xfId="51242" hidden="1" xr:uid="{00000000-0005-0000-0000-0000FBE90000}"/>
    <cellStyle name="Hyperlink 8" xfId="51315" hidden="1" xr:uid="{00000000-0005-0000-0000-0000FCE90000}"/>
    <cellStyle name="Hyperlink 8" xfId="51365" hidden="1" xr:uid="{00000000-0005-0000-0000-0000FDE90000}"/>
    <cellStyle name="Hyperlink 8" xfId="5528" hidden="1" xr:uid="{00000000-0005-0000-0000-0000FEE90000}"/>
    <cellStyle name="Hyperlink 8" xfId="51469" hidden="1" xr:uid="{00000000-0005-0000-0000-0000FFE90000}"/>
    <cellStyle name="Hyperlink 8" xfId="51446" hidden="1" xr:uid="{00000000-0005-0000-0000-000000EA0000}"/>
    <cellStyle name="Hyperlink 8" xfId="51519" hidden="1" xr:uid="{00000000-0005-0000-0000-000001EA0000}"/>
    <cellStyle name="Hyperlink 8" xfId="51569" hidden="1" xr:uid="{00000000-0005-0000-0000-000002EA0000}"/>
    <cellStyle name="Hyperlink 8" xfId="51655" hidden="1" xr:uid="{00000000-0005-0000-0000-000003EA0000}"/>
    <cellStyle name="Hyperlink 8" xfId="51724" hidden="1" xr:uid="{00000000-0005-0000-0000-000004EA0000}"/>
    <cellStyle name="Hyperlink 8" xfId="51701" hidden="1" xr:uid="{00000000-0005-0000-0000-000005EA0000}"/>
    <cellStyle name="Hyperlink 8" xfId="51774" hidden="1" xr:uid="{00000000-0005-0000-0000-000006EA0000}"/>
    <cellStyle name="Hyperlink 8" xfId="51824" hidden="1" xr:uid="{00000000-0005-0000-0000-000007EA0000}"/>
    <cellStyle name="Hyperlink 8" xfId="51959" hidden="1" xr:uid="{00000000-0005-0000-0000-000008EA0000}"/>
    <cellStyle name="Hyperlink 8" xfId="52081" hidden="1" xr:uid="{00000000-0005-0000-0000-000009EA0000}"/>
    <cellStyle name="Hyperlink 8" xfId="52058" hidden="1" xr:uid="{00000000-0005-0000-0000-00000AEA0000}"/>
    <cellStyle name="Hyperlink 8" xfId="52131" hidden="1" xr:uid="{00000000-0005-0000-0000-00000BEA0000}"/>
    <cellStyle name="Hyperlink 8" xfId="52181" hidden="1" xr:uid="{00000000-0005-0000-0000-00000CEA0000}"/>
    <cellStyle name="Hyperlink 8" xfId="52339" hidden="1" xr:uid="{00000000-0005-0000-0000-00000DEA0000}"/>
    <cellStyle name="Hyperlink 8" xfId="52512" hidden="1" xr:uid="{00000000-0005-0000-0000-00000EEA0000}"/>
    <cellStyle name="Hyperlink 8" xfId="52489" hidden="1" xr:uid="{00000000-0005-0000-0000-00000FEA0000}"/>
    <cellStyle name="Hyperlink 8" xfId="52562" hidden="1" xr:uid="{00000000-0005-0000-0000-000010EA0000}"/>
    <cellStyle name="Hyperlink 8" xfId="52612" hidden="1" xr:uid="{00000000-0005-0000-0000-000011EA0000}"/>
    <cellStyle name="Hyperlink 8" xfId="52404" hidden="1" xr:uid="{00000000-0005-0000-0000-000012EA0000}"/>
    <cellStyle name="Hyperlink 8" xfId="52744" hidden="1" xr:uid="{00000000-0005-0000-0000-000013EA0000}"/>
    <cellStyle name="Hyperlink 8" xfId="52721" hidden="1" xr:uid="{00000000-0005-0000-0000-000014EA0000}"/>
    <cellStyle name="Hyperlink 8" xfId="52794" hidden="1" xr:uid="{00000000-0005-0000-0000-000015EA0000}"/>
    <cellStyle name="Hyperlink 8" xfId="52844" hidden="1" xr:uid="{00000000-0005-0000-0000-000016EA0000}"/>
    <cellStyle name="Hyperlink 8" xfId="52299" hidden="1" xr:uid="{00000000-0005-0000-0000-000017EA0000}"/>
    <cellStyle name="Hyperlink 8" xfId="52948" hidden="1" xr:uid="{00000000-0005-0000-0000-000018EA0000}"/>
    <cellStyle name="Hyperlink 8" xfId="52925" hidden="1" xr:uid="{00000000-0005-0000-0000-000019EA0000}"/>
    <cellStyle name="Hyperlink 8" xfId="52998" hidden="1" xr:uid="{00000000-0005-0000-0000-00001AEA0000}"/>
    <cellStyle name="Hyperlink 8" xfId="53048" hidden="1" xr:uid="{00000000-0005-0000-0000-00001BEA0000}"/>
    <cellStyle name="Hyperlink 8" xfId="52428" hidden="1" xr:uid="{00000000-0005-0000-0000-00001CEA0000}"/>
    <cellStyle name="Hyperlink 8" xfId="53152" hidden="1" xr:uid="{00000000-0005-0000-0000-00001DEA0000}"/>
    <cellStyle name="Hyperlink 8" xfId="53129" hidden="1" xr:uid="{00000000-0005-0000-0000-00001EEA0000}"/>
    <cellStyle name="Hyperlink 8" xfId="53202" hidden="1" xr:uid="{00000000-0005-0000-0000-00001FEA0000}"/>
    <cellStyle name="Hyperlink 8" xfId="53252" hidden="1" xr:uid="{00000000-0005-0000-0000-000020EA0000}"/>
    <cellStyle name="Hyperlink 8" xfId="52686" hidden="1" xr:uid="{00000000-0005-0000-0000-000021EA0000}"/>
    <cellStyle name="Hyperlink 8" xfId="53356" hidden="1" xr:uid="{00000000-0005-0000-0000-000022EA0000}"/>
    <cellStyle name="Hyperlink 8" xfId="53333" hidden="1" xr:uid="{00000000-0005-0000-0000-000023EA0000}"/>
    <cellStyle name="Hyperlink 8" xfId="53406" hidden="1" xr:uid="{00000000-0005-0000-0000-000024EA0000}"/>
    <cellStyle name="Hyperlink 8" xfId="53456" hidden="1" xr:uid="{00000000-0005-0000-0000-000025EA0000}"/>
    <cellStyle name="Hyperlink 8" xfId="52024" hidden="1" xr:uid="{00000000-0005-0000-0000-000026EA0000}"/>
    <cellStyle name="Hyperlink 8" xfId="53560" hidden="1" xr:uid="{00000000-0005-0000-0000-000027EA0000}"/>
    <cellStyle name="Hyperlink 8" xfId="53537" hidden="1" xr:uid="{00000000-0005-0000-0000-000028EA0000}"/>
    <cellStyle name="Hyperlink 8" xfId="53610" hidden="1" xr:uid="{00000000-0005-0000-0000-000029EA0000}"/>
    <cellStyle name="Hyperlink 8" xfId="53660" hidden="1" xr:uid="{00000000-0005-0000-0000-00002AEA0000}"/>
    <cellStyle name="Hyperlink 8" xfId="53818" hidden="1" xr:uid="{00000000-0005-0000-0000-00002BEA0000}"/>
    <cellStyle name="Hyperlink 8" xfId="53991" hidden="1" xr:uid="{00000000-0005-0000-0000-00002CEA0000}"/>
    <cellStyle name="Hyperlink 8" xfId="53968" hidden="1" xr:uid="{00000000-0005-0000-0000-00002DEA0000}"/>
    <cellStyle name="Hyperlink 8" xfId="54041" hidden="1" xr:uid="{00000000-0005-0000-0000-00002EEA0000}"/>
    <cellStyle name="Hyperlink 8" xfId="54091" hidden="1" xr:uid="{00000000-0005-0000-0000-00002FEA0000}"/>
    <cellStyle name="Hyperlink 8" xfId="53883" hidden="1" xr:uid="{00000000-0005-0000-0000-000030EA0000}"/>
    <cellStyle name="Hyperlink 8" xfId="54223" hidden="1" xr:uid="{00000000-0005-0000-0000-000031EA0000}"/>
    <cellStyle name="Hyperlink 8" xfId="54200" hidden="1" xr:uid="{00000000-0005-0000-0000-000032EA0000}"/>
    <cellStyle name="Hyperlink 8" xfId="54273" hidden="1" xr:uid="{00000000-0005-0000-0000-000033EA0000}"/>
    <cellStyle name="Hyperlink 8" xfId="54323" hidden="1" xr:uid="{00000000-0005-0000-0000-000034EA0000}"/>
    <cellStyle name="Hyperlink 8" xfId="53778" hidden="1" xr:uid="{00000000-0005-0000-0000-000035EA0000}"/>
    <cellStyle name="Hyperlink 8" xfId="54427" hidden="1" xr:uid="{00000000-0005-0000-0000-000036EA0000}"/>
    <cellStyle name="Hyperlink 8" xfId="54404" hidden="1" xr:uid="{00000000-0005-0000-0000-000037EA0000}"/>
    <cellStyle name="Hyperlink 8" xfId="54477" hidden="1" xr:uid="{00000000-0005-0000-0000-000038EA0000}"/>
    <cellStyle name="Hyperlink 8" xfId="54527" hidden="1" xr:uid="{00000000-0005-0000-0000-000039EA0000}"/>
    <cellStyle name="Hyperlink 8" xfId="53907" hidden="1" xr:uid="{00000000-0005-0000-0000-00003AEA0000}"/>
    <cellStyle name="Hyperlink 8" xfId="54631" hidden="1" xr:uid="{00000000-0005-0000-0000-00003BEA0000}"/>
    <cellStyle name="Hyperlink 8" xfId="54608" hidden="1" xr:uid="{00000000-0005-0000-0000-00003CEA0000}"/>
    <cellStyle name="Hyperlink 8" xfId="54681" hidden="1" xr:uid="{00000000-0005-0000-0000-00003DEA0000}"/>
    <cellStyle name="Hyperlink 8" xfId="54731" hidden="1" xr:uid="{00000000-0005-0000-0000-00003EEA0000}"/>
    <cellStyle name="Hyperlink 8" xfId="54165" hidden="1" xr:uid="{00000000-0005-0000-0000-00003FEA0000}"/>
    <cellStyle name="Hyperlink 8" xfId="54835" hidden="1" xr:uid="{00000000-0005-0000-0000-000040EA0000}"/>
    <cellStyle name="Hyperlink 8" xfId="54812" hidden="1" xr:uid="{00000000-0005-0000-0000-000041EA0000}"/>
    <cellStyle name="Hyperlink 8" xfId="54885" hidden="1" xr:uid="{00000000-0005-0000-0000-000042EA0000}"/>
    <cellStyle name="Hyperlink 8" xfId="54935" hidden="1" xr:uid="{00000000-0005-0000-0000-000043EA0000}"/>
    <cellStyle name="Hyperlink 8" xfId="51924" hidden="1" xr:uid="{00000000-0005-0000-0000-000044EA0000}"/>
    <cellStyle name="Hyperlink 8" xfId="55039" hidden="1" xr:uid="{00000000-0005-0000-0000-000045EA0000}"/>
    <cellStyle name="Hyperlink 8" xfId="55016" hidden="1" xr:uid="{00000000-0005-0000-0000-000046EA0000}"/>
    <cellStyle name="Hyperlink 8" xfId="55089" hidden="1" xr:uid="{00000000-0005-0000-0000-000047EA0000}"/>
    <cellStyle name="Hyperlink 8" xfId="55139" hidden="1" xr:uid="{00000000-0005-0000-0000-000048EA0000}"/>
    <cellStyle name="Hyperlink 8" xfId="55297" hidden="1" xr:uid="{00000000-0005-0000-0000-000049EA0000}"/>
    <cellStyle name="Hyperlink 8" xfId="55470" hidden="1" xr:uid="{00000000-0005-0000-0000-00004AEA0000}"/>
    <cellStyle name="Hyperlink 8" xfId="55447" hidden="1" xr:uid="{00000000-0005-0000-0000-00004BEA0000}"/>
    <cellStyle name="Hyperlink 8" xfId="55520" hidden="1" xr:uid="{00000000-0005-0000-0000-00004CEA0000}"/>
    <cellStyle name="Hyperlink 8" xfId="55570" hidden="1" xr:uid="{00000000-0005-0000-0000-00004DEA0000}"/>
    <cellStyle name="Hyperlink 8" xfId="55362" hidden="1" xr:uid="{00000000-0005-0000-0000-00004EEA0000}"/>
    <cellStyle name="Hyperlink 8" xfId="55702" hidden="1" xr:uid="{00000000-0005-0000-0000-00004FEA0000}"/>
    <cellStyle name="Hyperlink 8" xfId="55679" hidden="1" xr:uid="{00000000-0005-0000-0000-000050EA0000}"/>
    <cellStyle name="Hyperlink 8" xfId="55752" hidden="1" xr:uid="{00000000-0005-0000-0000-000051EA0000}"/>
    <cellStyle name="Hyperlink 8" xfId="55802" hidden="1" xr:uid="{00000000-0005-0000-0000-000052EA0000}"/>
    <cellStyle name="Hyperlink 8" xfId="55257" hidden="1" xr:uid="{00000000-0005-0000-0000-000053EA0000}"/>
    <cellStyle name="Hyperlink 8" xfId="55906" hidden="1" xr:uid="{00000000-0005-0000-0000-000054EA0000}"/>
    <cellStyle name="Hyperlink 8" xfId="55883" hidden="1" xr:uid="{00000000-0005-0000-0000-000055EA0000}"/>
    <cellStyle name="Hyperlink 8" xfId="55956" hidden="1" xr:uid="{00000000-0005-0000-0000-000056EA0000}"/>
    <cellStyle name="Hyperlink 8" xfId="56006" hidden="1" xr:uid="{00000000-0005-0000-0000-000057EA0000}"/>
    <cellStyle name="Hyperlink 8" xfId="55386" hidden="1" xr:uid="{00000000-0005-0000-0000-000058EA0000}"/>
    <cellStyle name="Hyperlink 8" xfId="56110" hidden="1" xr:uid="{00000000-0005-0000-0000-000059EA0000}"/>
    <cellStyle name="Hyperlink 8" xfId="56087" hidden="1" xr:uid="{00000000-0005-0000-0000-00005AEA0000}"/>
    <cellStyle name="Hyperlink 8" xfId="56160" hidden="1" xr:uid="{00000000-0005-0000-0000-00005BEA0000}"/>
    <cellStyle name="Hyperlink 8" xfId="56210" hidden="1" xr:uid="{00000000-0005-0000-0000-00005CEA0000}"/>
    <cellStyle name="Hyperlink 8" xfId="55644" hidden="1" xr:uid="{00000000-0005-0000-0000-00005DEA0000}"/>
    <cellStyle name="Hyperlink 8" xfId="56314" hidden="1" xr:uid="{00000000-0005-0000-0000-00005EEA0000}"/>
    <cellStyle name="Hyperlink 8" xfId="56291" hidden="1" xr:uid="{00000000-0005-0000-0000-00005FEA0000}"/>
    <cellStyle name="Hyperlink 8" xfId="56364" hidden="1" xr:uid="{00000000-0005-0000-0000-000060EA0000}"/>
    <cellStyle name="Hyperlink 8" xfId="56414" hidden="1" xr:uid="{00000000-0005-0000-0000-000061EA0000}"/>
    <cellStyle name="Hyperlink 8" xfId="56511" hidden="1" xr:uid="{00000000-0005-0000-0000-000062EA0000}"/>
    <cellStyle name="Hyperlink 8" xfId="56582" hidden="1" xr:uid="{00000000-0005-0000-0000-000063EA0000}"/>
    <cellStyle name="Hyperlink 8" xfId="56559" hidden="1" xr:uid="{00000000-0005-0000-0000-000064EA0000}"/>
    <cellStyle name="Hyperlink 8" xfId="56632" hidden="1" xr:uid="{00000000-0005-0000-0000-000065EA0000}"/>
    <cellStyle name="Hyperlink 8" xfId="56682" hidden="1" xr:uid="{00000000-0005-0000-0000-000066EA0000}"/>
    <cellStyle name="Hyperlink 8" xfId="56768" hidden="1" xr:uid="{00000000-0005-0000-0000-000067EA0000}"/>
    <cellStyle name="Hyperlink 8" xfId="56837" hidden="1" xr:uid="{00000000-0005-0000-0000-000068EA0000}"/>
    <cellStyle name="Hyperlink 8" xfId="56814" hidden="1" xr:uid="{00000000-0005-0000-0000-000069EA0000}"/>
    <cellStyle name="Hyperlink 8" xfId="56887" hidden="1" xr:uid="{00000000-0005-0000-0000-00006AEA0000}"/>
    <cellStyle name="Hyperlink 8" xfId="56937" hidden="1" xr:uid="{00000000-0005-0000-0000-00006BEA0000}"/>
    <cellStyle name="Hyperlink 8" xfId="57080" hidden="1" xr:uid="{00000000-0005-0000-0000-00006CEA0000}"/>
    <cellStyle name="Hyperlink 8" xfId="57204" hidden="1" xr:uid="{00000000-0005-0000-0000-00006DEA0000}"/>
    <cellStyle name="Hyperlink 8" xfId="57181" hidden="1" xr:uid="{00000000-0005-0000-0000-00006EEA0000}"/>
    <cellStyle name="Hyperlink 8" xfId="57254" hidden="1" xr:uid="{00000000-0005-0000-0000-00006FEA0000}"/>
    <cellStyle name="Hyperlink 8" xfId="57304" hidden="1" xr:uid="{00000000-0005-0000-0000-000070EA0000}"/>
    <cellStyle name="Hyperlink 8" xfId="57462" hidden="1" xr:uid="{00000000-0005-0000-0000-000071EA0000}"/>
    <cellStyle name="Hyperlink 8" xfId="57635" hidden="1" xr:uid="{00000000-0005-0000-0000-000072EA0000}"/>
    <cellStyle name="Hyperlink 8" xfId="57612" hidden="1" xr:uid="{00000000-0005-0000-0000-000073EA0000}"/>
    <cellStyle name="Hyperlink 8" xfId="57685" hidden="1" xr:uid="{00000000-0005-0000-0000-000074EA0000}"/>
    <cellStyle name="Hyperlink 8" xfId="57735" hidden="1" xr:uid="{00000000-0005-0000-0000-000075EA0000}"/>
    <cellStyle name="Hyperlink 8" xfId="57527" hidden="1" xr:uid="{00000000-0005-0000-0000-000076EA0000}"/>
    <cellStyle name="Hyperlink 8" xfId="57867" hidden="1" xr:uid="{00000000-0005-0000-0000-000077EA0000}"/>
    <cellStyle name="Hyperlink 8" xfId="57844" hidden="1" xr:uid="{00000000-0005-0000-0000-000078EA0000}"/>
    <cellStyle name="Hyperlink 8" xfId="57917" hidden="1" xr:uid="{00000000-0005-0000-0000-000079EA0000}"/>
    <cellStyle name="Hyperlink 8" xfId="57967" hidden="1" xr:uid="{00000000-0005-0000-0000-00007AEA0000}"/>
    <cellStyle name="Hyperlink 8" xfId="57422" hidden="1" xr:uid="{00000000-0005-0000-0000-00007BEA0000}"/>
    <cellStyle name="Hyperlink 8" xfId="58071" hidden="1" xr:uid="{00000000-0005-0000-0000-00007CEA0000}"/>
    <cellStyle name="Hyperlink 8" xfId="58048" hidden="1" xr:uid="{00000000-0005-0000-0000-00007DEA0000}"/>
    <cellStyle name="Hyperlink 8" xfId="58121" hidden="1" xr:uid="{00000000-0005-0000-0000-00007EEA0000}"/>
    <cellStyle name="Hyperlink 8" xfId="58171" hidden="1" xr:uid="{00000000-0005-0000-0000-00007FEA0000}"/>
    <cellStyle name="Hyperlink 8" xfId="57551" hidden="1" xr:uid="{00000000-0005-0000-0000-000080EA0000}"/>
    <cellStyle name="Hyperlink 8" xfId="58275" hidden="1" xr:uid="{00000000-0005-0000-0000-000081EA0000}"/>
    <cellStyle name="Hyperlink 8" xfId="58252" hidden="1" xr:uid="{00000000-0005-0000-0000-000082EA0000}"/>
    <cellStyle name="Hyperlink 8" xfId="58325" hidden="1" xr:uid="{00000000-0005-0000-0000-000083EA0000}"/>
    <cellStyle name="Hyperlink 8" xfId="58375" hidden="1" xr:uid="{00000000-0005-0000-0000-000084EA0000}"/>
    <cellStyle name="Hyperlink 8" xfId="57809" hidden="1" xr:uid="{00000000-0005-0000-0000-000085EA0000}"/>
    <cellStyle name="Hyperlink 8" xfId="58479" hidden="1" xr:uid="{00000000-0005-0000-0000-000086EA0000}"/>
    <cellStyle name="Hyperlink 8" xfId="58456" hidden="1" xr:uid="{00000000-0005-0000-0000-000087EA0000}"/>
    <cellStyle name="Hyperlink 8" xfId="58529" hidden="1" xr:uid="{00000000-0005-0000-0000-000088EA0000}"/>
    <cellStyle name="Hyperlink 8" xfId="58579" hidden="1" xr:uid="{00000000-0005-0000-0000-000089EA0000}"/>
    <cellStyle name="Hyperlink 8" xfId="57146" hidden="1" xr:uid="{00000000-0005-0000-0000-00008AEA0000}"/>
    <cellStyle name="Hyperlink 8" xfId="58683" hidden="1" xr:uid="{00000000-0005-0000-0000-00008BEA0000}"/>
    <cellStyle name="Hyperlink 8" xfId="58660" hidden="1" xr:uid="{00000000-0005-0000-0000-00008CEA0000}"/>
    <cellStyle name="Hyperlink 8" xfId="58733" hidden="1" xr:uid="{00000000-0005-0000-0000-00008DEA0000}"/>
    <cellStyle name="Hyperlink 8" xfId="58783" hidden="1" xr:uid="{00000000-0005-0000-0000-00008EEA0000}"/>
    <cellStyle name="Hyperlink 8" xfId="58941" hidden="1" xr:uid="{00000000-0005-0000-0000-00008FEA0000}"/>
    <cellStyle name="Hyperlink 8" xfId="59114" hidden="1" xr:uid="{00000000-0005-0000-0000-000090EA0000}"/>
    <cellStyle name="Hyperlink 8" xfId="59091" hidden="1" xr:uid="{00000000-0005-0000-0000-000091EA0000}"/>
    <cellStyle name="Hyperlink 8" xfId="59164" hidden="1" xr:uid="{00000000-0005-0000-0000-000092EA0000}"/>
    <cellStyle name="Hyperlink 8" xfId="59214" hidden="1" xr:uid="{00000000-0005-0000-0000-000093EA0000}"/>
    <cellStyle name="Hyperlink 8" xfId="59006" hidden="1" xr:uid="{00000000-0005-0000-0000-000094EA0000}"/>
    <cellStyle name="Hyperlink 8" xfId="59346" hidden="1" xr:uid="{00000000-0005-0000-0000-000095EA0000}"/>
    <cellStyle name="Hyperlink 8" xfId="59323" hidden="1" xr:uid="{00000000-0005-0000-0000-000096EA0000}"/>
    <cellStyle name="Hyperlink 8" xfId="59396" hidden="1" xr:uid="{00000000-0005-0000-0000-000097EA0000}"/>
    <cellStyle name="Hyperlink 8" xfId="59446" hidden="1" xr:uid="{00000000-0005-0000-0000-000098EA0000}"/>
    <cellStyle name="Hyperlink 8" xfId="58901" hidden="1" xr:uid="{00000000-0005-0000-0000-000099EA0000}"/>
    <cellStyle name="Hyperlink 8" xfId="59550" hidden="1" xr:uid="{00000000-0005-0000-0000-00009AEA0000}"/>
    <cellStyle name="Hyperlink 8" xfId="59527" hidden="1" xr:uid="{00000000-0005-0000-0000-00009BEA0000}"/>
    <cellStyle name="Hyperlink 8" xfId="59600" hidden="1" xr:uid="{00000000-0005-0000-0000-00009CEA0000}"/>
    <cellStyle name="Hyperlink 8" xfId="59650" hidden="1" xr:uid="{00000000-0005-0000-0000-00009DEA0000}"/>
    <cellStyle name="Hyperlink 8" xfId="59030" hidden="1" xr:uid="{00000000-0005-0000-0000-00009EEA0000}"/>
    <cellStyle name="Hyperlink 8" xfId="59754" hidden="1" xr:uid="{00000000-0005-0000-0000-00009FEA0000}"/>
    <cellStyle name="Hyperlink 8" xfId="59731" hidden="1" xr:uid="{00000000-0005-0000-0000-0000A0EA0000}"/>
    <cellStyle name="Hyperlink 8" xfId="59804" hidden="1" xr:uid="{00000000-0005-0000-0000-0000A1EA0000}"/>
    <cellStyle name="Hyperlink 8" xfId="59854" hidden="1" xr:uid="{00000000-0005-0000-0000-0000A2EA0000}"/>
    <cellStyle name="Hyperlink 8" xfId="59288" hidden="1" xr:uid="{00000000-0005-0000-0000-0000A3EA0000}"/>
    <cellStyle name="Hyperlink 8" xfId="59958" hidden="1" xr:uid="{00000000-0005-0000-0000-0000A4EA0000}"/>
    <cellStyle name="Hyperlink 8" xfId="59935" hidden="1" xr:uid="{00000000-0005-0000-0000-0000A5EA0000}"/>
    <cellStyle name="Hyperlink 8" xfId="60008" hidden="1" xr:uid="{00000000-0005-0000-0000-0000A6EA0000}"/>
    <cellStyle name="Hyperlink 8" xfId="60058" hidden="1" xr:uid="{00000000-0005-0000-0000-0000A7EA0000}"/>
    <cellStyle name="Hyperlink 8" xfId="57041" hidden="1" xr:uid="{00000000-0005-0000-0000-0000A8EA0000}"/>
    <cellStyle name="Hyperlink 8" xfId="60162" hidden="1" xr:uid="{00000000-0005-0000-0000-0000A9EA0000}"/>
    <cellStyle name="Hyperlink 8" xfId="60139" hidden="1" xr:uid="{00000000-0005-0000-0000-0000AAEA0000}"/>
    <cellStyle name="Hyperlink 8" xfId="60212" hidden="1" xr:uid="{00000000-0005-0000-0000-0000ABEA0000}"/>
    <cellStyle name="Hyperlink 8" xfId="60262" hidden="1" xr:uid="{00000000-0005-0000-0000-0000ACEA0000}"/>
    <cellStyle name="Hyperlink 8" xfId="60420" hidden="1" xr:uid="{00000000-0005-0000-0000-0000ADEA0000}"/>
    <cellStyle name="Hyperlink 8" xfId="60593" hidden="1" xr:uid="{00000000-0005-0000-0000-0000AEEA0000}"/>
    <cellStyle name="Hyperlink 8" xfId="60570" hidden="1" xr:uid="{00000000-0005-0000-0000-0000AFEA0000}"/>
    <cellStyle name="Hyperlink 8" xfId="60643" hidden="1" xr:uid="{00000000-0005-0000-0000-0000B0EA0000}"/>
    <cellStyle name="Hyperlink 8" xfId="60693" hidden="1" xr:uid="{00000000-0005-0000-0000-0000B1EA0000}"/>
    <cellStyle name="Hyperlink 8" xfId="60485" hidden="1" xr:uid="{00000000-0005-0000-0000-0000B2EA0000}"/>
    <cellStyle name="Hyperlink 8" xfId="60825" hidden="1" xr:uid="{00000000-0005-0000-0000-0000B3EA0000}"/>
    <cellStyle name="Hyperlink 8" xfId="60802" hidden="1" xr:uid="{00000000-0005-0000-0000-0000B4EA0000}"/>
    <cellStyle name="Hyperlink 8" xfId="60875" hidden="1" xr:uid="{00000000-0005-0000-0000-0000B5EA0000}"/>
    <cellStyle name="Hyperlink 8" xfId="60925" hidden="1" xr:uid="{00000000-0005-0000-0000-0000B6EA0000}"/>
    <cellStyle name="Hyperlink 8" xfId="60380" hidden="1" xr:uid="{00000000-0005-0000-0000-0000B7EA0000}"/>
    <cellStyle name="Hyperlink 8" xfId="61029" hidden="1" xr:uid="{00000000-0005-0000-0000-0000B8EA0000}"/>
    <cellStyle name="Hyperlink 8" xfId="61006" hidden="1" xr:uid="{00000000-0005-0000-0000-0000B9EA0000}"/>
    <cellStyle name="Hyperlink 8" xfId="61079" hidden="1" xr:uid="{00000000-0005-0000-0000-0000BAEA0000}"/>
    <cellStyle name="Hyperlink 8" xfId="61129" hidden="1" xr:uid="{00000000-0005-0000-0000-0000BBEA0000}"/>
    <cellStyle name="Hyperlink 8" xfId="60509" hidden="1" xr:uid="{00000000-0005-0000-0000-0000BCEA0000}"/>
    <cellStyle name="Hyperlink 8" xfId="61233" hidden="1" xr:uid="{00000000-0005-0000-0000-0000BDEA0000}"/>
    <cellStyle name="Hyperlink 8" xfId="61210" hidden="1" xr:uid="{00000000-0005-0000-0000-0000BEEA0000}"/>
    <cellStyle name="Hyperlink 8" xfId="61283" hidden="1" xr:uid="{00000000-0005-0000-0000-0000BFEA0000}"/>
    <cellStyle name="Hyperlink 8" xfId="61333" hidden="1" xr:uid="{00000000-0005-0000-0000-0000C0EA0000}"/>
    <cellStyle name="Hyperlink 8" xfId="60767" hidden="1" xr:uid="{00000000-0005-0000-0000-0000C1EA0000}"/>
    <cellStyle name="Hyperlink 8" xfId="61437" hidden="1" xr:uid="{00000000-0005-0000-0000-0000C2EA0000}"/>
    <cellStyle name="Hyperlink 8" xfId="61414" hidden="1" xr:uid="{00000000-0005-0000-0000-0000C3EA0000}"/>
    <cellStyle name="Hyperlink 8" xfId="61487" hidden="1" xr:uid="{00000000-0005-0000-0000-0000C4EA0000}"/>
    <cellStyle name="Hyperlink 8" xfId="61537" xr:uid="{00000000-0005-0000-0000-0000C5EA0000}"/>
    <cellStyle name="Hyperlink 9" xfId="189" hidden="1" xr:uid="{00000000-0005-0000-0000-0000C6EA0000}"/>
    <cellStyle name="Hyperlink 9" xfId="218" hidden="1" xr:uid="{00000000-0005-0000-0000-0000C7EA0000}"/>
    <cellStyle name="Hyperlink 9" xfId="448" hidden="1" xr:uid="{00000000-0005-0000-0000-0000C8EA0000}"/>
    <cellStyle name="Hyperlink 9" xfId="427" hidden="1" xr:uid="{00000000-0005-0000-0000-0000C9EA0000}"/>
    <cellStyle name="Hyperlink 9" xfId="500" hidden="1" xr:uid="{00000000-0005-0000-0000-0000CAEA0000}"/>
    <cellStyle name="Hyperlink 9" xfId="550" hidden="1" xr:uid="{00000000-0005-0000-0000-0000CBEA0000}"/>
    <cellStyle name="Hyperlink 9" xfId="636" hidden="1" xr:uid="{00000000-0005-0000-0000-0000CCEA0000}"/>
    <cellStyle name="Hyperlink 9" xfId="705" hidden="1" xr:uid="{00000000-0005-0000-0000-0000CDEA0000}"/>
    <cellStyle name="Hyperlink 9" xfId="684" hidden="1" xr:uid="{00000000-0005-0000-0000-0000CEEA0000}"/>
    <cellStyle name="Hyperlink 9" xfId="755" hidden="1" xr:uid="{00000000-0005-0000-0000-0000CFEA0000}"/>
    <cellStyle name="Hyperlink 9" xfId="805" hidden="1" xr:uid="{00000000-0005-0000-0000-0000D0EA0000}"/>
    <cellStyle name="Hyperlink 9" xfId="950" hidden="1" xr:uid="{00000000-0005-0000-0000-0000D1EA0000}"/>
    <cellStyle name="Hyperlink 9" xfId="1075" hidden="1" xr:uid="{00000000-0005-0000-0000-0000D2EA0000}"/>
    <cellStyle name="Hyperlink 9" xfId="1054" hidden="1" xr:uid="{00000000-0005-0000-0000-0000D3EA0000}"/>
    <cellStyle name="Hyperlink 9" xfId="1125" hidden="1" xr:uid="{00000000-0005-0000-0000-0000D4EA0000}"/>
    <cellStyle name="Hyperlink 9" xfId="1175" hidden="1" xr:uid="{00000000-0005-0000-0000-0000D5EA0000}"/>
    <cellStyle name="Hyperlink 9" xfId="1333" hidden="1" xr:uid="{00000000-0005-0000-0000-0000D6EA0000}"/>
    <cellStyle name="Hyperlink 9" xfId="1506" hidden="1" xr:uid="{00000000-0005-0000-0000-0000D7EA0000}"/>
    <cellStyle name="Hyperlink 9" xfId="1485" hidden="1" xr:uid="{00000000-0005-0000-0000-0000D8EA0000}"/>
    <cellStyle name="Hyperlink 9" xfId="1556" hidden="1" xr:uid="{00000000-0005-0000-0000-0000D9EA0000}"/>
    <cellStyle name="Hyperlink 9" xfId="1606" hidden="1" xr:uid="{00000000-0005-0000-0000-0000DAEA0000}"/>
    <cellStyle name="Hyperlink 9" xfId="1400" hidden="1" xr:uid="{00000000-0005-0000-0000-0000DBEA0000}"/>
    <cellStyle name="Hyperlink 9" xfId="1738" hidden="1" xr:uid="{00000000-0005-0000-0000-0000DCEA0000}"/>
    <cellStyle name="Hyperlink 9" xfId="1717" hidden="1" xr:uid="{00000000-0005-0000-0000-0000DDEA0000}"/>
    <cellStyle name="Hyperlink 9" xfId="1788" hidden="1" xr:uid="{00000000-0005-0000-0000-0000DEEA0000}"/>
    <cellStyle name="Hyperlink 9" xfId="1838" hidden="1" xr:uid="{00000000-0005-0000-0000-0000DFEA0000}"/>
    <cellStyle name="Hyperlink 9" xfId="1295" hidden="1" xr:uid="{00000000-0005-0000-0000-0000E0EA0000}"/>
    <cellStyle name="Hyperlink 9" xfId="1942" hidden="1" xr:uid="{00000000-0005-0000-0000-0000E1EA0000}"/>
    <cellStyle name="Hyperlink 9" xfId="1921" hidden="1" xr:uid="{00000000-0005-0000-0000-0000E2EA0000}"/>
    <cellStyle name="Hyperlink 9" xfId="1992" hidden="1" xr:uid="{00000000-0005-0000-0000-0000E3EA0000}"/>
    <cellStyle name="Hyperlink 9" xfId="2042" hidden="1" xr:uid="{00000000-0005-0000-0000-0000E4EA0000}"/>
    <cellStyle name="Hyperlink 9" xfId="1469" hidden="1" xr:uid="{00000000-0005-0000-0000-0000E5EA0000}"/>
    <cellStyle name="Hyperlink 9" xfId="2146" hidden="1" xr:uid="{00000000-0005-0000-0000-0000E6EA0000}"/>
    <cellStyle name="Hyperlink 9" xfId="2125" hidden="1" xr:uid="{00000000-0005-0000-0000-0000E7EA0000}"/>
    <cellStyle name="Hyperlink 9" xfId="2196" hidden="1" xr:uid="{00000000-0005-0000-0000-0000E8EA0000}"/>
    <cellStyle name="Hyperlink 9" xfId="2246" hidden="1" xr:uid="{00000000-0005-0000-0000-0000E9EA0000}"/>
    <cellStyle name="Hyperlink 9" xfId="1253" hidden="1" xr:uid="{00000000-0005-0000-0000-0000EAEA0000}"/>
    <cellStyle name="Hyperlink 9" xfId="2350" hidden="1" xr:uid="{00000000-0005-0000-0000-0000EBEA0000}"/>
    <cellStyle name="Hyperlink 9" xfId="2329" hidden="1" xr:uid="{00000000-0005-0000-0000-0000ECEA0000}"/>
    <cellStyle name="Hyperlink 9" xfId="2400" hidden="1" xr:uid="{00000000-0005-0000-0000-0000EDEA0000}"/>
    <cellStyle name="Hyperlink 9" xfId="2450" hidden="1" xr:uid="{00000000-0005-0000-0000-0000EEEA0000}"/>
    <cellStyle name="Hyperlink 9" xfId="1018" hidden="1" xr:uid="{00000000-0005-0000-0000-0000EFEA0000}"/>
    <cellStyle name="Hyperlink 9" xfId="2554" hidden="1" xr:uid="{00000000-0005-0000-0000-0000F0EA0000}"/>
    <cellStyle name="Hyperlink 9" xfId="2533" hidden="1" xr:uid="{00000000-0005-0000-0000-0000F1EA0000}"/>
    <cellStyle name="Hyperlink 9" xfId="2604" hidden="1" xr:uid="{00000000-0005-0000-0000-0000F2EA0000}"/>
    <cellStyle name="Hyperlink 9" xfId="2654" hidden="1" xr:uid="{00000000-0005-0000-0000-0000F3EA0000}"/>
    <cellStyle name="Hyperlink 9" xfId="2812" hidden="1" xr:uid="{00000000-0005-0000-0000-0000F4EA0000}"/>
    <cellStyle name="Hyperlink 9" xfId="2985" hidden="1" xr:uid="{00000000-0005-0000-0000-0000F5EA0000}"/>
    <cellStyle name="Hyperlink 9" xfId="2964" hidden="1" xr:uid="{00000000-0005-0000-0000-0000F6EA0000}"/>
    <cellStyle name="Hyperlink 9" xfId="3035" hidden="1" xr:uid="{00000000-0005-0000-0000-0000F7EA0000}"/>
    <cellStyle name="Hyperlink 9" xfId="3085" hidden="1" xr:uid="{00000000-0005-0000-0000-0000F8EA0000}"/>
    <cellStyle name="Hyperlink 9" xfId="2879" hidden="1" xr:uid="{00000000-0005-0000-0000-0000F9EA0000}"/>
    <cellStyle name="Hyperlink 9" xfId="3217" hidden="1" xr:uid="{00000000-0005-0000-0000-0000FAEA0000}"/>
    <cellStyle name="Hyperlink 9" xfId="3196" hidden="1" xr:uid="{00000000-0005-0000-0000-0000FBEA0000}"/>
    <cellStyle name="Hyperlink 9" xfId="3267" hidden="1" xr:uid="{00000000-0005-0000-0000-0000FCEA0000}"/>
    <cellStyle name="Hyperlink 9" xfId="3317" hidden="1" xr:uid="{00000000-0005-0000-0000-0000FDEA0000}"/>
    <cellStyle name="Hyperlink 9" xfId="2774" hidden="1" xr:uid="{00000000-0005-0000-0000-0000FEEA0000}"/>
    <cellStyle name="Hyperlink 9" xfId="3421" hidden="1" xr:uid="{00000000-0005-0000-0000-0000FFEA0000}"/>
    <cellStyle name="Hyperlink 9" xfId="3400" hidden="1" xr:uid="{00000000-0005-0000-0000-000000EB0000}"/>
    <cellStyle name="Hyperlink 9" xfId="3471" hidden="1" xr:uid="{00000000-0005-0000-0000-000001EB0000}"/>
    <cellStyle name="Hyperlink 9" xfId="3521" hidden="1" xr:uid="{00000000-0005-0000-0000-000002EB0000}"/>
    <cellStyle name="Hyperlink 9" xfId="2948" hidden="1" xr:uid="{00000000-0005-0000-0000-000003EB0000}"/>
    <cellStyle name="Hyperlink 9" xfId="3625" hidden="1" xr:uid="{00000000-0005-0000-0000-000004EB0000}"/>
    <cellStyle name="Hyperlink 9" xfId="3604" hidden="1" xr:uid="{00000000-0005-0000-0000-000005EB0000}"/>
    <cellStyle name="Hyperlink 9" xfId="3675" hidden="1" xr:uid="{00000000-0005-0000-0000-000006EB0000}"/>
    <cellStyle name="Hyperlink 9" xfId="3725" hidden="1" xr:uid="{00000000-0005-0000-0000-000007EB0000}"/>
    <cellStyle name="Hyperlink 9" xfId="2732" hidden="1" xr:uid="{00000000-0005-0000-0000-000008EB0000}"/>
    <cellStyle name="Hyperlink 9" xfId="3829" hidden="1" xr:uid="{00000000-0005-0000-0000-000009EB0000}"/>
    <cellStyle name="Hyperlink 9" xfId="3808" hidden="1" xr:uid="{00000000-0005-0000-0000-00000AEB0000}"/>
    <cellStyle name="Hyperlink 9" xfId="3879" hidden="1" xr:uid="{00000000-0005-0000-0000-00000BEB0000}"/>
    <cellStyle name="Hyperlink 9" xfId="3929" hidden="1" xr:uid="{00000000-0005-0000-0000-00000CEB0000}"/>
    <cellStyle name="Hyperlink 9" xfId="925" hidden="1" xr:uid="{00000000-0005-0000-0000-00000DEB0000}"/>
    <cellStyle name="Hyperlink 9" xfId="4033" hidden="1" xr:uid="{00000000-0005-0000-0000-00000EEB0000}"/>
    <cellStyle name="Hyperlink 9" xfId="4012" hidden="1" xr:uid="{00000000-0005-0000-0000-00000FEB0000}"/>
    <cellStyle name="Hyperlink 9" xfId="4083" hidden="1" xr:uid="{00000000-0005-0000-0000-000010EB0000}"/>
    <cellStyle name="Hyperlink 9" xfId="4133" hidden="1" xr:uid="{00000000-0005-0000-0000-000011EB0000}"/>
    <cellStyle name="Hyperlink 9" xfId="4291" hidden="1" xr:uid="{00000000-0005-0000-0000-000012EB0000}"/>
    <cellStyle name="Hyperlink 9" xfId="4464" hidden="1" xr:uid="{00000000-0005-0000-0000-000013EB0000}"/>
    <cellStyle name="Hyperlink 9" xfId="4443" hidden="1" xr:uid="{00000000-0005-0000-0000-000014EB0000}"/>
    <cellStyle name="Hyperlink 9" xfId="4514" hidden="1" xr:uid="{00000000-0005-0000-0000-000015EB0000}"/>
    <cellStyle name="Hyperlink 9" xfId="4564" hidden="1" xr:uid="{00000000-0005-0000-0000-000016EB0000}"/>
    <cellStyle name="Hyperlink 9" xfId="4358" hidden="1" xr:uid="{00000000-0005-0000-0000-000017EB0000}"/>
    <cellStyle name="Hyperlink 9" xfId="4696" hidden="1" xr:uid="{00000000-0005-0000-0000-000018EB0000}"/>
    <cellStyle name="Hyperlink 9" xfId="4675" hidden="1" xr:uid="{00000000-0005-0000-0000-000019EB0000}"/>
    <cellStyle name="Hyperlink 9" xfId="4746" hidden="1" xr:uid="{00000000-0005-0000-0000-00001AEB0000}"/>
    <cellStyle name="Hyperlink 9" xfId="4796" hidden="1" xr:uid="{00000000-0005-0000-0000-00001BEB0000}"/>
    <cellStyle name="Hyperlink 9" xfId="4253" hidden="1" xr:uid="{00000000-0005-0000-0000-00001CEB0000}"/>
    <cellStyle name="Hyperlink 9" xfId="4900" hidden="1" xr:uid="{00000000-0005-0000-0000-00001DEB0000}"/>
    <cellStyle name="Hyperlink 9" xfId="4879" hidden="1" xr:uid="{00000000-0005-0000-0000-00001EEB0000}"/>
    <cellStyle name="Hyperlink 9" xfId="4950" hidden="1" xr:uid="{00000000-0005-0000-0000-00001FEB0000}"/>
    <cellStyle name="Hyperlink 9" xfId="5000" hidden="1" xr:uid="{00000000-0005-0000-0000-000020EB0000}"/>
    <cellStyle name="Hyperlink 9" xfId="4427" hidden="1" xr:uid="{00000000-0005-0000-0000-000021EB0000}"/>
    <cellStyle name="Hyperlink 9" xfId="5104" hidden="1" xr:uid="{00000000-0005-0000-0000-000022EB0000}"/>
    <cellStyle name="Hyperlink 9" xfId="5083" hidden="1" xr:uid="{00000000-0005-0000-0000-000023EB0000}"/>
    <cellStyle name="Hyperlink 9" xfId="5154" hidden="1" xr:uid="{00000000-0005-0000-0000-000024EB0000}"/>
    <cellStyle name="Hyperlink 9" xfId="5204" hidden="1" xr:uid="{00000000-0005-0000-0000-000025EB0000}"/>
    <cellStyle name="Hyperlink 9" xfId="4211" hidden="1" xr:uid="{00000000-0005-0000-0000-000026EB0000}"/>
    <cellStyle name="Hyperlink 9" xfId="5308" hidden="1" xr:uid="{00000000-0005-0000-0000-000027EB0000}"/>
    <cellStyle name="Hyperlink 9" xfId="5287" hidden="1" xr:uid="{00000000-0005-0000-0000-000028EB0000}"/>
    <cellStyle name="Hyperlink 9" xfId="5358" hidden="1" xr:uid="{00000000-0005-0000-0000-000029EB0000}"/>
    <cellStyle name="Hyperlink 9" xfId="5408" hidden="1" xr:uid="{00000000-0005-0000-0000-00002AEB0000}"/>
    <cellStyle name="Hyperlink 9" xfId="5644" hidden="1" xr:uid="{00000000-0005-0000-0000-00002BEB0000}"/>
    <cellStyle name="Hyperlink 9" xfId="5844" hidden="1" xr:uid="{00000000-0005-0000-0000-00002CEB0000}"/>
    <cellStyle name="Hyperlink 9" xfId="5823" hidden="1" xr:uid="{00000000-0005-0000-0000-00002DEB0000}"/>
    <cellStyle name="Hyperlink 9" xfId="5894" hidden="1" xr:uid="{00000000-0005-0000-0000-00002EEB0000}"/>
    <cellStyle name="Hyperlink 9" xfId="5944" hidden="1" xr:uid="{00000000-0005-0000-0000-00002FEB0000}"/>
    <cellStyle name="Hyperlink 9" xfId="6030" hidden="1" xr:uid="{00000000-0005-0000-0000-000030EB0000}"/>
    <cellStyle name="Hyperlink 9" xfId="6099" hidden="1" xr:uid="{00000000-0005-0000-0000-000031EB0000}"/>
    <cellStyle name="Hyperlink 9" xfId="6078" hidden="1" xr:uid="{00000000-0005-0000-0000-000032EB0000}"/>
    <cellStyle name="Hyperlink 9" xfId="6149" hidden="1" xr:uid="{00000000-0005-0000-0000-000033EB0000}"/>
    <cellStyle name="Hyperlink 9" xfId="6199" hidden="1" xr:uid="{00000000-0005-0000-0000-000034EB0000}"/>
    <cellStyle name="Hyperlink 9" xfId="6341" hidden="1" xr:uid="{00000000-0005-0000-0000-000035EB0000}"/>
    <cellStyle name="Hyperlink 9" xfId="6465" hidden="1" xr:uid="{00000000-0005-0000-0000-000036EB0000}"/>
    <cellStyle name="Hyperlink 9" xfId="6444" hidden="1" xr:uid="{00000000-0005-0000-0000-000037EB0000}"/>
    <cellStyle name="Hyperlink 9" xfId="6515" hidden="1" xr:uid="{00000000-0005-0000-0000-000038EB0000}"/>
    <cellStyle name="Hyperlink 9" xfId="6565" hidden="1" xr:uid="{00000000-0005-0000-0000-000039EB0000}"/>
    <cellStyle name="Hyperlink 9" xfId="6723" hidden="1" xr:uid="{00000000-0005-0000-0000-00003AEB0000}"/>
    <cellStyle name="Hyperlink 9" xfId="6896" hidden="1" xr:uid="{00000000-0005-0000-0000-00003BEB0000}"/>
    <cellStyle name="Hyperlink 9" xfId="6875" hidden="1" xr:uid="{00000000-0005-0000-0000-00003CEB0000}"/>
    <cellStyle name="Hyperlink 9" xfId="6946" hidden="1" xr:uid="{00000000-0005-0000-0000-00003DEB0000}"/>
    <cellStyle name="Hyperlink 9" xfId="6996" hidden="1" xr:uid="{00000000-0005-0000-0000-00003EEB0000}"/>
    <cellStyle name="Hyperlink 9" xfId="6790" hidden="1" xr:uid="{00000000-0005-0000-0000-00003FEB0000}"/>
    <cellStyle name="Hyperlink 9" xfId="7128" hidden="1" xr:uid="{00000000-0005-0000-0000-000040EB0000}"/>
    <cellStyle name="Hyperlink 9" xfId="7107" hidden="1" xr:uid="{00000000-0005-0000-0000-000041EB0000}"/>
    <cellStyle name="Hyperlink 9" xfId="7178" hidden="1" xr:uid="{00000000-0005-0000-0000-000042EB0000}"/>
    <cellStyle name="Hyperlink 9" xfId="7228" hidden="1" xr:uid="{00000000-0005-0000-0000-000043EB0000}"/>
    <cellStyle name="Hyperlink 9" xfId="6685" hidden="1" xr:uid="{00000000-0005-0000-0000-000044EB0000}"/>
    <cellStyle name="Hyperlink 9" xfId="7332" hidden="1" xr:uid="{00000000-0005-0000-0000-000045EB0000}"/>
    <cellStyle name="Hyperlink 9" xfId="7311" hidden="1" xr:uid="{00000000-0005-0000-0000-000046EB0000}"/>
    <cellStyle name="Hyperlink 9" xfId="7382" hidden="1" xr:uid="{00000000-0005-0000-0000-000047EB0000}"/>
    <cellStyle name="Hyperlink 9" xfId="7432" hidden="1" xr:uid="{00000000-0005-0000-0000-000048EB0000}"/>
    <cellStyle name="Hyperlink 9" xfId="6859" hidden="1" xr:uid="{00000000-0005-0000-0000-000049EB0000}"/>
    <cellStyle name="Hyperlink 9" xfId="7536" hidden="1" xr:uid="{00000000-0005-0000-0000-00004AEB0000}"/>
    <cellStyle name="Hyperlink 9" xfId="7515" hidden="1" xr:uid="{00000000-0005-0000-0000-00004BEB0000}"/>
    <cellStyle name="Hyperlink 9" xfId="7586" hidden="1" xr:uid="{00000000-0005-0000-0000-00004CEB0000}"/>
    <cellStyle name="Hyperlink 9" xfId="7636" hidden="1" xr:uid="{00000000-0005-0000-0000-00004DEB0000}"/>
    <cellStyle name="Hyperlink 9" xfId="6643" hidden="1" xr:uid="{00000000-0005-0000-0000-00004EEB0000}"/>
    <cellStyle name="Hyperlink 9" xfId="7740" hidden="1" xr:uid="{00000000-0005-0000-0000-00004FEB0000}"/>
    <cellStyle name="Hyperlink 9" xfId="7719" hidden="1" xr:uid="{00000000-0005-0000-0000-000050EB0000}"/>
    <cellStyle name="Hyperlink 9" xfId="7790" hidden="1" xr:uid="{00000000-0005-0000-0000-000051EB0000}"/>
    <cellStyle name="Hyperlink 9" xfId="7840" hidden="1" xr:uid="{00000000-0005-0000-0000-000052EB0000}"/>
    <cellStyle name="Hyperlink 9" xfId="6409" hidden="1" xr:uid="{00000000-0005-0000-0000-000053EB0000}"/>
    <cellStyle name="Hyperlink 9" xfId="7944" hidden="1" xr:uid="{00000000-0005-0000-0000-000054EB0000}"/>
    <cellStyle name="Hyperlink 9" xfId="7923" hidden="1" xr:uid="{00000000-0005-0000-0000-000055EB0000}"/>
    <cellStyle name="Hyperlink 9" xfId="7994" hidden="1" xr:uid="{00000000-0005-0000-0000-000056EB0000}"/>
    <cellStyle name="Hyperlink 9" xfId="8044" hidden="1" xr:uid="{00000000-0005-0000-0000-000057EB0000}"/>
    <cellStyle name="Hyperlink 9" xfId="8202" hidden="1" xr:uid="{00000000-0005-0000-0000-000058EB0000}"/>
    <cellStyle name="Hyperlink 9" xfId="8375" hidden="1" xr:uid="{00000000-0005-0000-0000-000059EB0000}"/>
    <cellStyle name="Hyperlink 9" xfId="8354" hidden="1" xr:uid="{00000000-0005-0000-0000-00005AEB0000}"/>
    <cellStyle name="Hyperlink 9" xfId="8425" hidden="1" xr:uid="{00000000-0005-0000-0000-00005BEB0000}"/>
    <cellStyle name="Hyperlink 9" xfId="8475" hidden="1" xr:uid="{00000000-0005-0000-0000-00005CEB0000}"/>
    <cellStyle name="Hyperlink 9" xfId="8269" hidden="1" xr:uid="{00000000-0005-0000-0000-00005DEB0000}"/>
    <cellStyle name="Hyperlink 9" xfId="8607" hidden="1" xr:uid="{00000000-0005-0000-0000-00005EEB0000}"/>
    <cellStyle name="Hyperlink 9" xfId="8586" hidden="1" xr:uid="{00000000-0005-0000-0000-00005FEB0000}"/>
    <cellStyle name="Hyperlink 9" xfId="8657" hidden="1" xr:uid="{00000000-0005-0000-0000-000060EB0000}"/>
    <cellStyle name="Hyperlink 9" xfId="8707" hidden="1" xr:uid="{00000000-0005-0000-0000-000061EB0000}"/>
    <cellStyle name="Hyperlink 9" xfId="8164" hidden="1" xr:uid="{00000000-0005-0000-0000-000062EB0000}"/>
    <cellStyle name="Hyperlink 9" xfId="8811" hidden="1" xr:uid="{00000000-0005-0000-0000-000063EB0000}"/>
    <cellStyle name="Hyperlink 9" xfId="8790" hidden="1" xr:uid="{00000000-0005-0000-0000-000064EB0000}"/>
    <cellStyle name="Hyperlink 9" xfId="8861" hidden="1" xr:uid="{00000000-0005-0000-0000-000065EB0000}"/>
    <cellStyle name="Hyperlink 9" xfId="8911" hidden="1" xr:uid="{00000000-0005-0000-0000-000066EB0000}"/>
    <cellStyle name="Hyperlink 9" xfId="8338" hidden="1" xr:uid="{00000000-0005-0000-0000-000067EB0000}"/>
    <cellStyle name="Hyperlink 9" xfId="9015" hidden="1" xr:uid="{00000000-0005-0000-0000-000068EB0000}"/>
    <cellStyle name="Hyperlink 9" xfId="8994" hidden="1" xr:uid="{00000000-0005-0000-0000-000069EB0000}"/>
    <cellStyle name="Hyperlink 9" xfId="9065" hidden="1" xr:uid="{00000000-0005-0000-0000-00006AEB0000}"/>
    <cellStyle name="Hyperlink 9" xfId="9115" hidden="1" xr:uid="{00000000-0005-0000-0000-00006BEB0000}"/>
    <cellStyle name="Hyperlink 9" xfId="8122" hidden="1" xr:uid="{00000000-0005-0000-0000-00006CEB0000}"/>
    <cellStyle name="Hyperlink 9" xfId="9219" hidden="1" xr:uid="{00000000-0005-0000-0000-00006DEB0000}"/>
    <cellStyle name="Hyperlink 9" xfId="9198" hidden="1" xr:uid="{00000000-0005-0000-0000-00006EEB0000}"/>
    <cellStyle name="Hyperlink 9" xfId="9269" hidden="1" xr:uid="{00000000-0005-0000-0000-00006FEB0000}"/>
    <cellStyle name="Hyperlink 9" xfId="9319" hidden="1" xr:uid="{00000000-0005-0000-0000-000070EB0000}"/>
    <cellStyle name="Hyperlink 9" xfId="6317" hidden="1" xr:uid="{00000000-0005-0000-0000-000071EB0000}"/>
    <cellStyle name="Hyperlink 9" xfId="9423" hidden="1" xr:uid="{00000000-0005-0000-0000-000072EB0000}"/>
    <cellStyle name="Hyperlink 9" xfId="9402" hidden="1" xr:uid="{00000000-0005-0000-0000-000073EB0000}"/>
    <cellStyle name="Hyperlink 9" xfId="9473" hidden="1" xr:uid="{00000000-0005-0000-0000-000074EB0000}"/>
    <cellStyle name="Hyperlink 9" xfId="9523" hidden="1" xr:uid="{00000000-0005-0000-0000-000075EB0000}"/>
    <cellStyle name="Hyperlink 9" xfId="9681" hidden="1" xr:uid="{00000000-0005-0000-0000-000076EB0000}"/>
    <cellStyle name="Hyperlink 9" xfId="9854" hidden="1" xr:uid="{00000000-0005-0000-0000-000077EB0000}"/>
    <cellStyle name="Hyperlink 9" xfId="9833" hidden="1" xr:uid="{00000000-0005-0000-0000-000078EB0000}"/>
    <cellStyle name="Hyperlink 9" xfId="9904" hidden="1" xr:uid="{00000000-0005-0000-0000-000079EB0000}"/>
    <cellStyle name="Hyperlink 9" xfId="9954" hidden="1" xr:uid="{00000000-0005-0000-0000-00007AEB0000}"/>
    <cellStyle name="Hyperlink 9" xfId="9748" hidden="1" xr:uid="{00000000-0005-0000-0000-00007BEB0000}"/>
    <cellStyle name="Hyperlink 9" xfId="10086" hidden="1" xr:uid="{00000000-0005-0000-0000-00007CEB0000}"/>
    <cellStyle name="Hyperlink 9" xfId="10065" hidden="1" xr:uid="{00000000-0005-0000-0000-00007DEB0000}"/>
    <cellStyle name="Hyperlink 9" xfId="10136" hidden="1" xr:uid="{00000000-0005-0000-0000-00007EEB0000}"/>
    <cellStyle name="Hyperlink 9" xfId="10186" hidden="1" xr:uid="{00000000-0005-0000-0000-00007FEB0000}"/>
    <cellStyle name="Hyperlink 9" xfId="9643" hidden="1" xr:uid="{00000000-0005-0000-0000-000080EB0000}"/>
    <cellStyle name="Hyperlink 9" xfId="10290" hidden="1" xr:uid="{00000000-0005-0000-0000-000081EB0000}"/>
    <cellStyle name="Hyperlink 9" xfId="10269" hidden="1" xr:uid="{00000000-0005-0000-0000-000082EB0000}"/>
    <cellStyle name="Hyperlink 9" xfId="10340" hidden="1" xr:uid="{00000000-0005-0000-0000-000083EB0000}"/>
    <cellStyle name="Hyperlink 9" xfId="10390" hidden="1" xr:uid="{00000000-0005-0000-0000-000084EB0000}"/>
    <cellStyle name="Hyperlink 9" xfId="9817" hidden="1" xr:uid="{00000000-0005-0000-0000-000085EB0000}"/>
    <cellStyle name="Hyperlink 9" xfId="10494" hidden="1" xr:uid="{00000000-0005-0000-0000-000086EB0000}"/>
    <cellStyle name="Hyperlink 9" xfId="10473" hidden="1" xr:uid="{00000000-0005-0000-0000-000087EB0000}"/>
    <cellStyle name="Hyperlink 9" xfId="10544" hidden="1" xr:uid="{00000000-0005-0000-0000-000088EB0000}"/>
    <cellStyle name="Hyperlink 9" xfId="10594" hidden="1" xr:uid="{00000000-0005-0000-0000-000089EB0000}"/>
    <cellStyle name="Hyperlink 9" xfId="9601" hidden="1" xr:uid="{00000000-0005-0000-0000-00008AEB0000}"/>
    <cellStyle name="Hyperlink 9" xfId="10698" hidden="1" xr:uid="{00000000-0005-0000-0000-00008BEB0000}"/>
    <cellStyle name="Hyperlink 9" xfId="10677" hidden="1" xr:uid="{00000000-0005-0000-0000-00008CEB0000}"/>
    <cellStyle name="Hyperlink 9" xfId="10748" hidden="1" xr:uid="{00000000-0005-0000-0000-00008DEB0000}"/>
    <cellStyle name="Hyperlink 9" xfId="10798" hidden="1" xr:uid="{00000000-0005-0000-0000-00008EEB0000}"/>
    <cellStyle name="Hyperlink 9" xfId="5718" hidden="1" xr:uid="{00000000-0005-0000-0000-00008FEB0000}"/>
    <cellStyle name="Hyperlink 9" xfId="10931" hidden="1" xr:uid="{00000000-0005-0000-0000-000090EB0000}"/>
    <cellStyle name="Hyperlink 9" xfId="10910" hidden="1" xr:uid="{00000000-0005-0000-0000-000091EB0000}"/>
    <cellStyle name="Hyperlink 9" xfId="10981" hidden="1" xr:uid="{00000000-0005-0000-0000-000092EB0000}"/>
    <cellStyle name="Hyperlink 9" xfId="11031" hidden="1" xr:uid="{00000000-0005-0000-0000-000093EB0000}"/>
    <cellStyle name="Hyperlink 9" xfId="11117" hidden="1" xr:uid="{00000000-0005-0000-0000-000094EB0000}"/>
    <cellStyle name="Hyperlink 9" xfId="11186" hidden="1" xr:uid="{00000000-0005-0000-0000-000095EB0000}"/>
    <cellStyle name="Hyperlink 9" xfId="11165" hidden="1" xr:uid="{00000000-0005-0000-0000-000096EB0000}"/>
    <cellStyle name="Hyperlink 9" xfId="11236" hidden="1" xr:uid="{00000000-0005-0000-0000-000097EB0000}"/>
    <cellStyle name="Hyperlink 9" xfId="11286" hidden="1" xr:uid="{00000000-0005-0000-0000-000098EB0000}"/>
    <cellStyle name="Hyperlink 9" xfId="11429" hidden="1" xr:uid="{00000000-0005-0000-0000-000099EB0000}"/>
    <cellStyle name="Hyperlink 9" xfId="11553" hidden="1" xr:uid="{00000000-0005-0000-0000-00009AEB0000}"/>
    <cellStyle name="Hyperlink 9" xfId="11532" hidden="1" xr:uid="{00000000-0005-0000-0000-00009BEB0000}"/>
    <cellStyle name="Hyperlink 9" xfId="11603" hidden="1" xr:uid="{00000000-0005-0000-0000-00009CEB0000}"/>
    <cellStyle name="Hyperlink 9" xfId="11653" hidden="1" xr:uid="{00000000-0005-0000-0000-00009DEB0000}"/>
    <cellStyle name="Hyperlink 9" xfId="11811" hidden="1" xr:uid="{00000000-0005-0000-0000-00009EEB0000}"/>
    <cellStyle name="Hyperlink 9" xfId="11984" hidden="1" xr:uid="{00000000-0005-0000-0000-00009FEB0000}"/>
    <cellStyle name="Hyperlink 9" xfId="11963" hidden="1" xr:uid="{00000000-0005-0000-0000-0000A0EB0000}"/>
    <cellStyle name="Hyperlink 9" xfId="12034" hidden="1" xr:uid="{00000000-0005-0000-0000-0000A1EB0000}"/>
    <cellStyle name="Hyperlink 9" xfId="12084" hidden="1" xr:uid="{00000000-0005-0000-0000-0000A2EB0000}"/>
    <cellStyle name="Hyperlink 9" xfId="11878" hidden="1" xr:uid="{00000000-0005-0000-0000-0000A3EB0000}"/>
    <cellStyle name="Hyperlink 9" xfId="12216" hidden="1" xr:uid="{00000000-0005-0000-0000-0000A4EB0000}"/>
    <cellStyle name="Hyperlink 9" xfId="12195" hidden="1" xr:uid="{00000000-0005-0000-0000-0000A5EB0000}"/>
    <cellStyle name="Hyperlink 9" xfId="12266" hidden="1" xr:uid="{00000000-0005-0000-0000-0000A6EB0000}"/>
    <cellStyle name="Hyperlink 9" xfId="12316" hidden="1" xr:uid="{00000000-0005-0000-0000-0000A7EB0000}"/>
    <cellStyle name="Hyperlink 9" xfId="11773" hidden="1" xr:uid="{00000000-0005-0000-0000-0000A8EB0000}"/>
    <cellStyle name="Hyperlink 9" xfId="12420" hidden="1" xr:uid="{00000000-0005-0000-0000-0000A9EB0000}"/>
    <cellStyle name="Hyperlink 9" xfId="12399" hidden="1" xr:uid="{00000000-0005-0000-0000-0000AAEB0000}"/>
    <cellStyle name="Hyperlink 9" xfId="12470" hidden="1" xr:uid="{00000000-0005-0000-0000-0000ABEB0000}"/>
    <cellStyle name="Hyperlink 9" xfId="12520" hidden="1" xr:uid="{00000000-0005-0000-0000-0000ACEB0000}"/>
    <cellStyle name="Hyperlink 9" xfId="11947" hidden="1" xr:uid="{00000000-0005-0000-0000-0000ADEB0000}"/>
    <cellStyle name="Hyperlink 9" xfId="12624" hidden="1" xr:uid="{00000000-0005-0000-0000-0000AEEB0000}"/>
    <cellStyle name="Hyperlink 9" xfId="12603" hidden="1" xr:uid="{00000000-0005-0000-0000-0000AFEB0000}"/>
    <cellStyle name="Hyperlink 9" xfId="12674" hidden="1" xr:uid="{00000000-0005-0000-0000-0000B0EB0000}"/>
    <cellStyle name="Hyperlink 9" xfId="12724" hidden="1" xr:uid="{00000000-0005-0000-0000-0000B1EB0000}"/>
    <cellStyle name="Hyperlink 9" xfId="11731" hidden="1" xr:uid="{00000000-0005-0000-0000-0000B2EB0000}"/>
    <cellStyle name="Hyperlink 9" xfId="12828" hidden="1" xr:uid="{00000000-0005-0000-0000-0000B3EB0000}"/>
    <cellStyle name="Hyperlink 9" xfId="12807" hidden="1" xr:uid="{00000000-0005-0000-0000-0000B4EB0000}"/>
    <cellStyle name="Hyperlink 9" xfId="12878" hidden="1" xr:uid="{00000000-0005-0000-0000-0000B5EB0000}"/>
    <cellStyle name="Hyperlink 9" xfId="12928" hidden="1" xr:uid="{00000000-0005-0000-0000-0000B6EB0000}"/>
    <cellStyle name="Hyperlink 9" xfId="11497" hidden="1" xr:uid="{00000000-0005-0000-0000-0000B7EB0000}"/>
    <cellStyle name="Hyperlink 9" xfId="13032" hidden="1" xr:uid="{00000000-0005-0000-0000-0000B8EB0000}"/>
    <cellStyle name="Hyperlink 9" xfId="13011" hidden="1" xr:uid="{00000000-0005-0000-0000-0000B9EB0000}"/>
    <cellStyle name="Hyperlink 9" xfId="13082" hidden="1" xr:uid="{00000000-0005-0000-0000-0000BAEB0000}"/>
    <cellStyle name="Hyperlink 9" xfId="13132" hidden="1" xr:uid="{00000000-0005-0000-0000-0000BBEB0000}"/>
    <cellStyle name="Hyperlink 9" xfId="13290" hidden="1" xr:uid="{00000000-0005-0000-0000-0000BCEB0000}"/>
    <cellStyle name="Hyperlink 9" xfId="13463" hidden="1" xr:uid="{00000000-0005-0000-0000-0000BDEB0000}"/>
    <cellStyle name="Hyperlink 9" xfId="13442" hidden="1" xr:uid="{00000000-0005-0000-0000-0000BEEB0000}"/>
    <cellStyle name="Hyperlink 9" xfId="13513" hidden="1" xr:uid="{00000000-0005-0000-0000-0000BFEB0000}"/>
    <cellStyle name="Hyperlink 9" xfId="13563" hidden="1" xr:uid="{00000000-0005-0000-0000-0000C0EB0000}"/>
    <cellStyle name="Hyperlink 9" xfId="13357" hidden="1" xr:uid="{00000000-0005-0000-0000-0000C1EB0000}"/>
    <cellStyle name="Hyperlink 9" xfId="13695" hidden="1" xr:uid="{00000000-0005-0000-0000-0000C2EB0000}"/>
    <cellStyle name="Hyperlink 9" xfId="13674" hidden="1" xr:uid="{00000000-0005-0000-0000-0000C3EB0000}"/>
    <cellStyle name="Hyperlink 9" xfId="13745" hidden="1" xr:uid="{00000000-0005-0000-0000-0000C4EB0000}"/>
    <cellStyle name="Hyperlink 9" xfId="13795" hidden="1" xr:uid="{00000000-0005-0000-0000-0000C5EB0000}"/>
    <cellStyle name="Hyperlink 9" xfId="13252" hidden="1" xr:uid="{00000000-0005-0000-0000-0000C6EB0000}"/>
    <cellStyle name="Hyperlink 9" xfId="13899" hidden="1" xr:uid="{00000000-0005-0000-0000-0000C7EB0000}"/>
    <cellStyle name="Hyperlink 9" xfId="13878" hidden="1" xr:uid="{00000000-0005-0000-0000-0000C8EB0000}"/>
    <cellStyle name="Hyperlink 9" xfId="13949" hidden="1" xr:uid="{00000000-0005-0000-0000-0000C9EB0000}"/>
    <cellStyle name="Hyperlink 9" xfId="13999" hidden="1" xr:uid="{00000000-0005-0000-0000-0000CAEB0000}"/>
    <cellStyle name="Hyperlink 9" xfId="13426" hidden="1" xr:uid="{00000000-0005-0000-0000-0000CBEB0000}"/>
    <cellStyle name="Hyperlink 9" xfId="14103" hidden="1" xr:uid="{00000000-0005-0000-0000-0000CCEB0000}"/>
    <cellStyle name="Hyperlink 9" xfId="14082" hidden="1" xr:uid="{00000000-0005-0000-0000-0000CDEB0000}"/>
    <cellStyle name="Hyperlink 9" xfId="14153" hidden="1" xr:uid="{00000000-0005-0000-0000-0000CEEB0000}"/>
    <cellStyle name="Hyperlink 9" xfId="14203" hidden="1" xr:uid="{00000000-0005-0000-0000-0000CFEB0000}"/>
    <cellStyle name="Hyperlink 9" xfId="13210" hidden="1" xr:uid="{00000000-0005-0000-0000-0000D0EB0000}"/>
    <cellStyle name="Hyperlink 9" xfId="14307" hidden="1" xr:uid="{00000000-0005-0000-0000-0000D1EB0000}"/>
    <cellStyle name="Hyperlink 9" xfId="14286" hidden="1" xr:uid="{00000000-0005-0000-0000-0000D2EB0000}"/>
    <cellStyle name="Hyperlink 9" xfId="14357" hidden="1" xr:uid="{00000000-0005-0000-0000-0000D3EB0000}"/>
    <cellStyle name="Hyperlink 9" xfId="14407" hidden="1" xr:uid="{00000000-0005-0000-0000-0000D4EB0000}"/>
    <cellStyle name="Hyperlink 9" xfId="11405" hidden="1" xr:uid="{00000000-0005-0000-0000-0000D5EB0000}"/>
    <cellStyle name="Hyperlink 9" xfId="14511" hidden="1" xr:uid="{00000000-0005-0000-0000-0000D6EB0000}"/>
    <cellStyle name="Hyperlink 9" xfId="14490" hidden="1" xr:uid="{00000000-0005-0000-0000-0000D7EB0000}"/>
    <cellStyle name="Hyperlink 9" xfId="14561" hidden="1" xr:uid="{00000000-0005-0000-0000-0000D8EB0000}"/>
    <cellStyle name="Hyperlink 9" xfId="14611" hidden="1" xr:uid="{00000000-0005-0000-0000-0000D9EB0000}"/>
    <cellStyle name="Hyperlink 9" xfId="14769" hidden="1" xr:uid="{00000000-0005-0000-0000-0000DAEB0000}"/>
    <cellStyle name="Hyperlink 9" xfId="14942" hidden="1" xr:uid="{00000000-0005-0000-0000-0000DBEB0000}"/>
    <cellStyle name="Hyperlink 9" xfId="14921" hidden="1" xr:uid="{00000000-0005-0000-0000-0000DCEB0000}"/>
    <cellStyle name="Hyperlink 9" xfId="14992" hidden="1" xr:uid="{00000000-0005-0000-0000-0000DDEB0000}"/>
    <cellStyle name="Hyperlink 9" xfId="15042" hidden="1" xr:uid="{00000000-0005-0000-0000-0000DEEB0000}"/>
    <cellStyle name="Hyperlink 9" xfId="14836" hidden="1" xr:uid="{00000000-0005-0000-0000-0000DFEB0000}"/>
    <cellStyle name="Hyperlink 9" xfId="15174" hidden="1" xr:uid="{00000000-0005-0000-0000-0000E0EB0000}"/>
    <cellStyle name="Hyperlink 9" xfId="15153" hidden="1" xr:uid="{00000000-0005-0000-0000-0000E1EB0000}"/>
    <cellStyle name="Hyperlink 9" xfId="15224" hidden="1" xr:uid="{00000000-0005-0000-0000-0000E2EB0000}"/>
    <cellStyle name="Hyperlink 9" xfId="15274" hidden="1" xr:uid="{00000000-0005-0000-0000-0000E3EB0000}"/>
    <cellStyle name="Hyperlink 9" xfId="14731" hidden="1" xr:uid="{00000000-0005-0000-0000-0000E4EB0000}"/>
    <cellStyle name="Hyperlink 9" xfId="15378" hidden="1" xr:uid="{00000000-0005-0000-0000-0000E5EB0000}"/>
    <cellStyle name="Hyperlink 9" xfId="15357" hidden="1" xr:uid="{00000000-0005-0000-0000-0000E6EB0000}"/>
    <cellStyle name="Hyperlink 9" xfId="15428" hidden="1" xr:uid="{00000000-0005-0000-0000-0000E7EB0000}"/>
    <cellStyle name="Hyperlink 9" xfId="15478" hidden="1" xr:uid="{00000000-0005-0000-0000-0000E8EB0000}"/>
    <cellStyle name="Hyperlink 9" xfId="14905" hidden="1" xr:uid="{00000000-0005-0000-0000-0000E9EB0000}"/>
    <cellStyle name="Hyperlink 9" xfId="15582" hidden="1" xr:uid="{00000000-0005-0000-0000-0000EAEB0000}"/>
    <cellStyle name="Hyperlink 9" xfId="15561" hidden="1" xr:uid="{00000000-0005-0000-0000-0000EBEB0000}"/>
    <cellStyle name="Hyperlink 9" xfId="15632" hidden="1" xr:uid="{00000000-0005-0000-0000-0000ECEB0000}"/>
    <cellStyle name="Hyperlink 9" xfId="15682" hidden="1" xr:uid="{00000000-0005-0000-0000-0000EDEB0000}"/>
    <cellStyle name="Hyperlink 9" xfId="14689" hidden="1" xr:uid="{00000000-0005-0000-0000-0000EEEB0000}"/>
    <cellStyle name="Hyperlink 9" xfId="15786" hidden="1" xr:uid="{00000000-0005-0000-0000-0000EFEB0000}"/>
    <cellStyle name="Hyperlink 9" xfId="15765" hidden="1" xr:uid="{00000000-0005-0000-0000-0000F0EB0000}"/>
    <cellStyle name="Hyperlink 9" xfId="15836" hidden="1" xr:uid="{00000000-0005-0000-0000-0000F1EB0000}"/>
    <cellStyle name="Hyperlink 9" xfId="15886" hidden="1" xr:uid="{00000000-0005-0000-0000-0000F2EB0000}"/>
    <cellStyle name="Hyperlink 9" xfId="5585" hidden="1" xr:uid="{00000000-0005-0000-0000-0000F3EB0000}"/>
    <cellStyle name="Hyperlink 9" xfId="16015" hidden="1" xr:uid="{00000000-0005-0000-0000-0000F4EB0000}"/>
    <cellStyle name="Hyperlink 9" xfId="15994" hidden="1" xr:uid="{00000000-0005-0000-0000-0000F5EB0000}"/>
    <cellStyle name="Hyperlink 9" xfId="16065" hidden="1" xr:uid="{00000000-0005-0000-0000-0000F6EB0000}"/>
    <cellStyle name="Hyperlink 9" xfId="16115" hidden="1" xr:uid="{00000000-0005-0000-0000-0000F7EB0000}"/>
    <cellStyle name="Hyperlink 9" xfId="16201" hidden="1" xr:uid="{00000000-0005-0000-0000-0000F8EB0000}"/>
    <cellStyle name="Hyperlink 9" xfId="16270" hidden="1" xr:uid="{00000000-0005-0000-0000-0000F9EB0000}"/>
    <cellStyle name="Hyperlink 9" xfId="16249" hidden="1" xr:uid="{00000000-0005-0000-0000-0000FAEB0000}"/>
    <cellStyle name="Hyperlink 9" xfId="16320" hidden="1" xr:uid="{00000000-0005-0000-0000-0000FBEB0000}"/>
    <cellStyle name="Hyperlink 9" xfId="16370" hidden="1" xr:uid="{00000000-0005-0000-0000-0000FCEB0000}"/>
    <cellStyle name="Hyperlink 9" xfId="16510" hidden="1" xr:uid="{00000000-0005-0000-0000-0000FDEB0000}"/>
    <cellStyle name="Hyperlink 9" xfId="16633" hidden="1" xr:uid="{00000000-0005-0000-0000-0000FEEB0000}"/>
    <cellStyle name="Hyperlink 9" xfId="16612" hidden="1" xr:uid="{00000000-0005-0000-0000-0000FFEB0000}"/>
    <cellStyle name="Hyperlink 9" xfId="16683" hidden="1" xr:uid="{00000000-0005-0000-0000-000000EC0000}"/>
    <cellStyle name="Hyperlink 9" xfId="16733" hidden="1" xr:uid="{00000000-0005-0000-0000-000001EC0000}"/>
    <cellStyle name="Hyperlink 9" xfId="16891" hidden="1" xr:uid="{00000000-0005-0000-0000-000002EC0000}"/>
    <cellStyle name="Hyperlink 9" xfId="17064" hidden="1" xr:uid="{00000000-0005-0000-0000-000003EC0000}"/>
    <cellStyle name="Hyperlink 9" xfId="17043" hidden="1" xr:uid="{00000000-0005-0000-0000-000004EC0000}"/>
    <cellStyle name="Hyperlink 9" xfId="17114" hidden="1" xr:uid="{00000000-0005-0000-0000-000005EC0000}"/>
    <cellStyle name="Hyperlink 9" xfId="17164" hidden="1" xr:uid="{00000000-0005-0000-0000-000006EC0000}"/>
    <cellStyle name="Hyperlink 9" xfId="16958" hidden="1" xr:uid="{00000000-0005-0000-0000-000007EC0000}"/>
    <cellStyle name="Hyperlink 9" xfId="17296" hidden="1" xr:uid="{00000000-0005-0000-0000-000008EC0000}"/>
    <cellStyle name="Hyperlink 9" xfId="17275" hidden="1" xr:uid="{00000000-0005-0000-0000-000009EC0000}"/>
    <cellStyle name="Hyperlink 9" xfId="17346" hidden="1" xr:uid="{00000000-0005-0000-0000-00000AEC0000}"/>
    <cellStyle name="Hyperlink 9" xfId="17396" hidden="1" xr:uid="{00000000-0005-0000-0000-00000BEC0000}"/>
    <cellStyle name="Hyperlink 9" xfId="16853" hidden="1" xr:uid="{00000000-0005-0000-0000-00000CEC0000}"/>
    <cellStyle name="Hyperlink 9" xfId="17500" hidden="1" xr:uid="{00000000-0005-0000-0000-00000DEC0000}"/>
    <cellStyle name="Hyperlink 9" xfId="17479" hidden="1" xr:uid="{00000000-0005-0000-0000-00000EEC0000}"/>
    <cellStyle name="Hyperlink 9" xfId="17550" hidden="1" xr:uid="{00000000-0005-0000-0000-00000FEC0000}"/>
    <cellStyle name="Hyperlink 9" xfId="17600" hidden="1" xr:uid="{00000000-0005-0000-0000-000010EC0000}"/>
    <cellStyle name="Hyperlink 9" xfId="17027" hidden="1" xr:uid="{00000000-0005-0000-0000-000011EC0000}"/>
    <cellStyle name="Hyperlink 9" xfId="17704" hidden="1" xr:uid="{00000000-0005-0000-0000-000012EC0000}"/>
    <cellStyle name="Hyperlink 9" xfId="17683" hidden="1" xr:uid="{00000000-0005-0000-0000-000013EC0000}"/>
    <cellStyle name="Hyperlink 9" xfId="17754" hidden="1" xr:uid="{00000000-0005-0000-0000-000014EC0000}"/>
    <cellStyle name="Hyperlink 9" xfId="17804" hidden="1" xr:uid="{00000000-0005-0000-0000-000015EC0000}"/>
    <cellStyle name="Hyperlink 9" xfId="16811" hidden="1" xr:uid="{00000000-0005-0000-0000-000016EC0000}"/>
    <cellStyle name="Hyperlink 9" xfId="17908" hidden="1" xr:uid="{00000000-0005-0000-0000-000017EC0000}"/>
    <cellStyle name="Hyperlink 9" xfId="17887" hidden="1" xr:uid="{00000000-0005-0000-0000-000018EC0000}"/>
    <cellStyle name="Hyperlink 9" xfId="17958" hidden="1" xr:uid="{00000000-0005-0000-0000-000019EC0000}"/>
    <cellStyle name="Hyperlink 9" xfId="18008" hidden="1" xr:uid="{00000000-0005-0000-0000-00001AEC0000}"/>
    <cellStyle name="Hyperlink 9" xfId="16578" hidden="1" xr:uid="{00000000-0005-0000-0000-00001BEC0000}"/>
    <cellStyle name="Hyperlink 9" xfId="18112" hidden="1" xr:uid="{00000000-0005-0000-0000-00001CEC0000}"/>
    <cellStyle name="Hyperlink 9" xfId="18091" hidden="1" xr:uid="{00000000-0005-0000-0000-00001DEC0000}"/>
    <cellStyle name="Hyperlink 9" xfId="18162" hidden="1" xr:uid="{00000000-0005-0000-0000-00001EEC0000}"/>
    <cellStyle name="Hyperlink 9" xfId="18212" hidden="1" xr:uid="{00000000-0005-0000-0000-00001FEC0000}"/>
    <cellStyle name="Hyperlink 9" xfId="18370" hidden="1" xr:uid="{00000000-0005-0000-0000-000020EC0000}"/>
    <cellStyle name="Hyperlink 9" xfId="18543" hidden="1" xr:uid="{00000000-0005-0000-0000-000021EC0000}"/>
    <cellStyle name="Hyperlink 9" xfId="18522" hidden="1" xr:uid="{00000000-0005-0000-0000-000022EC0000}"/>
    <cellStyle name="Hyperlink 9" xfId="18593" hidden="1" xr:uid="{00000000-0005-0000-0000-000023EC0000}"/>
    <cellStyle name="Hyperlink 9" xfId="18643" hidden="1" xr:uid="{00000000-0005-0000-0000-000024EC0000}"/>
    <cellStyle name="Hyperlink 9" xfId="18437" hidden="1" xr:uid="{00000000-0005-0000-0000-000025EC0000}"/>
    <cellStyle name="Hyperlink 9" xfId="18775" hidden="1" xr:uid="{00000000-0005-0000-0000-000026EC0000}"/>
    <cellStyle name="Hyperlink 9" xfId="18754" hidden="1" xr:uid="{00000000-0005-0000-0000-000027EC0000}"/>
    <cellStyle name="Hyperlink 9" xfId="18825" hidden="1" xr:uid="{00000000-0005-0000-0000-000028EC0000}"/>
    <cellStyle name="Hyperlink 9" xfId="18875" hidden="1" xr:uid="{00000000-0005-0000-0000-000029EC0000}"/>
    <cellStyle name="Hyperlink 9" xfId="18332" hidden="1" xr:uid="{00000000-0005-0000-0000-00002AEC0000}"/>
    <cellStyle name="Hyperlink 9" xfId="18979" hidden="1" xr:uid="{00000000-0005-0000-0000-00002BEC0000}"/>
    <cellStyle name="Hyperlink 9" xfId="18958" hidden="1" xr:uid="{00000000-0005-0000-0000-00002CEC0000}"/>
    <cellStyle name="Hyperlink 9" xfId="19029" hidden="1" xr:uid="{00000000-0005-0000-0000-00002DEC0000}"/>
    <cellStyle name="Hyperlink 9" xfId="19079" hidden="1" xr:uid="{00000000-0005-0000-0000-00002EEC0000}"/>
    <cellStyle name="Hyperlink 9" xfId="18506" hidden="1" xr:uid="{00000000-0005-0000-0000-00002FEC0000}"/>
    <cellStyle name="Hyperlink 9" xfId="19183" hidden="1" xr:uid="{00000000-0005-0000-0000-000030EC0000}"/>
    <cellStyle name="Hyperlink 9" xfId="19162" hidden="1" xr:uid="{00000000-0005-0000-0000-000031EC0000}"/>
    <cellStyle name="Hyperlink 9" xfId="19233" hidden="1" xr:uid="{00000000-0005-0000-0000-000032EC0000}"/>
    <cellStyle name="Hyperlink 9" xfId="19283" hidden="1" xr:uid="{00000000-0005-0000-0000-000033EC0000}"/>
    <cellStyle name="Hyperlink 9" xfId="18290" hidden="1" xr:uid="{00000000-0005-0000-0000-000034EC0000}"/>
    <cellStyle name="Hyperlink 9" xfId="19387" hidden="1" xr:uid="{00000000-0005-0000-0000-000035EC0000}"/>
    <cellStyle name="Hyperlink 9" xfId="19366" hidden="1" xr:uid="{00000000-0005-0000-0000-000036EC0000}"/>
    <cellStyle name="Hyperlink 9" xfId="19437" hidden="1" xr:uid="{00000000-0005-0000-0000-000037EC0000}"/>
    <cellStyle name="Hyperlink 9" xfId="19487" hidden="1" xr:uid="{00000000-0005-0000-0000-000038EC0000}"/>
    <cellStyle name="Hyperlink 9" xfId="16487" hidden="1" xr:uid="{00000000-0005-0000-0000-000039EC0000}"/>
    <cellStyle name="Hyperlink 9" xfId="19591" hidden="1" xr:uid="{00000000-0005-0000-0000-00003AEC0000}"/>
    <cellStyle name="Hyperlink 9" xfId="19570" hidden="1" xr:uid="{00000000-0005-0000-0000-00003BEC0000}"/>
    <cellStyle name="Hyperlink 9" xfId="19641" hidden="1" xr:uid="{00000000-0005-0000-0000-00003CEC0000}"/>
    <cellStyle name="Hyperlink 9" xfId="19691" hidden="1" xr:uid="{00000000-0005-0000-0000-00003DEC0000}"/>
    <cellStyle name="Hyperlink 9" xfId="19849" hidden="1" xr:uid="{00000000-0005-0000-0000-00003EEC0000}"/>
    <cellStyle name="Hyperlink 9" xfId="20022" hidden="1" xr:uid="{00000000-0005-0000-0000-00003FEC0000}"/>
    <cellStyle name="Hyperlink 9" xfId="20001" hidden="1" xr:uid="{00000000-0005-0000-0000-000040EC0000}"/>
    <cellStyle name="Hyperlink 9" xfId="20072" hidden="1" xr:uid="{00000000-0005-0000-0000-000041EC0000}"/>
    <cellStyle name="Hyperlink 9" xfId="20122" hidden="1" xr:uid="{00000000-0005-0000-0000-000042EC0000}"/>
    <cellStyle name="Hyperlink 9" xfId="19916" hidden="1" xr:uid="{00000000-0005-0000-0000-000043EC0000}"/>
    <cellStyle name="Hyperlink 9" xfId="20254" hidden="1" xr:uid="{00000000-0005-0000-0000-000044EC0000}"/>
    <cellStyle name="Hyperlink 9" xfId="20233" hidden="1" xr:uid="{00000000-0005-0000-0000-000045EC0000}"/>
    <cellStyle name="Hyperlink 9" xfId="20304" hidden="1" xr:uid="{00000000-0005-0000-0000-000046EC0000}"/>
    <cellStyle name="Hyperlink 9" xfId="20354" hidden="1" xr:uid="{00000000-0005-0000-0000-000047EC0000}"/>
    <cellStyle name="Hyperlink 9" xfId="19811" hidden="1" xr:uid="{00000000-0005-0000-0000-000048EC0000}"/>
    <cellStyle name="Hyperlink 9" xfId="20458" hidden="1" xr:uid="{00000000-0005-0000-0000-000049EC0000}"/>
    <cellStyle name="Hyperlink 9" xfId="20437" hidden="1" xr:uid="{00000000-0005-0000-0000-00004AEC0000}"/>
    <cellStyle name="Hyperlink 9" xfId="20508" hidden="1" xr:uid="{00000000-0005-0000-0000-00004BEC0000}"/>
    <cellStyle name="Hyperlink 9" xfId="20558" hidden="1" xr:uid="{00000000-0005-0000-0000-00004CEC0000}"/>
    <cellStyle name="Hyperlink 9" xfId="19985" hidden="1" xr:uid="{00000000-0005-0000-0000-00004DEC0000}"/>
    <cellStyle name="Hyperlink 9" xfId="20662" hidden="1" xr:uid="{00000000-0005-0000-0000-00004EEC0000}"/>
    <cellStyle name="Hyperlink 9" xfId="20641" hidden="1" xr:uid="{00000000-0005-0000-0000-00004FEC0000}"/>
    <cellStyle name="Hyperlink 9" xfId="20712" hidden="1" xr:uid="{00000000-0005-0000-0000-000050EC0000}"/>
    <cellStyle name="Hyperlink 9" xfId="20762" hidden="1" xr:uid="{00000000-0005-0000-0000-000051EC0000}"/>
    <cellStyle name="Hyperlink 9" xfId="19769" hidden="1" xr:uid="{00000000-0005-0000-0000-000052EC0000}"/>
    <cellStyle name="Hyperlink 9" xfId="20866" hidden="1" xr:uid="{00000000-0005-0000-0000-000053EC0000}"/>
    <cellStyle name="Hyperlink 9" xfId="20845" hidden="1" xr:uid="{00000000-0005-0000-0000-000054EC0000}"/>
    <cellStyle name="Hyperlink 9" xfId="20916" hidden="1" xr:uid="{00000000-0005-0000-0000-000055EC0000}"/>
    <cellStyle name="Hyperlink 9" xfId="20966" hidden="1" xr:uid="{00000000-0005-0000-0000-000056EC0000}"/>
    <cellStyle name="Hyperlink 9" xfId="5776" hidden="1" xr:uid="{00000000-0005-0000-0000-000057EC0000}"/>
    <cellStyle name="Hyperlink 9" xfId="21099" hidden="1" xr:uid="{00000000-0005-0000-0000-000058EC0000}"/>
    <cellStyle name="Hyperlink 9" xfId="21078" hidden="1" xr:uid="{00000000-0005-0000-0000-000059EC0000}"/>
    <cellStyle name="Hyperlink 9" xfId="21149" hidden="1" xr:uid="{00000000-0005-0000-0000-00005AEC0000}"/>
    <cellStyle name="Hyperlink 9" xfId="21199" hidden="1" xr:uid="{00000000-0005-0000-0000-00005BEC0000}"/>
    <cellStyle name="Hyperlink 9" xfId="21285" hidden="1" xr:uid="{00000000-0005-0000-0000-00005CEC0000}"/>
    <cellStyle name="Hyperlink 9" xfId="21354" hidden="1" xr:uid="{00000000-0005-0000-0000-00005DEC0000}"/>
    <cellStyle name="Hyperlink 9" xfId="21333" hidden="1" xr:uid="{00000000-0005-0000-0000-00005EEC0000}"/>
    <cellStyle name="Hyperlink 9" xfId="21404" hidden="1" xr:uid="{00000000-0005-0000-0000-00005FEC0000}"/>
    <cellStyle name="Hyperlink 9" xfId="21454" hidden="1" xr:uid="{00000000-0005-0000-0000-000060EC0000}"/>
    <cellStyle name="Hyperlink 9" xfId="21595" hidden="1" xr:uid="{00000000-0005-0000-0000-000061EC0000}"/>
    <cellStyle name="Hyperlink 9" xfId="21718" hidden="1" xr:uid="{00000000-0005-0000-0000-000062EC0000}"/>
    <cellStyle name="Hyperlink 9" xfId="21697" hidden="1" xr:uid="{00000000-0005-0000-0000-000063EC0000}"/>
    <cellStyle name="Hyperlink 9" xfId="21768" hidden="1" xr:uid="{00000000-0005-0000-0000-000064EC0000}"/>
    <cellStyle name="Hyperlink 9" xfId="21818" hidden="1" xr:uid="{00000000-0005-0000-0000-000065EC0000}"/>
    <cellStyle name="Hyperlink 9" xfId="21976" hidden="1" xr:uid="{00000000-0005-0000-0000-000066EC0000}"/>
    <cellStyle name="Hyperlink 9" xfId="22149" hidden="1" xr:uid="{00000000-0005-0000-0000-000067EC0000}"/>
    <cellStyle name="Hyperlink 9" xfId="22128" hidden="1" xr:uid="{00000000-0005-0000-0000-000068EC0000}"/>
    <cellStyle name="Hyperlink 9" xfId="22199" hidden="1" xr:uid="{00000000-0005-0000-0000-000069EC0000}"/>
    <cellStyle name="Hyperlink 9" xfId="22249" hidden="1" xr:uid="{00000000-0005-0000-0000-00006AEC0000}"/>
    <cellStyle name="Hyperlink 9" xfId="22043" hidden="1" xr:uid="{00000000-0005-0000-0000-00006BEC0000}"/>
    <cellStyle name="Hyperlink 9" xfId="22381" hidden="1" xr:uid="{00000000-0005-0000-0000-00006CEC0000}"/>
    <cellStyle name="Hyperlink 9" xfId="22360" hidden="1" xr:uid="{00000000-0005-0000-0000-00006DEC0000}"/>
    <cellStyle name="Hyperlink 9" xfId="22431" hidden="1" xr:uid="{00000000-0005-0000-0000-00006EEC0000}"/>
    <cellStyle name="Hyperlink 9" xfId="22481" hidden="1" xr:uid="{00000000-0005-0000-0000-00006FEC0000}"/>
    <cellStyle name="Hyperlink 9" xfId="21938" hidden="1" xr:uid="{00000000-0005-0000-0000-000070EC0000}"/>
    <cellStyle name="Hyperlink 9" xfId="22585" hidden="1" xr:uid="{00000000-0005-0000-0000-000071EC0000}"/>
    <cellStyle name="Hyperlink 9" xfId="22564" hidden="1" xr:uid="{00000000-0005-0000-0000-000072EC0000}"/>
    <cellStyle name="Hyperlink 9" xfId="22635" hidden="1" xr:uid="{00000000-0005-0000-0000-000073EC0000}"/>
    <cellStyle name="Hyperlink 9" xfId="22685" hidden="1" xr:uid="{00000000-0005-0000-0000-000074EC0000}"/>
    <cellStyle name="Hyperlink 9" xfId="22112" hidden="1" xr:uid="{00000000-0005-0000-0000-000075EC0000}"/>
    <cellStyle name="Hyperlink 9" xfId="22789" hidden="1" xr:uid="{00000000-0005-0000-0000-000076EC0000}"/>
    <cellStyle name="Hyperlink 9" xfId="22768" hidden="1" xr:uid="{00000000-0005-0000-0000-000077EC0000}"/>
    <cellStyle name="Hyperlink 9" xfId="22839" hidden="1" xr:uid="{00000000-0005-0000-0000-000078EC0000}"/>
    <cellStyle name="Hyperlink 9" xfId="22889" hidden="1" xr:uid="{00000000-0005-0000-0000-000079EC0000}"/>
    <cellStyle name="Hyperlink 9" xfId="21896" hidden="1" xr:uid="{00000000-0005-0000-0000-00007AEC0000}"/>
    <cellStyle name="Hyperlink 9" xfId="22993" hidden="1" xr:uid="{00000000-0005-0000-0000-00007BEC0000}"/>
    <cellStyle name="Hyperlink 9" xfId="22972" hidden="1" xr:uid="{00000000-0005-0000-0000-00007CEC0000}"/>
    <cellStyle name="Hyperlink 9" xfId="23043" hidden="1" xr:uid="{00000000-0005-0000-0000-00007DEC0000}"/>
    <cellStyle name="Hyperlink 9" xfId="23093" hidden="1" xr:uid="{00000000-0005-0000-0000-00007EEC0000}"/>
    <cellStyle name="Hyperlink 9" xfId="21663" hidden="1" xr:uid="{00000000-0005-0000-0000-00007FEC0000}"/>
    <cellStyle name="Hyperlink 9" xfId="23197" hidden="1" xr:uid="{00000000-0005-0000-0000-000080EC0000}"/>
    <cellStyle name="Hyperlink 9" xfId="23176" hidden="1" xr:uid="{00000000-0005-0000-0000-000081EC0000}"/>
    <cellStyle name="Hyperlink 9" xfId="23247" hidden="1" xr:uid="{00000000-0005-0000-0000-000082EC0000}"/>
    <cellStyle name="Hyperlink 9" xfId="23297" hidden="1" xr:uid="{00000000-0005-0000-0000-000083EC0000}"/>
    <cellStyle name="Hyperlink 9" xfId="23455" hidden="1" xr:uid="{00000000-0005-0000-0000-000084EC0000}"/>
    <cellStyle name="Hyperlink 9" xfId="23628" hidden="1" xr:uid="{00000000-0005-0000-0000-000085EC0000}"/>
    <cellStyle name="Hyperlink 9" xfId="23607" hidden="1" xr:uid="{00000000-0005-0000-0000-000086EC0000}"/>
    <cellStyle name="Hyperlink 9" xfId="23678" hidden="1" xr:uid="{00000000-0005-0000-0000-000087EC0000}"/>
    <cellStyle name="Hyperlink 9" xfId="23728" hidden="1" xr:uid="{00000000-0005-0000-0000-000088EC0000}"/>
    <cellStyle name="Hyperlink 9" xfId="23522" hidden="1" xr:uid="{00000000-0005-0000-0000-000089EC0000}"/>
    <cellStyle name="Hyperlink 9" xfId="23860" hidden="1" xr:uid="{00000000-0005-0000-0000-00008AEC0000}"/>
    <cellStyle name="Hyperlink 9" xfId="23839" hidden="1" xr:uid="{00000000-0005-0000-0000-00008BEC0000}"/>
    <cellStyle name="Hyperlink 9" xfId="23910" hidden="1" xr:uid="{00000000-0005-0000-0000-00008CEC0000}"/>
    <cellStyle name="Hyperlink 9" xfId="23960" hidden="1" xr:uid="{00000000-0005-0000-0000-00008DEC0000}"/>
    <cellStyle name="Hyperlink 9" xfId="23417" hidden="1" xr:uid="{00000000-0005-0000-0000-00008EEC0000}"/>
    <cellStyle name="Hyperlink 9" xfId="24064" hidden="1" xr:uid="{00000000-0005-0000-0000-00008FEC0000}"/>
    <cellStyle name="Hyperlink 9" xfId="24043" hidden="1" xr:uid="{00000000-0005-0000-0000-000090EC0000}"/>
    <cellStyle name="Hyperlink 9" xfId="24114" hidden="1" xr:uid="{00000000-0005-0000-0000-000091EC0000}"/>
    <cellStyle name="Hyperlink 9" xfId="24164" hidden="1" xr:uid="{00000000-0005-0000-0000-000092EC0000}"/>
    <cellStyle name="Hyperlink 9" xfId="23591" hidden="1" xr:uid="{00000000-0005-0000-0000-000093EC0000}"/>
    <cellStyle name="Hyperlink 9" xfId="24268" hidden="1" xr:uid="{00000000-0005-0000-0000-000094EC0000}"/>
    <cellStyle name="Hyperlink 9" xfId="24247" hidden="1" xr:uid="{00000000-0005-0000-0000-000095EC0000}"/>
    <cellStyle name="Hyperlink 9" xfId="24318" hidden="1" xr:uid="{00000000-0005-0000-0000-000096EC0000}"/>
    <cellStyle name="Hyperlink 9" xfId="24368" hidden="1" xr:uid="{00000000-0005-0000-0000-000097EC0000}"/>
    <cellStyle name="Hyperlink 9" xfId="23375" hidden="1" xr:uid="{00000000-0005-0000-0000-000098EC0000}"/>
    <cellStyle name="Hyperlink 9" xfId="24472" hidden="1" xr:uid="{00000000-0005-0000-0000-000099EC0000}"/>
    <cellStyle name="Hyperlink 9" xfId="24451" hidden="1" xr:uid="{00000000-0005-0000-0000-00009AEC0000}"/>
    <cellStyle name="Hyperlink 9" xfId="24522" hidden="1" xr:uid="{00000000-0005-0000-0000-00009BEC0000}"/>
    <cellStyle name="Hyperlink 9" xfId="24572" hidden="1" xr:uid="{00000000-0005-0000-0000-00009CEC0000}"/>
    <cellStyle name="Hyperlink 9" xfId="21572" hidden="1" xr:uid="{00000000-0005-0000-0000-00009DEC0000}"/>
    <cellStyle name="Hyperlink 9" xfId="24676" hidden="1" xr:uid="{00000000-0005-0000-0000-00009EEC0000}"/>
    <cellStyle name="Hyperlink 9" xfId="24655" hidden="1" xr:uid="{00000000-0005-0000-0000-00009FEC0000}"/>
    <cellStyle name="Hyperlink 9" xfId="24726" hidden="1" xr:uid="{00000000-0005-0000-0000-0000A0EC0000}"/>
    <cellStyle name="Hyperlink 9" xfId="24776" hidden="1" xr:uid="{00000000-0005-0000-0000-0000A1EC0000}"/>
    <cellStyle name="Hyperlink 9" xfId="24934" hidden="1" xr:uid="{00000000-0005-0000-0000-0000A2EC0000}"/>
    <cellStyle name="Hyperlink 9" xfId="25107" hidden="1" xr:uid="{00000000-0005-0000-0000-0000A3EC0000}"/>
    <cellStyle name="Hyperlink 9" xfId="25086" hidden="1" xr:uid="{00000000-0005-0000-0000-0000A4EC0000}"/>
    <cellStyle name="Hyperlink 9" xfId="25157" hidden="1" xr:uid="{00000000-0005-0000-0000-0000A5EC0000}"/>
    <cellStyle name="Hyperlink 9" xfId="25207" hidden="1" xr:uid="{00000000-0005-0000-0000-0000A6EC0000}"/>
    <cellStyle name="Hyperlink 9" xfId="25001" hidden="1" xr:uid="{00000000-0005-0000-0000-0000A7EC0000}"/>
    <cellStyle name="Hyperlink 9" xfId="25339" hidden="1" xr:uid="{00000000-0005-0000-0000-0000A8EC0000}"/>
    <cellStyle name="Hyperlink 9" xfId="25318" hidden="1" xr:uid="{00000000-0005-0000-0000-0000A9EC0000}"/>
    <cellStyle name="Hyperlink 9" xfId="25389" hidden="1" xr:uid="{00000000-0005-0000-0000-0000AAEC0000}"/>
    <cellStyle name="Hyperlink 9" xfId="25439" hidden="1" xr:uid="{00000000-0005-0000-0000-0000ABEC0000}"/>
    <cellStyle name="Hyperlink 9" xfId="24896" hidden="1" xr:uid="{00000000-0005-0000-0000-0000ACEC0000}"/>
    <cellStyle name="Hyperlink 9" xfId="25543" hidden="1" xr:uid="{00000000-0005-0000-0000-0000ADEC0000}"/>
    <cellStyle name="Hyperlink 9" xfId="25522" hidden="1" xr:uid="{00000000-0005-0000-0000-0000AEEC0000}"/>
    <cellStyle name="Hyperlink 9" xfId="25593" hidden="1" xr:uid="{00000000-0005-0000-0000-0000AFEC0000}"/>
    <cellStyle name="Hyperlink 9" xfId="25643" hidden="1" xr:uid="{00000000-0005-0000-0000-0000B0EC0000}"/>
    <cellStyle name="Hyperlink 9" xfId="25070" hidden="1" xr:uid="{00000000-0005-0000-0000-0000B1EC0000}"/>
    <cellStyle name="Hyperlink 9" xfId="25747" hidden="1" xr:uid="{00000000-0005-0000-0000-0000B2EC0000}"/>
    <cellStyle name="Hyperlink 9" xfId="25726" hidden="1" xr:uid="{00000000-0005-0000-0000-0000B3EC0000}"/>
    <cellStyle name="Hyperlink 9" xfId="25797" hidden="1" xr:uid="{00000000-0005-0000-0000-0000B4EC0000}"/>
    <cellStyle name="Hyperlink 9" xfId="25847" hidden="1" xr:uid="{00000000-0005-0000-0000-0000B5EC0000}"/>
    <cellStyle name="Hyperlink 9" xfId="24854" hidden="1" xr:uid="{00000000-0005-0000-0000-0000B6EC0000}"/>
    <cellStyle name="Hyperlink 9" xfId="25951" hidden="1" xr:uid="{00000000-0005-0000-0000-0000B7EC0000}"/>
    <cellStyle name="Hyperlink 9" xfId="25930" hidden="1" xr:uid="{00000000-0005-0000-0000-0000B8EC0000}"/>
    <cellStyle name="Hyperlink 9" xfId="26001" hidden="1" xr:uid="{00000000-0005-0000-0000-0000B9EC0000}"/>
    <cellStyle name="Hyperlink 9" xfId="26051" hidden="1" xr:uid="{00000000-0005-0000-0000-0000BAEC0000}"/>
    <cellStyle name="Hyperlink 9" xfId="5484" hidden="1" xr:uid="{00000000-0005-0000-0000-0000BBEC0000}"/>
    <cellStyle name="Hyperlink 9" xfId="26180" hidden="1" xr:uid="{00000000-0005-0000-0000-0000BCEC0000}"/>
    <cellStyle name="Hyperlink 9" xfId="26159" hidden="1" xr:uid="{00000000-0005-0000-0000-0000BDEC0000}"/>
    <cellStyle name="Hyperlink 9" xfId="26230" hidden="1" xr:uid="{00000000-0005-0000-0000-0000BEEC0000}"/>
    <cellStyle name="Hyperlink 9" xfId="26280" hidden="1" xr:uid="{00000000-0005-0000-0000-0000BFEC0000}"/>
    <cellStyle name="Hyperlink 9" xfId="26366" hidden="1" xr:uid="{00000000-0005-0000-0000-0000C0EC0000}"/>
    <cellStyle name="Hyperlink 9" xfId="26435" hidden="1" xr:uid="{00000000-0005-0000-0000-0000C1EC0000}"/>
    <cellStyle name="Hyperlink 9" xfId="26414" hidden="1" xr:uid="{00000000-0005-0000-0000-0000C2EC0000}"/>
    <cellStyle name="Hyperlink 9" xfId="26485" hidden="1" xr:uid="{00000000-0005-0000-0000-0000C3EC0000}"/>
    <cellStyle name="Hyperlink 9" xfId="26535" hidden="1" xr:uid="{00000000-0005-0000-0000-0000C4EC0000}"/>
    <cellStyle name="Hyperlink 9" xfId="26673" hidden="1" xr:uid="{00000000-0005-0000-0000-0000C5EC0000}"/>
    <cellStyle name="Hyperlink 9" xfId="26796" hidden="1" xr:uid="{00000000-0005-0000-0000-0000C6EC0000}"/>
    <cellStyle name="Hyperlink 9" xfId="26775" hidden="1" xr:uid="{00000000-0005-0000-0000-0000C7EC0000}"/>
    <cellStyle name="Hyperlink 9" xfId="26846" hidden="1" xr:uid="{00000000-0005-0000-0000-0000C8EC0000}"/>
    <cellStyle name="Hyperlink 9" xfId="26896" hidden="1" xr:uid="{00000000-0005-0000-0000-0000C9EC0000}"/>
    <cellStyle name="Hyperlink 9" xfId="27054" hidden="1" xr:uid="{00000000-0005-0000-0000-0000CAEC0000}"/>
    <cellStyle name="Hyperlink 9" xfId="27227" hidden="1" xr:uid="{00000000-0005-0000-0000-0000CBEC0000}"/>
    <cellStyle name="Hyperlink 9" xfId="27206" hidden="1" xr:uid="{00000000-0005-0000-0000-0000CCEC0000}"/>
    <cellStyle name="Hyperlink 9" xfId="27277" hidden="1" xr:uid="{00000000-0005-0000-0000-0000CDEC0000}"/>
    <cellStyle name="Hyperlink 9" xfId="27327" hidden="1" xr:uid="{00000000-0005-0000-0000-0000CEEC0000}"/>
    <cellStyle name="Hyperlink 9" xfId="27121" hidden="1" xr:uid="{00000000-0005-0000-0000-0000CFEC0000}"/>
    <cellStyle name="Hyperlink 9" xfId="27459" hidden="1" xr:uid="{00000000-0005-0000-0000-0000D0EC0000}"/>
    <cellStyle name="Hyperlink 9" xfId="27438" hidden="1" xr:uid="{00000000-0005-0000-0000-0000D1EC0000}"/>
    <cellStyle name="Hyperlink 9" xfId="27509" hidden="1" xr:uid="{00000000-0005-0000-0000-0000D2EC0000}"/>
    <cellStyle name="Hyperlink 9" xfId="27559" hidden="1" xr:uid="{00000000-0005-0000-0000-0000D3EC0000}"/>
    <cellStyle name="Hyperlink 9" xfId="27016" hidden="1" xr:uid="{00000000-0005-0000-0000-0000D4EC0000}"/>
    <cellStyle name="Hyperlink 9" xfId="27663" hidden="1" xr:uid="{00000000-0005-0000-0000-0000D5EC0000}"/>
    <cellStyle name="Hyperlink 9" xfId="27642" hidden="1" xr:uid="{00000000-0005-0000-0000-0000D6EC0000}"/>
    <cellStyle name="Hyperlink 9" xfId="27713" hidden="1" xr:uid="{00000000-0005-0000-0000-0000D7EC0000}"/>
    <cellStyle name="Hyperlink 9" xfId="27763" hidden="1" xr:uid="{00000000-0005-0000-0000-0000D8EC0000}"/>
    <cellStyle name="Hyperlink 9" xfId="27190" hidden="1" xr:uid="{00000000-0005-0000-0000-0000D9EC0000}"/>
    <cellStyle name="Hyperlink 9" xfId="27867" hidden="1" xr:uid="{00000000-0005-0000-0000-0000DAEC0000}"/>
    <cellStyle name="Hyperlink 9" xfId="27846" hidden="1" xr:uid="{00000000-0005-0000-0000-0000DBEC0000}"/>
    <cellStyle name="Hyperlink 9" xfId="27917" hidden="1" xr:uid="{00000000-0005-0000-0000-0000DCEC0000}"/>
    <cellStyle name="Hyperlink 9" xfId="27967" hidden="1" xr:uid="{00000000-0005-0000-0000-0000DDEC0000}"/>
    <cellStyle name="Hyperlink 9" xfId="26974" hidden="1" xr:uid="{00000000-0005-0000-0000-0000DEEC0000}"/>
    <cellStyle name="Hyperlink 9" xfId="28071" hidden="1" xr:uid="{00000000-0005-0000-0000-0000DFEC0000}"/>
    <cellStyle name="Hyperlink 9" xfId="28050" hidden="1" xr:uid="{00000000-0005-0000-0000-0000E0EC0000}"/>
    <cellStyle name="Hyperlink 9" xfId="28121" hidden="1" xr:uid="{00000000-0005-0000-0000-0000E1EC0000}"/>
    <cellStyle name="Hyperlink 9" xfId="28171" hidden="1" xr:uid="{00000000-0005-0000-0000-0000E2EC0000}"/>
    <cellStyle name="Hyperlink 9" xfId="26741" hidden="1" xr:uid="{00000000-0005-0000-0000-0000E3EC0000}"/>
    <cellStyle name="Hyperlink 9" xfId="28275" hidden="1" xr:uid="{00000000-0005-0000-0000-0000E4EC0000}"/>
    <cellStyle name="Hyperlink 9" xfId="28254" hidden="1" xr:uid="{00000000-0005-0000-0000-0000E5EC0000}"/>
    <cellStyle name="Hyperlink 9" xfId="28325" hidden="1" xr:uid="{00000000-0005-0000-0000-0000E6EC0000}"/>
    <cellStyle name="Hyperlink 9" xfId="28375" hidden="1" xr:uid="{00000000-0005-0000-0000-0000E7EC0000}"/>
    <cellStyle name="Hyperlink 9" xfId="28533" hidden="1" xr:uid="{00000000-0005-0000-0000-0000E8EC0000}"/>
    <cellStyle name="Hyperlink 9" xfId="28706" hidden="1" xr:uid="{00000000-0005-0000-0000-0000E9EC0000}"/>
    <cellStyle name="Hyperlink 9" xfId="28685" hidden="1" xr:uid="{00000000-0005-0000-0000-0000EAEC0000}"/>
    <cellStyle name="Hyperlink 9" xfId="28756" hidden="1" xr:uid="{00000000-0005-0000-0000-0000EBEC0000}"/>
    <cellStyle name="Hyperlink 9" xfId="28806" hidden="1" xr:uid="{00000000-0005-0000-0000-0000ECEC0000}"/>
    <cellStyle name="Hyperlink 9" xfId="28600" hidden="1" xr:uid="{00000000-0005-0000-0000-0000EDEC0000}"/>
    <cellStyle name="Hyperlink 9" xfId="28938" hidden="1" xr:uid="{00000000-0005-0000-0000-0000EEEC0000}"/>
    <cellStyle name="Hyperlink 9" xfId="28917" hidden="1" xr:uid="{00000000-0005-0000-0000-0000EFEC0000}"/>
    <cellStyle name="Hyperlink 9" xfId="28988" hidden="1" xr:uid="{00000000-0005-0000-0000-0000F0EC0000}"/>
    <cellStyle name="Hyperlink 9" xfId="29038" hidden="1" xr:uid="{00000000-0005-0000-0000-0000F1EC0000}"/>
    <cellStyle name="Hyperlink 9" xfId="28495" hidden="1" xr:uid="{00000000-0005-0000-0000-0000F2EC0000}"/>
    <cellStyle name="Hyperlink 9" xfId="29142" hidden="1" xr:uid="{00000000-0005-0000-0000-0000F3EC0000}"/>
    <cellStyle name="Hyperlink 9" xfId="29121" hidden="1" xr:uid="{00000000-0005-0000-0000-0000F4EC0000}"/>
    <cellStyle name="Hyperlink 9" xfId="29192" hidden="1" xr:uid="{00000000-0005-0000-0000-0000F5EC0000}"/>
    <cellStyle name="Hyperlink 9" xfId="29242" hidden="1" xr:uid="{00000000-0005-0000-0000-0000F6EC0000}"/>
    <cellStyle name="Hyperlink 9" xfId="28669" hidden="1" xr:uid="{00000000-0005-0000-0000-0000F7EC0000}"/>
    <cellStyle name="Hyperlink 9" xfId="29346" hidden="1" xr:uid="{00000000-0005-0000-0000-0000F8EC0000}"/>
    <cellStyle name="Hyperlink 9" xfId="29325" hidden="1" xr:uid="{00000000-0005-0000-0000-0000F9EC0000}"/>
    <cellStyle name="Hyperlink 9" xfId="29396" hidden="1" xr:uid="{00000000-0005-0000-0000-0000FAEC0000}"/>
    <cellStyle name="Hyperlink 9" xfId="29446" hidden="1" xr:uid="{00000000-0005-0000-0000-0000FBEC0000}"/>
    <cellStyle name="Hyperlink 9" xfId="28453" hidden="1" xr:uid="{00000000-0005-0000-0000-0000FCEC0000}"/>
    <cellStyle name="Hyperlink 9" xfId="29550" hidden="1" xr:uid="{00000000-0005-0000-0000-0000FDEC0000}"/>
    <cellStyle name="Hyperlink 9" xfId="29529" hidden="1" xr:uid="{00000000-0005-0000-0000-0000FEEC0000}"/>
    <cellStyle name="Hyperlink 9" xfId="29600" hidden="1" xr:uid="{00000000-0005-0000-0000-0000FFEC0000}"/>
    <cellStyle name="Hyperlink 9" xfId="29650" hidden="1" xr:uid="{00000000-0005-0000-0000-000000ED0000}"/>
    <cellStyle name="Hyperlink 9" xfId="26650" hidden="1" xr:uid="{00000000-0005-0000-0000-000001ED0000}"/>
    <cellStyle name="Hyperlink 9" xfId="29754" hidden="1" xr:uid="{00000000-0005-0000-0000-000002ED0000}"/>
    <cellStyle name="Hyperlink 9" xfId="29733" hidden="1" xr:uid="{00000000-0005-0000-0000-000003ED0000}"/>
    <cellStyle name="Hyperlink 9" xfId="29804" hidden="1" xr:uid="{00000000-0005-0000-0000-000004ED0000}"/>
    <cellStyle name="Hyperlink 9" xfId="29854" hidden="1" xr:uid="{00000000-0005-0000-0000-000005ED0000}"/>
    <cellStyle name="Hyperlink 9" xfId="30012" hidden="1" xr:uid="{00000000-0005-0000-0000-000006ED0000}"/>
    <cellStyle name="Hyperlink 9" xfId="30185" hidden="1" xr:uid="{00000000-0005-0000-0000-000007ED0000}"/>
    <cellStyle name="Hyperlink 9" xfId="30164" hidden="1" xr:uid="{00000000-0005-0000-0000-000008ED0000}"/>
    <cellStyle name="Hyperlink 9" xfId="30235" hidden="1" xr:uid="{00000000-0005-0000-0000-000009ED0000}"/>
    <cellStyle name="Hyperlink 9" xfId="30285" hidden="1" xr:uid="{00000000-0005-0000-0000-00000AED0000}"/>
    <cellStyle name="Hyperlink 9" xfId="30079" hidden="1" xr:uid="{00000000-0005-0000-0000-00000BED0000}"/>
    <cellStyle name="Hyperlink 9" xfId="30417" hidden="1" xr:uid="{00000000-0005-0000-0000-00000CED0000}"/>
    <cellStyle name="Hyperlink 9" xfId="30396" hidden="1" xr:uid="{00000000-0005-0000-0000-00000DED0000}"/>
    <cellStyle name="Hyperlink 9" xfId="30467" hidden="1" xr:uid="{00000000-0005-0000-0000-00000EED0000}"/>
    <cellStyle name="Hyperlink 9" xfId="30517" hidden="1" xr:uid="{00000000-0005-0000-0000-00000FED0000}"/>
    <cellStyle name="Hyperlink 9" xfId="29974" hidden="1" xr:uid="{00000000-0005-0000-0000-000010ED0000}"/>
    <cellStyle name="Hyperlink 9" xfId="30621" hidden="1" xr:uid="{00000000-0005-0000-0000-000011ED0000}"/>
    <cellStyle name="Hyperlink 9" xfId="30600" hidden="1" xr:uid="{00000000-0005-0000-0000-000012ED0000}"/>
    <cellStyle name="Hyperlink 9" xfId="30671" hidden="1" xr:uid="{00000000-0005-0000-0000-000013ED0000}"/>
    <cellStyle name="Hyperlink 9" xfId="30721" hidden="1" xr:uid="{00000000-0005-0000-0000-000014ED0000}"/>
    <cellStyle name="Hyperlink 9" xfId="30148" hidden="1" xr:uid="{00000000-0005-0000-0000-000015ED0000}"/>
    <cellStyle name="Hyperlink 9" xfId="30825" hidden="1" xr:uid="{00000000-0005-0000-0000-000016ED0000}"/>
    <cellStyle name="Hyperlink 9" xfId="30804" hidden="1" xr:uid="{00000000-0005-0000-0000-000017ED0000}"/>
    <cellStyle name="Hyperlink 9" xfId="30875" hidden="1" xr:uid="{00000000-0005-0000-0000-000018ED0000}"/>
    <cellStyle name="Hyperlink 9" xfId="30925" hidden="1" xr:uid="{00000000-0005-0000-0000-000019ED0000}"/>
    <cellStyle name="Hyperlink 9" xfId="29932" hidden="1" xr:uid="{00000000-0005-0000-0000-00001AED0000}"/>
    <cellStyle name="Hyperlink 9" xfId="31029" hidden="1" xr:uid="{00000000-0005-0000-0000-00001BED0000}"/>
    <cellStyle name="Hyperlink 9" xfId="31008" hidden="1" xr:uid="{00000000-0005-0000-0000-00001CED0000}"/>
    <cellStyle name="Hyperlink 9" xfId="31079" hidden="1" xr:uid="{00000000-0005-0000-0000-00001DED0000}"/>
    <cellStyle name="Hyperlink 9" xfId="31129" hidden="1" xr:uid="{00000000-0005-0000-0000-00001EED0000}"/>
    <cellStyle name="Hyperlink 9" xfId="5542" hidden="1" xr:uid="{00000000-0005-0000-0000-00001FED0000}"/>
    <cellStyle name="Hyperlink 9" xfId="31252" hidden="1" xr:uid="{00000000-0005-0000-0000-000020ED0000}"/>
    <cellStyle name="Hyperlink 9" xfId="31231" hidden="1" xr:uid="{00000000-0005-0000-0000-000021ED0000}"/>
    <cellStyle name="Hyperlink 9" xfId="31302" hidden="1" xr:uid="{00000000-0005-0000-0000-000022ED0000}"/>
    <cellStyle name="Hyperlink 9" xfId="31352" hidden="1" xr:uid="{00000000-0005-0000-0000-000023ED0000}"/>
    <cellStyle name="Hyperlink 9" xfId="31438" hidden="1" xr:uid="{00000000-0005-0000-0000-000024ED0000}"/>
    <cellStyle name="Hyperlink 9" xfId="31507" hidden="1" xr:uid="{00000000-0005-0000-0000-000025ED0000}"/>
    <cellStyle name="Hyperlink 9" xfId="31486" hidden="1" xr:uid="{00000000-0005-0000-0000-000026ED0000}"/>
    <cellStyle name="Hyperlink 9" xfId="31557" hidden="1" xr:uid="{00000000-0005-0000-0000-000027ED0000}"/>
    <cellStyle name="Hyperlink 9" xfId="31607" hidden="1" xr:uid="{00000000-0005-0000-0000-000028ED0000}"/>
    <cellStyle name="Hyperlink 9" xfId="31742" hidden="1" xr:uid="{00000000-0005-0000-0000-000029ED0000}"/>
    <cellStyle name="Hyperlink 9" xfId="31864" hidden="1" xr:uid="{00000000-0005-0000-0000-00002AED0000}"/>
    <cellStyle name="Hyperlink 9" xfId="31843" hidden="1" xr:uid="{00000000-0005-0000-0000-00002BED0000}"/>
    <cellStyle name="Hyperlink 9" xfId="31914" hidden="1" xr:uid="{00000000-0005-0000-0000-00002CED0000}"/>
    <cellStyle name="Hyperlink 9" xfId="31964" hidden="1" xr:uid="{00000000-0005-0000-0000-00002DED0000}"/>
    <cellStyle name="Hyperlink 9" xfId="32122" hidden="1" xr:uid="{00000000-0005-0000-0000-00002EED0000}"/>
    <cellStyle name="Hyperlink 9" xfId="32295" hidden="1" xr:uid="{00000000-0005-0000-0000-00002FED0000}"/>
    <cellStyle name="Hyperlink 9" xfId="32274" hidden="1" xr:uid="{00000000-0005-0000-0000-000030ED0000}"/>
    <cellStyle name="Hyperlink 9" xfId="32345" hidden="1" xr:uid="{00000000-0005-0000-0000-000031ED0000}"/>
    <cellStyle name="Hyperlink 9" xfId="32395" hidden="1" xr:uid="{00000000-0005-0000-0000-000032ED0000}"/>
    <cellStyle name="Hyperlink 9" xfId="32189" hidden="1" xr:uid="{00000000-0005-0000-0000-000033ED0000}"/>
    <cellStyle name="Hyperlink 9" xfId="32527" hidden="1" xr:uid="{00000000-0005-0000-0000-000034ED0000}"/>
    <cellStyle name="Hyperlink 9" xfId="32506" hidden="1" xr:uid="{00000000-0005-0000-0000-000035ED0000}"/>
    <cellStyle name="Hyperlink 9" xfId="32577" hidden="1" xr:uid="{00000000-0005-0000-0000-000036ED0000}"/>
    <cellStyle name="Hyperlink 9" xfId="32627" hidden="1" xr:uid="{00000000-0005-0000-0000-000037ED0000}"/>
    <cellStyle name="Hyperlink 9" xfId="32084" hidden="1" xr:uid="{00000000-0005-0000-0000-000038ED0000}"/>
    <cellStyle name="Hyperlink 9" xfId="32731" hidden="1" xr:uid="{00000000-0005-0000-0000-000039ED0000}"/>
    <cellStyle name="Hyperlink 9" xfId="32710" hidden="1" xr:uid="{00000000-0005-0000-0000-00003AED0000}"/>
    <cellStyle name="Hyperlink 9" xfId="32781" hidden="1" xr:uid="{00000000-0005-0000-0000-00003BED0000}"/>
    <cellStyle name="Hyperlink 9" xfId="32831" hidden="1" xr:uid="{00000000-0005-0000-0000-00003CED0000}"/>
    <cellStyle name="Hyperlink 9" xfId="32258" hidden="1" xr:uid="{00000000-0005-0000-0000-00003DED0000}"/>
    <cellStyle name="Hyperlink 9" xfId="32935" hidden="1" xr:uid="{00000000-0005-0000-0000-00003EED0000}"/>
    <cellStyle name="Hyperlink 9" xfId="32914" hidden="1" xr:uid="{00000000-0005-0000-0000-00003FED0000}"/>
    <cellStyle name="Hyperlink 9" xfId="32985" hidden="1" xr:uid="{00000000-0005-0000-0000-000040ED0000}"/>
    <cellStyle name="Hyperlink 9" xfId="33035" hidden="1" xr:uid="{00000000-0005-0000-0000-000041ED0000}"/>
    <cellStyle name="Hyperlink 9" xfId="32042" hidden="1" xr:uid="{00000000-0005-0000-0000-000042ED0000}"/>
    <cellStyle name="Hyperlink 9" xfId="33139" hidden="1" xr:uid="{00000000-0005-0000-0000-000043ED0000}"/>
    <cellStyle name="Hyperlink 9" xfId="33118" hidden="1" xr:uid="{00000000-0005-0000-0000-000044ED0000}"/>
    <cellStyle name="Hyperlink 9" xfId="33189" hidden="1" xr:uid="{00000000-0005-0000-0000-000045ED0000}"/>
    <cellStyle name="Hyperlink 9" xfId="33239" hidden="1" xr:uid="{00000000-0005-0000-0000-000046ED0000}"/>
    <cellStyle name="Hyperlink 9" xfId="31809" hidden="1" xr:uid="{00000000-0005-0000-0000-000047ED0000}"/>
    <cellStyle name="Hyperlink 9" xfId="33343" hidden="1" xr:uid="{00000000-0005-0000-0000-000048ED0000}"/>
    <cellStyle name="Hyperlink 9" xfId="33322" hidden="1" xr:uid="{00000000-0005-0000-0000-000049ED0000}"/>
    <cellStyle name="Hyperlink 9" xfId="33393" hidden="1" xr:uid="{00000000-0005-0000-0000-00004AED0000}"/>
    <cellStyle name="Hyperlink 9" xfId="33443" hidden="1" xr:uid="{00000000-0005-0000-0000-00004BED0000}"/>
    <cellStyle name="Hyperlink 9" xfId="33601" hidden="1" xr:uid="{00000000-0005-0000-0000-00004CED0000}"/>
    <cellStyle name="Hyperlink 9" xfId="33774" hidden="1" xr:uid="{00000000-0005-0000-0000-00004DED0000}"/>
    <cellStyle name="Hyperlink 9" xfId="33753" hidden="1" xr:uid="{00000000-0005-0000-0000-00004EED0000}"/>
    <cellStyle name="Hyperlink 9" xfId="33824" hidden="1" xr:uid="{00000000-0005-0000-0000-00004FED0000}"/>
    <cellStyle name="Hyperlink 9" xfId="33874" hidden="1" xr:uid="{00000000-0005-0000-0000-000050ED0000}"/>
    <cellStyle name="Hyperlink 9" xfId="33668" hidden="1" xr:uid="{00000000-0005-0000-0000-000051ED0000}"/>
    <cellStyle name="Hyperlink 9" xfId="34006" hidden="1" xr:uid="{00000000-0005-0000-0000-000052ED0000}"/>
    <cellStyle name="Hyperlink 9" xfId="33985" hidden="1" xr:uid="{00000000-0005-0000-0000-000053ED0000}"/>
    <cellStyle name="Hyperlink 9" xfId="34056" hidden="1" xr:uid="{00000000-0005-0000-0000-000054ED0000}"/>
    <cellStyle name="Hyperlink 9" xfId="34106" hidden="1" xr:uid="{00000000-0005-0000-0000-000055ED0000}"/>
    <cellStyle name="Hyperlink 9" xfId="33563" hidden="1" xr:uid="{00000000-0005-0000-0000-000056ED0000}"/>
    <cellStyle name="Hyperlink 9" xfId="34210" hidden="1" xr:uid="{00000000-0005-0000-0000-000057ED0000}"/>
    <cellStyle name="Hyperlink 9" xfId="34189" hidden="1" xr:uid="{00000000-0005-0000-0000-000058ED0000}"/>
    <cellStyle name="Hyperlink 9" xfId="34260" hidden="1" xr:uid="{00000000-0005-0000-0000-000059ED0000}"/>
    <cellStyle name="Hyperlink 9" xfId="34310" hidden="1" xr:uid="{00000000-0005-0000-0000-00005AED0000}"/>
    <cellStyle name="Hyperlink 9" xfId="33737" hidden="1" xr:uid="{00000000-0005-0000-0000-00005BED0000}"/>
    <cellStyle name="Hyperlink 9" xfId="34414" hidden="1" xr:uid="{00000000-0005-0000-0000-00005CED0000}"/>
    <cellStyle name="Hyperlink 9" xfId="34393" hidden="1" xr:uid="{00000000-0005-0000-0000-00005DED0000}"/>
    <cellStyle name="Hyperlink 9" xfId="34464" hidden="1" xr:uid="{00000000-0005-0000-0000-00005EED0000}"/>
    <cellStyle name="Hyperlink 9" xfId="34514" hidden="1" xr:uid="{00000000-0005-0000-0000-00005FED0000}"/>
    <cellStyle name="Hyperlink 9" xfId="33521" hidden="1" xr:uid="{00000000-0005-0000-0000-000060ED0000}"/>
    <cellStyle name="Hyperlink 9" xfId="34618" hidden="1" xr:uid="{00000000-0005-0000-0000-000061ED0000}"/>
    <cellStyle name="Hyperlink 9" xfId="34597" hidden="1" xr:uid="{00000000-0005-0000-0000-000062ED0000}"/>
    <cellStyle name="Hyperlink 9" xfId="34668" hidden="1" xr:uid="{00000000-0005-0000-0000-000063ED0000}"/>
    <cellStyle name="Hyperlink 9" xfId="34718" hidden="1" xr:uid="{00000000-0005-0000-0000-000064ED0000}"/>
    <cellStyle name="Hyperlink 9" xfId="31721" hidden="1" xr:uid="{00000000-0005-0000-0000-000065ED0000}"/>
    <cellStyle name="Hyperlink 9" xfId="34822" hidden="1" xr:uid="{00000000-0005-0000-0000-000066ED0000}"/>
    <cellStyle name="Hyperlink 9" xfId="34801" hidden="1" xr:uid="{00000000-0005-0000-0000-000067ED0000}"/>
    <cellStyle name="Hyperlink 9" xfId="34872" hidden="1" xr:uid="{00000000-0005-0000-0000-000068ED0000}"/>
    <cellStyle name="Hyperlink 9" xfId="34922" hidden="1" xr:uid="{00000000-0005-0000-0000-000069ED0000}"/>
    <cellStyle name="Hyperlink 9" xfId="35080" hidden="1" xr:uid="{00000000-0005-0000-0000-00006AED0000}"/>
    <cellStyle name="Hyperlink 9" xfId="35253" hidden="1" xr:uid="{00000000-0005-0000-0000-00006BED0000}"/>
    <cellStyle name="Hyperlink 9" xfId="35232" hidden="1" xr:uid="{00000000-0005-0000-0000-00006CED0000}"/>
    <cellStyle name="Hyperlink 9" xfId="35303" hidden="1" xr:uid="{00000000-0005-0000-0000-00006DED0000}"/>
    <cellStyle name="Hyperlink 9" xfId="35353" hidden="1" xr:uid="{00000000-0005-0000-0000-00006EED0000}"/>
    <cellStyle name="Hyperlink 9" xfId="35147" hidden="1" xr:uid="{00000000-0005-0000-0000-00006FED0000}"/>
    <cellStyle name="Hyperlink 9" xfId="35485" hidden="1" xr:uid="{00000000-0005-0000-0000-000070ED0000}"/>
    <cellStyle name="Hyperlink 9" xfId="35464" hidden="1" xr:uid="{00000000-0005-0000-0000-000071ED0000}"/>
    <cellStyle name="Hyperlink 9" xfId="35535" hidden="1" xr:uid="{00000000-0005-0000-0000-000072ED0000}"/>
    <cellStyle name="Hyperlink 9" xfId="35585" hidden="1" xr:uid="{00000000-0005-0000-0000-000073ED0000}"/>
    <cellStyle name="Hyperlink 9" xfId="35042" hidden="1" xr:uid="{00000000-0005-0000-0000-000074ED0000}"/>
    <cellStyle name="Hyperlink 9" xfId="35689" hidden="1" xr:uid="{00000000-0005-0000-0000-000075ED0000}"/>
    <cellStyle name="Hyperlink 9" xfId="35668" hidden="1" xr:uid="{00000000-0005-0000-0000-000076ED0000}"/>
    <cellStyle name="Hyperlink 9" xfId="35739" hidden="1" xr:uid="{00000000-0005-0000-0000-000077ED0000}"/>
    <cellStyle name="Hyperlink 9" xfId="35789" hidden="1" xr:uid="{00000000-0005-0000-0000-000078ED0000}"/>
    <cellStyle name="Hyperlink 9" xfId="35216" hidden="1" xr:uid="{00000000-0005-0000-0000-000079ED0000}"/>
    <cellStyle name="Hyperlink 9" xfId="35893" hidden="1" xr:uid="{00000000-0005-0000-0000-00007AED0000}"/>
    <cellStyle name="Hyperlink 9" xfId="35872" hidden="1" xr:uid="{00000000-0005-0000-0000-00007BED0000}"/>
    <cellStyle name="Hyperlink 9" xfId="35943" hidden="1" xr:uid="{00000000-0005-0000-0000-00007CED0000}"/>
    <cellStyle name="Hyperlink 9" xfId="35993" hidden="1" xr:uid="{00000000-0005-0000-0000-00007DED0000}"/>
    <cellStyle name="Hyperlink 9" xfId="35000" hidden="1" xr:uid="{00000000-0005-0000-0000-00007EED0000}"/>
    <cellStyle name="Hyperlink 9" xfId="36097" hidden="1" xr:uid="{00000000-0005-0000-0000-00007FED0000}"/>
    <cellStyle name="Hyperlink 9" xfId="36076" hidden="1" xr:uid="{00000000-0005-0000-0000-000080ED0000}"/>
    <cellStyle name="Hyperlink 9" xfId="36147" hidden="1" xr:uid="{00000000-0005-0000-0000-000081ED0000}"/>
    <cellStyle name="Hyperlink 9" xfId="36197" hidden="1" xr:uid="{00000000-0005-0000-0000-000082ED0000}"/>
    <cellStyle name="Hyperlink 9" xfId="21057" hidden="1" xr:uid="{00000000-0005-0000-0000-000083ED0000}"/>
    <cellStyle name="Hyperlink 9" xfId="36321" hidden="1" xr:uid="{00000000-0005-0000-0000-000084ED0000}"/>
    <cellStyle name="Hyperlink 9" xfId="36300" hidden="1" xr:uid="{00000000-0005-0000-0000-000085ED0000}"/>
    <cellStyle name="Hyperlink 9" xfId="36371" hidden="1" xr:uid="{00000000-0005-0000-0000-000086ED0000}"/>
    <cellStyle name="Hyperlink 9" xfId="36421" hidden="1" xr:uid="{00000000-0005-0000-0000-000087ED0000}"/>
    <cellStyle name="Hyperlink 9" xfId="36507" hidden="1" xr:uid="{00000000-0005-0000-0000-000088ED0000}"/>
    <cellStyle name="Hyperlink 9" xfId="36576" hidden="1" xr:uid="{00000000-0005-0000-0000-000089ED0000}"/>
    <cellStyle name="Hyperlink 9" xfId="36555" hidden="1" xr:uid="{00000000-0005-0000-0000-00008AED0000}"/>
    <cellStyle name="Hyperlink 9" xfId="36626" hidden="1" xr:uid="{00000000-0005-0000-0000-00008BED0000}"/>
    <cellStyle name="Hyperlink 9" xfId="36676" hidden="1" xr:uid="{00000000-0005-0000-0000-00008CED0000}"/>
    <cellStyle name="Hyperlink 9" xfId="36811" hidden="1" xr:uid="{00000000-0005-0000-0000-00008DED0000}"/>
    <cellStyle name="Hyperlink 9" xfId="36933" hidden="1" xr:uid="{00000000-0005-0000-0000-00008EED0000}"/>
    <cellStyle name="Hyperlink 9" xfId="36912" hidden="1" xr:uid="{00000000-0005-0000-0000-00008FED0000}"/>
    <cellStyle name="Hyperlink 9" xfId="36983" hidden="1" xr:uid="{00000000-0005-0000-0000-000090ED0000}"/>
    <cellStyle name="Hyperlink 9" xfId="37033" hidden="1" xr:uid="{00000000-0005-0000-0000-000091ED0000}"/>
    <cellStyle name="Hyperlink 9" xfId="37191" hidden="1" xr:uid="{00000000-0005-0000-0000-000092ED0000}"/>
    <cellStyle name="Hyperlink 9" xfId="37364" hidden="1" xr:uid="{00000000-0005-0000-0000-000093ED0000}"/>
    <cellStyle name="Hyperlink 9" xfId="37343" hidden="1" xr:uid="{00000000-0005-0000-0000-000094ED0000}"/>
    <cellStyle name="Hyperlink 9" xfId="37414" hidden="1" xr:uid="{00000000-0005-0000-0000-000095ED0000}"/>
    <cellStyle name="Hyperlink 9" xfId="37464" hidden="1" xr:uid="{00000000-0005-0000-0000-000096ED0000}"/>
    <cellStyle name="Hyperlink 9" xfId="37258" hidden="1" xr:uid="{00000000-0005-0000-0000-000097ED0000}"/>
    <cellStyle name="Hyperlink 9" xfId="37596" hidden="1" xr:uid="{00000000-0005-0000-0000-000098ED0000}"/>
    <cellStyle name="Hyperlink 9" xfId="37575" hidden="1" xr:uid="{00000000-0005-0000-0000-000099ED0000}"/>
    <cellStyle name="Hyperlink 9" xfId="37646" hidden="1" xr:uid="{00000000-0005-0000-0000-00009AED0000}"/>
    <cellStyle name="Hyperlink 9" xfId="37696" hidden="1" xr:uid="{00000000-0005-0000-0000-00009BED0000}"/>
    <cellStyle name="Hyperlink 9" xfId="37153" hidden="1" xr:uid="{00000000-0005-0000-0000-00009CED0000}"/>
    <cellStyle name="Hyperlink 9" xfId="37800" hidden="1" xr:uid="{00000000-0005-0000-0000-00009DED0000}"/>
    <cellStyle name="Hyperlink 9" xfId="37779" hidden="1" xr:uid="{00000000-0005-0000-0000-00009EED0000}"/>
    <cellStyle name="Hyperlink 9" xfId="37850" hidden="1" xr:uid="{00000000-0005-0000-0000-00009FED0000}"/>
    <cellStyle name="Hyperlink 9" xfId="37900" hidden="1" xr:uid="{00000000-0005-0000-0000-0000A0ED0000}"/>
    <cellStyle name="Hyperlink 9" xfId="37327" hidden="1" xr:uid="{00000000-0005-0000-0000-0000A1ED0000}"/>
    <cellStyle name="Hyperlink 9" xfId="38004" hidden="1" xr:uid="{00000000-0005-0000-0000-0000A2ED0000}"/>
    <cellStyle name="Hyperlink 9" xfId="37983" hidden="1" xr:uid="{00000000-0005-0000-0000-0000A3ED0000}"/>
    <cellStyle name="Hyperlink 9" xfId="38054" hidden="1" xr:uid="{00000000-0005-0000-0000-0000A4ED0000}"/>
    <cellStyle name="Hyperlink 9" xfId="38104" hidden="1" xr:uid="{00000000-0005-0000-0000-0000A5ED0000}"/>
    <cellStyle name="Hyperlink 9" xfId="37111" hidden="1" xr:uid="{00000000-0005-0000-0000-0000A6ED0000}"/>
    <cellStyle name="Hyperlink 9" xfId="38208" hidden="1" xr:uid="{00000000-0005-0000-0000-0000A7ED0000}"/>
    <cellStyle name="Hyperlink 9" xfId="38187" hidden="1" xr:uid="{00000000-0005-0000-0000-0000A8ED0000}"/>
    <cellStyle name="Hyperlink 9" xfId="38258" hidden="1" xr:uid="{00000000-0005-0000-0000-0000A9ED0000}"/>
    <cellStyle name="Hyperlink 9" xfId="38308" hidden="1" xr:uid="{00000000-0005-0000-0000-0000AAED0000}"/>
    <cellStyle name="Hyperlink 9" xfId="36878" hidden="1" xr:uid="{00000000-0005-0000-0000-0000ABED0000}"/>
    <cellStyle name="Hyperlink 9" xfId="38412" hidden="1" xr:uid="{00000000-0005-0000-0000-0000ACED0000}"/>
    <cellStyle name="Hyperlink 9" xfId="38391" hidden="1" xr:uid="{00000000-0005-0000-0000-0000ADED0000}"/>
    <cellStyle name="Hyperlink 9" xfId="38462" hidden="1" xr:uid="{00000000-0005-0000-0000-0000AEED0000}"/>
    <cellStyle name="Hyperlink 9" xfId="38512" hidden="1" xr:uid="{00000000-0005-0000-0000-0000AFED0000}"/>
    <cellStyle name="Hyperlink 9" xfId="38670" hidden="1" xr:uid="{00000000-0005-0000-0000-0000B0ED0000}"/>
    <cellStyle name="Hyperlink 9" xfId="38843" hidden="1" xr:uid="{00000000-0005-0000-0000-0000B1ED0000}"/>
    <cellStyle name="Hyperlink 9" xfId="38822" hidden="1" xr:uid="{00000000-0005-0000-0000-0000B2ED0000}"/>
    <cellStyle name="Hyperlink 9" xfId="38893" hidden="1" xr:uid="{00000000-0005-0000-0000-0000B3ED0000}"/>
    <cellStyle name="Hyperlink 9" xfId="38943" hidden="1" xr:uid="{00000000-0005-0000-0000-0000B4ED0000}"/>
    <cellStyle name="Hyperlink 9" xfId="38737" hidden="1" xr:uid="{00000000-0005-0000-0000-0000B5ED0000}"/>
    <cellStyle name="Hyperlink 9" xfId="39075" hidden="1" xr:uid="{00000000-0005-0000-0000-0000B6ED0000}"/>
    <cellStyle name="Hyperlink 9" xfId="39054" hidden="1" xr:uid="{00000000-0005-0000-0000-0000B7ED0000}"/>
    <cellStyle name="Hyperlink 9" xfId="39125" hidden="1" xr:uid="{00000000-0005-0000-0000-0000B8ED0000}"/>
    <cellStyle name="Hyperlink 9" xfId="39175" hidden="1" xr:uid="{00000000-0005-0000-0000-0000B9ED0000}"/>
    <cellStyle name="Hyperlink 9" xfId="38632" hidden="1" xr:uid="{00000000-0005-0000-0000-0000BAED0000}"/>
    <cellStyle name="Hyperlink 9" xfId="39279" hidden="1" xr:uid="{00000000-0005-0000-0000-0000BBED0000}"/>
    <cellStyle name="Hyperlink 9" xfId="39258" hidden="1" xr:uid="{00000000-0005-0000-0000-0000BCED0000}"/>
    <cellStyle name="Hyperlink 9" xfId="39329" hidden="1" xr:uid="{00000000-0005-0000-0000-0000BDED0000}"/>
    <cellStyle name="Hyperlink 9" xfId="39379" hidden="1" xr:uid="{00000000-0005-0000-0000-0000BEED0000}"/>
    <cellStyle name="Hyperlink 9" xfId="38806" hidden="1" xr:uid="{00000000-0005-0000-0000-0000BFED0000}"/>
    <cellStyle name="Hyperlink 9" xfId="39483" hidden="1" xr:uid="{00000000-0005-0000-0000-0000C0ED0000}"/>
    <cellStyle name="Hyperlink 9" xfId="39462" hidden="1" xr:uid="{00000000-0005-0000-0000-0000C1ED0000}"/>
    <cellStyle name="Hyperlink 9" xfId="39533" hidden="1" xr:uid="{00000000-0005-0000-0000-0000C2ED0000}"/>
    <cellStyle name="Hyperlink 9" xfId="39583" hidden="1" xr:uid="{00000000-0005-0000-0000-0000C3ED0000}"/>
    <cellStyle name="Hyperlink 9" xfId="38590" hidden="1" xr:uid="{00000000-0005-0000-0000-0000C4ED0000}"/>
    <cellStyle name="Hyperlink 9" xfId="39687" hidden="1" xr:uid="{00000000-0005-0000-0000-0000C5ED0000}"/>
    <cellStyle name="Hyperlink 9" xfId="39666" hidden="1" xr:uid="{00000000-0005-0000-0000-0000C6ED0000}"/>
    <cellStyle name="Hyperlink 9" xfId="39737" hidden="1" xr:uid="{00000000-0005-0000-0000-0000C7ED0000}"/>
    <cellStyle name="Hyperlink 9" xfId="39787" hidden="1" xr:uid="{00000000-0005-0000-0000-0000C8ED0000}"/>
    <cellStyle name="Hyperlink 9" xfId="36790" hidden="1" xr:uid="{00000000-0005-0000-0000-0000C9ED0000}"/>
    <cellStyle name="Hyperlink 9" xfId="39891" hidden="1" xr:uid="{00000000-0005-0000-0000-0000CAED0000}"/>
    <cellStyle name="Hyperlink 9" xfId="39870" hidden="1" xr:uid="{00000000-0005-0000-0000-0000CBED0000}"/>
    <cellStyle name="Hyperlink 9" xfId="39941" hidden="1" xr:uid="{00000000-0005-0000-0000-0000CCED0000}"/>
    <cellStyle name="Hyperlink 9" xfId="39991" hidden="1" xr:uid="{00000000-0005-0000-0000-0000CDED0000}"/>
    <cellStyle name="Hyperlink 9" xfId="40149" hidden="1" xr:uid="{00000000-0005-0000-0000-0000CEED0000}"/>
    <cellStyle name="Hyperlink 9" xfId="40322" hidden="1" xr:uid="{00000000-0005-0000-0000-0000CFED0000}"/>
    <cellStyle name="Hyperlink 9" xfId="40301" hidden="1" xr:uid="{00000000-0005-0000-0000-0000D0ED0000}"/>
    <cellStyle name="Hyperlink 9" xfId="40372" hidden="1" xr:uid="{00000000-0005-0000-0000-0000D1ED0000}"/>
    <cellStyle name="Hyperlink 9" xfId="40422" hidden="1" xr:uid="{00000000-0005-0000-0000-0000D2ED0000}"/>
    <cellStyle name="Hyperlink 9" xfId="40216" hidden="1" xr:uid="{00000000-0005-0000-0000-0000D3ED0000}"/>
    <cellStyle name="Hyperlink 9" xfId="40554" hidden="1" xr:uid="{00000000-0005-0000-0000-0000D4ED0000}"/>
    <cellStyle name="Hyperlink 9" xfId="40533" hidden="1" xr:uid="{00000000-0005-0000-0000-0000D5ED0000}"/>
    <cellStyle name="Hyperlink 9" xfId="40604" hidden="1" xr:uid="{00000000-0005-0000-0000-0000D6ED0000}"/>
    <cellStyle name="Hyperlink 9" xfId="40654" hidden="1" xr:uid="{00000000-0005-0000-0000-0000D7ED0000}"/>
    <cellStyle name="Hyperlink 9" xfId="40111" hidden="1" xr:uid="{00000000-0005-0000-0000-0000D8ED0000}"/>
    <cellStyle name="Hyperlink 9" xfId="40758" hidden="1" xr:uid="{00000000-0005-0000-0000-0000D9ED0000}"/>
    <cellStyle name="Hyperlink 9" xfId="40737" hidden="1" xr:uid="{00000000-0005-0000-0000-0000DAED0000}"/>
    <cellStyle name="Hyperlink 9" xfId="40808" hidden="1" xr:uid="{00000000-0005-0000-0000-0000DBED0000}"/>
    <cellStyle name="Hyperlink 9" xfId="40858" hidden="1" xr:uid="{00000000-0005-0000-0000-0000DCED0000}"/>
    <cellStyle name="Hyperlink 9" xfId="40285" hidden="1" xr:uid="{00000000-0005-0000-0000-0000DDED0000}"/>
    <cellStyle name="Hyperlink 9" xfId="40962" hidden="1" xr:uid="{00000000-0005-0000-0000-0000DEED0000}"/>
    <cellStyle name="Hyperlink 9" xfId="40941" hidden="1" xr:uid="{00000000-0005-0000-0000-0000DFED0000}"/>
    <cellStyle name="Hyperlink 9" xfId="41012" hidden="1" xr:uid="{00000000-0005-0000-0000-0000E0ED0000}"/>
    <cellStyle name="Hyperlink 9" xfId="41062" hidden="1" xr:uid="{00000000-0005-0000-0000-0000E1ED0000}"/>
    <cellStyle name="Hyperlink 9" xfId="40069" hidden="1" xr:uid="{00000000-0005-0000-0000-0000E2ED0000}"/>
    <cellStyle name="Hyperlink 9" xfId="41166" hidden="1" xr:uid="{00000000-0005-0000-0000-0000E3ED0000}"/>
    <cellStyle name="Hyperlink 9" xfId="41145" hidden="1" xr:uid="{00000000-0005-0000-0000-0000E4ED0000}"/>
    <cellStyle name="Hyperlink 9" xfId="41216" hidden="1" xr:uid="{00000000-0005-0000-0000-0000E5ED0000}"/>
    <cellStyle name="Hyperlink 9" xfId="41266" hidden="1" xr:uid="{00000000-0005-0000-0000-0000E6ED0000}"/>
    <cellStyle name="Hyperlink 9" xfId="15954" hidden="1" xr:uid="{00000000-0005-0000-0000-0000E7ED0000}"/>
    <cellStyle name="Hyperlink 9" xfId="41370" hidden="1" xr:uid="{00000000-0005-0000-0000-0000E8ED0000}"/>
    <cellStyle name="Hyperlink 9" xfId="41349" hidden="1" xr:uid="{00000000-0005-0000-0000-0000E9ED0000}"/>
    <cellStyle name="Hyperlink 9" xfId="41420" hidden="1" xr:uid="{00000000-0005-0000-0000-0000EAED0000}"/>
    <cellStyle name="Hyperlink 9" xfId="41470" hidden="1" xr:uid="{00000000-0005-0000-0000-0000EBED0000}"/>
    <cellStyle name="Hyperlink 9" xfId="41556" hidden="1" xr:uid="{00000000-0005-0000-0000-0000ECED0000}"/>
    <cellStyle name="Hyperlink 9" xfId="41625" hidden="1" xr:uid="{00000000-0005-0000-0000-0000EDED0000}"/>
    <cellStyle name="Hyperlink 9" xfId="41604" hidden="1" xr:uid="{00000000-0005-0000-0000-0000EEED0000}"/>
    <cellStyle name="Hyperlink 9" xfId="41675" hidden="1" xr:uid="{00000000-0005-0000-0000-0000EFED0000}"/>
    <cellStyle name="Hyperlink 9" xfId="41725" hidden="1" xr:uid="{00000000-0005-0000-0000-0000F0ED0000}"/>
    <cellStyle name="Hyperlink 9" xfId="41860" hidden="1" xr:uid="{00000000-0005-0000-0000-0000F1ED0000}"/>
    <cellStyle name="Hyperlink 9" xfId="41982" hidden="1" xr:uid="{00000000-0005-0000-0000-0000F2ED0000}"/>
    <cellStyle name="Hyperlink 9" xfId="41961" hidden="1" xr:uid="{00000000-0005-0000-0000-0000F3ED0000}"/>
    <cellStyle name="Hyperlink 9" xfId="42032" hidden="1" xr:uid="{00000000-0005-0000-0000-0000F4ED0000}"/>
    <cellStyle name="Hyperlink 9" xfId="42082" hidden="1" xr:uid="{00000000-0005-0000-0000-0000F5ED0000}"/>
    <cellStyle name="Hyperlink 9" xfId="42240" hidden="1" xr:uid="{00000000-0005-0000-0000-0000F6ED0000}"/>
    <cellStyle name="Hyperlink 9" xfId="42413" hidden="1" xr:uid="{00000000-0005-0000-0000-0000F7ED0000}"/>
    <cellStyle name="Hyperlink 9" xfId="42392" hidden="1" xr:uid="{00000000-0005-0000-0000-0000F8ED0000}"/>
    <cellStyle name="Hyperlink 9" xfId="42463" hidden="1" xr:uid="{00000000-0005-0000-0000-0000F9ED0000}"/>
    <cellStyle name="Hyperlink 9" xfId="42513" hidden="1" xr:uid="{00000000-0005-0000-0000-0000FAED0000}"/>
    <cellStyle name="Hyperlink 9" xfId="42307" hidden="1" xr:uid="{00000000-0005-0000-0000-0000FBED0000}"/>
    <cellStyle name="Hyperlink 9" xfId="42645" hidden="1" xr:uid="{00000000-0005-0000-0000-0000FCED0000}"/>
    <cellStyle name="Hyperlink 9" xfId="42624" hidden="1" xr:uid="{00000000-0005-0000-0000-0000FDED0000}"/>
    <cellStyle name="Hyperlink 9" xfId="42695" hidden="1" xr:uid="{00000000-0005-0000-0000-0000FEED0000}"/>
    <cellStyle name="Hyperlink 9" xfId="42745" hidden="1" xr:uid="{00000000-0005-0000-0000-0000FFED0000}"/>
    <cellStyle name="Hyperlink 9" xfId="42202" hidden="1" xr:uid="{00000000-0005-0000-0000-000000EE0000}"/>
    <cellStyle name="Hyperlink 9" xfId="42849" hidden="1" xr:uid="{00000000-0005-0000-0000-000001EE0000}"/>
    <cellStyle name="Hyperlink 9" xfId="42828" hidden="1" xr:uid="{00000000-0005-0000-0000-000002EE0000}"/>
    <cellStyle name="Hyperlink 9" xfId="42899" hidden="1" xr:uid="{00000000-0005-0000-0000-000003EE0000}"/>
    <cellStyle name="Hyperlink 9" xfId="42949" hidden="1" xr:uid="{00000000-0005-0000-0000-000004EE0000}"/>
    <cellStyle name="Hyperlink 9" xfId="42376" hidden="1" xr:uid="{00000000-0005-0000-0000-000005EE0000}"/>
    <cellStyle name="Hyperlink 9" xfId="43053" hidden="1" xr:uid="{00000000-0005-0000-0000-000006EE0000}"/>
    <cellStyle name="Hyperlink 9" xfId="43032" hidden="1" xr:uid="{00000000-0005-0000-0000-000007EE0000}"/>
    <cellStyle name="Hyperlink 9" xfId="43103" hidden="1" xr:uid="{00000000-0005-0000-0000-000008EE0000}"/>
    <cellStyle name="Hyperlink 9" xfId="43153" hidden="1" xr:uid="{00000000-0005-0000-0000-000009EE0000}"/>
    <cellStyle name="Hyperlink 9" xfId="42160" hidden="1" xr:uid="{00000000-0005-0000-0000-00000AEE0000}"/>
    <cellStyle name="Hyperlink 9" xfId="43257" hidden="1" xr:uid="{00000000-0005-0000-0000-00000BEE0000}"/>
    <cellStyle name="Hyperlink 9" xfId="43236" hidden="1" xr:uid="{00000000-0005-0000-0000-00000CEE0000}"/>
    <cellStyle name="Hyperlink 9" xfId="43307" hidden="1" xr:uid="{00000000-0005-0000-0000-00000DEE0000}"/>
    <cellStyle name="Hyperlink 9" xfId="43357" hidden="1" xr:uid="{00000000-0005-0000-0000-00000EEE0000}"/>
    <cellStyle name="Hyperlink 9" xfId="41927" hidden="1" xr:uid="{00000000-0005-0000-0000-00000FEE0000}"/>
    <cellStyle name="Hyperlink 9" xfId="43461" hidden="1" xr:uid="{00000000-0005-0000-0000-000010EE0000}"/>
    <cellStyle name="Hyperlink 9" xfId="43440" hidden="1" xr:uid="{00000000-0005-0000-0000-000011EE0000}"/>
    <cellStyle name="Hyperlink 9" xfId="43511" hidden="1" xr:uid="{00000000-0005-0000-0000-000012EE0000}"/>
    <cellStyle name="Hyperlink 9" xfId="43561" hidden="1" xr:uid="{00000000-0005-0000-0000-000013EE0000}"/>
    <cellStyle name="Hyperlink 9" xfId="43719" hidden="1" xr:uid="{00000000-0005-0000-0000-000014EE0000}"/>
    <cellStyle name="Hyperlink 9" xfId="43892" hidden="1" xr:uid="{00000000-0005-0000-0000-000015EE0000}"/>
    <cellStyle name="Hyperlink 9" xfId="43871" hidden="1" xr:uid="{00000000-0005-0000-0000-000016EE0000}"/>
    <cellStyle name="Hyperlink 9" xfId="43942" hidden="1" xr:uid="{00000000-0005-0000-0000-000017EE0000}"/>
    <cellStyle name="Hyperlink 9" xfId="43992" hidden="1" xr:uid="{00000000-0005-0000-0000-000018EE0000}"/>
    <cellStyle name="Hyperlink 9" xfId="43786" hidden="1" xr:uid="{00000000-0005-0000-0000-000019EE0000}"/>
    <cellStyle name="Hyperlink 9" xfId="44124" hidden="1" xr:uid="{00000000-0005-0000-0000-00001AEE0000}"/>
    <cellStyle name="Hyperlink 9" xfId="44103" hidden="1" xr:uid="{00000000-0005-0000-0000-00001BEE0000}"/>
    <cellStyle name="Hyperlink 9" xfId="44174" hidden="1" xr:uid="{00000000-0005-0000-0000-00001CEE0000}"/>
    <cellStyle name="Hyperlink 9" xfId="44224" hidden="1" xr:uid="{00000000-0005-0000-0000-00001DEE0000}"/>
    <cellStyle name="Hyperlink 9" xfId="43681" hidden="1" xr:uid="{00000000-0005-0000-0000-00001EEE0000}"/>
    <cellStyle name="Hyperlink 9" xfId="44328" hidden="1" xr:uid="{00000000-0005-0000-0000-00001FEE0000}"/>
    <cellStyle name="Hyperlink 9" xfId="44307" hidden="1" xr:uid="{00000000-0005-0000-0000-000020EE0000}"/>
    <cellStyle name="Hyperlink 9" xfId="44378" hidden="1" xr:uid="{00000000-0005-0000-0000-000021EE0000}"/>
    <cellStyle name="Hyperlink 9" xfId="44428" hidden="1" xr:uid="{00000000-0005-0000-0000-000022EE0000}"/>
    <cellStyle name="Hyperlink 9" xfId="43855" hidden="1" xr:uid="{00000000-0005-0000-0000-000023EE0000}"/>
    <cellStyle name="Hyperlink 9" xfId="44532" hidden="1" xr:uid="{00000000-0005-0000-0000-000024EE0000}"/>
    <cellStyle name="Hyperlink 9" xfId="44511" hidden="1" xr:uid="{00000000-0005-0000-0000-000025EE0000}"/>
    <cellStyle name="Hyperlink 9" xfId="44582" hidden="1" xr:uid="{00000000-0005-0000-0000-000026EE0000}"/>
    <cellStyle name="Hyperlink 9" xfId="44632" hidden="1" xr:uid="{00000000-0005-0000-0000-000027EE0000}"/>
    <cellStyle name="Hyperlink 9" xfId="43639" hidden="1" xr:uid="{00000000-0005-0000-0000-000028EE0000}"/>
    <cellStyle name="Hyperlink 9" xfId="44736" hidden="1" xr:uid="{00000000-0005-0000-0000-000029EE0000}"/>
    <cellStyle name="Hyperlink 9" xfId="44715" hidden="1" xr:uid="{00000000-0005-0000-0000-00002AEE0000}"/>
    <cellStyle name="Hyperlink 9" xfId="44786" hidden="1" xr:uid="{00000000-0005-0000-0000-00002BEE0000}"/>
    <cellStyle name="Hyperlink 9" xfId="44836" hidden="1" xr:uid="{00000000-0005-0000-0000-00002CEE0000}"/>
    <cellStyle name="Hyperlink 9" xfId="41839" hidden="1" xr:uid="{00000000-0005-0000-0000-00002DEE0000}"/>
    <cellStyle name="Hyperlink 9" xfId="44940" hidden="1" xr:uid="{00000000-0005-0000-0000-00002EEE0000}"/>
    <cellStyle name="Hyperlink 9" xfId="44919" hidden="1" xr:uid="{00000000-0005-0000-0000-00002FEE0000}"/>
    <cellStyle name="Hyperlink 9" xfId="44990" hidden="1" xr:uid="{00000000-0005-0000-0000-000030EE0000}"/>
    <cellStyle name="Hyperlink 9" xfId="45040" hidden="1" xr:uid="{00000000-0005-0000-0000-000031EE0000}"/>
    <cellStyle name="Hyperlink 9" xfId="45198" hidden="1" xr:uid="{00000000-0005-0000-0000-000032EE0000}"/>
    <cellStyle name="Hyperlink 9" xfId="45371" hidden="1" xr:uid="{00000000-0005-0000-0000-000033EE0000}"/>
    <cellStyle name="Hyperlink 9" xfId="45350" hidden="1" xr:uid="{00000000-0005-0000-0000-000034EE0000}"/>
    <cellStyle name="Hyperlink 9" xfId="45421" hidden="1" xr:uid="{00000000-0005-0000-0000-000035EE0000}"/>
    <cellStyle name="Hyperlink 9" xfId="45471" hidden="1" xr:uid="{00000000-0005-0000-0000-000036EE0000}"/>
    <cellStyle name="Hyperlink 9" xfId="45265" hidden="1" xr:uid="{00000000-0005-0000-0000-000037EE0000}"/>
    <cellStyle name="Hyperlink 9" xfId="45603" hidden="1" xr:uid="{00000000-0005-0000-0000-000038EE0000}"/>
    <cellStyle name="Hyperlink 9" xfId="45582" hidden="1" xr:uid="{00000000-0005-0000-0000-000039EE0000}"/>
    <cellStyle name="Hyperlink 9" xfId="45653" hidden="1" xr:uid="{00000000-0005-0000-0000-00003AEE0000}"/>
    <cellStyle name="Hyperlink 9" xfId="45703" hidden="1" xr:uid="{00000000-0005-0000-0000-00003BEE0000}"/>
    <cellStyle name="Hyperlink 9" xfId="45160" hidden="1" xr:uid="{00000000-0005-0000-0000-00003CEE0000}"/>
    <cellStyle name="Hyperlink 9" xfId="45807" hidden="1" xr:uid="{00000000-0005-0000-0000-00003DEE0000}"/>
    <cellStyle name="Hyperlink 9" xfId="45786" hidden="1" xr:uid="{00000000-0005-0000-0000-00003EEE0000}"/>
    <cellStyle name="Hyperlink 9" xfId="45857" hidden="1" xr:uid="{00000000-0005-0000-0000-00003FEE0000}"/>
    <cellStyle name="Hyperlink 9" xfId="45907" hidden="1" xr:uid="{00000000-0005-0000-0000-000040EE0000}"/>
    <cellStyle name="Hyperlink 9" xfId="45334" hidden="1" xr:uid="{00000000-0005-0000-0000-000041EE0000}"/>
    <cellStyle name="Hyperlink 9" xfId="46011" hidden="1" xr:uid="{00000000-0005-0000-0000-000042EE0000}"/>
    <cellStyle name="Hyperlink 9" xfId="45990" hidden="1" xr:uid="{00000000-0005-0000-0000-000043EE0000}"/>
    <cellStyle name="Hyperlink 9" xfId="46061" hidden="1" xr:uid="{00000000-0005-0000-0000-000044EE0000}"/>
    <cellStyle name="Hyperlink 9" xfId="46111" hidden="1" xr:uid="{00000000-0005-0000-0000-000045EE0000}"/>
    <cellStyle name="Hyperlink 9" xfId="45118" hidden="1" xr:uid="{00000000-0005-0000-0000-000046EE0000}"/>
    <cellStyle name="Hyperlink 9" xfId="46215" hidden="1" xr:uid="{00000000-0005-0000-0000-000047EE0000}"/>
    <cellStyle name="Hyperlink 9" xfId="46194" hidden="1" xr:uid="{00000000-0005-0000-0000-000048EE0000}"/>
    <cellStyle name="Hyperlink 9" xfId="46265" hidden="1" xr:uid="{00000000-0005-0000-0000-000049EE0000}"/>
    <cellStyle name="Hyperlink 9" xfId="46315" hidden="1" xr:uid="{00000000-0005-0000-0000-00004AEE0000}"/>
    <cellStyle name="Hyperlink 9" xfId="21034" hidden="1" xr:uid="{00000000-0005-0000-0000-00004BEE0000}"/>
    <cellStyle name="Hyperlink 9" xfId="46419" hidden="1" xr:uid="{00000000-0005-0000-0000-00004CEE0000}"/>
    <cellStyle name="Hyperlink 9" xfId="46398" hidden="1" xr:uid="{00000000-0005-0000-0000-00004DEE0000}"/>
    <cellStyle name="Hyperlink 9" xfId="46469" hidden="1" xr:uid="{00000000-0005-0000-0000-00004EEE0000}"/>
    <cellStyle name="Hyperlink 9" xfId="46519" hidden="1" xr:uid="{00000000-0005-0000-0000-00004FEE0000}"/>
    <cellStyle name="Hyperlink 9" xfId="46605" hidden="1" xr:uid="{00000000-0005-0000-0000-000050EE0000}"/>
    <cellStyle name="Hyperlink 9" xfId="46674" hidden="1" xr:uid="{00000000-0005-0000-0000-000051EE0000}"/>
    <cellStyle name="Hyperlink 9" xfId="46653" hidden="1" xr:uid="{00000000-0005-0000-0000-000052EE0000}"/>
    <cellStyle name="Hyperlink 9" xfId="46724" hidden="1" xr:uid="{00000000-0005-0000-0000-000053EE0000}"/>
    <cellStyle name="Hyperlink 9" xfId="46774" hidden="1" xr:uid="{00000000-0005-0000-0000-000054EE0000}"/>
    <cellStyle name="Hyperlink 9" xfId="46909" hidden="1" xr:uid="{00000000-0005-0000-0000-000055EE0000}"/>
    <cellStyle name="Hyperlink 9" xfId="47031" hidden="1" xr:uid="{00000000-0005-0000-0000-000056EE0000}"/>
    <cellStyle name="Hyperlink 9" xfId="47010" hidden="1" xr:uid="{00000000-0005-0000-0000-000057EE0000}"/>
    <cellStyle name="Hyperlink 9" xfId="47081" hidden="1" xr:uid="{00000000-0005-0000-0000-000058EE0000}"/>
    <cellStyle name="Hyperlink 9" xfId="47131" hidden="1" xr:uid="{00000000-0005-0000-0000-000059EE0000}"/>
    <cellStyle name="Hyperlink 9" xfId="47289" hidden="1" xr:uid="{00000000-0005-0000-0000-00005AEE0000}"/>
    <cellStyle name="Hyperlink 9" xfId="47462" hidden="1" xr:uid="{00000000-0005-0000-0000-00005BEE0000}"/>
    <cellStyle name="Hyperlink 9" xfId="47441" hidden="1" xr:uid="{00000000-0005-0000-0000-00005CEE0000}"/>
    <cellStyle name="Hyperlink 9" xfId="47512" hidden="1" xr:uid="{00000000-0005-0000-0000-00005DEE0000}"/>
    <cellStyle name="Hyperlink 9" xfId="47562" hidden="1" xr:uid="{00000000-0005-0000-0000-00005EEE0000}"/>
    <cellStyle name="Hyperlink 9" xfId="47356" hidden="1" xr:uid="{00000000-0005-0000-0000-00005FEE0000}"/>
    <cellStyle name="Hyperlink 9" xfId="47694" hidden="1" xr:uid="{00000000-0005-0000-0000-000060EE0000}"/>
    <cellStyle name="Hyperlink 9" xfId="47673" hidden="1" xr:uid="{00000000-0005-0000-0000-000061EE0000}"/>
    <cellStyle name="Hyperlink 9" xfId="47744" hidden="1" xr:uid="{00000000-0005-0000-0000-000062EE0000}"/>
    <cellStyle name="Hyperlink 9" xfId="47794" hidden="1" xr:uid="{00000000-0005-0000-0000-000063EE0000}"/>
    <cellStyle name="Hyperlink 9" xfId="47251" hidden="1" xr:uid="{00000000-0005-0000-0000-000064EE0000}"/>
    <cellStyle name="Hyperlink 9" xfId="47898" hidden="1" xr:uid="{00000000-0005-0000-0000-000065EE0000}"/>
    <cellStyle name="Hyperlink 9" xfId="47877" hidden="1" xr:uid="{00000000-0005-0000-0000-000066EE0000}"/>
    <cellStyle name="Hyperlink 9" xfId="47948" hidden="1" xr:uid="{00000000-0005-0000-0000-000067EE0000}"/>
    <cellStyle name="Hyperlink 9" xfId="47998" hidden="1" xr:uid="{00000000-0005-0000-0000-000068EE0000}"/>
    <cellStyle name="Hyperlink 9" xfId="47425" hidden="1" xr:uid="{00000000-0005-0000-0000-000069EE0000}"/>
    <cellStyle name="Hyperlink 9" xfId="48102" hidden="1" xr:uid="{00000000-0005-0000-0000-00006AEE0000}"/>
    <cellStyle name="Hyperlink 9" xfId="48081" hidden="1" xr:uid="{00000000-0005-0000-0000-00006BEE0000}"/>
    <cellStyle name="Hyperlink 9" xfId="48152" hidden="1" xr:uid="{00000000-0005-0000-0000-00006CEE0000}"/>
    <cellStyle name="Hyperlink 9" xfId="48202" hidden="1" xr:uid="{00000000-0005-0000-0000-00006DEE0000}"/>
    <cellStyle name="Hyperlink 9" xfId="47209" hidden="1" xr:uid="{00000000-0005-0000-0000-00006EEE0000}"/>
    <cellStyle name="Hyperlink 9" xfId="48306" hidden="1" xr:uid="{00000000-0005-0000-0000-00006FEE0000}"/>
    <cellStyle name="Hyperlink 9" xfId="48285" hidden="1" xr:uid="{00000000-0005-0000-0000-000070EE0000}"/>
    <cellStyle name="Hyperlink 9" xfId="48356" hidden="1" xr:uid="{00000000-0005-0000-0000-000071EE0000}"/>
    <cellStyle name="Hyperlink 9" xfId="48406" hidden="1" xr:uid="{00000000-0005-0000-0000-000072EE0000}"/>
    <cellStyle name="Hyperlink 9" xfId="46976" hidden="1" xr:uid="{00000000-0005-0000-0000-000073EE0000}"/>
    <cellStyle name="Hyperlink 9" xfId="48510" hidden="1" xr:uid="{00000000-0005-0000-0000-000074EE0000}"/>
    <cellStyle name="Hyperlink 9" xfId="48489" hidden="1" xr:uid="{00000000-0005-0000-0000-000075EE0000}"/>
    <cellStyle name="Hyperlink 9" xfId="48560" hidden="1" xr:uid="{00000000-0005-0000-0000-000076EE0000}"/>
    <cellStyle name="Hyperlink 9" xfId="48610" hidden="1" xr:uid="{00000000-0005-0000-0000-000077EE0000}"/>
    <cellStyle name="Hyperlink 9" xfId="48768" hidden="1" xr:uid="{00000000-0005-0000-0000-000078EE0000}"/>
    <cellStyle name="Hyperlink 9" xfId="48941" hidden="1" xr:uid="{00000000-0005-0000-0000-000079EE0000}"/>
    <cellStyle name="Hyperlink 9" xfId="48920" hidden="1" xr:uid="{00000000-0005-0000-0000-00007AEE0000}"/>
    <cellStyle name="Hyperlink 9" xfId="48991" hidden="1" xr:uid="{00000000-0005-0000-0000-00007BEE0000}"/>
    <cellStyle name="Hyperlink 9" xfId="49041" hidden="1" xr:uid="{00000000-0005-0000-0000-00007CEE0000}"/>
    <cellStyle name="Hyperlink 9" xfId="48835" hidden="1" xr:uid="{00000000-0005-0000-0000-00007DEE0000}"/>
    <cellStyle name="Hyperlink 9" xfId="49173" hidden="1" xr:uid="{00000000-0005-0000-0000-00007EEE0000}"/>
    <cellStyle name="Hyperlink 9" xfId="49152" hidden="1" xr:uid="{00000000-0005-0000-0000-00007FEE0000}"/>
    <cellStyle name="Hyperlink 9" xfId="49223" hidden="1" xr:uid="{00000000-0005-0000-0000-000080EE0000}"/>
    <cellStyle name="Hyperlink 9" xfId="49273" hidden="1" xr:uid="{00000000-0005-0000-0000-000081EE0000}"/>
    <cellStyle name="Hyperlink 9" xfId="48730" hidden="1" xr:uid="{00000000-0005-0000-0000-000082EE0000}"/>
    <cellStyle name="Hyperlink 9" xfId="49377" hidden="1" xr:uid="{00000000-0005-0000-0000-000083EE0000}"/>
    <cellStyle name="Hyperlink 9" xfId="49356" hidden="1" xr:uid="{00000000-0005-0000-0000-000084EE0000}"/>
    <cellStyle name="Hyperlink 9" xfId="49427" hidden="1" xr:uid="{00000000-0005-0000-0000-000085EE0000}"/>
    <cellStyle name="Hyperlink 9" xfId="49477" hidden="1" xr:uid="{00000000-0005-0000-0000-000086EE0000}"/>
    <cellStyle name="Hyperlink 9" xfId="48904" hidden="1" xr:uid="{00000000-0005-0000-0000-000087EE0000}"/>
    <cellStyle name="Hyperlink 9" xfId="49581" hidden="1" xr:uid="{00000000-0005-0000-0000-000088EE0000}"/>
    <cellStyle name="Hyperlink 9" xfId="49560" hidden="1" xr:uid="{00000000-0005-0000-0000-000089EE0000}"/>
    <cellStyle name="Hyperlink 9" xfId="49631" hidden="1" xr:uid="{00000000-0005-0000-0000-00008AEE0000}"/>
    <cellStyle name="Hyperlink 9" xfId="49681" hidden="1" xr:uid="{00000000-0005-0000-0000-00008BEE0000}"/>
    <cellStyle name="Hyperlink 9" xfId="48688" hidden="1" xr:uid="{00000000-0005-0000-0000-00008CEE0000}"/>
    <cellStyle name="Hyperlink 9" xfId="49785" hidden="1" xr:uid="{00000000-0005-0000-0000-00008DEE0000}"/>
    <cellStyle name="Hyperlink 9" xfId="49764" hidden="1" xr:uid="{00000000-0005-0000-0000-00008EEE0000}"/>
    <cellStyle name="Hyperlink 9" xfId="49835" hidden="1" xr:uid="{00000000-0005-0000-0000-00008FEE0000}"/>
    <cellStyle name="Hyperlink 9" xfId="49885" hidden="1" xr:uid="{00000000-0005-0000-0000-000090EE0000}"/>
    <cellStyle name="Hyperlink 9" xfId="46888" hidden="1" xr:uid="{00000000-0005-0000-0000-000091EE0000}"/>
    <cellStyle name="Hyperlink 9" xfId="49989" hidden="1" xr:uid="{00000000-0005-0000-0000-000092EE0000}"/>
    <cellStyle name="Hyperlink 9" xfId="49968" hidden="1" xr:uid="{00000000-0005-0000-0000-000093EE0000}"/>
    <cellStyle name="Hyperlink 9" xfId="50039" hidden="1" xr:uid="{00000000-0005-0000-0000-000094EE0000}"/>
    <cellStyle name="Hyperlink 9" xfId="50089" hidden="1" xr:uid="{00000000-0005-0000-0000-000095EE0000}"/>
    <cellStyle name="Hyperlink 9" xfId="50247" hidden="1" xr:uid="{00000000-0005-0000-0000-000096EE0000}"/>
    <cellStyle name="Hyperlink 9" xfId="50420" hidden="1" xr:uid="{00000000-0005-0000-0000-000097EE0000}"/>
    <cellStyle name="Hyperlink 9" xfId="50399" hidden="1" xr:uid="{00000000-0005-0000-0000-000098EE0000}"/>
    <cellStyle name="Hyperlink 9" xfId="50470" hidden="1" xr:uid="{00000000-0005-0000-0000-000099EE0000}"/>
    <cellStyle name="Hyperlink 9" xfId="50520" hidden="1" xr:uid="{00000000-0005-0000-0000-00009AEE0000}"/>
    <cellStyle name="Hyperlink 9" xfId="50314" hidden="1" xr:uid="{00000000-0005-0000-0000-00009BEE0000}"/>
    <cellStyle name="Hyperlink 9" xfId="50652" hidden="1" xr:uid="{00000000-0005-0000-0000-00009CEE0000}"/>
    <cellStyle name="Hyperlink 9" xfId="50631" hidden="1" xr:uid="{00000000-0005-0000-0000-00009DEE0000}"/>
    <cellStyle name="Hyperlink 9" xfId="50702" hidden="1" xr:uid="{00000000-0005-0000-0000-00009EEE0000}"/>
    <cellStyle name="Hyperlink 9" xfId="50752" hidden="1" xr:uid="{00000000-0005-0000-0000-00009FEE0000}"/>
    <cellStyle name="Hyperlink 9" xfId="50209" hidden="1" xr:uid="{00000000-0005-0000-0000-0000A0EE0000}"/>
    <cellStyle name="Hyperlink 9" xfId="50856" hidden="1" xr:uid="{00000000-0005-0000-0000-0000A1EE0000}"/>
    <cellStyle name="Hyperlink 9" xfId="50835" hidden="1" xr:uid="{00000000-0005-0000-0000-0000A2EE0000}"/>
    <cellStyle name="Hyperlink 9" xfId="50906" hidden="1" xr:uid="{00000000-0005-0000-0000-0000A3EE0000}"/>
    <cellStyle name="Hyperlink 9" xfId="50956" hidden="1" xr:uid="{00000000-0005-0000-0000-0000A4EE0000}"/>
    <cellStyle name="Hyperlink 9" xfId="50383" hidden="1" xr:uid="{00000000-0005-0000-0000-0000A5EE0000}"/>
    <cellStyle name="Hyperlink 9" xfId="51060" hidden="1" xr:uid="{00000000-0005-0000-0000-0000A6EE0000}"/>
    <cellStyle name="Hyperlink 9" xfId="51039" hidden="1" xr:uid="{00000000-0005-0000-0000-0000A7EE0000}"/>
    <cellStyle name="Hyperlink 9" xfId="51110" hidden="1" xr:uid="{00000000-0005-0000-0000-0000A8EE0000}"/>
    <cellStyle name="Hyperlink 9" xfId="51160" hidden="1" xr:uid="{00000000-0005-0000-0000-0000A9EE0000}"/>
    <cellStyle name="Hyperlink 9" xfId="50167" hidden="1" xr:uid="{00000000-0005-0000-0000-0000AAEE0000}"/>
    <cellStyle name="Hyperlink 9" xfId="51264" hidden="1" xr:uid="{00000000-0005-0000-0000-0000ABEE0000}"/>
    <cellStyle name="Hyperlink 9" xfId="51243" hidden="1" xr:uid="{00000000-0005-0000-0000-0000ACEE0000}"/>
    <cellStyle name="Hyperlink 9" xfId="51314" hidden="1" xr:uid="{00000000-0005-0000-0000-0000ADEE0000}"/>
    <cellStyle name="Hyperlink 9" xfId="51364" hidden="1" xr:uid="{00000000-0005-0000-0000-0000AEEE0000}"/>
    <cellStyle name="Hyperlink 9" xfId="26120" hidden="1" xr:uid="{00000000-0005-0000-0000-0000AFEE0000}"/>
    <cellStyle name="Hyperlink 9" xfId="51468" hidden="1" xr:uid="{00000000-0005-0000-0000-0000B0EE0000}"/>
    <cellStyle name="Hyperlink 9" xfId="51447" hidden="1" xr:uid="{00000000-0005-0000-0000-0000B1EE0000}"/>
    <cellStyle name="Hyperlink 9" xfId="51518" hidden="1" xr:uid="{00000000-0005-0000-0000-0000B2EE0000}"/>
    <cellStyle name="Hyperlink 9" xfId="51568" hidden="1" xr:uid="{00000000-0005-0000-0000-0000B3EE0000}"/>
    <cellStyle name="Hyperlink 9" xfId="51654" hidden="1" xr:uid="{00000000-0005-0000-0000-0000B4EE0000}"/>
    <cellStyle name="Hyperlink 9" xfId="51723" hidden="1" xr:uid="{00000000-0005-0000-0000-0000B5EE0000}"/>
    <cellStyle name="Hyperlink 9" xfId="51702" hidden="1" xr:uid="{00000000-0005-0000-0000-0000B6EE0000}"/>
    <cellStyle name="Hyperlink 9" xfId="51773" hidden="1" xr:uid="{00000000-0005-0000-0000-0000B7EE0000}"/>
    <cellStyle name="Hyperlink 9" xfId="51823" hidden="1" xr:uid="{00000000-0005-0000-0000-0000B8EE0000}"/>
    <cellStyle name="Hyperlink 9" xfId="51958" hidden="1" xr:uid="{00000000-0005-0000-0000-0000B9EE0000}"/>
    <cellStyle name="Hyperlink 9" xfId="52080" hidden="1" xr:uid="{00000000-0005-0000-0000-0000BAEE0000}"/>
    <cellStyle name="Hyperlink 9" xfId="52059" hidden="1" xr:uid="{00000000-0005-0000-0000-0000BBEE0000}"/>
    <cellStyle name="Hyperlink 9" xfId="52130" hidden="1" xr:uid="{00000000-0005-0000-0000-0000BCEE0000}"/>
    <cellStyle name="Hyperlink 9" xfId="52180" hidden="1" xr:uid="{00000000-0005-0000-0000-0000BDEE0000}"/>
    <cellStyle name="Hyperlink 9" xfId="52338" hidden="1" xr:uid="{00000000-0005-0000-0000-0000BEEE0000}"/>
    <cellStyle name="Hyperlink 9" xfId="52511" hidden="1" xr:uid="{00000000-0005-0000-0000-0000BFEE0000}"/>
    <cellStyle name="Hyperlink 9" xfId="52490" hidden="1" xr:uid="{00000000-0005-0000-0000-0000C0EE0000}"/>
    <cellStyle name="Hyperlink 9" xfId="52561" hidden="1" xr:uid="{00000000-0005-0000-0000-0000C1EE0000}"/>
    <cellStyle name="Hyperlink 9" xfId="52611" hidden="1" xr:uid="{00000000-0005-0000-0000-0000C2EE0000}"/>
    <cellStyle name="Hyperlink 9" xfId="52405" hidden="1" xr:uid="{00000000-0005-0000-0000-0000C3EE0000}"/>
    <cellStyle name="Hyperlink 9" xfId="52743" hidden="1" xr:uid="{00000000-0005-0000-0000-0000C4EE0000}"/>
    <cellStyle name="Hyperlink 9" xfId="52722" hidden="1" xr:uid="{00000000-0005-0000-0000-0000C5EE0000}"/>
    <cellStyle name="Hyperlink 9" xfId="52793" hidden="1" xr:uid="{00000000-0005-0000-0000-0000C6EE0000}"/>
    <cellStyle name="Hyperlink 9" xfId="52843" hidden="1" xr:uid="{00000000-0005-0000-0000-0000C7EE0000}"/>
    <cellStyle name="Hyperlink 9" xfId="52300" hidden="1" xr:uid="{00000000-0005-0000-0000-0000C8EE0000}"/>
    <cellStyle name="Hyperlink 9" xfId="52947" hidden="1" xr:uid="{00000000-0005-0000-0000-0000C9EE0000}"/>
    <cellStyle name="Hyperlink 9" xfId="52926" hidden="1" xr:uid="{00000000-0005-0000-0000-0000CAEE0000}"/>
    <cellStyle name="Hyperlink 9" xfId="52997" hidden="1" xr:uid="{00000000-0005-0000-0000-0000CBEE0000}"/>
    <cellStyle name="Hyperlink 9" xfId="53047" hidden="1" xr:uid="{00000000-0005-0000-0000-0000CCEE0000}"/>
    <cellStyle name="Hyperlink 9" xfId="52474" hidden="1" xr:uid="{00000000-0005-0000-0000-0000CDEE0000}"/>
    <cellStyle name="Hyperlink 9" xfId="53151" hidden="1" xr:uid="{00000000-0005-0000-0000-0000CEEE0000}"/>
    <cellStyle name="Hyperlink 9" xfId="53130" hidden="1" xr:uid="{00000000-0005-0000-0000-0000CFEE0000}"/>
    <cellStyle name="Hyperlink 9" xfId="53201" hidden="1" xr:uid="{00000000-0005-0000-0000-0000D0EE0000}"/>
    <cellStyle name="Hyperlink 9" xfId="53251" hidden="1" xr:uid="{00000000-0005-0000-0000-0000D1EE0000}"/>
    <cellStyle name="Hyperlink 9" xfId="52258" hidden="1" xr:uid="{00000000-0005-0000-0000-0000D2EE0000}"/>
    <cellStyle name="Hyperlink 9" xfId="53355" hidden="1" xr:uid="{00000000-0005-0000-0000-0000D3EE0000}"/>
    <cellStyle name="Hyperlink 9" xfId="53334" hidden="1" xr:uid="{00000000-0005-0000-0000-0000D4EE0000}"/>
    <cellStyle name="Hyperlink 9" xfId="53405" hidden="1" xr:uid="{00000000-0005-0000-0000-0000D5EE0000}"/>
    <cellStyle name="Hyperlink 9" xfId="53455" hidden="1" xr:uid="{00000000-0005-0000-0000-0000D6EE0000}"/>
    <cellStyle name="Hyperlink 9" xfId="52025" hidden="1" xr:uid="{00000000-0005-0000-0000-0000D7EE0000}"/>
    <cellStyle name="Hyperlink 9" xfId="53559" hidden="1" xr:uid="{00000000-0005-0000-0000-0000D8EE0000}"/>
    <cellStyle name="Hyperlink 9" xfId="53538" hidden="1" xr:uid="{00000000-0005-0000-0000-0000D9EE0000}"/>
    <cellStyle name="Hyperlink 9" xfId="53609" hidden="1" xr:uid="{00000000-0005-0000-0000-0000DAEE0000}"/>
    <cellStyle name="Hyperlink 9" xfId="53659" hidden="1" xr:uid="{00000000-0005-0000-0000-0000DBEE0000}"/>
    <cellStyle name="Hyperlink 9" xfId="53817" hidden="1" xr:uid="{00000000-0005-0000-0000-0000DCEE0000}"/>
    <cellStyle name="Hyperlink 9" xfId="53990" hidden="1" xr:uid="{00000000-0005-0000-0000-0000DDEE0000}"/>
    <cellStyle name="Hyperlink 9" xfId="53969" hidden="1" xr:uid="{00000000-0005-0000-0000-0000DEEE0000}"/>
    <cellStyle name="Hyperlink 9" xfId="54040" hidden="1" xr:uid="{00000000-0005-0000-0000-0000DFEE0000}"/>
    <cellStyle name="Hyperlink 9" xfId="54090" hidden="1" xr:uid="{00000000-0005-0000-0000-0000E0EE0000}"/>
    <cellStyle name="Hyperlink 9" xfId="53884" hidden="1" xr:uid="{00000000-0005-0000-0000-0000E1EE0000}"/>
    <cellStyle name="Hyperlink 9" xfId="54222" hidden="1" xr:uid="{00000000-0005-0000-0000-0000E2EE0000}"/>
    <cellStyle name="Hyperlink 9" xfId="54201" hidden="1" xr:uid="{00000000-0005-0000-0000-0000E3EE0000}"/>
    <cellStyle name="Hyperlink 9" xfId="54272" hidden="1" xr:uid="{00000000-0005-0000-0000-0000E4EE0000}"/>
    <cellStyle name="Hyperlink 9" xfId="54322" hidden="1" xr:uid="{00000000-0005-0000-0000-0000E5EE0000}"/>
    <cellStyle name="Hyperlink 9" xfId="53779" hidden="1" xr:uid="{00000000-0005-0000-0000-0000E6EE0000}"/>
    <cellStyle name="Hyperlink 9" xfId="54426" hidden="1" xr:uid="{00000000-0005-0000-0000-0000E7EE0000}"/>
    <cellStyle name="Hyperlink 9" xfId="54405" hidden="1" xr:uid="{00000000-0005-0000-0000-0000E8EE0000}"/>
    <cellStyle name="Hyperlink 9" xfId="54476" hidden="1" xr:uid="{00000000-0005-0000-0000-0000E9EE0000}"/>
    <cellStyle name="Hyperlink 9" xfId="54526" hidden="1" xr:uid="{00000000-0005-0000-0000-0000EAEE0000}"/>
    <cellStyle name="Hyperlink 9" xfId="53953" hidden="1" xr:uid="{00000000-0005-0000-0000-0000EBEE0000}"/>
    <cellStyle name="Hyperlink 9" xfId="54630" hidden="1" xr:uid="{00000000-0005-0000-0000-0000ECEE0000}"/>
    <cellStyle name="Hyperlink 9" xfId="54609" hidden="1" xr:uid="{00000000-0005-0000-0000-0000EDEE0000}"/>
    <cellStyle name="Hyperlink 9" xfId="54680" hidden="1" xr:uid="{00000000-0005-0000-0000-0000EEEE0000}"/>
    <cellStyle name="Hyperlink 9" xfId="54730" hidden="1" xr:uid="{00000000-0005-0000-0000-0000EFEE0000}"/>
    <cellStyle name="Hyperlink 9" xfId="53737" hidden="1" xr:uid="{00000000-0005-0000-0000-0000F0EE0000}"/>
    <cellStyle name="Hyperlink 9" xfId="54834" hidden="1" xr:uid="{00000000-0005-0000-0000-0000F1EE0000}"/>
    <cellStyle name="Hyperlink 9" xfId="54813" hidden="1" xr:uid="{00000000-0005-0000-0000-0000F2EE0000}"/>
    <cellStyle name="Hyperlink 9" xfId="54884" hidden="1" xr:uid="{00000000-0005-0000-0000-0000F3EE0000}"/>
    <cellStyle name="Hyperlink 9" xfId="54934" hidden="1" xr:uid="{00000000-0005-0000-0000-0000F4EE0000}"/>
    <cellStyle name="Hyperlink 9" xfId="51937" hidden="1" xr:uid="{00000000-0005-0000-0000-0000F5EE0000}"/>
    <cellStyle name="Hyperlink 9" xfId="55038" hidden="1" xr:uid="{00000000-0005-0000-0000-0000F6EE0000}"/>
    <cellStyle name="Hyperlink 9" xfId="55017" hidden="1" xr:uid="{00000000-0005-0000-0000-0000F7EE0000}"/>
    <cellStyle name="Hyperlink 9" xfId="55088" hidden="1" xr:uid="{00000000-0005-0000-0000-0000F8EE0000}"/>
    <cellStyle name="Hyperlink 9" xfId="55138" hidden="1" xr:uid="{00000000-0005-0000-0000-0000F9EE0000}"/>
    <cellStyle name="Hyperlink 9" xfId="55296" hidden="1" xr:uid="{00000000-0005-0000-0000-0000FAEE0000}"/>
    <cellStyle name="Hyperlink 9" xfId="55469" hidden="1" xr:uid="{00000000-0005-0000-0000-0000FBEE0000}"/>
    <cellStyle name="Hyperlink 9" xfId="55448" hidden="1" xr:uid="{00000000-0005-0000-0000-0000FCEE0000}"/>
    <cellStyle name="Hyperlink 9" xfId="55519" hidden="1" xr:uid="{00000000-0005-0000-0000-0000FDEE0000}"/>
    <cellStyle name="Hyperlink 9" xfId="55569" hidden="1" xr:uid="{00000000-0005-0000-0000-0000FEEE0000}"/>
    <cellStyle name="Hyperlink 9" xfId="55363" hidden="1" xr:uid="{00000000-0005-0000-0000-0000FFEE0000}"/>
    <cellStyle name="Hyperlink 9" xfId="55701" hidden="1" xr:uid="{00000000-0005-0000-0000-000000EF0000}"/>
    <cellStyle name="Hyperlink 9" xfId="55680" hidden="1" xr:uid="{00000000-0005-0000-0000-000001EF0000}"/>
    <cellStyle name="Hyperlink 9" xfId="55751" hidden="1" xr:uid="{00000000-0005-0000-0000-000002EF0000}"/>
    <cellStyle name="Hyperlink 9" xfId="55801" hidden="1" xr:uid="{00000000-0005-0000-0000-000003EF0000}"/>
    <cellStyle name="Hyperlink 9" xfId="55258" hidden="1" xr:uid="{00000000-0005-0000-0000-000004EF0000}"/>
    <cellStyle name="Hyperlink 9" xfId="55905" hidden="1" xr:uid="{00000000-0005-0000-0000-000005EF0000}"/>
    <cellStyle name="Hyperlink 9" xfId="55884" hidden="1" xr:uid="{00000000-0005-0000-0000-000006EF0000}"/>
    <cellStyle name="Hyperlink 9" xfId="55955" hidden="1" xr:uid="{00000000-0005-0000-0000-000007EF0000}"/>
    <cellStyle name="Hyperlink 9" xfId="56005" hidden="1" xr:uid="{00000000-0005-0000-0000-000008EF0000}"/>
    <cellStyle name="Hyperlink 9" xfId="55432" hidden="1" xr:uid="{00000000-0005-0000-0000-000009EF0000}"/>
    <cellStyle name="Hyperlink 9" xfId="56109" hidden="1" xr:uid="{00000000-0005-0000-0000-00000AEF0000}"/>
    <cellStyle name="Hyperlink 9" xfId="56088" hidden="1" xr:uid="{00000000-0005-0000-0000-00000BEF0000}"/>
    <cellStyle name="Hyperlink 9" xfId="56159" hidden="1" xr:uid="{00000000-0005-0000-0000-00000CEF0000}"/>
    <cellStyle name="Hyperlink 9" xfId="56209" hidden="1" xr:uid="{00000000-0005-0000-0000-00000DEF0000}"/>
    <cellStyle name="Hyperlink 9" xfId="55216" hidden="1" xr:uid="{00000000-0005-0000-0000-00000EEF0000}"/>
    <cellStyle name="Hyperlink 9" xfId="56313" hidden="1" xr:uid="{00000000-0005-0000-0000-00000FEF0000}"/>
    <cellStyle name="Hyperlink 9" xfId="56292" hidden="1" xr:uid="{00000000-0005-0000-0000-000010EF0000}"/>
    <cellStyle name="Hyperlink 9" xfId="56363" hidden="1" xr:uid="{00000000-0005-0000-0000-000011EF0000}"/>
    <cellStyle name="Hyperlink 9" xfId="56413" hidden="1" xr:uid="{00000000-0005-0000-0000-000012EF0000}"/>
    <cellStyle name="Hyperlink 9" xfId="56510" hidden="1" xr:uid="{00000000-0005-0000-0000-000013EF0000}"/>
    <cellStyle name="Hyperlink 9" xfId="56581" hidden="1" xr:uid="{00000000-0005-0000-0000-000014EF0000}"/>
    <cellStyle name="Hyperlink 9" xfId="56560" hidden="1" xr:uid="{00000000-0005-0000-0000-000015EF0000}"/>
    <cellStyle name="Hyperlink 9" xfId="56631" hidden="1" xr:uid="{00000000-0005-0000-0000-000016EF0000}"/>
    <cellStyle name="Hyperlink 9" xfId="56681" hidden="1" xr:uid="{00000000-0005-0000-0000-000017EF0000}"/>
    <cellStyle name="Hyperlink 9" xfId="56767" hidden="1" xr:uid="{00000000-0005-0000-0000-000018EF0000}"/>
    <cellStyle name="Hyperlink 9" xfId="56836" hidden="1" xr:uid="{00000000-0005-0000-0000-000019EF0000}"/>
    <cellStyle name="Hyperlink 9" xfId="56815" hidden="1" xr:uid="{00000000-0005-0000-0000-00001AEF0000}"/>
    <cellStyle name="Hyperlink 9" xfId="56886" hidden="1" xr:uid="{00000000-0005-0000-0000-00001BEF0000}"/>
    <cellStyle name="Hyperlink 9" xfId="56936" hidden="1" xr:uid="{00000000-0005-0000-0000-00001CEF0000}"/>
    <cellStyle name="Hyperlink 9" xfId="57079" hidden="1" xr:uid="{00000000-0005-0000-0000-00001DEF0000}"/>
    <cellStyle name="Hyperlink 9" xfId="57203" hidden="1" xr:uid="{00000000-0005-0000-0000-00001EEF0000}"/>
    <cellStyle name="Hyperlink 9" xfId="57182" hidden="1" xr:uid="{00000000-0005-0000-0000-00001FEF0000}"/>
    <cellStyle name="Hyperlink 9" xfId="57253" hidden="1" xr:uid="{00000000-0005-0000-0000-000020EF0000}"/>
    <cellStyle name="Hyperlink 9" xfId="57303" hidden="1" xr:uid="{00000000-0005-0000-0000-000021EF0000}"/>
    <cellStyle name="Hyperlink 9" xfId="57461" hidden="1" xr:uid="{00000000-0005-0000-0000-000022EF0000}"/>
    <cellStyle name="Hyperlink 9" xfId="57634" hidden="1" xr:uid="{00000000-0005-0000-0000-000023EF0000}"/>
    <cellStyle name="Hyperlink 9" xfId="57613" hidden="1" xr:uid="{00000000-0005-0000-0000-000024EF0000}"/>
    <cellStyle name="Hyperlink 9" xfId="57684" hidden="1" xr:uid="{00000000-0005-0000-0000-000025EF0000}"/>
    <cellStyle name="Hyperlink 9" xfId="57734" hidden="1" xr:uid="{00000000-0005-0000-0000-000026EF0000}"/>
    <cellStyle name="Hyperlink 9" xfId="57528" hidden="1" xr:uid="{00000000-0005-0000-0000-000027EF0000}"/>
    <cellStyle name="Hyperlink 9" xfId="57866" hidden="1" xr:uid="{00000000-0005-0000-0000-000028EF0000}"/>
    <cellStyle name="Hyperlink 9" xfId="57845" hidden="1" xr:uid="{00000000-0005-0000-0000-000029EF0000}"/>
    <cellStyle name="Hyperlink 9" xfId="57916" hidden="1" xr:uid="{00000000-0005-0000-0000-00002AEF0000}"/>
    <cellStyle name="Hyperlink 9" xfId="57966" hidden="1" xr:uid="{00000000-0005-0000-0000-00002BEF0000}"/>
    <cellStyle name="Hyperlink 9" xfId="57423" hidden="1" xr:uid="{00000000-0005-0000-0000-00002CEF0000}"/>
    <cellStyle name="Hyperlink 9" xfId="58070" hidden="1" xr:uid="{00000000-0005-0000-0000-00002DEF0000}"/>
    <cellStyle name="Hyperlink 9" xfId="58049" hidden="1" xr:uid="{00000000-0005-0000-0000-00002EEF0000}"/>
    <cellStyle name="Hyperlink 9" xfId="58120" hidden="1" xr:uid="{00000000-0005-0000-0000-00002FEF0000}"/>
    <cellStyle name="Hyperlink 9" xfId="58170" hidden="1" xr:uid="{00000000-0005-0000-0000-000030EF0000}"/>
    <cellStyle name="Hyperlink 9" xfId="57597" hidden="1" xr:uid="{00000000-0005-0000-0000-000031EF0000}"/>
    <cellStyle name="Hyperlink 9" xfId="58274" hidden="1" xr:uid="{00000000-0005-0000-0000-000032EF0000}"/>
    <cellStyle name="Hyperlink 9" xfId="58253" hidden="1" xr:uid="{00000000-0005-0000-0000-000033EF0000}"/>
    <cellStyle name="Hyperlink 9" xfId="58324" hidden="1" xr:uid="{00000000-0005-0000-0000-000034EF0000}"/>
    <cellStyle name="Hyperlink 9" xfId="58374" hidden="1" xr:uid="{00000000-0005-0000-0000-000035EF0000}"/>
    <cellStyle name="Hyperlink 9" xfId="57381" hidden="1" xr:uid="{00000000-0005-0000-0000-000036EF0000}"/>
    <cellStyle name="Hyperlink 9" xfId="58478" hidden="1" xr:uid="{00000000-0005-0000-0000-000037EF0000}"/>
    <cellStyle name="Hyperlink 9" xfId="58457" hidden="1" xr:uid="{00000000-0005-0000-0000-000038EF0000}"/>
    <cellStyle name="Hyperlink 9" xfId="58528" hidden="1" xr:uid="{00000000-0005-0000-0000-000039EF0000}"/>
    <cellStyle name="Hyperlink 9" xfId="58578" hidden="1" xr:uid="{00000000-0005-0000-0000-00003AEF0000}"/>
    <cellStyle name="Hyperlink 9" xfId="57147" hidden="1" xr:uid="{00000000-0005-0000-0000-00003BEF0000}"/>
    <cellStyle name="Hyperlink 9" xfId="58682" hidden="1" xr:uid="{00000000-0005-0000-0000-00003CEF0000}"/>
    <cellStyle name="Hyperlink 9" xfId="58661" hidden="1" xr:uid="{00000000-0005-0000-0000-00003DEF0000}"/>
    <cellStyle name="Hyperlink 9" xfId="58732" hidden="1" xr:uid="{00000000-0005-0000-0000-00003EEF0000}"/>
    <cellStyle name="Hyperlink 9" xfId="58782" hidden="1" xr:uid="{00000000-0005-0000-0000-00003FEF0000}"/>
    <cellStyle name="Hyperlink 9" xfId="58940" hidden="1" xr:uid="{00000000-0005-0000-0000-000040EF0000}"/>
    <cellStyle name="Hyperlink 9" xfId="59113" hidden="1" xr:uid="{00000000-0005-0000-0000-000041EF0000}"/>
    <cellStyle name="Hyperlink 9" xfId="59092" hidden="1" xr:uid="{00000000-0005-0000-0000-000042EF0000}"/>
    <cellStyle name="Hyperlink 9" xfId="59163" hidden="1" xr:uid="{00000000-0005-0000-0000-000043EF0000}"/>
    <cellStyle name="Hyperlink 9" xfId="59213" hidden="1" xr:uid="{00000000-0005-0000-0000-000044EF0000}"/>
    <cellStyle name="Hyperlink 9" xfId="59007" hidden="1" xr:uid="{00000000-0005-0000-0000-000045EF0000}"/>
    <cellStyle name="Hyperlink 9" xfId="59345" hidden="1" xr:uid="{00000000-0005-0000-0000-000046EF0000}"/>
    <cellStyle name="Hyperlink 9" xfId="59324" hidden="1" xr:uid="{00000000-0005-0000-0000-000047EF0000}"/>
    <cellStyle name="Hyperlink 9" xfId="59395" hidden="1" xr:uid="{00000000-0005-0000-0000-000048EF0000}"/>
    <cellStyle name="Hyperlink 9" xfId="59445" hidden="1" xr:uid="{00000000-0005-0000-0000-000049EF0000}"/>
    <cellStyle name="Hyperlink 9" xfId="58902" hidden="1" xr:uid="{00000000-0005-0000-0000-00004AEF0000}"/>
    <cellStyle name="Hyperlink 9" xfId="59549" hidden="1" xr:uid="{00000000-0005-0000-0000-00004BEF0000}"/>
    <cellStyle name="Hyperlink 9" xfId="59528" hidden="1" xr:uid="{00000000-0005-0000-0000-00004CEF0000}"/>
    <cellStyle name="Hyperlink 9" xfId="59599" hidden="1" xr:uid="{00000000-0005-0000-0000-00004DEF0000}"/>
    <cellStyle name="Hyperlink 9" xfId="59649" hidden="1" xr:uid="{00000000-0005-0000-0000-00004EEF0000}"/>
    <cellStyle name="Hyperlink 9" xfId="59076" hidden="1" xr:uid="{00000000-0005-0000-0000-00004FEF0000}"/>
    <cellStyle name="Hyperlink 9" xfId="59753" hidden="1" xr:uid="{00000000-0005-0000-0000-000050EF0000}"/>
    <cellStyle name="Hyperlink 9" xfId="59732" hidden="1" xr:uid="{00000000-0005-0000-0000-000051EF0000}"/>
    <cellStyle name="Hyperlink 9" xfId="59803" hidden="1" xr:uid="{00000000-0005-0000-0000-000052EF0000}"/>
    <cellStyle name="Hyperlink 9" xfId="59853" hidden="1" xr:uid="{00000000-0005-0000-0000-000053EF0000}"/>
    <cellStyle name="Hyperlink 9" xfId="58860" hidden="1" xr:uid="{00000000-0005-0000-0000-000054EF0000}"/>
    <cellStyle name="Hyperlink 9" xfId="59957" hidden="1" xr:uid="{00000000-0005-0000-0000-000055EF0000}"/>
    <cellStyle name="Hyperlink 9" xfId="59936" hidden="1" xr:uid="{00000000-0005-0000-0000-000056EF0000}"/>
    <cellStyle name="Hyperlink 9" xfId="60007" hidden="1" xr:uid="{00000000-0005-0000-0000-000057EF0000}"/>
    <cellStyle name="Hyperlink 9" xfId="60057" hidden="1" xr:uid="{00000000-0005-0000-0000-000058EF0000}"/>
    <cellStyle name="Hyperlink 9" xfId="57054" hidden="1" xr:uid="{00000000-0005-0000-0000-000059EF0000}"/>
    <cellStyle name="Hyperlink 9" xfId="60161" hidden="1" xr:uid="{00000000-0005-0000-0000-00005AEF0000}"/>
    <cellStyle name="Hyperlink 9" xfId="60140" hidden="1" xr:uid="{00000000-0005-0000-0000-00005BEF0000}"/>
    <cellStyle name="Hyperlink 9" xfId="60211" hidden="1" xr:uid="{00000000-0005-0000-0000-00005CEF0000}"/>
    <cellStyle name="Hyperlink 9" xfId="60261" hidden="1" xr:uid="{00000000-0005-0000-0000-00005DEF0000}"/>
    <cellStyle name="Hyperlink 9" xfId="60419" hidden="1" xr:uid="{00000000-0005-0000-0000-00005EEF0000}"/>
    <cellStyle name="Hyperlink 9" xfId="60592" hidden="1" xr:uid="{00000000-0005-0000-0000-00005FEF0000}"/>
    <cellStyle name="Hyperlink 9" xfId="60571" hidden="1" xr:uid="{00000000-0005-0000-0000-000060EF0000}"/>
    <cellStyle name="Hyperlink 9" xfId="60642" hidden="1" xr:uid="{00000000-0005-0000-0000-000061EF0000}"/>
    <cellStyle name="Hyperlink 9" xfId="60692" hidden="1" xr:uid="{00000000-0005-0000-0000-000062EF0000}"/>
    <cellStyle name="Hyperlink 9" xfId="60486" hidden="1" xr:uid="{00000000-0005-0000-0000-000063EF0000}"/>
    <cellStyle name="Hyperlink 9" xfId="60824" hidden="1" xr:uid="{00000000-0005-0000-0000-000064EF0000}"/>
    <cellStyle name="Hyperlink 9" xfId="60803" hidden="1" xr:uid="{00000000-0005-0000-0000-000065EF0000}"/>
    <cellStyle name="Hyperlink 9" xfId="60874" hidden="1" xr:uid="{00000000-0005-0000-0000-000066EF0000}"/>
    <cellStyle name="Hyperlink 9" xfId="60924" hidden="1" xr:uid="{00000000-0005-0000-0000-000067EF0000}"/>
    <cellStyle name="Hyperlink 9" xfId="60381" hidden="1" xr:uid="{00000000-0005-0000-0000-000068EF0000}"/>
    <cellStyle name="Hyperlink 9" xfId="61028" hidden="1" xr:uid="{00000000-0005-0000-0000-000069EF0000}"/>
    <cellStyle name="Hyperlink 9" xfId="61007" hidden="1" xr:uid="{00000000-0005-0000-0000-00006AEF0000}"/>
    <cellStyle name="Hyperlink 9" xfId="61078" hidden="1" xr:uid="{00000000-0005-0000-0000-00006BEF0000}"/>
    <cellStyle name="Hyperlink 9" xfId="61128" hidden="1" xr:uid="{00000000-0005-0000-0000-00006CEF0000}"/>
    <cellStyle name="Hyperlink 9" xfId="60555" hidden="1" xr:uid="{00000000-0005-0000-0000-00006DEF0000}"/>
    <cellStyle name="Hyperlink 9" xfId="61232" hidden="1" xr:uid="{00000000-0005-0000-0000-00006EEF0000}"/>
    <cellStyle name="Hyperlink 9" xfId="61211" hidden="1" xr:uid="{00000000-0005-0000-0000-00006FEF0000}"/>
    <cellStyle name="Hyperlink 9" xfId="61282" hidden="1" xr:uid="{00000000-0005-0000-0000-000070EF0000}"/>
    <cellStyle name="Hyperlink 9" xfId="61332" hidden="1" xr:uid="{00000000-0005-0000-0000-000071EF0000}"/>
    <cellStyle name="Hyperlink 9" xfId="60339" hidden="1" xr:uid="{00000000-0005-0000-0000-000072EF0000}"/>
    <cellStyle name="Hyperlink 9" xfId="61436" hidden="1" xr:uid="{00000000-0005-0000-0000-000073EF0000}"/>
    <cellStyle name="Hyperlink 9" xfId="61415" hidden="1" xr:uid="{00000000-0005-0000-0000-000074EF0000}"/>
    <cellStyle name="Hyperlink 9" xfId="61486" hidden="1" xr:uid="{00000000-0005-0000-0000-000075EF0000}"/>
    <cellStyle name="Hyperlink 9" xfId="61536" xr:uid="{00000000-0005-0000-0000-000076EF0000}"/>
    <cellStyle name="Kokku 2" xfId="57" xr:uid="{00000000-0005-0000-0000-000077EF0000}"/>
    <cellStyle name="Koma [0] 2" xfId="184" xr:uid="{00000000-0005-0000-0000-000078EF0000}"/>
    <cellStyle name="Koma [0] 2 2" xfId="253" xr:uid="{00000000-0005-0000-0000-000079EF0000}"/>
    <cellStyle name="Koma 2" xfId="9" xr:uid="{00000000-0005-0000-0000-00007AEF0000}"/>
    <cellStyle name="Koma 3" xfId="18" xr:uid="{00000000-0005-0000-0000-00007BEF0000}"/>
    <cellStyle name="Kontrolli lahtrit 2" xfId="58" xr:uid="{00000000-0005-0000-0000-00007CEF0000}"/>
    <cellStyle name="Külastatud hüperlink 10" xfId="256" xr:uid="{00000000-0005-0000-0000-00007DEF0000}"/>
    <cellStyle name="Külastatud hüperlink 100" xfId="257" xr:uid="{00000000-0005-0000-0000-00007EEF0000}"/>
    <cellStyle name="Külastatud hüperlink 101" xfId="258" xr:uid="{00000000-0005-0000-0000-00007FEF0000}"/>
    <cellStyle name="Külastatud hüperlink 102" xfId="259" xr:uid="{00000000-0005-0000-0000-000080EF0000}"/>
    <cellStyle name="Külastatud hüperlink 103" xfId="260" xr:uid="{00000000-0005-0000-0000-000081EF0000}"/>
    <cellStyle name="Külastatud hüperlink 104" xfId="261" xr:uid="{00000000-0005-0000-0000-000082EF0000}"/>
    <cellStyle name="Külastatud hüperlink 105" xfId="262" xr:uid="{00000000-0005-0000-0000-000083EF0000}"/>
    <cellStyle name="Külastatud hüperlink 106" xfId="263" xr:uid="{00000000-0005-0000-0000-000084EF0000}"/>
    <cellStyle name="Külastatud hüperlink 107" xfId="264" xr:uid="{00000000-0005-0000-0000-000085EF0000}"/>
    <cellStyle name="Külastatud hüperlink 108" xfId="265" xr:uid="{00000000-0005-0000-0000-000086EF0000}"/>
    <cellStyle name="Külastatud hüperlink 109" xfId="266" xr:uid="{00000000-0005-0000-0000-000087EF0000}"/>
    <cellStyle name="Külastatud hüperlink 11" xfId="267" xr:uid="{00000000-0005-0000-0000-000088EF0000}"/>
    <cellStyle name="Külastatud hüperlink 110" xfId="268" xr:uid="{00000000-0005-0000-0000-000089EF0000}"/>
    <cellStyle name="Külastatud hüperlink 111" xfId="269" xr:uid="{00000000-0005-0000-0000-00008AEF0000}"/>
    <cellStyle name="Külastatud hüperlink 112" xfId="270" xr:uid="{00000000-0005-0000-0000-00008BEF0000}"/>
    <cellStyle name="Külastatud hüperlink 113" xfId="271" xr:uid="{00000000-0005-0000-0000-00008CEF0000}"/>
    <cellStyle name="Külastatud hüperlink 114" xfId="272" xr:uid="{00000000-0005-0000-0000-00008DEF0000}"/>
    <cellStyle name="Külastatud hüperlink 115" xfId="273" xr:uid="{00000000-0005-0000-0000-00008EEF0000}"/>
    <cellStyle name="Külastatud hüperlink 116" xfId="274" xr:uid="{00000000-0005-0000-0000-00008FEF0000}"/>
    <cellStyle name="Külastatud hüperlink 117" xfId="275" xr:uid="{00000000-0005-0000-0000-000090EF0000}"/>
    <cellStyle name="Külastatud hüperlink 118" xfId="276" xr:uid="{00000000-0005-0000-0000-000091EF0000}"/>
    <cellStyle name="Külastatud hüperlink 119" xfId="277" xr:uid="{00000000-0005-0000-0000-000092EF0000}"/>
    <cellStyle name="Külastatud hüperlink 12" xfId="278" xr:uid="{00000000-0005-0000-0000-000093EF0000}"/>
    <cellStyle name="Külastatud hüperlink 120" xfId="279" xr:uid="{00000000-0005-0000-0000-000094EF0000}"/>
    <cellStyle name="Külastatud hüperlink 121" xfId="280" xr:uid="{00000000-0005-0000-0000-000095EF0000}"/>
    <cellStyle name="Külastatud hüperlink 122" xfId="281" xr:uid="{00000000-0005-0000-0000-000096EF0000}"/>
    <cellStyle name="Külastatud hüperlink 123" xfId="282" xr:uid="{00000000-0005-0000-0000-000097EF0000}"/>
    <cellStyle name="Külastatud hüperlink 124" xfId="283" xr:uid="{00000000-0005-0000-0000-000098EF0000}"/>
    <cellStyle name="Külastatud hüperlink 125" xfId="284" xr:uid="{00000000-0005-0000-0000-000099EF0000}"/>
    <cellStyle name="Külastatud hüperlink 126" xfId="285" xr:uid="{00000000-0005-0000-0000-00009AEF0000}"/>
    <cellStyle name="Külastatud hüperlink 127" xfId="286" xr:uid="{00000000-0005-0000-0000-00009BEF0000}"/>
    <cellStyle name="Külastatud hüperlink 128" xfId="287" xr:uid="{00000000-0005-0000-0000-00009CEF0000}"/>
    <cellStyle name="Külastatud hüperlink 129" xfId="288" xr:uid="{00000000-0005-0000-0000-00009DEF0000}"/>
    <cellStyle name="Külastatud hüperlink 13" xfId="289" xr:uid="{00000000-0005-0000-0000-00009EEF0000}"/>
    <cellStyle name="Külastatud hüperlink 130" xfId="290" xr:uid="{00000000-0005-0000-0000-00009FEF0000}"/>
    <cellStyle name="Külastatud hüperlink 131" xfId="291" xr:uid="{00000000-0005-0000-0000-0000A0EF0000}"/>
    <cellStyle name="Külastatud hüperlink 132" xfId="292" xr:uid="{00000000-0005-0000-0000-0000A1EF0000}"/>
    <cellStyle name="Külastatud hüperlink 133" xfId="293" xr:uid="{00000000-0005-0000-0000-0000A2EF0000}"/>
    <cellStyle name="Külastatud hüperlink 134" xfId="294" xr:uid="{00000000-0005-0000-0000-0000A3EF0000}"/>
    <cellStyle name="Külastatud hüperlink 135" xfId="295" xr:uid="{00000000-0005-0000-0000-0000A4EF0000}"/>
    <cellStyle name="Külastatud hüperlink 136" xfId="296" xr:uid="{00000000-0005-0000-0000-0000A5EF0000}"/>
    <cellStyle name="Külastatud hüperlink 137" xfId="297" xr:uid="{00000000-0005-0000-0000-0000A6EF0000}"/>
    <cellStyle name="Külastatud hüperlink 138" xfId="298" xr:uid="{00000000-0005-0000-0000-0000A7EF0000}"/>
    <cellStyle name="Külastatud hüperlink 139" xfId="299" xr:uid="{00000000-0005-0000-0000-0000A8EF0000}"/>
    <cellStyle name="Külastatud hüperlink 14" xfId="300" xr:uid="{00000000-0005-0000-0000-0000A9EF0000}"/>
    <cellStyle name="Külastatud hüperlink 140" xfId="301" xr:uid="{00000000-0005-0000-0000-0000AAEF0000}"/>
    <cellStyle name="Külastatud hüperlink 141" xfId="302" xr:uid="{00000000-0005-0000-0000-0000ABEF0000}"/>
    <cellStyle name="Külastatud hüperlink 142" xfId="303" xr:uid="{00000000-0005-0000-0000-0000ACEF0000}"/>
    <cellStyle name="Külastatud hüperlink 143" xfId="304" xr:uid="{00000000-0005-0000-0000-0000ADEF0000}"/>
    <cellStyle name="Külastatud hüperlink 144" xfId="305" xr:uid="{00000000-0005-0000-0000-0000AEEF0000}"/>
    <cellStyle name="Külastatud hüperlink 145" xfId="306" xr:uid="{00000000-0005-0000-0000-0000AFEF0000}"/>
    <cellStyle name="Külastatud hüperlink 146" xfId="307" xr:uid="{00000000-0005-0000-0000-0000B0EF0000}"/>
    <cellStyle name="Külastatud hüperlink 147" xfId="308" xr:uid="{00000000-0005-0000-0000-0000B1EF0000}"/>
    <cellStyle name="Külastatud hüperlink 148" xfId="309" xr:uid="{00000000-0005-0000-0000-0000B2EF0000}"/>
    <cellStyle name="Külastatud hüperlink 149" xfId="310" xr:uid="{00000000-0005-0000-0000-0000B3EF0000}"/>
    <cellStyle name="Külastatud hüperlink 15" xfId="311" xr:uid="{00000000-0005-0000-0000-0000B4EF0000}"/>
    <cellStyle name="Külastatud hüperlink 150" xfId="312" xr:uid="{00000000-0005-0000-0000-0000B5EF0000}"/>
    <cellStyle name="Külastatud hüperlink 151" xfId="313" xr:uid="{00000000-0005-0000-0000-0000B6EF0000}"/>
    <cellStyle name="Külastatud hüperlink 152" xfId="314" xr:uid="{00000000-0005-0000-0000-0000B7EF0000}"/>
    <cellStyle name="Külastatud hüperlink 153" xfId="315" xr:uid="{00000000-0005-0000-0000-0000B8EF0000}"/>
    <cellStyle name="Külastatud hüperlink 154" xfId="316" xr:uid="{00000000-0005-0000-0000-0000B9EF0000}"/>
    <cellStyle name="Külastatud hüperlink 16" xfId="317" xr:uid="{00000000-0005-0000-0000-0000BAEF0000}"/>
    <cellStyle name="Külastatud hüperlink 17" xfId="318" xr:uid="{00000000-0005-0000-0000-0000BBEF0000}"/>
    <cellStyle name="Külastatud hüperlink 18" xfId="319" xr:uid="{00000000-0005-0000-0000-0000BCEF0000}"/>
    <cellStyle name="Külastatud hüperlink 19" xfId="320" xr:uid="{00000000-0005-0000-0000-0000BDEF0000}"/>
    <cellStyle name="Külastatud hüperlink 2" xfId="321" xr:uid="{00000000-0005-0000-0000-0000BEEF0000}"/>
    <cellStyle name="Külastatud hüperlink 20" xfId="322" xr:uid="{00000000-0005-0000-0000-0000BFEF0000}"/>
    <cellStyle name="Külastatud hüperlink 21" xfId="323" xr:uid="{00000000-0005-0000-0000-0000C0EF0000}"/>
    <cellStyle name="Külastatud hüperlink 22" xfId="324" xr:uid="{00000000-0005-0000-0000-0000C1EF0000}"/>
    <cellStyle name="Külastatud hüperlink 23" xfId="325" xr:uid="{00000000-0005-0000-0000-0000C2EF0000}"/>
    <cellStyle name="Külastatud hüperlink 24" xfId="326" xr:uid="{00000000-0005-0000-0000-0000C3EF0000}"/>
    <cellStyle name="Külastatud hüperlink 25" xfId="327" xr:uid="{00000000-0005-0000-0000-0000C4EF0000}"/>
    <cellStyle name="Külastatud hüperlink 26" xfId="328" xr:uid="{00000000-0005-0000-0000-0000C5EF0000}"/>
    <cellStyle name="Külastatud hüperlink 27" xfId="329" xr:uid="{00000000-0005-0000-0000-0000C6EF0000}"/>
    <cellStyle name="Külastatud hüperlink 28" xfId="330" xr:uid="{00000000-0005-0000-0000-0000C7EF0000}"/>
    <cellStyle name="Külastatud hüperlink 29" xfId="331" xr:uid="{00000000-0005-0000-0000-0000C8EF0000}"/>
    <cellStyle name="Külastatud hüperlink 3" xfId="332" xr:uid="{00000000-0005-0000-0000-0000C9EF0000}"/>
    <cellStyle name="Külastatud hüperlink 30" xfId="333" xr:uid="{00000000-0005-0000-0000-0000CAEF0000}"/>
    <cellStyle name="Külastatud hüperlink 31" xfId="334" xr:uid="{00000000-0005-0000-0000-0000CBEF0000}"/>
    <cellStyle name="Külastatud hüperlink 32" xfId="335" xr:uid="{00000000-0005-0000-0000-0000CCEF0000}"/>
    <cellStyle name="Külastatud hüperlink 33" xfId="336" xr:uid="{00000000-0005-0000-0000-0000CDEF0000}"/>
    <cellStyle name="Külastatud hüperlink 34" xfId="337" xr:uid="{00000000-0005-0000-0000-0000CEEF0000}"/>
    <cellStyle name="Külastatud hüperlink 35" xfId="338" xr:uid="{00000000-0005-0000-0000-0000CFEF0000}"/>
    <cellStyle name="Külastatud hüperlink 36" xfId="339" xr:uid="{00000000-0005-0000-0000-0000D0EF0000}"/>
    <cellStyle name="Külastatud hüperlink 37" xfId="340" xr:uid="{00000000-0005-0000-0000-0000D1EF0000}"/>
    <cellStyle name="Külastatud hüperlink 38" xfId="341" xr:uid="{00000000-0005-0000-0000-0000D2EF0000}"/>
    <cellStyle name="Külastatud hüperlink 39" xfId="342" xr:uid="{00000000-0005-0000-0000-0000D3EF0000}"/>
    <cellStyle name="Külastatud hüperlink 4" xfId="343" xr:uid="{00000000-0005-0000-0000-0000D4EF0000}"/>
    <cellStyle name="Külastatud hüperlink 40" xfId="344" xr:uid="{00000000-0005-0000-0000-0000D5EF0000}"/>
    <cellStyle name="Külastatud hüperlink 41" xfId="345" xr:uid="{00000000-0005-0000-0000-0000D6EF0000}"/>
    <cellStyle name="Külastatud hüperlink 42" xfId="346" xr:uid="{00000000-0005-0000-0000-0000D7EF0000}"/>
    <cellStyle name="Külastatud hüperlink 43" xfId="347" xr:uid="{00000000-0005-0000-0000-0000D8EF0000}"/>
    <cellStyle name="Külastatud hüperlink 44" xfId="348" xr:uid="{00000000-0005-0000-0000-0000D9EF0000}"/>
    <cellStyle name="Külastatud hüperlink 45" xfId="349" xr:uid="{00000000-0005-0000-0000-0000DAEF0000}"/>
    <cellStyle name="Külastatud hüperlink 46" xfId="350" xr:uid="{00000000-0005-0000-0000-0000DBEF0000}"/>
    <cellStyle name="Külastatud hüperlink 47" xfId="351" xr:uid="{00000000-0005-0000-0000-0000DCEF0000}"/>
    <cellStyle name="Külastatud hüperlink 48" xfId="352" xr:uid="{00000000-0005-0000-0000-0000DDEF0000}"/>
    <cellStyle name="Külastatud hüperlink 49" xfId="353" xr:uid="{00000000-0005-0000-0000-0000DEEF0000}"/>
    <cellStyle name="Külastatud hüperlink 5" xfId="354" xr:uid="{00000000-0005-0000-0000-0000DFEF0000}"/>
    <cellStyle name="Külastatud hüperlink 50" xfId="355" xr:uid="{00000000-0005-0000-0000-0000E0EF0000}"/>
    <cellStyle name="Külastatud hüperlink 51" xfId="356" xr:uid="{00000000-0005-0000-0000-0000E1EF0000}"/>
    <cellStyle name="Külastatud hüperlink 52" xfId="357" xr:uid="{00000000-0005-0000-0000-0000E2EF0000}"/>
    <cellStyle name="Külastatud hüperlink 53" xfId="358" xr:uid="{00000000-0005-0000-0000-0000E3EF0000}"/>
    <cellStyle name="Külastatud hüperlink 54" xfId="359" xr:uid="{00000000-0005-0000-0000-0000E4EF0000}"/>
    <cellStyle name="Külastatud hüperlink 55" xfId="360" xr:uid="{00000000-0005-0000-0000-0000E5EF0000}"/>
    <cellStyle name="Külastatud hüperlink 56" xfId="361" xr:uid="{00000000-0005-0000-0000-0000E6EF0000}"/>
    <cellStyle name="Külastatud hüperlink 57" xfId="362" xr:uid="{00000000-0005-0000-0000-0000E7EF0000}"/>
    <cellStyle name="Külastatud hüperlink 58" xfId="363" xr:uid="{00000000-0005-0000-0000-0000E8EF0000}"/>
    <cellStyle name="Külastatud hüperlink 59" xfId="364" xr:uid="{00000000-0005-0000-0000-0000E9EF0000}"/>
    <cellStyle name="Külastatud hüperlink 6" xfId="365" xr:uid="{00000000-0005-0000-0000-0000EAEF0000}"/>
    <cellStyle name="Külastatud hüperlink 60" xfId="366" xr:uid="{00000000-0005-0000-0000-0000EBEF0000}"/>
    <cellStyle name="Külastatud hüperlink 61" xfId="367" xr:uid="{00000000-0005-0000-0000-0000ECEF0000}"/>
    <cellStyle name="Külastatud hüperlink 62" xfId="368" xr:uid="{00000000-0005-0000-0000-0000EDEF0000}"/>
    <cellStyle name="Külastatud hüperlink 63" xfId="369" xr:uid="{00000000-0005-0000-0000-0000EEEF0000}"/>
    <cellStyle name="Külastatud hüperlink 64" xfId="370" xr:uid="{00000000-0005-0000-0000-0000EFEF0000}"/>
    <cellStyle name="Külastatud hüperlink 65" xfId="371" xr:uid="{00000000-0005-0000-0000-0000F0EF0000}"/>
    <cellStyle name="Külastatud hüperlink 66" xfId="372" xr:uid="{00000000-0005-0000-0000-0000F1EF0000}"/>
    <cellStyle name="Külastatud hüperlink 67" xfId="373" xr:uid="{00000000-0005-0000-0000-0000F2EF0000}"/>
    <cellStyle name="Külastatud hüperlink 68" xfId="374" xr:uid="{00000000-0005-0000-0000-0000F3EF0000}"/>
    <cellStyle name="Külastatud hüperlink 69" xfId="375" xr:uid="{00000000-0005-0000-0000-0000F4EF0000}"/>
    <cellStyle name="Külastatud hüperlink 7" xfId="376" xr:uid="{00000000-0005-0000-0000-0000F5EF0000}"/>
    <cellStyle name="Külastatud hüperlink 70" xfId="377" xr:uid="{00000000-0005-0000-0000-0000F6EF0000}"/>
    <cellStyle name="Külastatud hüperlink 71" xfId="378" xr:uid="{00000000-0005-0000-0000-0000F7EF0000}"/>
    <cellStyle name="Külastatud hüperlink 72" xfId="379" xr:uid="{00000000-0005-0000-0000-0000F8EF0000}"/>
    <cellStyle name="Külastatud hüperlink 73" xfId="380" xr:uid="{00000000-0005-0000-0000-0000F9EF0000}"/>
    <cellStyle name="Külastatud hüperlink 74" xfId="381" xr:uid="{00000000-0005-0000-0000-0000FAEF0000}"/>
    <cellStyle name="Külastatud hüperlink 75" xfId="382" xr:uid="{00000000-0005-0000-0000-0000FBEF0000}"/>
    <cellStyle name="Külastatud hüperlink 76" xfId="383" xr:uid="{00000000-0005-0000-0000-0000FCEF0000}"/>
    <cellStyle name="Külastatud hüperlink 77" xfId="384" xr:uid="{00000000-0005-0000-0000-0000FDEF0000}"/>
    <cellStyle name="Külastatud hüperlink 78" xfId="385" xr:uid="{00000000-0005-0000-0000-0000FEEF0000}"/>
    <cellStyle name="Külastatud hüperlink 79" xfId="386" xr:uid="{00000000-0005-0000-0000-0000FFEF0000}"/>
    <cellStyle name="Külastatud hüperlink 8" xfId="387" xr:uid="{00000000-0005-0000-0000-000000F00000}"/>
    <cellStyle name="Külastatud hüperlink 80" xfId="388" xr:uid="{00000000-0005-0000-0000-000001F00000}"/>
    <cellStyle name="Külastatud hüperlink 81" xfId="389" xr:uid="{00000000-0005-0000-0000-000002F00000}"/>
    <cellStyle name="Külastatud hüperlink 82" xfId="390" xr:uid="{00000000-0005-0000-0000-000003F00000}"/>
    <cellStyle name="Külastatud hüperlink 83" xfId="391" xr:uid="{00000000-0005-0000-0000-000004F00000}"/>
    <cellStyle name="Külastatud hüperlink 84" xfId="392" xr:uid="{00000000-0005-0000-0000-000005F00000}"/>
    <cellStyle name="Külastatud hüperlink 85" xfId="393" xr:uid="{00000000-0005-0000-0000-000006F00000}"/>
    <cellStyle name="Külastatud hüperlink 86" xfId="394" xr:uid="{00000000-0005-0000-0000-000007F00000}"/>
    <cellStyle name="Külastatud hüperlink 87" xfId="395" xr:uid="{00000000-0005-0000-0000-000008F00000}"/>
    <cellStyle name="Külastatud hüperlink 88" xfId="396" xr:uid="{00000000-0005-0000-0000-000009F00000}"/>
    <cellStyle name="Külastatud hüperlink 89" xfId="397" xr:uid="{00000000-0005-0000-0000-00000AF00000}"/>
    <cellStyle name="Külastatud hüperlink 9" xfId="398" xr:uid="{00000000-0005-0000-0000-00000BF00000}"/>
    <cellStyle name="Külastatud hüperlink 90" xfId="399" xr:uid="{00000000-0005-0000-0000-00000CF00000}"/>
    <cellStyle name="Külastatud hüperlink 91" xfId="400" xr:uid="{00000000-0005-0000-0000-00000DF00000}"/>
    <cellStyle name="Külastatud hüperlink 92" xfId="401" xr:uid="{00000000-0005-0000-0000-00000EF00000}"/>
    <cellStyle name="Külastatud hüperlink 93" xfId="402" xr:uid="{00000000-0005-0000-0000-00000FF00000}"/>
    <cellStyle name="Külastatud hüperlink 94" xfId="403" xr:uid="{00000000-0005-0000-0000-000010F00000}"/>
    <cellStyle name="Külastatud hüperlink 95" xfId="404" xr:uid="{00000000-0005-0000-0000-000011F00000}"/>
    <cellStyle name="Külastatud hüperlink 96" xfId="405" xr:uid="{00000000-0005-0000-0000-000012F00000}"/>
    <cellStyle name="Külastatud hüperlink 97" xfId="406" xr:uid="{00000000-0005-0000-0000-000013F00000}"/>
    <cellStyle name="Külastatud hüperlink 98" xfId="407" xr:uid="{00000000-0005-0000-0000-000014F00000}"/>
    <cellStyle name="Külastatud hüperlink 99" xfId="408" xr:uid="{00000000-0005-0000-0000-000015F00000}"/>
    <cellStyle name="Lingitud lahter 2" xfId="59" xr:uid="{00000000-0005-0000-0000-000016F00000}"/>
    <cellStyle name="Märkus 2" xfId="60" xr:uid="{00000000-0005-0000-0000-000017F00000}"/>
    <cellStyle name="Neutraalne 2" xfId="61" xr:uid="{00000000-0005-0000-0000-000018F00000}"/>
    <cellStyle name="Normaallaad 10" xfId="882" xr:uid="{00000000-0005-0000-0000-000019F00000}"/>
    <cellStyle name="Normaallaad 11" xfId="1037" xr:uid="{00000000-0005-0000-0000-00001AF00000}"/>
    <cellStyle name="Normaallaad 12" xfId="19" xr:uid="{00000000-0005-0000-0000-00001BF00000}"/>
    <cellStyle name="Normaallaad 13" xfId="61606" xr:uid="{00000000-0005-0000-0000-00001CF00000}"/>
    <cellStyle name="Normaallaad 13 2" xfId="61614" xr:uid="{E957C23B-74C3-47C5-92B2-A5F2BC91F95D}"/>
    <cellStyle name="Normaallaad 2" xfId="6" xr:uid="{00000000-0005-0000-0000-00001DF00000}"/>
    <cellStyle name="Normaallaad 2 2" xfId="7" xr:uid="{00000000-0005-0000-0000-00001EF00000}"/>
    <cellStyle name="Normaallaad 2 3" xfId="8" xr:uid="{00000000-0005-0000-0000-00001FF00000}"/>
    <cellStyle name="Normaallaad 2 3 2" xfId="14" xr:uid="{00000000-0005-0000-0000-000020F00000}"/>
    <cellStyle name="Normaallaad 2 3 3" xfId="17" xr:uid="{00000000-0005-0000-0000-000021F00000}"/>
    <cellStyle name="Normaallaad 2 3 4" xfId="116" xr:uid="{00000000-0005-0000-0000-000022F00000}"/>
    <cellStyle name="Normaallaad 2 4" xfId="61608" xr:uid="{00000000-0005-0000-0000-000023F00000}"/>
    <cellStyle name="Normaallaad 3" xfId="186" xr:uid="{00000000-0005-0000-0000-000024F00000}"/>
    <cellStyle name="Normaallaad 3 2" xfId="61609" xr:uid="{00000000-0005-0000-0000-000025F00000}"/>
    <cellStyle name="Normaallaad 4" xfId="182" xr:uid="{00000000-0005-0000-0000-000026F00000}"/>
    <cellStyle name="Normaallaad 4 2" xfId="181" xr:uid="{00000000-0005-0000-0000-000027F00000}"/>
    <cellStyle name="Normaallaad 4 3" xfId="61610" xr:uid="{00000000-0005-0000-0000-000028F00000}"/>
    <cellStyle name="Normaallaad 5" xfId="409" xr:uid="{00000000-0005-0000-0000-000029F00000}"/>
    <cellStyle name="Normaallaad 5 2" xfId="1038" xr:uid="{00000000-0005-0000-0000-00002AF00000}"/>
    <cellStyle name="Normaallaad 5 2 2" xfId="57166" xr:uid="{00000000-0005-0000-0000-00002BF00000}"/>
    <cellStyle name="Normaallaad 5 3" xfId="56544" xr:uid="{00000000-0005-0000-0000-00002CF00000}"/>
    <cellStyle name="Normaallaad 5 4" xfId="61611" xr:uid="{00000000-0005-0000-0000-00002DF00000}"/>
    <cellStyle name="Normaallaad 6" xfId="255" xr:uid="{00000000-0005-0000-0000-00002EF00000}"/>
    <cellStyle name="Normaallaad 6 2" xfId="484" xr:uid="{00000000-0005-0000-0000-00002FF00000}"/>
    <cellStyle name="Normaallaad 6 3" xfId="61612" xr:uid="{00000000-0005-0000-0000-000030F00000}"/>
    <cellStyle name="Normaallaad 7" xfId="873" xr:uid="{00000000-0005-0000-0000-000031F00000}"/>
    <cellStyle name="Normaallaad 7 2" xfId="5477" xr:uid="{00000000-0005-0000-0000-000032F00000}"/>
    <cellStyle name="Normaallaad 7 2 2" xfId="61604" xr:uid="{00000000-0005-0000-0000-000033F00000}"/>
    <cellStyle name="Normaallaad 7 3" xfId="5478" xr:uid="{00000000-0005-0000-0000-000034F00000}"/>
    <cellStyle name="Normaallaad 7 3 2" xfId="61605" xr:uid="{00000000-0005-0000-0000-000035F00000}"/>
    <cellStyle name="Normaallaad 7 4" xfId="57004" xr:uid="{00000000-0005-0000-0000-000036F00000}"/>
    <cellStyle name="Normaallaad 8" xfId="874" xr:uid="{00000000-0005-0000-0000-000037F00000}"/>
    <cellStyle name="Normaallaad 8 2" xfId="5476" xr:uid="{00000000-0005-0000-0000-000038F00000}"/>
    <cellStyle name="Normaallaad 8 3" xfId="5479" xr:uid="{00000000-0005-0000-0000-000039F00000}"/>
    <cellStyle name="Normaallaad 8 4" xfId="57005" xr:uid="{00000000-0005-0000-0000-00003AF00000}"/>
    <cellStyle name="Normaallaad 9" xfId="875" xr:uid="{00000000-0005-0000-0000-00003BF00000}"/>
    <cellStyle name="Normaallaad_K-J_akteerimine_TALTER_2009-04" xfId="3" xr:uid="{00000000-0005-0000-0000-00003CF00000}"/>
    <cellStyle name="Normal" xfId="0" builtinId="0"/>
    <cellStyle name="Normal 10" xfId="62" xr:uid="{00000000-0005-0000-0000-00003EF00000}"/>
    <cellStyle name="Normal 11" xfId="63" xr:uid="{00000000-0005-0000-0000-00003FF00000}"/>
    <cellStyle name="Normal 12" xfId="64" xr:uid="{00000000-0005-0000-0000-000040F00000}"/>
    <cellStyle name="Normal 13" xfId="65" xr:uid="{00000000-0005-0000-0000-000041F00000}"/>
    <cellStyle name="Normal 14" xfId="66" xr:uid="{00000000-0005-0000-0000-000042F00000}"/>
    <cellStyle name="Normal 15" xfId="67" xr:uid="{00000000-0005-0000-0000-000043F00000}"/>
    <cellStyle name="Normal 16" xfId="68" xr:uid="{00000000-0005-0000-0000-000044F00000}"/>
    <cellStyle name="Normal 17" xfId="69" xr:uid="{00000000-0005-0000-0000-000045F00000}"/>
    <cellStyle name="Normal 18" xfId="70" xr:uid="{00000000-0005-0000-0000-000046F00000}"/>
    <cellStyle name="Normal 19" xfId="71" xr:uid="{00000000-0005-0000-0000-000047F00000}"/>
    <cellStyle name="Normal 2" xfId="11" xr:uid="{00000000-0005-0000-0000-000048F00000}"/>
    <cellStyle name="Normal 2 2" xfId="12" xr:uid="{00000000-0005-0000-0000-000049F00000}"/>
    <cellStyle name="Normal 2 2 2" xfId="15" xr:uid="{00000000-0005-0000-0000-00004AF00000}"/>
    <cellStyle name="Normal 2 2 3" xfId="410" xr:uid="{00000000-0005-0000-0000-00004BF00000}"/>
    <cellStyle name="Normal 2 3" xfId="72" xr:uid="{00000000-0005-0000-0000-00004CF00000}"/>
    <cellStyle name="Normal 20" xfId="73" xr:uid="{00000000-0005-0000-0000-00004DF00000}"/>
    <cellStyle name="Normal 21" xfId="74" xr:uid="{00000000-0005-0000-0000-00004EF00000}"/>
    <cellStyle name="Normal 22" xfId="75" xr:uid="{00000000-0005-0000-0000-00004FF00000}"/>
    <cellStyle name="Normal 23" xfId="76" xr:uid="{00000000-0005-0000-0000-000050F00000}"/>
    <cellStyle name="Normal 24" xfId="77" xr:uid="{00000000-0005-0000-0000-000051F00000}"/>
    <cellStyle name="Normal 25" xfId="78" xr:uid="{00000000-0005-0000-0000-000052F00000}"/>
    <cellStyle name="Normal 26" xfId="79" xr:uid="{00000000-0005-0000-0000-000053F00000}"/>
    <cellStyle name="Normal 27" xfId="80" xr:uid="{00000000-0005-0000-0000-000054F00000}"/>
    <cellStyle name="Normal 28" xfId="81" xr:uid="{00000000-0005-0000-0000-000055F00000}"/>
    <cellStyle name="Normal 29" xfId="82" xr:uid="{00000000-0005-0000-0000-000056F00000}"/>
    <cellStyle name="Normal 3" xfId="83" xr:uid="{00000000-0005-0000-0000-000057F00000}"/>
    <cellStyle name="Normal 3 2" xfId="123" xr:uid="{00000000-0005-0000-0000-000058F00000}"/>
    <cellStyle name="Normal 3 2 2" xfId="482" xr:uid="{00000000-0005-0000-0000-000059F00000}"/>
    <cellStyle name="Normal 3 3" xfId="134" xr:uid="{00000000-0005-0000-0000-00005AF00000}"/>
    <cellStyle name="Normal 30" xfId="84" xr:uid="{00000000-0005-0000-0000-00005BF00000}"/>
    <cellStyle name="Normal 31" xfId="85" xr:uid="{00000000-0005-0000-0000-00005CF00000}"/>
    <cellStyle name="Normal 32" xfId="86" xr:uid="{00000000-0005-0000-0000-00005DF00000}"/>
    <cellStyle name="Normal 33" xfId="87" xr:uid="{00000000-0005-0000-0000-00005EF00000}"/>
    <cellStyle name="Normal 34" xfId="88" xr:uid="{00000000-0005-0000-0000-00005FF00000}"/>
    <cellStyle name="Normal 35" xfId="89" xr:uid="{00000000-0005-0000-0000-000060F00000}"/>
    <cellStyle name="Normal 36" xfId="90" xr:uid="{00000000-0005-0000-0000-000061F00000}"/>
    <cellStyle name="Normal 37" xfId="91" xr:uid="{00000000-0005-0000-0000-000062F00000}"/>
    <cellStyle name="Normal 38" xfId="92" xr:uid="{00000000-0005-0000-0000-000063F00000}"/>
    <cellStyle name="Normal 39" xfId="93" xr:uid="{00000000-0005-0000-0000-000064F00000}"/>
    <cellStyle name="Normal 4" xfId="94" xr:uid="{00000000-0005-0000-0000-000065F00000}"/>
    <cellStyle name="Normal 40" xfId="114" xr:uid="{00000000-0005-0000-0000-000066F00000}"/>
    <cellStyle name="Normal 40 2" xfId="117" xr:uid="{00000000-0005-0000-0000-000067F00000}"/>
    <cellStyle name="Normal 41" xfId="118" xr:uid="{00000000-0005-0000-0000-000068F00000}"/>
    <cellStyle name="Normal 42" xfId="119" xr:uid="{00000000-0005-0000-0000-000069F00000}"/>
    <cellStyle name="Normal 43" xfId="120" xr:uid="{00000000-0005-0000-0000-00006AF00000}"/>
    <cellStyle name="Normal 44" xfId="121" xr:uid="{00000000-0005-0000-0000-00006BF00000}"/>
    <cellStyle name="Normal 45" xfId="122" xr:uid="{00000000-0005-0000-0000-00006CF00000}"/>
    <cellStyle name="Normal 45 2" xfId="128" xr:uid="{00000000-0005-0000-0000-00006DF00000}"/>
    <cellStyle name="Normal 46" xfId="124" xr:uid="{00000000-0005-0000-0000-00006EF00000}"/>
    <cellStyle name="Normal 46 2" xfId="129" xr:uid="{00000000-0005-0000-0000-00006FF00000}"/>
    <cellStyle name="Normal 46 2 2" xfId="195" xr:uid="{00000000-0005-0000-0000-000070F00000}"/>
    <cellStyle name="Normal 46 2 2 2" xfId="56489" xr:uid="{00000000-0005-0000-0000-000071F00000}"/>
    <cellStyle name="Normal 46 2 3" xfId="929" xr:uid="{00000000-0005-0000-0000-000072F00000}"/>
    <cellStyle name="Normal 46 2 3 2" xfId="57058" xr:uid="{00000000-0005-0000-0000-000073F00000}"/>
    <cellStyle name="Normal 46 2 4" xfId="56483" xr:uid="{00000000-0005-0000-0000-000074F00000}"/>
    <cellStyle name="Normal 46 3" xfId="131" xr:uid="{00000000-0005-0000-0000-000075F00000}"/>
    <cellStyle name="Normal 46 3 2" xfId="197" xr:uid="{00000000-0005-0000-0000-000076F00000}"/>
    <cellStyle name="Normal 46 3 2 2" xfId="56491" xr:uid="{00000000-0005-0000-0000-000077F00000}"/>
    <cellStyle name="Normal 46 3 3" xfId="931" xr:uid="{00000000-0005-0000-0000-000078F00000}"/>
    <cellStyle name="Normal 46 3 3 2" xfId="57060" xr:uid="{00000000-0005-0000-0000-000079F00000}"/>
    <cellStyle name="Normal 46 3 4" xfId="56485" xr:uid="{00000000-0005-0000-0000-00007AF00000}"/>
    <cellStyle name="Normal 46 4" xfId="136" xr:uid="{00000000-0005-0000-0000-00007BF00000}"/>
    <cellStyle name="Normal 46 4 2" xfId="56487" xr:uid="{00000000-0005-0000-0000-00007CF00000}"/>
    <cellStyle name="Normal 46 5" xfId="884" xr:uid="{00000000-0005-0000-0000-00007DF00000}"/>
    <cellStyle name="Normal 46 5 2" xfId="57013" xr:uid="{00000000-0005-0000-0000-00007EF00000}"/>
    <cellStyle name="Normal 46 6" xfId="56481" xr:uid="{00000000-0005-0000-0000-00007FF00000}"/>
    <cellStyle name="Normal 47" xfId="125" xr:uid="{00000000-0005-0000-0000-000080F00000}"/>
    <cellStyle name="Normal 47 2" xfId="127" xr:uid="{00000000-0005-0000-0000-000081F00000}"/>
    <cellStyle name="Normal 47 3" xfId="194" xr:uid="{00000000-0005-0000-0000-000082F00000}"/>
    <cellStyle name="Normal 48" xfId="126" xr:uid="{00000000-0005-0000-0000-000083F00000}"/>
    <cellStyle name="Normal 48 2" xfId="133" xr:uid="{00000000-0005-0000-0000-000084F00000}"/>
    <cellStyle name="Normal 48 2 2" xfId="56486" xr:uid="{00000000-0005-0000-0000-000085F00000}"/>
    <cellStyle name="Normal 48 3" xfId="876" xr:uid="{00000000-0005-0000-0000-000086F00000}"/>
    <cellStyle name="Normal 48 3 2" xfId="57006" xr:uid="{00000000-0005-0000-0000-000087F00000}"/>
    <cellStyle name="Normal 48 4" xfId="56482" xr:uid="{00000000-0005-0000-0000-000088F00000}"/>
    <cellStyle name="Normal 49" xfId="130" xr:uid="{00000000-0005-0000-0000-000089F00000}"/>
    <cellStyle name="Normal 49 2" xfId="196" xr:uid="{00000000-0005-0000-0000-00008AF00000}"/>
    <cellStyle name="Normal 49 2 2" xfId="56490" xr:uid="{00000000-0005-0000-0000-00008BF00000}"/>
    <cellStyle name="Normal 49 3" xfId="930" xr:uid="{00000000-0005-0000-0000-00008CF00000}"/>
    <cellStyle name="Normal 49 3 2" xfId="57059" xr:uid="{00000000-0005-0000-0000-00008DF00000}"/>
    <cellStyle name="Normal 49 4" xfId="56484" xr:uid="{00000000-0005-0000-0000-00008EF00000}"/>
    <cellStyle name="Normal 5" xfId="95" xr:uid="{00000000-0005-0000-0000-00008FF00000}"/>
    <cellStyle name="Normal 50" xfId="132" xr:uid="{00000000-0005-0000-0000-000090F00000}"/>
    <cellStyle name="Normal 51" xfId="135" xr:uid="{00000000-0005-0000-0000-000091F00000}"/>
    <cellStyle name="Normal 6" xfId="96" xr:uid="{00000000-0005-0000-0000-000092F00000}"/>
    <cellStyle name="Normal 7" xfId="97" xr:uid="{00000000-0005-0000-0000-000093F00000}"/>
    <cellStyle name="Normal 8" xfId="98" xr:uid="{00000000-0005-0000-0000-000094F00000}"/>
    <cellStyle name="Normal 9" xfId="99" xr:uid="{00000000-0005-0000-0000-000095F00000}"/>
    <cellStyle name="Normal_Sheet1" xfId="4" xr:uid="{00000000-0005-0000-0000-000096F00000}"/>
    <cellStyle name="Pealkiri 1 2" xfId="101" xr:uid="{00000000-0005-0000-0000-000097F00000}"/>
    <cellStyle name="Pealkiri 2 2" xfId="102" xr:uid="{00000000-0005-0000-0000-000098F00000}"/>
    <cellStyle name="Pealkiri 3 2" xfId="103" xr:uid="{00000000-0005-0000-0000-000099F00000}"/>
    <cellStyle name="Pealkiri 4 2" xfId="104" xr:uid="{00000000-0005-0000-0000-00009AF00000}"/>
    <cellStyle name="Pealkiri 5" xfId="100" xr:uid="{00000000-0005-0000-0000-00009BF00000}"/>
    <cellStyle name="Percent" xfId="61613" builtinId="5"/>
    <cellStyle name="Percent 2" xfId="187" xr:uid="{00000000-0005-0000-0000-00009DF00000}"/>
    <cellStyle name="Percent 2 2" xfId="926" xr:uid="{00000000-0005-0000-0000-00009EF00000}"/>
    <cellStyle name="Percent 2 2 2" xfId="57055" xr:uid="{00000000-0005-0000-0000-00009FF00000}"/>
    <cellStyle name="Percent 2 3" xfId="56488" xr:uid="{00000000-0005-0000-0000-0000A0F00000}"/>
    <cellStyle name="Protsent 2" xfId="10" xr:uid="{00000000-0005-0000-0000-0000A1F00000}"/>
    <cellStyle name="Protsent 2 2" xfId="411" xr:uid="{00000000-0005-0000-0000-0000A2F00000}"/>
    <cellStyle name="Protsent 3" xfId="5480" xr:uid="{00000000-0005-0000-0000-0000A3F00000}"/>
    <cellStyle name="Protsent 4" xfId="61607" xr:uid="{00000000-0005-0000-0000-0000A4F00000}"/>
    <cellStyle name="Rõhk1 2" xfId="105" xr:uid="{00000000-0005-0000-0000-0000A5F00000}"/>
    <cellStyle name="Rõhk2 2" xfId="106" xr:uid="{00000000-0005-0000-0000-0000A6F00000}"/>
    <cellStyle name="Rõhk3 2" xfId="107" xr:uid="{00000000-0005-0000-0000-0000A7F00000}"/>
    <cellStyle name="Rõhk4 2" xfId="108" xr:uid="{00000000-0005-0000-0000-0000A8F00000}"/>
    <cellStyle name="Rõhk5 2" xfId="109" xr:uid="{00000000-0005-0000-0000-0000A9F00000}"/>
    <cellStyle name="Rõhk6 2" xfId="110" xr:uid="{00000000-0005-0000-0000-0000AAF00000}"/>
    <cellStyle name="Selgitav tekst 2" xfId="111" xr:uid="{00000000-0005-0000-0000-0000ABF00000}"/>
    <cellStyle name="Sisestus 2" xfId="112" xr:uid="{00000000-0005-0000-0000-0000ACF00000}"/>
    <cellStyle name="Väljund 2" xfId="113" xr:uid="{00000000-0005-0000-0000-0000ADF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CCCCC"/>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Objektid/2020/T-52%20Viljandi%20-%20Mustla/5.%20Akteerimine/1.%20Maanteeamet/2021_05/Akt_06_T52_2021_05_Verston_Transpordiamet_BM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
      <sheetName val="Muudatused"/>
      <sheetName val="AKT KOKKU"/>
      <sheetName val="MAKSETÕEND"/>
      <sheetName val="BMT 2020-2021"/>
      <sheetName val="Materjalid"/>
    </sheetNames>
    <sheetDataSet>
      <sheetData sheetId="0">
        <row r="1">
          <cell r="D1" t="str">
            <v>Riigitee nr 52  Viljandi - Rõngu km 7,000 - 22,098 Nõmme - Mustla lõigu rekonstrueerimine ja Raassilla silla lammutamine ja uue silla ehitamine</v>
          </cell>
        </row>
        <row r="20">
          <cell r="A20" t="str">
            <v>Riigitee nr 52  Viljandi - Rõngu km 7,000 - 22,098 Nõmme - Mustla lõigu rekonstrueerimine ja Raassilla silla lammutamine ja uue silla ehitamine</v>
          </cell>
        </row>
        <row r="98">
          <cell r="C98" t="str">
            <v>Juurdelisatav orgaaniline sideaine (sisaldus 1,5% puhta
bituumeni osas)</v>
          </cell>
          <cell r="D98"/>
        </row>
        <row r="100">
          <cell r="C100" t="str">
            <v>Tihedast asfaltbetoonist kaitsekiht AC 8 surf 100/150 (sild)</v>
          </cell>
          <cell r="D100" t="str">
            <v xml:space="preserve"> h = 3 cm</v>
          </cell>
        </row>
        <row r="101">
          <cell r="C101" t="str">
            <v>Tihedast asfaltbetoonist AC 8 surf 100/150 kiht</v>
          </cell>
          <cell r="D101" t="str">
            <v xml:space="preserve"> h = 5 cm</v>
          </cell>
        </row>
        <row r="102">
          <cell r="C102" t="str">
            <v>Tihedast asfaltbetoonist AC 16 surf 100/150 kiht</v>
          </cell>
          <cell r="D102" t="str">
            <v xml:space="preserve"> h = 4 cm</v>
          </cell>
        </row>
        <row r="103">
          <cell r="C103" t="str">
            <v>Tihedast asfaltbetoonist AC 16 surf 100/150 kiht</v>
          </cell>
          <cell r="D103" t="str">
            <v xml:space="preserve"> h = 6 cm</v>
          </cell>
        </row>
        <row r="104">
          <cell r="C104" t="str">
            <v>Poorsest asfaltbetoonist AC 20 base 100/150 kiht</v>
          </cell>
          <cell r="D104" t="str">
            <v xml:space="preserve"> h = 5 cm</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499984740745262"/>
    <pageSetUpPr fitToPage="1"/>
  </sheetPr>
  <dimension ref="A1:S489"/>
  <sheetViews>
    <sheetView tabSelected="1" zoomScale="80" zoomScaleNormal="80" zoomScaleSheetLayoutView="70" workbookViewId="0">
      <selection activeCell="L7" sqref="L7"/>
    </sheetView>
  </sheetViews>
  <sheetFormatPr defaultColWidth="9.33203125" defaultRowHeight="13.2" x14ac:dyDescent="0.25"/>
  <cols>
    <col min="1" max="1" width="9.33203125" style="35" customWidth="1"/>
    <col min="2" max="2" width="1.88671875" style="35" bestFit="1" customWidth="1"/>
    <col min="3" max="3" width="60.77734375" style="35" customWidth="1"/>
    <col min="4" max="4" width="16.44140625" style="35" customWidth="1"/>
    <col min="5" max="5" width="12.33203125" style="35" customWidth="1"/>
    <col min="6" max="6" width="12" style="90" customWidth="1"/>
    <col min="7" max="7" width="14.44140625" style="35" customWidth="1"/>
    <col min="8" max="8" width="15" style="3" customWidth="1"/>
    <col min="9" max="9" width="14.33203125" style="3" customWidth="1"/>
    <col min="10" max="10" width="11.6640625" style="86" bestFit="1" customWidth="1"/>
    <col min="11" max="11" width="14.44140625" style="86" bestFit="1" customWidth="1"/>
    <col min="12" max="12" width="11.33203125" style="3" bestFit="1" customWidth="1"/>
    <col min="13" max="13" width="13.33203125" style="3" bestFit="1" customWidth="1"/>
    <col min="14" max="14" width="11.33203125" style="3" bestFit="1" customWidth="1"/>
    <col min="15" max="15" width="14.44140625" style="3" bestFit="1" customWidth="1"/>
    <col min="16" max="16" width="11.33203125" style="3" bestFit="1" customWidth="1"/>
    <col min="17" max="17" width="10" style="3" bestFit="1" customWidth="1"/>
    <col min="18" max="18" width="12.44140625" style="3" bestFit="1" customWidth="1"/>
    <col min="19" max="19" width="11.33203125" style="3" bestFit="1" customWidth="1"/>
    <col min="20" max="16384" width="9.33203125" style="3"/>
  </cols>
  <sheetData>
    <row r="1" spans="3:12" ht="28.8" customHeight="1" thickTop="1" thickBot="1" x14ac:dyDescent="0.3">
      <c r="C1" s="85" t="s">
        <v>33</v>
      </c>
      <c r="D1" s="435" t="s">
        <v>190</v>
      </c>
      <c r="E1" s="436"/>
      <c r="F1" s="436"/>
      <c r="G1" s="436"/>
      <c r="H1" s="436"/>
      <c r="I1" s="437"/>
    </row>
    <row r="2" spans="3:12" ht="13.8" thickBot="1" x14ac:dyDescent="0.3">
      <c r="C2" s="87" t="s">
        <v>34</v>
      </c>
      <c r="D2" s="438" t="s">
        <v>498</v>
      </c>
      <c r="E2" s="439"/>
      <c r="F2" s="439"/>
      <c r="G2" s="439"/>
      <c r="H2" s="439"/>
      <c r="I2" s="440"/>
    </row>
    <row r="3" spans="3:12" ht="13.8" thickBot="1" x14ac:dyDescent="0.3">
      <c r="C3" s="87" t="s">
        <v>35</v>
      </c>
      <c r="D3" s="438" t="s">
        <v>481</v>
      </c>
      <c r="E3" s="439"/>
      <c r="F3" s="439"/>
      <c r="G3" s="439"/>
      <c r="H3" s="439"/>
      <c r="I3" s="440"/>
    </row>
    <row r="4" spans="3:12" ht="13.8" thickBot="1" x14ac:dyDescent="0.3">
      <c r="C4" s="87" t="s">
        <v>36</v>
      </c>
      <c r="D4" s="438" t="s">
        <v>149</v>
      </c>
      <c r="E4" s="439"/>
      <c r="F4" s="439"/>
      <c r="G4" s="439"/>
      <c r="H4" s="439"/>
      <c r="I4" s="440"/>
    </row>
    <row r="5" spans="3:12" ht="13.8" thickBot="1" x14ac:dyDescent="0.3">
      <c r="C5" s="87" t="s">
        <v>37</v>
      </c>
      <c r="D5" s="438" t="s">
        <v>448</v>
      </c>
      <c r="E5" s="439"/>
      <c r="F5" s="439"/>
      <c r="G5" s="439"/>
      <c r="H5" s="439"/>
      <c r="I5" s="440"/>
    </row>
    <row r="6" spans="3:12" ht="13.8" thickBot="1" x14ac:dyDescent="0.3">
      <c r="C6" s="87" t="s">
        <v>38</v>
      </c>
      <c r="D6" s="441">
        <v>43985</v>
      </c>
      <c r="E6" s="442"/>
      <c r="F6" s="442"/>
      <c r="G6" s="442"/>
      <c r="H6" s="442"/>
      <c r="I6" s="443"/>
      <c r="L6" s="88"/>
    </row>
    <row r="7" spans="3:12" ht="13.8" thickBot="1" x14ac:dyDescent="0.3">
      <c r="C7" s="87" t="s">
        <v>98</v>
      </c>
      <c r="D7" s="444" t="s">
        <v>444</v>
      </c>
      <c r="E7" s="439"/>
      <c r="F7" s="439"/>
      <c r="G7" s="439"/>
      <c r="H7" s="439"/>
      <c r="I7" s="440"/>
    </row>
    <row r="8" spans="3:12" ht="13.8" thickBot="1" x14ac:dyDescent="0.3">
      <c r="C8" s="87" t="s">
        <v>445</v>
      </c>
      <c r="D8" s="444" t="s">
        <v>446</v>
      </c>
      <c r="E8" s="439"/>
      <c r="F8" s="439"/>
      <c r="G8" s="439"/>
      <c r="H8" s="439"/>
      <c r="I8" s="440"/>
    </row>
    <row r="9" spans="3:12" ht="13.8" thickBot="1" x14ac:dyDescent="0.3">
      <c r="C9" s="87" t="s">
        <v>99</v>
      </c>
      <c r="D9" s="444" t="s">
        <v>447</v>
      </c>
      <c r="E9" s="439"/>
      <c r="F9" s="439"/>
      <c r="G9" s="439"/>
      <c r="H9" s="439"/>
      <c r="I9" s="440"/>
    </row>
    <row r="10" spans="3:12" ht="13.8" thickBot="1" x14ac:dyDescent="0.3">
      <c r="C10" s="87" t="s">
        <v>39</v>
      </c>
      <c r="D10" s="441" t="s">
        <v>449</v>
      </c>
      <c r="E10" s="442"/>
      <c r="F10" s="442"/>
      <c r="G10" s="442"/>
      <c r="H10" s="442"/>
      <c r="I10" s="443"/>
    </row>
    <row r="11" spans="3:12" ht="13.8" thickBot="1" x14ac:dyDescent="0.3">
      <c r="C11" s="89" t="s">
        <v>100</v>
      </c>
      <c r="D11" s="445" t="s">
        <v>110</v>
      </c>
      <c r="E11" s="446"/>
      <c r="F11" s="446"/>
      <c r="G11" s="446"/>
      <c r="H11" s="446"/>
      <c r="I11" s="447"/>
    </row>
    <row r="12" spans="3:12" ht="15" thickTop="1" thickBot="1" x14ac:dyDescent="0.3">
      <c r="C12" s="448"/>
      <c r="D12" s="448"/>
      <c r="E12" s="448"/>
      <c r="F12" s="448"/>
      <c r="G12" s="448"/>
      <c r="H12" s="448"/>
      <c r="I12" s="448"/>
    </row>
    <row r="13" spans="3:12" ht="14.4" thickTop="1" thickBot="1" x14ac:dyDescent="0.3">
      <c r="C13" s="85" t="s">
        <v>40</v>
      </c>
      <c r="D13" s="449">
        <f>11/11</f>
        <v>1</v>
      </c>
      <c r="E13" s="450"/>
      <c r="F13" s="450"/>
      <c r="G13" s="450"/>
      <c r="H13" s="450"/>
      <c r="I13" s="451"/>
    </row>
    <row r="14" spans="3:12" ht="13.8" thickBot="1" x14ac:dyDescent="0.3">
      <c r="C14" s="89" t="s">
        <v>41</v>
      </c>
      <c r="D14" s="452">
        <f>N294/H294</f>
        <v>0.99999999967649722</v>
      </c>
      <c r="E14" s="453"/>
      <c r="F14" s="453"/>
      <c r="G14" s="453"/>
      <c r="H14" s="453"/>
      <c r="I14" s="454"/>
    </row>
    <row r="15" spans="3:12" ht="14.4" thickTop="1" thickBot="1" x14ac:dyDescent="0.3"/>
    <row r="16" spans="3:12" ht="14.4" thickTop="1" thickBot="1" x14ac:dyDescent="0.3">
      <c r="C16" s="85" t="s">
        <v>64</v>
      </c>
      <c r="D16" s="455">
        <v>11</v>
      </c>
      <c r="E16" s="456"/>
      <c r="F16" s="456"/>
      <c r="G16" s="456"/>
      <c r="H16" s="456"/>
      <c r="I16" s="457"/>
    </row>
    <row r="17" spans="1:19" ht="13.8" thickBot="1" x14ac:dyDescent="0.3">
      <c r="C17" s="89" t="s">
        <v>111</v>
      </c>
      <c r="D17" s="429" t="s">
        <v>538</v>
      </c>
      <c r="E17" s="430"/>
      <c r="F17" s="430"/>
      <c r="G17" s="430"/>
      <c r="H17" s="430"/>
      <c r="I17" s="431"/>
    </row>
    <row r="18" spans="1:19" ht="13.8" thickTop="1" x14ac:dyDescent="0.25">
      <c r="C18" s="91"/>
      <c r="D18" s="92"/>
      <c r="E18" s="92"/>
      <c r="F18" s="92"/>
      <c r="G18" s="92"/>
      <c r="H18" s="92"/>
      <c r="I18" s="92"/>
    </row>
    <row r="19" spans="1:19" x14ac:dyDescent="0.25">
      <c r="M19" s="23"/>
      <c r="N19" s="23"/>
    </row>
    <row r="20" spans="1:19" ht="15.75" customHeight="1" x14ac:dyDescent="0.3">
      <c r="A20" s="433" t="s">
        <v>190</v>
      </c>
      <c r="B20" s="433"/>
      <c r="C20" s="433"/>
      <c r="D20" s="433"/>
      <c r="E20" s="433"/>
      <c r="F20" s="433"/>
      <c r="G20" s="433"/>
      <c r="H20" s="433"/>
      <c r="I20" s="433"/>
    </row>
    <row r="21" spans="1:19" ht="15.6" x14ac:dyDescent="0.3">
      <c r="A21" s="432" t="s">
        <v>101</v>
      </c>
      <c r="B21" s="432"/>
      <c r="C21" s="432"/>
      <c r="D21" s="432"/>
      <c r="E21" s="94"/>
      <c r="F21" s="93" t="s">
        <v>29</v>
      </c>
      <c r="G21" s="95"/>
    </row>
    <row r="22" spans="1:19" ht="12.75" customHeight="1" x14ac:dyDescent="0.25">
      <c r="A22" s="96"/>
      <c r="B22" s="96"/>
      <c r="C22" s="96"/>
      <c r="D22" s="96"/>
      <c r="E22" s="96"/>
      <c r="F22" s="426" t="s">
        <v>11</v>
      </c>
      <c r="G22" s="426"/>
      <c r="H22" s="426"/>
      <c r="I22" s="427" t="s">
        <v>0</v>
      </c>
      <c r="J22" s="428"/>
      <c r="K22" s="418" t="s">
        <v>1</v>
      </c>
      <c r="L22" s="419"/>
      <c r="M22" s="420" t="s">
        <v>2</v>
      </c>
      <c r="N22" s="421"/>
      <c r="O22" s="420" t="s">
        <v>3</v>
      </c>
      <c r="P22" s="421"/>
      <c r="Q22" s="422" t="s">
        <v>4</v>
      </c>
      <c r="R22" s="424" t="s">
        <v>70</v>
      </c>
      <c r="S22" s="425"/>
    </row>
    <row r="23" spans="1:19" x14ac:dyDescent="0.25">
      <c r="A23" s="97" t="s">
        <v>30</v>
      </c>
      <c r="B23" s="97"/>
      <c r="C23" s="97" t="s">
        <v>13</v>
      </c>
      <c r="D23" s="97" t="s">
        <v>137</v>
      </c>
      <c r="E23" s="97" t="s">
        <v>14</v>
      </c>
      <c r="F23" s="97" t="s">
        <v>5</v>
      </c>
      <c r="G23" s="98" t="s">
        <v>31</v>
      </c>
      <c r="H23" s="99" t="s">
        <v>32</v>
      </c>
      <c r="I23" s="100" t="s">
        <v>5</v>
      </c>
      <c r="J23" s="4" t="s">
        <v>21</v>
      </c>
      <c r="K23" s="101" t="s">
        <v>5</v>
      </c>
      <c r="L23" s="102" t="s">
        <v>21</v>
      </c>
      <c r="M23" s="100" t="s">
        <v>5</v>
      </c>
      <c r="N23" s="4" t="s">
        <v>21</v>
      </c>
      <c r="O23" s="100" t="s">
        <v>5</v>
      </c>
      <c r="P23" s="4" t="s">
        <v>21</v>
      </c>
      <c r="Q23" s="423"/>
      <c r="R23" s="103" t="s">
        <v>5</v>
      </c>
      <c r="S23" s="27" t="s">
        <v>21</v>
      </c>
    </row>
    <row r="24" spans="1:19" ht="13.8" thickBot="1" x14ac:dyDescent="0.3">
      <c r="A24" s="104">
        <v>1</v>
      </c>
      <c r="B24" s="104"/>
      <c r="C24" s="5">
        <v>2</v>
      </c>
      <c r="D24" s="5">
        <v>3</v>
      </c>
      <c r="E24" s="104">
        <v>4</v>
      </c>
      <c r="F24" s="5">
        <v>5</v>
      </c>
      <c r="G24" s="5">
        <v>6</v>
      </c>
      <c r="H24" s="104">
        <v>7</v>
      </c>
      <c r="I24" s="5">
        <v>8</v>
      </c>
      <c r="J24" s="5">
        <v>9</v>
      </c>
      <c r="K24" s="104">
        <v>10</v>
      </c>
      <c r="L24" s="5">
        <v>11</v>
      </c>
      <c r="M24" s="104" t="s">
        <v>138</v>
      </c>
      <c r="N24" s="5" t="s">
        <v>139</v>
      </c>
      <c r="O24" s="104" t="s">
        <v>140</v>
      </c>
      <c r="P24" s="5" t="s">
        <v>141</v>
      </c>
      <c r="Q24" s="107" t="s">
        <v>142</v>
      </c>
      <c r="R24" s="108">
        <v>17</v>
      </c>
      <c r="S24" s="108">
        <v>18</v>
      </c>
    </row>
    <row r="25" spans="1:19" ht="13.8" thickTop="1" x14ac:dyDescent="0.25">
      <c r="A25" s="60">
        <v>10201</v>
      </c>
      <c r="B25" s="60"/>
      <c r="C25" s="109" t="s">
        <v>191</v>
      </c>
      <c r="D25" s="109"/>
      <c r="E25" s="60" t="s">
        <v>83</v>
      </c>
      <c r="F25" s="314">
        <v>1</v>
      </c>
      <c r="G25" s="325">
        <v>10127.07</v>
      </c>
      <c r="H25" s="325">
        <f>F25*G25</f>
        <v>10127.07</v>
      </c>
      <c r="I25" s="326">
        <v>0.99999799999999994</v>
      </c>
      <c r="J25" s="306">
        <v>10127.070000000002</v>
      </c>
      <c r="K25" s="327">
        <v>0</v>
      </c>
      <c r="L25" s="311">
        <f>ROUND(K25*G25,2)</f>
        <v>0</v>
      </c>
      <c r="M25" s="312">
        <f t="shared" ref="M25:N27" si="0">I25+K25</f>
        <v>0.99999799999999994</v>
      </c>
      <c r="N25" s="312">
        <f t="shared" si="0"/>
        <v>10127.070000000002</v>
      </c>
      <c r="O25" s="312">
        <f>F25-M25</f>
        <v>2.0000000000575113E-6</v>
      </c>
      <c r="P25" s="312">
        <f>H25-N25</f>
        <v>0</v>
      </c>
      <c r="Q25" s="313">
        <f>(N25/H25)</f>
        <v>1.0000000000000002</v>
      </c>
      <c r="R25" s="328">
        <v>0</v>
      </c>
      <c r="S25" s="65">
        <f>G25*R25</f>
        <v>0</v>
      </c>
    </row>
    <row r="26" spans="1:19" x14ac:dyDescent="0.25">
      <c r="A26" s="114">
        <v>10202</v>
      </c>
      <c r="B26" s="114"/>
      <c r="C26" s="115" t="s">
        <v>192</v>
      </c>
      <c r="D26" s="115"/>
      <c r="E26" s="12" t="s">
        <v>83</v>
      </c>
      <c r="F26" s="329">
        <v>1</v>
      </c>
      <c r="G26" s="330">
        <v>325173.45</v>
      </c>
      <c r="H26" s="304">
        <f>F26*G26</f>
        <v>325173.45</v>
      </c>
      <c r="I26" s="304">
        <v>0.99999999999999989</v>
      </c>
      <c r="J26" s="306">
        <v>325173.44999999995</v>
      </c>
      <c r="K26" s="327">
        <v>0</v>
      </c>
      <c r="L26" s="311">
        <f>ROUND(K26*G26,2)</f>
        <v>0</v>
      </c>
      <c r="M26" s="312">
        <f t="shared" si="0"/>
        <v>0.99999999999999989</v>
      </c>
      <c r="N26" s="312">
        <f t="shared" si="0"/>
        <v>325173.44999999995</v>
      </c>
      <c r="O26" s="312">
        <f>F26-M26</f>
        <v>0</v>
      </c>
      <c r="P26" s="312">
        <f>H26-N26</f>
        <v>0</v>
      </c>
      <c r="Q26" s="313">
        <f>(N26/H26)</f>
        <v>0.99999999999999978</v>
      </c>
      <c r="R26" s="64">
        <v>0</v>
      </c>
      <c r="S26" s="65">
        <f>G26*R26</f>
        <v>0</v>
      </c>
    </row>
    <row r="27" spans="1:19" x14ac:dyDescent="0.25">
      <c r="A27" s="114">
        <v>10204</v>
      </c>
      <c r="B27" s="114"/>
      <c r="C27" s="115" t="s">
        <v>193</v>
      </c>
      <c r="D27" s="115"/>
      <c r="E27" s="12" t="s">
        <v>83</v>
      </c>
      <c r="F27" s="329">
        <v>1</v>
      </c>
      <c r="G27" s="330">
        <v>23455.41</v>
      </c>
      <c r="H27" s="304">
        <f t="shared" ref="H27:H31" si="1">F27*G27</f>
        <v>23455.41</v>
      </c>
      <c r="I27" s="304">
        <v>0.99999899999999986</v>
      </c>
      <c r="J27" s="306">
        <v>23455.41</v>
      </c>
      <c r="K27" s="327">
        <v>0</v>
      </c>
      <c r="L27" s="311">
        <f t="shared" ref="L27:L29" si="2">ROUND(K27*G27,2)</f>
        <v>0</v>
      </c>
      <c r="M27" s="312">
        <f t="shared" si="0"/>
        <v>0.99999899999999986</v>
      </c>
      <c r="N27" s="312">
        <f t="shared" si="0"/>
        <v>23455.41</v>
      </c>
      <c r="O27" s="312">
        <f>F27-M27</f>
        <v>1.000000000139778E-6</v>
      </c>
      <c r="P27" s="312">
        <f>H27-N27</f>
        <v>0</v>
      </c>
      <c r="Q27" s="313">
        <f>(N27/H27)</f>
        <v>1</v>
      </c>
      <c r="R27" s="64">
        <v>0</v>
      </c>
      <c r="S27" s="65">
        <f t="shared" ref="S27:S31" si="3">G27*R27</f>
        <v>0</v>
      </c>
    </row>
    <row r="28" spans="1:19" x14ac:dyDescent="0.25">
      <c r="A28" s="114">
        <v>10210</v>
      </c>
      <c r="B28" s="114"/>
      <c r="C28" s="115" t="s">
        <v>194</v>
      </c>
      <c r="D28" s="115"/>
      <c r="E28" s="12" t="s">
        <v>83</v>
      </c>
      <c r="F28" s="329">
        <v>1</v>
      </c>
      <c r="G28" s="330">
        <v>24003.4</v>
      </c>
      <c r="H28" s="304">
        <f t="shared" si="1"/>
        <v>24003.4</v>
      </c>
      <c r="I28" s="304">
        <v>0.99999887999999992</v>
      </c>
      <c r="J28" s="306">
        <v>24003.4</v>
      </c>
      <c r="K28" s="327">
        <v>0</v>
      </c>
      <c r="L28" s="311">
        <f t="shared" si="2"/>
        <v>0</v>
      </c>
      <c r="M28" s="312">
        <f t="shared" ref="M28:M31" si="4">I28+K28</f>
        <v>0.99999887999999992</v>
      </c>
      <c r="N28" s="312">
        <f t="shared" ref="N28:N31" si="5">J28+L28</f>
        <v>24003.4</v>
      </c>
      <c r="O28" s="312">
        <f t="shared" ref="O28:O31" si="6">F28-M28</f>
        <v>1.1200000000766153E-6</v>
      </c>
      <c r="P28" s="312">
        <f t="shared" ref="P28:P31" si="7">H28-N28</f>
        <v>0</v>
      </c>
      <c r="Q28" s="313">
        <f t="shared" ref="Q28:Q31" si="8">(N28/H28)</f>
        <v>1</v>
      </c>
      <c r="R28" s="64">
        <v>0</v>
      </c>
      <c r="S28" s="65">
        <f t="shared" si="3"/>
        <v>0</v>
      </c>
    </row>
    <row r="29" spans="1:19" x14ac:dyDescent="0.25">
      <c r="A29" s="114">
        <v>10211</v>
      </c>
      <c r="B29" s="114"/>
      <c r="C29" s="115" t="s">
        <v>195</v>
      </c>
      <c r="D29" s="115"/>
      <c r="E29" s="12" t="s">
        <v>83</v>
      </c>
      <c r="F29" s="329">
        <v>1</v>
      </c>
      <c r="G29" s="330">
        <v>73134.3</v>
      </c>
      <c r="H29" s="304">
        <f t="shared" si="1"/>
        <v>73134.3</v>
      </c>
      <c r="I29" s="304">
        <v>0.99999977769999993</v>
      </c>
      <c r="J29" s="306">
        <v>73134.299999999988</v>
      </c>
      <c r="K29" s="327">
        <v>0</v>
      </c>
      <c r="L29" s="311">
        <f t="shared" si="2"/>
        <v>0</v>
      </c>
      <c r="M29" s="312">
        <f t="shared" si="4"/>
        <v>0.99999977769999993</v>
      </c>
      <c r="N29" s="312">
        <f t="shared" si="5"/>
        <v>73134.299999999988</v>
      </c>
      <c r="O29" s="312">
        <f t="shared" si="6"/>
        <v>2.2230000007450457E-7</v>
      </c>
      <c r="P29" s="312">
        <f t="shared" si="7"/>
        <v>0</v>
      </c>
      <c r="Q29" s="313">
        <f t="shared" si="8"/>
        <v>0.99999999999999978</v>
      </c>
      <c r="R29" s="64">
        <v>0</v>
      </c>
      <c r="S29" s="65">
        <f t="shared" si="3"/>
        <v>0</v>
      </c>
    </row>
    <row r="30" spans="1:19" x14ac:dyDescent="0.25">
      <c r="A30" s="114">
        <v>10212</v>
      </c>
      <c r="B30" s="114"/>
      <c r="C30" s="115" t="s">
        <v>196</v>
      </c>
      <c r="D30" s="115"/>
      <c r="E30" s="12" t="s">
        <v>83</v>
      </c>
      <c r="F30" s="329">
        <v>1</v>
      </c>
      <c r="G30" s="330">
        <v>1.1299999999999999</v>
      </c>
      <c r="H30" s="304">
        <f t="shared" si="1"/>
        <v>1.1299999999999999</v>
      </c>
      <c r="I30" s="304">
        <v>0.9998999999999999</v>
      </c>
      <c r="J30" s="306">
        <v>1.1100000000000001</v>
      </c>
      <c r="K30" s="327">
        <v>0</v>
      </c>
      <c r="L30" s="311">
        <v>0.02</v>
      </c>
      <c r="M30" s="312">
        <f t="shared" si="4"/>
        <v>0.9998999999999999</v>
      </c>
      <c r="N30" s="312">
        <f t="shared" si="5"/>
        <v>1.1300000000000001</v>
      </c>
      <c r="O30" s="312">
        <f t="shared" si="6"/>
        <v>1.0000000000010001E-4</v>
      </c>
      <c r="P30" s="312">
        <f t="shared" si="7"/>
        <v>0</v>
      </c>
      <c r="Q30" s="313">
        <f t="shared" si="8"/>
        <v>1.0000000000000002</v>
      </c>
      <c r="R30" s="64">
        <v>0</v>
      </c>
      <c r="S30" s="65">
        <f t="shared" si="3"/>
        <v>0</v>
      </c>
    </row>
    <row r="31" spans="1:19" ht="26.4" x14ac:dyDescent="0.25">
      <c r="A31" s="114">
        <v>10214</v>
      </c>
      <c r="B31" s="114"/>
      <c r="C31" s="115" t="s">
        <v>197</v>
      </c>
      <c r="D31" s="115"/>
      <c r="E31" s="12" t="s">
        <v>83</v>
      </c>
      <c r="F31" s="329">
        <v>1</v>
      </c>
      <c r="G31" s="330">
        <v>1.1299999999999999</v>
      </c>
      <c r="H31" s="330">
        <f t="shared" si="1"/>
        <v>1.1299999999999999</v>
      </c>
      <c r="I31" s="330">
        <v>0.99999999999999989</v>
      </c>
      <c r="J31" s="330">
        <v>1.1200000000000001</v>
      </c>
      <c r="K31" s="327">
        <v>0</v>
      </c>
      <c r="L31" s="311">
        <v>0.01</v>
      </c>
      <c r="M31" s="312">
        <f t="shared" si="4"/>
        <v>0.99999999999999989</v>
      </c>
      <c r="N31" s="312">
        <f t="shared" si="5"/>
        <v>1.1300000000000001</v>
      </c>
      <c r="O31" s="312">
        <f t="shared" si="6"/>
        <v>0</v>
      </c>
      <c r="P31" s="312">
        <f t="shared" si="7"/>
        <v>0</v>
      </c>
      <c r="Q31" s="313">
        <f t="shared" si="8"/>
        <v>1.0000000000000002</v>
      </c>
      <c r="R31" s="64">
        <v>0</v>
      </c>
      <c r="S31" s="65">
        <f t="shared" si="3"/>
        <v>0</v>
      </c>
    </row>
    <row r="32" spans="1:19" x14ac:dyDescent="0.25">
      <c r="A32" s="109"/>
      <c r="B32" s="109"/>
      <c r="C32" s="228" t="s">
        <v>23</v>
      </c>
      <c r="D32" s="231"/>
      <c r="E32" s="231"/>
      <c r="F32" s="331"/>
      <c r="G32" s="318"/>
      <c r="H32" s="318">
        <f>SUM(H25:H31)</f>
        <v>455895.89</v>
      </c>
      <c r="I32" s="318"/>
      <c r="J32" s="318">
        <f>ROUND(SUM(J25:J31),2)</f>
        <v>455895.86</v>
      </c>
      <c r="K32" s="318"/>
      <c r="L32" s="318">
        <f>ROUND(SUM(L25:L31),2)</f>
        <v>0.03</v>
      </c>
      <c r="M32" s="318"/>
      <c r="N32" s="318">
        <f>ROUND(SUM(N25:N31),2)</f>
        <v>455895.89</v>
      </c>
      <c r="O32" s="318"/>
      <c r="P32" s="318">
        <f>SUM(P25:P31)</f>
        <v>0</v>
      </c>
      <c r="Q32" s="313">
        <f>(N32/H32)</f>
        <v>1</v>
      </c>
      <c r="R32" s="319"/>
      <c r="S32" s="319">
        <f>ROUND(SUM(S25:S31),2)</f>
        <v>0</v>
      </c>
    </row>
    <row r="33" spans="1:19" x14ac:dyDescent="0.25">
      <c r="A33" s="117"/>
      <c r="B33" s="117"/>
      <c r="C33" s="118"/>
      <c r="D33" s="118"/>
      <c r="E33" s="118"/>
      <c r="F33" s="118"/>
      <c r="G33" s="8"/>
      <c r="H33" s="8"/>
      <c r="I33" s="8"/>
      <c r="J33" s="8"/>
      <c r="K33" s="8"/>
      <c r="L33" s="8"/>
      <c r="M33" s="8"/>
      <c r="N33" s="8"/>
      <c r="O33" s="8"/>
      <c r="P33" s="8"/>
      <c r="Q33" s="8"/>
      <c r="R33" s="8"/>
      <c r="S33" s="8"/>
    </row>
    <row r="34" spans="1:19" ht="15.6" x14ac:dyDescent="0.3">
      <c r="A34" s="434" t="s">
        <v>103</v>
      </c>
      <c r="B34" s="434"/>
      <c r="C34" s="434"/>
      <c r="D34" s="434"/>
      <c r="E34" s="434"/>
      <c r="F34" s="93"/>
      <c r="G34" s="93"/>
      <c r="H34" s="9"/>
      <c r="I34" s="9"/>
      <c r="J34" s="120"/>
      <c r="K34" s="120"/>
      <c r="L34" s="9"/>
      <c r="M34" s="9"/>
      <c r="N34" s="9"/>
      <c r="O34" s="9"/>
      <c r="P34" s="9"/>
      <c r="Q34" s="9"/>
      <c r="R34" s="9"/>
      <c r="S34" s="9"/>
    </row>
    <row r="35" spans="1:19" ht="13.2" customHeight="1" x14ac:dyDescent="0.25">
      <c r="A35" s="96"/>
      <c r="B35" s="96"/>
      <c r="C35" s="96"/>
      <c r="D35" s="96"/>
      <c r="E35" s="96"/>
      <c r="F35" s="426" t="s">
        <v>11</v>
      </c>
      <c r="G35" s="426"/>
      <c r="H35" s="426"/>
      <c r="I35" s="427" t="s">
        <v>0</v>
      </c>
      <c r="J35" s="428"/>
      <c r="K35" s="418" t="s">
        <v>1</v>
      </c>
      <c r="L35" s="419"/>
      <c r="M35" s="420" t="s">
        <v>2</v>
      </c>
      <c r="N35" s="421"/>
      <c r="O35" s="420" t="s">
        <v>3</v>
      </c>
      <c r="P35" s="421"/>
      <c r="Q35" s="422" t="s">
        <v>4</v>
      </c>
      <c r="R35" s="424" t="s">
        <v>70</v>
      </c>
      <c r="S35" s="425"/>
    </row>
    <row r="36" spans="1:19" x14ac:dyDescent="0.25">
      <c r="A36" s="97" t="s">
        <v>30</v>
      </c>
      <c r="B36" s="97"/>
      <c r="C36" s="97" t="s">
        <v>13</v>
      </c>
      <c r="D36" s="97" t="s">
        <v>137</v>
      </c>
      <c r="E36" s="97" t="s">
        <v>14</v>
      </c>
      <c r="F36" s="97" t="s">
        <v>5</v>
      </c>
      <c r="G36" s="98" t="s">
        <v>31</v>
      </c>
      <c r="H36" s="99" t="s">
        <v>32</v>
      </c>
      <c r="I36" s="100" t="s">
        <v>5</v>
      </c>
      <c r="J36" s="229" t="s">
        <v>21</v>
      </c>
      <c r="K36" s="101" t="s">
        <v>5</v>
      </c>
      <c r="L36" s="102" t="s">
        <v>21</v>
      </c>
      <c r="M36" s="100" t="s">
        <v>5</v>
      </c>
      <c r="N36" s="229" t="s">
        <v>21</v>
      </c>
      <c r="O36" s="100" t="s">
        <v>5</v>
      </c>
      <c r="P36" s="229" t="s">
        <v>21</v>
      </c>
      <c r="Q36" s="423"/>
      <c r="R36" s="103" t="s">
        <v>5</v>
      </c>
      <c r="S36" s="27" t="s">
        <v>21</v>
      </c>
    </row>
    <row r="37" spans="1:19" ht="13.8" thickBot="1" x14ac:dyDescent="0.3">
      <c r="A37" s="104">
        <v>1</v>
      </c>
      <c r="B37" s="104"/>
      <c r="C37" s="5">
        <v>2</v>
      </c>
      <c r="D37" s="5"/>
      <c r="E37" s="104">
        <v>3</v>
      </c>
      <c r="F37" s="5">
        <v>5</v>
      </c>
      <c r="G37" s="5">
        <v>6</v>
      </c>
      <c r="H37" s="104">
        <v>7</v>
      </c>
      <c r="I37" s="5">
        <v>8</v>
      </c>
      <c r="J37" s="5">
        <v>9</v>
      </c>
      <c r="K37" s="104">
        <v>10</v>
      </c>
      <c r="L37" s="5">
        <v>11</v>
      </c>
      <c r="M37" s="104" t="s">
        <v>138</v>
      </c>
      <c r="N37" s="5" t="s">
        <v>139</v>
      </c>
      <c r="O37" s="104" t="s">
        <v>140</v>
      </c>
      <c r="P37" s="5" t="s">
        <v>141</v>
      </c>
      <c r="Q37" s="107" t="s">
        <v>142</v>
      </c>
      <c r="R37" s="108">
        <v>17</v>
      </c>
      <c r="S37" s="108">
        <v>18</v>
      </c>
    </row>
    <row r="38" spans="1:19" ht="13.8" thickTop="1" x14ac:dyDescent="0.25">
      <c r="A38" s="48">
        <v>20201</v>
      </c>
      <c r="B38" s="78"/>
      <c r="C38" s="49" t="s">
        <v>134</v>
      </c>
      <c r="D38" s="240"/>
      <c r="E38" s="51" t="s">
        <v>198</v>
      </c>
      <c r="F38" s="302">
        <v>6940</v>
      </c>
      <c r="G38" s="303">
        <v>0.48</v>
      </c>
      <c r="H38" s="304">
        <f t="shared" ref="H38:H57" si="9">F38*G38</f>
        <v>3331.2</v>
      </c>
      <c r="I38" s="305">
        <v>6940</v>
      </c>
      <c r="J38" s="306">
        <v>3331.2</v>
      </c>
      <c r="K38" s="380">
        <v>0</v>
      </c>
      <c r="L38" s="56">
        <f t="shared" ref="L38:L57" si="10">ROUND(K38*G38,2)</f>
        <v>0</v>
      </c>
      <c r="M38" s="57">
        <f t="shared" ref="M38:N40" si="11">I38+K38</f>
        <v>6940</v>
      </c>
      <c r="N38" s="57">
        <f t="shared" si="11"/>
        <v>3331.2</v>
      </c>
      <c r="O38" s="57">
        <f t="shared" ref="O38:O57" si="12">F38-M38</f>
        <v>0</v>
      </c>
      <c r="P38" s="57">
        <f>H38-N38</f>
        <v>0</v>
      </c>
      <c r="Q38" s="75">
        <f>(N38/H38)</f>
        <v>1</v>
      </c>
      <c r="R38" s="64">
        <v>0</v>
      </c>
      <c r="S38" s="65">
        <f t="shared" ref="S38:S57" si="13">G38*R38</f>
        <v>0</v>
      </c>
    </row>
    <row r="39" spans="1:19" x14ac:dyDescent="0.25">
      <c r="A39" s="48">
        <v>20208</v>
      </c>
      <c r="B39" s="78"/>
      <c r="C39" s="49" t="s">
        <v>135</v>
      </c>
      <c r="D39" s="240"/>
      <c r="E39" s="29" t="s">
        <v>24</v>
      </c>
      <c r="F39" s="302">
        <v>45</v>
      </c>
      <c r="G39" s="303">
        <v>69.150000000000006</v>
      </c>
      <c r="H39" s="304">
        <f t="shared" si="9"/>
        <v>3111.7500000000005</v>
      </c>
      <c r="I39" s="305">
        <v>45</v>
      </c>
      <c r="J39" s="306">
        <v>3111.75</v>
      </c>
      <c r="K39" s="380">
        <v>0</v>
      </c>
      <c r="L39" s="56">
        <f t="shared" si="10"/>
        <v>0</v>
      </c>
      <c r="M39" s="57">
        <f t="shared" si="11"/>
        <v>45</v>
      </c>
      <c r="N39" s="57">
        <f t="shared" si="11"/>
        <v>3111.75</v>
      </c>
      <c r="O39" s="57">
        <f t="shared" si="12"/>
        <v>0</v>
      </c>
      <c r="P39" s="57">
        <f>H39-N39</f>
        <v>0</v>
      </c>
      <c r="Q39" s="75">
        <f>(N39/H39)</f>
        <v>0.99999999999999989</v>
      </c>
      <c r="R39" s="64">
        <v>0</v>
      </c>
      <c r="S39" s="65">
        <f t="shared" si="13"/>
        <v>0</v>
      </c>
    </row>
    <row r="40" spans="1:19" ht="12.75" customHeight="1" x14ac:dyDescent="0.25">
      <c r="A40" s="50">
        <v>20301</v>
      </c>
      <c r="B40" s="79"/>
      <c r="C40" s="37" t="s">
        <v>199</v>
      </c>
      <c r="D40" s="236"/>
      <c r="E40" s="51" t="s">
        <v>24</v>
      </c>
      <c r="F40" s="308">
        <v>149</v>
      </c>
      <c r="G40" s="309">
        <v>10.64</v>
      </c>
      <c r="H40" s="304">
        <f t="shared" si="9"/>
        <v>1585.3600000000001</v>
      </c>
      <c r="I40" s="305">
        <v>149</v>
      </c>
      <c r="J40" s="306">
        <v>1585.36</v>
      </c>
      <c r="K40" s="381">
        <v>0</v>
      </c>
      <c r="L40" s="309">
        <f t="shared" si="10"/>
        <v>0</v>
      </c>
      <c r="M40" s="309">
        <f t="shared" si="11"/>
        <v>149</v>
      </c>
      <c r="N40" s="309">
        <f t="shared" si="11"/>
        <v>1585.36</v>
      </c>
      <c r="O40" s="309">
        <f t="shared" si="12"/>
        <v>0</v>
      </c>
      <c r="P40" s="309">
        <f>H40-N40</f>
        <v>0</v>
      </c>
      <c r="Q40" s="75">
        <f>(N40/H40)</f>
        <v>0.99999999999999989</v>
      </c>
      <c r="R40" s="64">
        <v>0</v>
      </c>
      <c r="S40" s="65">
        <f t="shared" si="13"/>
        <v>0</v>
      </c>
    </row>
    <row r="41" spans="1:19" x14ac:dyDescent="0.25">
      <c r="A41" s="50">
        <v>20302</v>
      </c>
      <c r="B41" s="79"/>
      <c r="C41" s="37" t="s">
        <v>200</v>
      </c>
      <c r="D41" s="236"/>
      <c r="E41" s="51" t="s">
        <v>24</v>
      </c>
      <c r="F41" s="308">
        <v>26</v>
      </c>
      <c r="G41" s="309">
        <v>10.64</v>
      </c>
      <c r="H41" s="304">
        <f t="shared" si="9"/>
        <v>276.64</v>
      </c>
      <c r="I41" s="305">
        <v>26</v>
      </c>
      <c r="J41" s="306">
        <v>276.64</v>
      </c>
      <c r="K41" s="380">
        <v>0</v>
      </c>
      <c r="L41" s="56">
        <f t="shared" si="10"/>
        <v>0</v>
      </c>
      <c r="M41" s="57">
        <f t="shared" ref="M41:M57" si="14">I41+K41</f>
        <v>26</v>
      </c>
      <c r="N41" s="57">
        <f t="shared" ref="N41:N57" si="15">J41+L41</f>
        <v>276.64</v>
      </c>
      <c r="O41" s="57">
        <f t="shared" si="12"/>
        <v>0</v>
      </c>
      <c r="P41" s="57">
        <f t="shared" ref="P41:P57" si="16">H41-N41</f>
        <v>0</v>
      </c>
      <c r="Q41" s="75">
        <f t="shared" ref="Q41:Q57" si="17">(N41/H41)</f>
        <v>1</v>
      </c>
      <c r="R41" s="64">
        <v>0</v>
      </c>
      <c r="S41" s="65">
        <f t="shared" si="13"/>
        <v>0</v>
      </c>
    </row>
    <row r="42" spans="1:19" x14ac:dyDescent="0.25">
      <c r="A42" s="50">
        <v>20305</v>
      </c>
      <c r="B42" s="79"/>
      <c r="C42" s="37" t="s">
        <v>201</v>
      </c>
      <c r="D42" s="236"/>
      <c r="E42" s="51" t="s">
        <v>24</v>
      </c>
      <c r="F42" s="308">
        <v>378</v>
      </c>
      <c r="G42" s="309">
        <v>3.19</v>
      </c>
      <c r="H42" s="304">
        <f t="shared" si="9"/>
        <v>1205.82</v>
      </c>
      <c r="I42" s="305">
        <v>378</v>
      </c>
      <c r="J42" s="306">
        <v>1205.82</v>
      </c>
      <c r="K42" s="381">
        <v>0</v>
      </c>
      <c r="L42" s="56">
        <f t="shared" si="10"/>
        <v>0</v>
      </c>
      <c r="M42" s="57">
        <f t="shared" si="14"/>
        <v>378</v>
      </c>
      <c r="N42" s="57">
        <f t="shared" si="15"/>
        <v>1205.82</v>
      </c>
      <c r="O42" s="57">
        <f t="shared" si="12"/>
        <v>0</v>
      </c>
      <c r="P42" s="57">
        <f t="shared" si="16"/>
        <v>0</v>
      </c>
      <c r="Q42" s="75">
        <f t="shared" si="17"/>
        <v>1</v>
      </c>
      <c r="R42" s="64">
        <v>0</v>
      </c>
      <c r="S42" s="65">
        <f t="shared" si="13"/>
        <v>0</v>
      </c>
    </row>
    <row r="43" spans="1:19" x14ac:dyDescent="0.25">
      <c r="A43" s="50">
        <v>20306</v>
      </c>
      <c r="B43" s="79" t="s">
        <v>121</v>
      </c>
      <c r="C43" s="37" t="s">
        <v>136</v>
      </c>
      <c r="D43" s="236" t="s">
        <v>202</v>
      </c>
      <c r="E43" s="51" t="s">
        <v>22</v>
      </c>
      <c r="F43" s="308">
        <v>8</v>
      </c>
      <c r="G43" s="309">
        <v>10.64</v>
      </c>
      <c r="H43" s="304">
        <f t="shared" si="9"/>
        <v>85.12</v>
      </c>
      <c r="I43" s="305">
        <v>8</v>
      </c>
      <c r="J43" s="306">
        <v>85.12</v>
      </c>
      <c r="K43" s="380">
        <v>0</v>
      </c>
      <c r="L43" s="56">
        <f t="shared" si="10"/>
        <v>0</v>
      </c>
      <c r="M43" s="57">
        <f t="shared" si="14"/>
        <v>8</v>
      </c>
      <c r="N43" s="57">
        <f t="shared" si="15"/>
        <v>85.12</v>
      </c>
      <c r="O43" s="57">
        <f t="shared" si="12"/>
        <v>0</v>
      </c>
      <c r="P43" s="57">
        <f t="shared" si="16"/>
        <v>0</v>
      </c>
      <c r="Q43" s="75">
        <f t="shared" si="17"/>
        <v>1</v>
      </c>
      <c r="R43" s="64">
        <v>0</v>
      </c>
      <c r="S43" s="65">
        <f t="shared" si="13"/>
        <v>0</v>
      </c>
    </row>
    <row r="44" spans="1:19" x14ac:dyDescent="0.25">
      <c r="A44" s="50">
        <v>20306</v>
      </c>
      <c r="B44" s="79" t="s">
        <v>122</v>
      </c>
      <c r="C44" s="37" t="s">
        <v>136</v>
      </c>
      <c r="D44" s="236" t="s">
        <v>203</v>
      </c>
      <c r="E44" s="51" t="s">
        <v>22</v>
      </c>
      <c r="F44" s="308">
        <v>43</v>
      </c>
      <c r="G44" s="309">
        <v>10.64</v>
      </c>
      <c r="H44" s="304">
        <f t="shared" si="9"/>
        <v>457.52000000000004</v>
      </c>
      <c r="I44" s="305">
        <v>43</v>
      </c>
      <c r="J44" s="306">
        <v>457.52</v>
      </c>
      <c r="K44" s="381">
        <v>0</v>
      </c>
      <c r="L44" s="56">
        <f t="shared" si="10"/>
        <v>0</v>
      </c>
      <c r="M44" s="57">
        <f t="shared" si="14"/>
        <v>43</v>
      </c>
      <c r="N44" s="57">
        <f t="shared" si="15"/>
        <v>457.52</v>
      </c>
      <c r="O44" s="57">
        <f t="shared" si="12"/>
        <v>0</v>
      </c>
      <c r="P44" s="57">
        <f t="shared" si="16"/>
        <v>0</v>
      </c>
      <c r="Q44" s="75">
        <f t="shared" si="17"/>
        <v>0.99999999999999989</v>
      </c>
      <c r="R44" s="64">
        <v>0</v>
      </c>
      <c r="S44" s="65">
        <f t="shared" si="13"/>
        <v>0</v>
      </c>
    </row>
    <row r="45" spans="1:19" x14ac:dyDescent="0.25">
      <c r="A45" s="50">
        <v>20306</v>
      </c>
      <c r="B45" s="79" t="s">
        <v>123</v>
      </c>
      <c r="C45" s="37" t="s">
        <v>136</v>
      </c>
      <c r="D45" s="236" t="s">
        <v>204</v>
      </c>
      <c r="E45" s="51" t="s">
        <v>22</v>
      </c>
      <c r="F45" s="308">
        <v>18</v>
      </c>
      <c r="G45" s="309">
        <v>10.64</v>
      </c>
      <c r="H45" s="304">
        <f t="shared" si="9"/>
        <v>191.52</v>
      </c>
      <c r="I45" s="305">
        <v>18</v>
      </c>
      <c r="J45" s="306">
        <v>191.52</v>
      </c>
      <c r="K45" s="380">
        <v>0</v>
      </c>
      <c r="L45" s="56">
        <f t="shared" si="10"/>
        <v>0</v>
      </c>
      <c r="M45" s="57">
        <f t="shared" si="14"/>
        <v>18</v>
      </c>
      <c r="N45" s="57">
        <f t="shared" si="15"/>
        <v>191.52</v>
      </c>
      <c r="O45" s="57">
        <f t="shared" si="12"/>
        <v>0</v>
      </c>
      <c r="P45" s="57">
        <f t="shared" si="16"/>
        <v>0</v>
      </c>
      <c r="Q45" s="75">
        <f t="shared" si="17"/>
        <v>1</v>
      </c>
      <c r="R45" s="64">
        <v>0</v>
      </c>
      <c r="S45" s="65">
        <f t="shared" si="13"/>
        <v>0</v>
      </c>
    </row>
    <row r="46" spans="1:19" x14ac:dyDescent="0.25">
      <c r="A46" s="50">
        <v>20306</v>
      </c>
      <c r="B46" s="79" t="s">
        <v>124</v>
      </c>
      <c r="C46" s="37" t="s">
        <v>136</v>
      </c>
      <c r="D46" s="236" t="s">
        <v>205</v>
      </c>
      <c r="E46" s="51" t="s">
        <v>22</v>
      </c>
      <c r="F46" s="308">
        <v>85</v>
      </c>
      <c r="G46" s="309">
        <v>10.64</v>
      </c>
      <c r="H46" s="304">
        <f t="shared" si="9"/>
        <v>904.40000000000009</v>
      </c>
      <c r="I46" s="305">
        <v>85</v>
      </c>
      <c r="J46" s="306">
        <v>904.4</v>
      </c>
      <c r="K46" s="381">
        <v>0</v>
      </c>
      <c r="L46" s="56">
        <f t="shared" si="10"/>
        <v>0</v>
      </c>
      <c r="M46" s="57">
        <f t="shared" si="14"/>
        <v>85</v>
      </c>
      <c r="N46" s="57">
        <f t="shared" si="15"/>
        <v>904.4</v>
      </c>
      <c r="O46" s="57">
        <f t="shared" si="12"/>
        <v>0</v>
      </c>
      <c r="P46" s="57">
        <f t="shared" si="16"/>
        <v>0</v>
      </c>
      <c r="Q46" s="75">
        <f t="shared" si="17"/>
        <v>0.99999999999999989</v>
      </c>
      <c r="R46" s="64">
        <v>0</v>
      </c>
      <c r="S46" s="65">
        <f t="shared" si="13"/>
        <v>0</v>
      </c>
    </row>
    <row r="47" spans="1:19" x14ac:dyDescent="0.25">
      <c r="A47" s="50">
        <v>20306</v>
      </c>
      <c r="B47" s="79" t="s">
        <v>125</v>
      </c>
      <c r="C47" s="37" t="s">
        <v>136</v>
      </c>
      <c r="D47" s="236" t="s">
        <v>206</v>
      </c>
      <c r="E47" s="51" t="s">
        <v>22</v>
      </c>
      <c r="F47" s="308">
        <v>14</v>
      </c>
      <c r="G47" s="309">
        <v>10.64</v>
      </c>
      <c r="H47" s="304">
        <f t="shared" si="9"/>
        <v>148.96</v>
      </c>
      <c r="I47" s="305">
        <v>14</v>
      </c>
      <c r="J47" s="306">
        <v>148.96</v>
      </c>
      <c r="K47" s="380">
        <v>0</v>
      </c>
      <c r="L47" s="56">
        <f t="shared" si="10"/>
        <v>0</v>
      </c>
      <c r="M47" s="57">
        <f t="shared" si="14"/>
        <v>14</v>
      </c>
      <c r="N47" s="57">
        <f t="shared" si="15"/>
        <v>148.96</v>
      </c>
      <c r="O47" s="57">
        <f t="shared" si="12"/>
        <v>0</v>
      </c>
      <c r="P47" s="57">
        <f t="shared" si="16"/>
        <v>0</v>
      </c>
      <c r="Q47" s="75">
        <f t="shared" si="17"/>
        <v>1</v>
      </c>
      <c r="R47" s="64">
        <v>0</v>
      </c>
      <c r="S47" s="65">
        <f t="shared" si="13"/>
        <v>0</v>
      </c>
    </row>
    <row r="48" spans="1:19" x14ac:dyDescent="0.25">
      <c r="A48" s="50">
        <v>20306</v>
      </c>
      <c r="B48" s="79" t="s">
        <v>126</v>
      </c>
      <c r="C48" s="37" t="s">
        <v>136</v>
      </c>
      <c r="D48" s="236" t="s">
        <v>207</v>
      </c>
      <c r="E48" s="51" t="s">
        <v>22</v>
      </c>
      <c r="F48" s="308">
        <v>60</v>
      </c>
      <c r="G48" s="309">
        <v>21.28</v>
      </c>
      <c r="H48" s="304">
        <f t="shared" si="9"/>
        <v>1276.8000000000002</v>
      </c>
      <c r="I48" s="305">
        <v>60</v>
      </c>
      <c r="J48" s="306">
        <v>1276.8</v>
      </c>
      <c r="K48" s="381">
        <v>0</v>
      </c>
      <c r="L48" s="56">
        <f t="shared" si="10"/>
        <v>0</v>
      </c>
      <c r="M48" s="57">
        <f t="shared" si="14"/>
        <v>60</v>
      </c>
      <c r="N48" s="57">
        <f t="shared" si="15"/>
        <v>1276.8</v>
      </c>
      <c r="O48" s="57">
        <f t="shared" si="12"/>
        <v>0</v>
      </c>
      <c r="P48" s="57">
        <f t="shared" si="16"/>
        <v>0</v>
      </c>
      <c r="Q48" s="75">
        <f t="shared" si="17"/>
        <v>0.99999999999999978</v>
      </c>
      <c r="R48" s="64">
        <v>0</v>
      </c>
      <c r="S48" s="65">
        <f t="shared" si="13"/>
        <v>0</v>
      </c>
    </row>
    <row r="49" spans="1:19" x14ac:dyDescent="0.25">
      <c r="A49" s="50">
        <v>20306</v>
      </c>
      <c r="B49" s="79" t="s">
        <v>127</v>
      </c>
      <c r="C49" s="37" t="s">
        <v>136</v>
      </c>
      <c r="D49" s="236" t="s">
        <v>208</v>
      </c>
      <c r="E49" s="51" t="s">
        <v>22</v>
      </c>
      <c r="F49" s="308">
        <v>102</v>
      </c>
      <c r="G49" s="309">
        <v>21.28</v>
      </c>
      <c r="H49" s="304">
        <f t="shared" si="9"/>
        <v>2170.56</v>
      </c>
      <c r="I49" s="305">
        <v>102</v>
      </c>
      <c r="J49" s="306">
        <v>2170.56</v>
      </c>
      <c r="K49" s="380">
        <v>0</v>
      </c>
      <c r="L49" s="56">
        <f t="shared" si="10"/>
        <v>0</v>
      </c>
      <c r="M49" s="57">
        <f t="shared" si="14"/>
        <v>102</v>
      </c>
      <c r="N49" s="57">
        <f t="shared" si="15"/>
        <v>2170.56</v>
      </c>
      <c r="O49" s="57">
        <f t="shared" si="12"/>
        <v>0</v>
      </c>
      <c r="P49" s="57">
        <f t="shared" si="16"/>
        <v>0</v>
      </c>
      <c r="Q49" s="75">
        <f t="shared" si="17"/>
        <v>1</v>
      </c>
      <c r="R49" s="64">
        <v>0</v>
      </c>
      <c r="S49" s="65">
        <f t="shared" si="13"/>
        <v>0</v>
      </c>
    </row>
    <row r="50" spans="1:19" x14ac:dyDescent="0.25">
      <c r="A50" s="50">
        <v>20306</v>
      </c>
      <c r="B50" s="79" t="s">
        <v>128</v>
      </c>
      <c r="C50" s="37" t="s">
        <v>136</v>
      </c>
      <c r="D50" s="236" t="s">
        <v>209</v>
      </c>
      <c r="E50" s="51" t="s">
        <v>22</v>
      </c>
      <c r="F50" s="308">
        <v>16</v>
      </c>
      <c r="G50" s="309">
        <v>21.28</v>
      </c>
      <c r="H50" s="304">
        <f t="shared" si="9"/>
        <v>340.48</v>
      </c>
      <c r="I50" s="305">
        <v>16</v>
      </c>
      <c r="J50" s="306">
        <v>340.48</v>
      </c>
      <c r="K50" s="381">
        <v>0</v>
      </c>
      <c r="L50" s="56">
        <f t="shared" si="10"/>
        <v>0</v>
      </c>
      <c r="M50" s="57">
        <f t="shared" si="14"/>
        <v>16</v>
      </c>
      <c r="N50" s="57">
        <f t="shared" si="15"/>
        <v>340.48</v>
      </c>
      <c r="O50" s="57">
        <f t="shared" si="12"/>
        <v>0</v>
      </c>
      <c r="P50" s="57">
        <f t="shared" si="16"/>
        <v>0</v>
      </c>
      <c r="Q50" s="75">
        <f t="shared" si="17"/>
        <v>1</v>
      </c>
      <c r="R50" s="64">
        <v>0</v>
      </c>
      <c r="S50" s="65">
        <f t="shared" si="13"/>
        <v>0</v>
      </c>
    </row>
    <row r="51" spans="1:19" x14ac:dyDescent="0.25">
      <c r="A51" s="50">
        <v>20311</v>
      </c>
      <c r="B51" s="79"/>
      <c r="C51" s="37" t="s">
        <v>210</v>
      </c>
      <c r="D51" s="236"/>
      <c r="E51" s="51" t="s">
        <v>24</v>
      </c>
      <c r="F51" s="308">
        <v>16</v>
      </c>
      <c r="G51" s="309">
        <v>212.77</v>
      </c>
      <c r="H51" s="304">
        <f t="shared" si="9"/>
        <v>3404.32</v>
      </c>
      <c r="I51" s="305">
        <v>16</v>
      </c>
      <c r="J51" s="306">
        <v>3404.3199999999997</v>
      </c>
      <c r="K51" s="380">
        <v>0</v>
      </c>
      <c r="L51" s="56">
        <f t="shared" si="10"/>
        <v>0</v>
      </c>
      <c r="M51" s="57">
        <f t="shared" si="14"/>
        <v>16</v>
      </c>
      <c r="N51" s="57">
        <f t="shared" si="15"/>
        <v>3404.3199999999997</v>
      </c>
      <c r="O51" s="57">
        <f t="shared" si="12"/>
        <v>0</v>
      </c>
      <c r="P51" s="57">
        <f t="shared" si="16"/>
        <v>0</v>
      </c>
      <c r="Q51" s="75">
        <f t="shared" si="17"/>
        <v>0.99999999999999989</v>
      </c>
      <c r="R51" s="64">
        <v>0</v>
      </c>
      <c r="S51" s="65">
        <f t="shared" si="13"/>
        <v>0</v>
      </c>
    </row>
    <row r="52" spans="1:19" x14ac:dyDescent="0.25">
      <c r="A52" s="50">
        <v>20313</v>
      </c>
      <c r="B52" s="79"/>
      <c r="C52" s="37" t="s">
        <v>211</v>
      </c>
      <c r="D52" s="236"/>
      <c r="E52" s="51" t="s">
        <v>22</v>
      </c>
      <c r="F52" s="308">
        <v>13</v>
      </c>
      <c r="G52" s="309">
        <v>2.13</v>
      </c>
      <c r="H52" s="304">
        <f t="shared" si="9"/>
        <v>27.689999999999998</v>
      </c>
      <c r="I52" s="305">
        <v>13</v>
      </c>
      <c r="J52" s="306">
        <v>27.69</v>
      </c>
      <c r="K52" s="381">
        <v>0</v>
      </c>
      <c r="L52" s="56">
        <f t="shared" si="10"/>
        <v>0</v>
      </c>
      <c r="M52" s="57">
        <f t="shared" si="14"/>
        <v>13</v>
      </c>
      <c r="N52" s="57">
        <f t="shared" si="15"/>
        <v>27.69</v>
      </c>
      <c r="O52" s="57">
        <f t="shared" si="12"/>
        <v>0</v>
      </c>
      <c r="P52" s="57">
        <f t="shared" si="16"/>
        <v>0</v>
      </c>
      <c r="Q52" s="75">
        <f t="shared" si="17"/>
        <v>1.0000000000000002</v>
      </c>
      <c r="R52" s="64">
        <v>0</v>
      </c>
      <c r="S52" s="65">
        <f t="shared" si="13"/>
        <v>0</v>
      </c>
    </row>
    <row r="53" spans="1:19" x14ac:dyDescent="0.25">
      <c r="A53" s="50">
        <v>20316</v>
      </c>
      <c r="B53" s="79"/>
      <c r="C53" s="37" t="s">
        <v>212</v>
      </c>
      <c r="D53" s="236"/>
      <c r="E53" s="51" t="s">
        <v>22</v>
      </c>
      <c r="F53" s="308">
        <v>397</v>
      </c>
      <c r="G53" s="309">
        <v>3.19</v>
      </c>
      <c r="H53" s="304">
        <f t="shared" si="9"/>
        <v>1266.43</v>
      </c>
      <c r="I53" s="305">
        <v>397</v>
      </c>
      <c r="J53" s="306">
        <v>1266.43</v>
      </c>
      <c r="K53" s="380">
        <v>0</v>
      </c>
      <c r="L53" s="56">
        <f t="shared" si="10"/>
        <v>0</v>
      </c>
      <c r="M53" s="57">
        <f t="shared" si="14"/>
        <v>397</v>
      </c>
      <c r="N53" s="57">
        <f t="shared" si="15"/>
        <v>1266.43</v>
      </c>
      <c r="O53" s="57">
        <f t="shared" si="12"/>
        <v>0</v>
      </c>
      <c r="P53" s="57">
        <f t="shared" si="16"/>
        <v>0</v>
      </c>
      <c r="Q53" s="75">
        <f t="shared" si="17"/>
        <v>1</v>
      </c>
      <c r="R53" s="64">
        <v>0</v>
      </c>
      <c r="S53" s="65">
        <f t="shared" si="13"/>
        <v>0</v>
      </c>
    </row>
    <row r="54" spans="1:19" ht="26.4" x14ac:dyDescent="0.25">
      <c r="A54" s="50">
        <v>20318</v>
      </c>
      <c r="B54" s="79"/>
      <c r="C54" s="37" t="s">
        <v>213</v>
      </c>
      <c r="D54" s="236"/>
      <c r="E54" s="51" t="s">
        <v>214</v>
      </c>
      <c r="F54" s="308">
        <v>92.1</v>
      </c>
      <c r="G54" s="309">
        <v>37.229999999999997</v>
      </c>
      <c r="H54" s="304">
        <f t="shared" si="9"/>
        <v>3428.8829999999994</v>
      </c>
      <c r="I54" s="305">
        <v>92.1</v>
      </c>
      <c r="J54" s="306">
        <v>3428.88</v>
      </c>
      <c r="K54" s="381">
        <v>0</v>
      </c>
      <c r="L54" s="56">
        <f t="shared" si="10"/>
        <v>0</v>
      </c>
      <c r="M54" s="57">
        <f t="shared" si="14"/>
        <v>92.1</v>
      </c>
      <c r="N54" s="57">
        <f t="shared" si="15"/>
        <v>3428.88</v>
      </c>
      <c r="O54" s="57">
        <f t="shared" si="12"/>
        <v>0</v>
      </c>
      <c r="P54" s="57">
        <f t="shared" si="16"/>
        <v>2.9999999992469384E-3</v>
      </c>
      <c r="Q54" s="75">
        <f t="shared" si="17"/>
        <v>0.99999912507950861</v>
      </c>
      <c r="R54" s="64">
        <v>0</v>
      </c>
      <c r="S54" s="65">
        <f t="shared" si="13"/>
        <v>0</v>
      </c>
    </row>
    <row r="55" spans="1:19" x14ac:dyDescent="0.25">
      <c r="A55" s="50">
        <v>20321</v>
      </c>
      <c r="B55" s="79"/>
      <c r="C55" s="37" t="s">
        <v>215</v>
      </c>
      <c r="D55" s="236"/>
      <c r="E55" s="51" t="s">
        <v>22</v>
      </c>
      <c r="F55" s="308">
        <v>30</v>
      </c>
      <c r="G55" s="309">
        <v>3.19</v>
      </c>
      <c r="H55" s="304">
        <f t="shared" si="9"/>
        <v>95.7</v>
      </c>
      <c r="I55" s="305">
        <v>30</v>
      </c>
      <c r="J55" s="306">
        <v>95.7</v>
      </c>
      <c r="K55" s="380">
        <v>0</v>
      </c>
      <c r="L55" s="56">
        <f t="shared" si="10"/>
        <v>0</v>
      </c>
      <c r="M55" s="57">
        <f t="shared" si="14"/>
        <v>30</v>
      </c>
      <c r="N55" s="57">
        <f t="shared" si="15"/>
        <v>95.7</v>
      </c>
      <c r="O55" s="57">
        <f t="shared" si="12"/>
        <v>0</v>
      </c>
      <c r="P55" s="57">
        <f t="shared" si="16"/>
        <v>0</v>
      </c>
      <c r="Q55" s="75">
        <f t="shared" si="17"/>
        <v>1</v>
      </c>
      <c r="R55" s="64">
        <v>0</v>
      </c>
      <c r="S55" s="65">
        <f t="shared" si="13"/>
        <v>0</v>
      </c>
    </row>
    <row r="56" spans="1:19" x14ac:dyDescent="0.25">
      <c r="A56" s="50">
        <v>20503</v>
      </c>
      <c r="B56" s="79"/>
      <c r="C56" s="37" t="s">
        <v>216</v>
      </c>
      <c r="D56" s="236"/>
      <c r="E56" s="51" t="s">
        <v>83</v>
      </c>
      <c r="F56" s="308">
        <v>1</v>
      </c>
      <c r="G56" s="309">
        <v>1702.13</v>
      </c>
      <c r="H56" s="304">
        <f t="shared" si="9"/>
        <v>1702.13</v>
      </c>
      <c r="I56" s="305">
        <v>1</v>
      </c>
      <c r="J56" s="306">
        <v>1702.13</v>
      </c>
      <c r="K56" s="381">
        <v>0</v>
      </c>
      <c r="L56" s="56">
        <f t="shared" si="10"/>
        <v>0</v>
      </c>
      <c r="M56" s="57">
        <f t="shared" si="14"/>
        <v>1</v>
      </c>
      <c r="N56" s="57">
        <f t="shared" si="15"/>
        <v>1702.13</v>
      </c>
      <c r="O56" s="57">
        <f t="shared" si="12"/>
        <v>0</v>
      </c>
      <c r="P56" s="57">
        <f t="shared" si="16"/>
        <v>0</v>
      </c>
      <c r="Q56" s="75">
        <f t="shared" si="17"/>
        <v>1</v>
      </c>
      <c r="R56" s="64">
        <v>0</v>
      </c>
      <c r="S56" s="65">
        <f t="shared" si="13"/>
        <v>0</v>
      </c>
    </row>
    <row r="57" spans="1:19" x14ac:dyDescent="0.25">
      <c r="A57" s="50"/>
      <c r="B57" s="79"/>
      <c r="C57" s="37" t="s">
        <v>217</v>
      </c>
      <c r="D57" s="236"/>
      <c r="E57" s="51" t="s">
        <v>24</v>
      </c>
      <c r="F57" s="308">
        <v>6</v>
      </c>
      <c r="G57" s="309">
        <v>159.57</v>
      </c>
      <c r="H57" s="304">
        <f t="shared" si="9"/>
        <v>957.42</v>
      </c>
      <c r="I57" s="305">
        <v>6</v>
      </c>
      <c r="J57" s="306">
        <v>957.42</v>
      </c>
      <c r="K57" s="380">
        <v>0</v>
      </c>
      <c r="L57" s="56">
        <f t="shared" si="10"/>
        <v>0</v>
      </c>
      <c r="M57" s="57">
        <f t="shared" si="14"/>
        <v>6</v>
      </c>
      <c r="N57" s="57">
        <f t="shared" si="15"/>
        <v>957.42</v>
      </c>
      <c r="O57" s="57">
        <f t="shared" si="12"/>
        <v>0</v>
      </c>
      <c r="P57" s="57">
        <f t="shared" si="16"/>
        <v>0</v>
      </c>
      <c r="Q57" s="75">
        <f t="shared" si="17"/>
        <v>1</v>
      </c>
      <c r="R57" s="64">
        <v>0</v>
      </c>
      <c r="S57" s="65">
        <f t="shared" si="13"/>
        <v>0</v>
      </c>
    </row>
    <row r="58" spans="1:19" x14ac:dyDescent="0.25">
      <c r="A58" s="52"/>
      <c r="B58" s="52"/>
      <c r="C58" s="227" t="s">
        <v>23</v>
      </c>
      <c r="D58" s="232"/>
      <c r="E58" s="232"/>
      <c r="F58" s="332"/>
      <c r="G58" s="321"/>
      <c r="H58" s="321">
        <f>SUM(H38:H57)</f>
        <v>25968.702999999998</v>
      </c>
      <c r="I58" s="321"/>
      <c r="J58" s="321">
        <f>ROUND(SUM(J38:J57),2)</f>
        <v>25968.7</v>
      </c>
      <c r="K58" s="321"/>
      <c r="L58" s="321">
        <f>ROUND(SUM(L38:L57),2)</f>
        <v>0</v>
      </c>
      <c r="M58" s="321"/>
      <c r="N58" s="321">
        <f>ROUND(SUM(N38:N57),2)</f>
        <v>25968.7</v>
      </c>
      <c r="O58" s="321"/>
      <c r="P58" s="321">
        <f>SUM(P38:P57)</f>
        <v>2.9999999992469384E-3</v>
      </c>
      <c r="Q58" s="313">
        <f>(N58/H58)</f>
        <v>0.99999988447632537</v>
      </c>
      <c r="R58" s="322"/>
      <c r="S58" s="322">
        <f>ROUND(SUM(S38:S57),2)</f>
        <v>0</v>
      </c>
    </row>
    <row r="59" spans="1:19" x14ac:dyDescent="0.25">
      <c r="A59" s="117"/>
      <c r="B59" s="117"/>
      <c r="C59" s="118"/>
      <c r="D59" s="118"/>
      <c r="E59" s="118"/>
      <c r="F59" s="118"/>
      <c r="G59" s="8"/>
      <c r="H59" s="8"/>
      <c r="I59" s="8"/>
      <c r="J59" s="8"/>
      <c r="K59" s="8"/>
      <c r="L59" s="8"/>
      <c r="M59" s="8"/>
      <c r="N59" s="8"/>
      <c r="O59" s="8"/>
      <c r="P59" s="8"/>
      <c r="Q59" s="8"/>
      <c r="R59" s="8"/>
    </row>
    <row r="60" spans="1:19" ht="15.6" x14ac:dyDescent="0.3">
      <c r="A60" s="458" t="s">
        <v>102</v>
      </c>
      <c r="B60" s="458"/>
      <c r="C60" s="458"/>
      <c r="D60" s="122"/>
      <c r="E60" s="122"/>
      <c r="F60" s="93"/>
      <c r="G60" s="93"/>
      <c r="H60" s="9"/>
      <c r="I60" s="9"/>
      <c r="J60" s="120"/>
      <c r="K60" s="120"/>
      <c r="L60" s="9"/>
      <c r="M60" s="9"/>
      <c r="N60" s="9"/>
      <c r="O60" s="9"/>
      <c r="P60" s="9"/>
      <c r="Q60" s="9"/>
      <c r="R60" s="9"/>
    </row>
    <row r="61" spans="1:19" ht="13.2" customHeight="1" x14ac:dyDescent="0.25">
      <c r="A61" s="96"/>
      <c r="B61" s="96"/>
      <c r="C61" s="96"/>
      <c r="D61" s="96"/>
      <c r="E61" s="96"/>
      <c r="F61" s="426" t="s">
        <v>11</v>
      </c>
      <c r="G61" s="426"/>
      <c r="H61" s="426"/>
      <c r="I61" s="427" t="s">
        <v>0</v>
      </c>
      <c r="J61" s="428"/>
      <c r="K61" s="418" t="s">
        <v>1</v>
      </c>
      <c r="L61" s="419"/>
      <c r="M61" s="420" t="s">
        <v>2</v>
      </c>
      <c r="N61" s="421"/>
      <c r="O61" s="420" t="s">
        <v>3</v>
      </c>
      <c r="P61" s="421"/>
      <c r="Q61" s="422" t="s">
        <v>4</v>
      </c>
      <c r="R61" s="424" t="s">
        <v>70</v>
      </c>
      <c r="S61" s="425"/>
    </row>
    <row r="62" spans="1:19" x14ac:dyDescent="0.25">
      <c r="A62" s="97" t="s">
        <v>30</v>
      </c>
      <c r="B62" s="97"/>
      <c r="C62" s="97" t="s">
        <v>13</v>
      </c>
      <c r="D62" s="97" t="s">
        <v>137</v>
      </c>
      <c r="E62" s="97" t="s">
        <v>14</v>
      </c>
      <c r="F62" s="97" t="s">
        <v>5</v>
      </c>
      <c r="G62" s="98" t="s">
        <v>31</v>
      </c>
      <c r="H62" s="99" t="s">
        <v>32</v>
      </c>
      <c r="I62" s="100" t="s">
        <v>5</v>
      </c>
      <c r="J62" s="229" t="s">
        <v>21</v>
      </c>
      <c r="K62" s="101" t="s">
        <v>5</v>
      </c>
      <c r="L62" s="102" t="s">
        <v>21</v>
      </c>
      <c r="M62" s="100" t="s">
        <v>5</v>
      </c>
      <c r="N62" s="229" t="s">
        <v>21</v>
      </c>
      <c r="O62" s="100" t="s">
        <v>5</v>
      </c>
      <c r="P62" s="229" t="s">
        <v>21</v>
      </c>
      <c r="Q62" s="423"/>
      <c r="R62" s="103" t="s">
        <v>5</v>
      </c>
      <c r="S62" s="27" t="s">
        <v>21</v>
      </c>
    </row>
    <row r="63" spans="1:19" ht="13.8" thickBot="1" x14ac:dyDescent="0.3">
      <c r="A63" s="104">
        <v>1</v>
      </c>
      <c r="B63" s="104"/>
      <c r="C63" s="5">
        <v>2</v>
      </c>
      <c r="D63" s="104">
        <v>3</v>
      </c>
      <c r="E63" s="5">
        <v>4</v>
      </c>
      <c r="F63" s="5">
        <v>5</v>
      </c>
      <c r="G63" s="5">
        <v>6</v>
      </c>
      <c r="H63" s="104">
        <v>7</v>
      </c>
      <c r="I63" s="5">
        <v>8</v>
      </c>
      <c r="J63" s="5">
        <v>9</v>
      </c>
      <c r="K63" s="104">
        <v>10</v>
      </c>
      <c r="L63" s="5">
        <v>11</v>
      </c>
      <c r="M63" s="104" t="s">
        <v>138</v>
      </c>
      <c r="N63" s="5" t="s">
        <v>139</v>
      </c>
      <c r="O63" s="104" t="s">
        <v>140</v>
      </c>
      <c r="P63" s="5" t="s">
        <v>141</v>
      </c>
      <c r="Q63" s="107" t="s">
        <v>142</v>
      </c>
      <c r="R63" s="108">
        <v>17</v>
      </c>
      <c r="S63" s="108">
        <v>18</v>
      </c>
    </row>
    <row r="64" spans="1:19" ht="13.8" thickTop="1" x14ac:dyDescent="0.25">
      <c r="A64" s="50">
        <v>30101</v>
      </c>
      <c r="B64" s="79"/>
      <c r="C64" s="37" t="s">
        <v>218</v>
      </c>
      <c r="D64" s="37" t="s">
        <v>219</v>
      </c>
      <c r="E64" s="51" t="s">
        <v>220</v>
      </c>
      <c r="F64" s="54">
        <v>38810</v>
      </c>
      <c r="G64" s="55">
        <v>0.5</v>
      </c>
      <c r="H64" s="304">
        <f t="shared" ref="H64:H77" si="18">F64*G64</f>
        <v>19405</v>
      </c>
      <c r="I64" s="310">
        <v>38810</v>
      </c>
      <c r="J64" s="306">
        <v>19405</v>
      </c>
      <c r="K64" s="382">
        <v>0</v>
      </c>
      <c r="L64" s="56">
        <f t="shared" ref="L64:L77" si="19">ROUND(K64*G64,2)</f>
        <v>0</v>
      </c>
      <c r="M64" s="57">
        <f>I64+K64</f>
        <v>38810</v>
      </c>
      <c r="N64" s="57">
        <f>J64+L64</f>
        <v>19405</v>
      </c>
      <c r="O64" s="57">
        <f t="shared" ref="O64:O77" si="20">F64-M64</f>
        <v>0</v>
      </c>
      <c r="P64" s="57">
        <f>H64-N64</f>
        <v>0</v>
      </c>
      <c r="Q64" s="75">
        <f>(N64/H64)</f>
        <v>1</v>
      </c>
      <c r="R64" s="64">
        <v>0</v>
      </c>
      <c r="S64" s="65">
        <f t="shared" ref="S64:S77" si="21">G64*R64</f>
        <v>0</v>
      </c>
    </row>
    <row r="65" spans="1:19" x14ac:dyDescent="0.25">
      <c r="A65" s="50">
        <v>30103</v>
      </c>
      <c r="B65" s="79"/>
      <c r="C65" s="37" t="s">
        <v>221</v>
      </c>
      <c r="D65" s="37"/>
      <c r="E65" s="51" t="s">
        <v>220</v>
      </c>
      <c r="F65" s="54">
        <v>27509</v>
      </c>
      <c r="G65" s="55">
        <v>3.05</v>
      </c>
      <c r="H65" s="304">
        <f t="shared" si="18"/>
        <v>83902.45</v>
      </c>
      <c r="I65" s="310">
        <v>27509</v>
      </c>
      <c r="J65" s="306">
        <v>83902.45</v>
      </c>
      <c r="K65" s="382">
        <v>0</v>
      </c>
      <c r="L65" s="56">
        <f t="shared" si="19"/>
        <v>0</v>
      </c>
      <c r="M65" s="57">
        <f>I65+K65</f>
        <v>27509</v>
      </c>
      <c r="N65" s="57">
        <f>J65+L65</f>
        <v>83902.45</v>
      </c>
      <c r="O65" s="57">
        <f t="shared" si="20"/>
        <v>0</v>
      </c>
      <c r="P65" s="57">
        <f>H65-N65</f>
        <v>0</v>
      </c>
      <c r="Q65" s="75">
        <f>(N65/H65)</f>
        <v>1</v>
      </c>
      <c r="R65" s="64">
        <v>0</v>
      </c>
      <c r="S65" s="65">
        <f t="shared" si="21"/>
        <v>0</v>
      </c>
    </row>
    <row r="66" spans="1:19" x14ac:dyDescent="0.25">
      <c r="A66" s="50">
        <v>30107</v>
      </c>
      <c r="B66" s="79"/>
      <c r="C66" s="37" t="s">
        <v>222</v>
      </c>
      <c r="D66" s="37"/>
      <c r="E66" s="51" t="s">
        <v>220</v>
      </c>
      <c r="F66" s="54">
        <v>16631</v>
      </c>
      <c r="G66" s="55">
        <v>4.5599999999999996</v>
      </c>
      <c r="H66" s="304">
        <f>F66*G66</f>
        <v>75837.36</v>
      </c>
      <c r="I66" s="310">
        <v>16631</v>
      </c>
      <c r="J66" s="306">
        <v>75837.360000000015</v>
      </c>
      <c r="K66" s="382">
        <v>0</v>
      </c>
      <c r="L66" s="56">
        <f t="shared" si="19"/>
        <v>0</v>
      </c>
      <c r="M66" s="57">
        <f t="shared" ref="M66" si="22">I66+K66</f>
        <v>16631</v>
      </c>
      <c r="N66" s="57">
        <f t="shared" ref="N66" si="23">J66+L66</f>
        <v>75837.360000000015</v>
      </c>
      <c r="O66" s="57">
        <f t="shared" si="20"/>
        <v>0</v>
      </c>
      <c r="P66" s="57">
        <f>H66-N66</f>
        <v>0</v>
      </c>
      <c r="Q66" s="75">
        <f>(N66/H66)</f>
        <v>1.0000000000000002</v>
      </c>
      <c r="R66" s="64">
        <v>0</v>
      </c>
      <c r="S66" s="65">
        <f t="shared" si="21"/>
        <v>0</v>
      </c>
    </row>
    <row r="67" spans="1:19" x14ac:dyDescent="0.25">
      <c r="A67" s="50">
        <v>30201</v>
      </c>
      <c r="B67" s="79"/>
      <c r="C67" s="37" t="s">
        <v>223</v>
      </c>
      <c r="D67" s="37"/>
      <c r="E67" s="51" t="s">
        <v>22</v>
      </c>
      <c r="F67" s="54">
        <v>520</v>
      </c>
      <c r="G67" s="55">
        <v>2.86</v>
      </c>
      <c r="H67" s="304">
        <f>F67*G67</f>
        <v>1487.2</v>
      </c>
      <c r="I67" s="310">
        <v>520</v>
      </c>
      <c r="J67" s="306">
        <v>1487.2</v>
      </c>
      <c r="K67" s="382">
        <v>0</v>
      </c>
      <c r="L67" s="56">
        <f t="shared" ref="L67:L68" si="24">ROUND(K67*G67,2)</f>
        <v>0</v>
      </c>
      <c r="M67" s="57">
        <f t="shared" ref="M67:M68" si="25">I67+K67</f>
        <v>520</v>
      </c>
      <c r="N67" s="57">
        <f t="shared" ref="N67:N68" si="26">J67+L67</f>
        <v>1487.2</v>
      </c>
      <c r="O67" s="57">
        <f t="shared" ref="O67:O68" si="27">F67-M67</f>
        <v>0</v>
      </c>
      <c r="P67" s="57">
        <f>H67-N67</f>
        <v>0</v>
      </c>
      <c r="Q67" s="75">
        <f>(N67/H67)</f>
        <v>1</v>
      </c>
      <c r="R67" s="64">
        <v>0</v>
      </c>
      <c r="S67" s="65">
        <f t="shared" ref="S67:S68" si="28">G67*R67</f>
        <v>0</v>
      </c>
    </row>
    <row r="68" spans="1:19" x14ac:dyDescent="0.25">
      <c r="A68" s="50">
        <v>30402</v>
      </c>
      <c r="B68" s="79"/>
      <c r="C68" s="37" t="s">
        <v>224</v>
      </c>
      <c r="D68" s="37"/>
      <c r="E68" s="51" t="s">
        <v>220</v>
      </c>
      <c r="F68" s="54">
        <v>21048</v>
      </c>
      <c r="G68" s="55">
        <v>8.7799999999999994</v>
      </c>
      <c r="H68" s="304">
        <f>F68*G68</f>
        <v>184801.43999999997</v>
      </c>
      <c r="I68" s="310">
        <v>21048</v>
      </c>
      <c r="J68" s="306">
        <v>184801.43999999997</v>
      </c>
      <c r="K68" s="382">
        <v>0</v>
      </c>
      <c r="L68" s="56">
        <f t="shared" si="24"/>
        <v>0</v>
      </c>
      <c r="M68" s="57">
        <f t="shared" si="25"/>
        <v>21048</v>
      </c>
      <c r="N68" s="57">
        <f t="shared" si="26"/>
        <v>184801.43999999997</v>
      </c>
      <c r="O68" s="57">
        <f t="shared" si="27"/>
        <v>0</v>
      </c>
      <c r="P68" s="57">
        <f t="shared" ref="P68" si="29">H68-N68</f>
        <v>0</v>
      </c>
      <c r="Q68" s="75">
        <f t="shared" ref="Q68" si="30">(N68/H68)</f>
        <v>1</v>
      </c>
      <c r="R68" s="64">
        <v>0</v>
      </c>
      <c r="S68" s="65">
        <f t="shared" si="28"/>
        <v>0</v>
      </c>
    </row>
    <row r="69" spans="1:19" x14ac:dyDescent="0.25">
      <c r="A69" s="50">
        <v>30403</v>
      </c>
      <c r="B69" s="79"/>
      <c r="C69" s="37" t="s">
        <v>225</v>
      </c>
      <c r="D69" s="37"/>
      <c r="E69" s="51" t="s">
        <v>220</v>
      </c>
      <c r="F69" s="54">
        <v>5310</v>
      </c>
      <c r="G69" s="55">
        <v>1.69</v>
      </c>
      <c r="H69" s="304">
        <f t="shared" si="18"/>
        <v>8973.9</v>
      </c>
      <c r="I69" s="310">
        <v>5310</v>
      </c>
      <c r="J69" s="306">
        <v>8973.9000000000015</v>
      </c>
      <c r="K69" s="382">
        <v>0</v>
      </c>
      <c r="L69" s="56">
        <f t="shared" si="19"/>
        <v>0</v>
      </c>
      <c r="M69" s="57">
        <f t="shared" ref="M69:M77" si="31">I69+K69</f>
        <v>5310</v>
      </c>
      <c r="N69" s="57">
        <f t="shared" ref="N69:N77" si="32">J69+L69</f>
        <v>8973.9000000000015</v>
      </c>
      <c r="O69" s="57">
        <f t="shared" si="20"/>
        <v>0</v>
      </c>
      <c r="P69" s="57">
        <f t="shared" ref="P69:P77" si="33">H69-N69</f>
        <v>0</v>
      </c>
      <c r="Q69" s="75">
        <f t="shared" ref="Q69:Q77" si="34">(N69/H69)</f>
        <v>1.0000000000000002</v>
      </c>
      <c r="R69" s="64">
        <v>0</v>
      </c>
      <c r="S69" s="65">
        <f t="shared" si="21"/>
        <v>0</v>
      </c>
    </row>
    <row r="70" spans="1:19" ht="26.4" x14ac:dyDescent="0.25">
      <c r="A70" s="50">
        <v>30603</v>
      </c>
      <c r="B70" s="79"/>
      <c r="C70" s="37" t="s">
        <v>226</v>
      </c>
      <c r="D70" s="37"/>
      <c r="E70" s="51" t="s">
        <v>198</v>
      </c>
      <c r="F70" s="54">
        <v>9200</v>
      </c>
      <c r="G70" s="55">
        <v>0.34</v>
      </c>
      <c r="H70" s="304">
        <f t="shared" si="18"/>
        <v>3128</v>
      </c>
      <c r="I70" s="310">
        <v>9200</v>
      </c>
      <c r="J70" s="306">
        <v>3128</v>
      </c>
      <c r="K70" s="382">
        <v>0</v>
      </c>
      <c r="L70" s="56">
        <f t="shared" si="19"/>
        <v>0</v>
      </c>
      <c r="M70" s="57">
        <f t="shared" si="31"/>
        <v>9200</v>
      </c>
      <c r="N70" s="57">
        <f t="shared" si="32"/>
        <v>3128</v>
      </c>
      <c r="O70" s="57">
        <f t="shared" si="20"/>
        <v>0</v>
      </c>
      <c r="P70" s="57">
        <f t="shared" ref="P70:P73" si="35">H70-N70</f>
        <v>0</v>
      </c>
      <c r="Q70" s="75">
        <f t="shared" ref="Q70:Q73" si="36">(N70/H70)</f>
        <v>1</v>
      </c>
      <c r="R70" s="64">
        <v>0</v>
      </c>
      <c r="S70" s="65">
        <f t="shared" si="21"/>
        <v>0</v>
      </c>
    </row>
    <row r="71" spans="1:19" x14ac:dyDescent="0.25">
      <c r="A71" s="50">
        <v>30604</v>
      </c>
      <c r="B71" s="79"/>
      <c r="C71" s="37" t="s">
        <v>227</v>
      </c>
      <c r="D71" s="37"/>
      <c r="E71" s="51" t="s">
        <v>198</v>
      </c>
      <c r="F71" s="54">
        <v>179049</v>
      </c>
      <c r="G71" s="55">
        <v>0.17</v>
      </c>
      <c r="H71" s="304">
        <f t="shared" si="18"/>
        <v>30438.33</v>
      </c>
      <c r="I71" s="310">
        <v>179049</v>
      </c>
      <c r="J71" s="306">
        <v>30438.329999999998</v>
      </c>
      <c r="K71" s="382">
        <v>0</v>
      </c>
      <c r="L71" s="56">
        <f t="shared" si="19"/>
        <v>0</v>
      </c>
      <c r="M71" s="57">
        <f t="shared" si="31"/>
        <v>179049</v>
      </c>
      <c r="N71" s="57">
        <f t="shared" si="32"/>
        <v>30438.329999999998</v>
      </c>
      <c r="O71" s="57">
        <f t="shared" si="20"/>
        <v>0</v>
      </c>
      <c r="P71" s="57">
        <f t="shared" si="35"/>
        <v>0</v>
      </c>
      <c r="Q71" s="75">
        <f t="shared" si="36"/>
        <v>0.99999999999999989</v>
      </c>
      <c r="R71" s="64">
        <v>0</v>
      </c>
      <c r="S71" s="65">
        <f t="shared" si="21"/>
        <v>0</v>
      </c>
    </row>
    <row r="72" spans="1:19" x14ac:dyDescent="0.25">
      <c r="A72" s="50">
        <v>30605</v>
      </c>
      <c r="B72" s="79"/>
      <c r="C72" s="37" t="s">
        <v>228</v>
      </c>
      <c r="D72" s="37"/>
      <c r="E72" s="51" t="s">
        <v>198</v>
      </c>
      <c r="F72" s="54">
        <v>7189</v>
      </c>
      <c r="G72" s="55">
        <v>1.1499999999999999</v>
      </c>
      <c r="H72" s="304">
        <f t="shared" si="18"/>
        <v>8267.3499999999985</v>
      </c>
      <c r="I72" s="310">
        <v>7189</v>
      </c>
      <c r="J72" s="306">
        <v>8267.35</v>
      </c>
      <c r="K72" s="382">
        <v>0</v>
      </c>
      <c r="L72" s="56">
        <f t="shared" si="19"/>
        <v>0</v>
      </c>
      <c r="M72" s="57">
        <f t="shared" si="31"/>
        <v>7189</v>
      </c>
      <c r="N72" s="57">
        <f t="shared" si="32"/>
        <v>8267.35</v>
      </c>
      <c r="O72" s="57">
        <f t="shared" si="20"/>
        <v>0</v>
      </c>
      <c r="P72" s="57">
        <f t="shared" si="35"/>
        <v>0</v>
      </c>
      <c r="Q72" s="75">
        <f t="shared" si="36"/>
        <v>1.0000000000000002</v>
      </c>
      <c r="R72" s="64">
        <v>0</v>
      </c>
      <c r="S72" s="65">
        <f t="shared" si="21"/>
        <v>0</v>
      </c>
    </row>
    <row r="73" spans="1:19" x14ac:dyDescent="0.25">
      <c r="A73" s="50">
        <v>30606</v>
      </c>
      <c r="B73" s="79"/>
      <c r="C73" s="37" t="s">
        <v>229</v>
      </c>
      <c r="D73" s="37"/>
      <c r="E73" s="51" t="s">
        <v>198</v>
      </c>
      <c r="F73" s="54">
        <v>30</v>
      </c>
      <c r="G73" s="55">
        <v>3.83</v>
      </c>
      <c r="H73" s="304">
        <f t="shared" si="18"/>
        <v>114.9</v>
      </c>
      <c r="I73" s="310">
        <v>30</v>
      </c>
      <c r="J73" s="306">
        <v>114.9</v>
      </c>
      <c r="K73" s="382">
        <v>0</v>
      </c>
      <c r="L73" s="56">
        <f t="shared" si="19"/>
        <v>0</v>
      </c>
      <c r="M73" s="57">
        <f t="shared" si="31"/>
        <v>30</v>
      </c>
      <c r="N73" s="57">
        <f t="shared" si="32"/>
        <v>114.9</v>
      </c>
      <c r="O73" s="57">
        <f t="shared" si="20"/>
        <v>0</v>
      </c>
      <c r="P73" s="57">
        <f t="shared" si="35"/>
        <v>0</v>
      </c>
      <c r="Q73" s="75">
        <f t="shared" si="36"/>
        <v>1</v>
      </c>
      <c r="R73" s="64">
        <v>0</v>
      </c>
      <c r="S73" s="65">
        <f t="shared" si="21"/>
        <v>0</v>
      </c>
    </row>
    <row r="74" spans="1:19" x14ac:dyDescent="0.25">
      <c r="A74" s="50">
        <v>30607</v>
      </c>
      <c r="B74" s="79"/>
      <c r="C74" s="37" t="s">
        <v>230</v>
      </c>
      <c r="D74" s="37"/>
      <c r="E74" s="51" t="s">
        <v>198</v>
      </c>
      <c r="F74" s="54">
        <v>6375</v>
      </c>
      <c r="G74" s="55">
        <v>5.0599999999999996</v>
      </c>
      <c r="H74" s="304">
        <f t="shared" si="18"/>
        <v>32257.499999999996</v>
      </c>
      <c r="I74" s="310">
        <v>2198</v>
      </c>
      <c r="J74" s="306">
        <v>11121.880000000001</v>
      </c>
      <c r="K74" s="382">
        <v>4177</v>
      </c>
      <c r="L74" s="56">
        <f t="shared" si="19"/>
        <v>21135.62</v>
      </c>
      <c r="M74" s="57">
        <f t="shared" si="31"/>
        <v>6375</v>
      </c>
      <c r="N74" s="57">
        <f t="shared" si="32"/>
        <v>32257.5</v>
      </c>
      <c r="O74" s="57">
        <f t="shared" si="20"/>
        <v>0</v>
      </c>
      <c r="P74" s="57">
        <f t="shared" si="33"/>
        <v>0</v>
      </c>
      <c r="Q74" s="75">
        <f t="shared" si="34"/>
        <v>1.0000000000000002</v>
      </c>
      <c r="R74" s="64">
        <v>0</v>
      </c>
      <c r="S74" s="65">
        <f t="shared" si="21"/>
        <v>0</v>
      </c>
    </row>
    <row r="75" spans="1:19" x14ac:dyDescent="0.25">
      <c r="A75" s="50">
        <v>30608</v>
      </c>
      <c r="B75" s="79"/>
      <c r="C75" s="37" t="s">
        <v>231</v>
      </c>
      <c r="D75" s="37"/>
      <c r="E75" s="51" t="s">
        <v>198</v>
      </c>
      <c r="F75" s="54">
        <v>871</v>
      </c>
      <c r="G75" s="55">
        <v>6.22</v>
      </c>
      <c r="H75" s="304">
        <f t="shared" si="18"/>
        <v>5417.62</v>
      </c>
      <c r="I75" s="310">
        <v>36</v>
      </c>
      <c r="J75" s="306">
        <v>223.92</v>
      </c>
      <c r="K75" s="382">
        <v>835</v>
      </c>
      <c r="L75" s="56">
        <f t="shared" si="19"/>
        <v>5193.7</v>
      </c>
      <c r="M75" s="57">
        <f t="shared" si="31"/>
        <v>871</v>
      </c>
      <c r="N75" s="57">
        <f t="shared" si="32"/>
        <v>5417.62</v>
      </c>
      <c r="O75" s="57">
        <f t="shared" si="20"/>
        <v>0</v>
      </c>
      <c r="P75" s="57">
        <f t="shared" si="33"/>
        <v>0</v>
      </c>
      <c r="Q75" s="75">
        <f t="shared" si="34"/>
        <v>1</v>
      </c>
      <c r="R75" s="64">
        <v>0</v>
      </c>
      <c r="S75" s="65">
        <f t="shared" si="21"/>
        <v>0</v>
      </c>
    </row>
    <row r="76" spans="1:19" x14ac:dyDescent="0.25">
      <c r="A76" s="50">
        <v>30610</v>
      </c>
      <c r="B76" s="79"/>
      <c r="C76" s="37" t="s">
        <v>232</v>
      </c>
      <c r="D76" s="236"/>
      <c r="E76" s="51" t="s">
        <v>198</v>
      </c>
      <c r="F76" s="54">
        <v>227</v>
      </c>
      <c r="G76" s="55">
        <v>0.23</v>
      </c>
      <c r="H76" s="304">
        <f t="shared" si="18"/>
        <v>52.21</v>
      </c>
      <c r="I76" s="310">
        <v>0</v>
      </c>
      <c r="J76" s="306">
        <v>0</v>
      </c>
      <c r="K76" s="382">
        <v>227</v>
      </c>
      <c r="L76" s="56">
        <f t="shared" si="19"/>
        <v>52.21</v>
      </c>
      <c r="M76" s="57">
        <f t="shared" si="31"/>
        <v>227</v>
      </c>
      <c r="N76" s="57">
        <f t="shared" si="32"/>
        <v>52.21</v>
      </c>
      <c r="O76" s="57">
        <f t="shared" si="20"/>
        <v>0</v>
      </c>
      <c r="P76" s="57">
        <f t="shared" si="33"/>
        <v>0</v>
      </c>
      <c r="Q76" s="75">
        <f t="shared" si="34"/>
        <v>1</v>
      </c>
      <c r="R76" s="64">
        <v>0</v>
      </c>
      <c r="S76" s="65">
        <f t="shared" si="21"/>
        <v>0</v>
      </c>
    </row>
    <row r="77" spans="1:19" x14ac:dyDescent="0.25">
      <c r="A77" s="50">
        <v>30706</v>
      </c>
      <c r="B77" s="79"/>
      <c r="C77" s="37" t="s">
        <v>233</v>
      </c>
      <c r="D77" s="236"/>
      <c r="E77" s="51" t="s">
        <v>198</v>
      </c>
      <c r="F77" s="54">
        <v>38647</v>
      </c>
      <c r="G77" s="55">
        <v>1.78</v>
      </c>
      <c r="H77" s="304">
        <f t="shared" si="18"/>
        <v>68791.66</v>
      </c>
      <c r="I77" s="310">
        <v>38647</v>
      </c>
      <c r="J77" s="306">
        <v>68791.66</v>
      </c>
      <c r="K77" s="382">
        <v>0</v>
      </c>
      <c r="L77" s="56">
        <f t="shared" si="19"/>
        <v>0</v>
      </c>
      <c r="M77" s="57">
        <f t="shared" si="31"/>
        <v>38647</v>
      </c>
      <c r="N77" s="57">
        <f t="shared" si="32"/>
        <v>68791.66</v>
      </c>
      <c r="O77" s="57">
        <f t="shared" si="20"/>
        <v>0</v>
      </c>
      <c r="P77" s="57">
        <f t="shared" si="33"/>
        <v>0</v>
      </c>
      <c r="Q77" s="75">
        <f t="shared" si="34"/>
        <v>1</v>
      </c>
      <c r="R77" s="64">
        <v>0</v>
      </c>
      <c r="S77" s="65">
        <f t="shared" si="21"/>
        <v>0</v>
      </c>
    </row>
    <row r="78" spans="1:19" x14ac:dyDescent="0.25">
      <c r="A78" s="52"/>
      <c r="B78" s="52"/>
      <c r="C78" s="232" t="s">
        <v>23</v>
      </c>
      <c r="D78" s="234"/>
      <c r="E78" s="234"/>
      <c r="F78" s="317"/>
      <c r="G78" s="321"/>
      <c r="H78" s="321">
        <f>SUM(H64:H77)</f>
        <v>522874.92000000004</v>
      </c>
      <c r="I78" s="321"/>
      <c r="J78" s="321">
        <f>ROUND(SUM(J64:J77),2)</f>
        <v>496493.39</v>
      </c>
      <c r="K78" s="321"/>
      <c r="L78" s="321">
        <f>ROUND(SUM(L64:L77),2)</f>
        <v>26381.53</v>
      </c>
      <c r="M78" s="321"/>
      <c r="N78" s="321">
        <f>ROUND(SUM(N64:N77),2)</f>
        <v>522874.92</v>
      </c>
      <c r="O78" s="321"/>
      <c r="P78" s="321">
        <f>SUM(P64:P77)</f>
        <v>0</v>
      </c>
      <c r="Q78" s="313">
        <f>(N78/H78)</f>
        <v>0.99999999999999989</v>
      </c>
      <c r="R78" s="322"/>
      <c r="S78" s="322">
        <f>ROUND(SUM(S64:S77),2)</f>
        <v>0</v>
      </c>
    </row>
    <row r="79" spans="1:19" x14ac:dyDescent="0.25">
      <c r="A79" s="117"/>
      <c r="B79" s="117"/>
      <c r="C79" s="118"/>
      <c r="D79" s="118"/>
      <c r="E79" s="118"/>
      <c r="F79" s="118"/>
      <c r="G79" s="8"/>
      <c r="H79" s="8"/>
      <c r="I79" s="8"/>
      <c r="J79" s="8"/>
      <c r="K79" s="8"/>
      <c r="L79" s="8"/>
      <c r="M79" s="8"/>
      <c r="N79" s="8"/>
      <c r="O79" s="8"/>
      <c r="P79" s="8"/>
      <c r="Q79" s="8"/>
      <c r="R79" s="8"/>
    </row>
    <row r="80" spans="1:19" ht="15.6" x14ac:dyDescent="0.3">
      <c r="A80" s="123" t="s">
        <v>104</v>
      </c>
      <c r="B80" s="123"/>
      <c r="C80" s="123"/>
      <c r="D80" s="122"/>
      <c r="E80" s="122"/>
      <c r="F80" s="93"/>
      <c r="G80" s="93"/>
      <c r="H80" s="9"/>
      <c r="I80" s="9"/>
      <c r="J80" s="120"/>
      <c r="K80" s="120"/>
      <c r="L80" s="9"/>
      <c r="M80" s="9"/>
      <c r="N80" s="9"/>
      <c r="O80" s="9"/>
      <c r="P80" s="9"/>
      <c r="Q80" s="9"/>
      <c r="R80" s="9"/>
    </row>
    <row r="81" spans="1:19" ht="13.2" customHeight="1" x14ac:dyDescent="0.25">
      <c r="A81" s="96"/>
      <c r="B81" s="96"/>
      <c r="C81" s="96"/>
      <c r="D81" s="96"/>
      <c r="E81" s="96"/>
      <c r="F81" s="426" t="s">
        <v>11</v>
      </c>
      <c r="G81" s="426"/>
      <c r="H81" s="426"/>
      <c r="I81" s="427" t="s">
        <v>0</v>
      </c>
      <c r="J81" s="428"/>
      <c r="K81" s="418" t="s">
        <v>1</v>
      </c>
      <c r="L81" s="419"/>
      <c r="M81" s="420" t="s">
        <v>2</v>
      </c>
      <c r="N81" s="421"/>
      <c r="O81" s="420" t="s">
        <v>3</v>
      </c>
      <c r="P81" s="421"/>
      <c r="Q81" s="422" t="s">
        <v>4</v>
      </c>
      <c r="R81" s="424" t="s">
        <v>70</v>
      </c>
      <c r="S81" s="425"/>
    </row>
    <row r="82" spans="1:19" x14ac:dyDescent="0.25">
      <c r="A82" s="97" t="s">
        <v>30</v>
      </c>
      <c r="B82" s="97"/>
      <c r="C82" s="97" t="s">
        <v>13</v>
      </c>
      <c r="D82" s="97" t="s">
        <v>137</v>
      </c>
      <c r="E82" s="97" t="s">
        <v>14</v>
      </c>
      <c r="F82" s="97" t="s">
        <v>5</v>
      </c>
      <c r="G82" s="98" t="s">
        <v>31</v>
      </c>
      <c r="H82" s="99" t="s">
        <v>32</v>
      </c>
      <c r="I82" s="100" t="s">
        <v>5</v>
      </c>
      <c r="J82" s="229" t="s">
        <v>21</v>
      </c>
      <c r="K82" s="101" t="s">
        <v>5</v>
      </c>
      <c r="L82" s="102" t="s">
        <v>21</v>
      </c>
      <c r="M82" s="100" t="s">
        <v>5</v>
      </c>
      <c r="N82" s="229" t="s">
        <v>21</v>
      </c>
      <c r="O82" s="100" t="s">
        <v>5</v>
      </c>
      <c r="P82" s="229" t="s">
        <v>21</v>
      </c>
      <c r="Q82" s="423"/>
      <c r="R82" s="103" t="s">
        <v>5</v>
      </c>
      <c r="S82" s="27" t="s">
        <v>21</v>
      </c>
    </row>
    <row r="83" spans="1:19" ht="13.8" thickBot="1" x14ac:dyDescent="0.3">
      <c r="A83" s="104">
        <v>1</v>
      </c>
      <c r="B83" s="104"/>
      <c r="C83" s="5">
        <v>2</v>
      </c>
      <c r="D83" s="104">
        <v>3</v>
      </c>
      <c r="E83" s="5">
        <v>4</v>
      </c>
      <c r="F83" s="5">
        <v>5</v>
      </c>
      <c r="G83" s="5">
        <v>6</v>
      </c>
      <c r="H83" s="104">
        <v>7</v>
      </c>
      <c r="I83" s="5">
        <v>8</v>
      </c>
      <c r="J83" s="5">
        <v>9</v>
      </c>
      <c r="K83" s="104">
        <v>10</v>
      </c>
      <c r="L83" s="5">
        <v>11</v>
      </c>
      <c r="M83" s="104" t="s">
        <v>138</v>
      </c>
      <c r="N83" s="5" t="s">
        <v>139</v>
      </c>
      <c r="O83" s="104" t="s">
        <v>140</v>
      </c>
      <c r="P83" s="5" t="s">
        <v>141</v>
      </c>
      <c r="Q83" s="107" t="s">
        <v>142</v>
      </c>
      <c r="R83" s="108">
        <v>17</v>
      </c>
      <c r="S83" s="108">
        <v>18</v>
      </c>
    </row>
    <row r="84" spans="1:19" ht="27" thickTop="1" x14ac:dyDescent="0.25">
      <c r="A84" s="28">
        <v>40101</v>
      </c>
      <c r="B84" s="80"/>
      <c r="C84" s="39" t="s">
        <v>234</v>
      </c>
      <c r="D84" s="39" t="s">
        <v>235</v>
      </c>
      <c r="E84" s="29" t="s">
        <v>198</v>
      </c>
      <c r="F84" s="41">
        <v>119924</v>
      </c>
      <c r="G84" s="304">
        <v>3.11</v>
      </c>
      <c r="H84" s="304">
        <f t="shared" ref="H84:H116" si="37">F84*G84</f>
        <v>372963.64</v>
      </c>
      <c r="I84" s="310">
        <v>119924</v>
      </c>
      <c r="J84" s="306">
        <v>372963.64</v>
      </c>
      <c r="K84" s="382">
        <v>0</v>
      </c>
      <c r="L84" s="56">
        <f t="shared" ref="L84:L116" si="38">ROUND(K84*G84,2)</f>
        <v>0</v>
      </c>
      <c r="M84" s="57">
        <f t="shared" ref="M84" si="39">I84+K84</f>
        <v>119924</v>
      </c>
      <c r="N84" s="57">
        <f t="shared" ref="N84" si="40">J84+L84</f>
        <v>372963.64</v>
      </c>
      <c r="O84" s="57">
        <f t="shared" ref="O84:O116" si="41">F84-M84</f>
        <v>0</v>
      </c>
      <c r="P84" s="57">
        <f>H84-N84</f>
        <v>0</v>
      </c>
      <c r="Q84" s="75">
        <f>(N84/H84)</f>
        <v>1</v>
      </c>
      <c r="R84" s="64">
        <v>0</v>
      </c>
      <c r="S84" s="65">
        <f t="shared" ref="S84:S116" si="42">G84*R84</f>
        <v>0</v>
      </c>
    </row>
    <row r="85" spans="1:19" x14ac:dyDescent="0.25">
      <c r="A85" s="28">
        <v>40102</v>
      </c>
      <c r="B85" s="80"/>
      <c r="C85" s="32" t="s">
        <v>236</v>
      </c>
      <c r="D85" s="237" t="s">
        <v>237</v>
      </c>
      <c r="E85" s="51" t="s">
        <v>198</v>
      </c>
      <c r="F85" s="41">
        <v>1866</v>
      </c>
      <c r="G85" s="42">
        <v>2.69</v>
      </c>
      <c r="H85" s="304">
        <f t="shared" si="37"/>
        <v>5019.54</v>
      </c>
      <c r="I85" s="310">
        <v>1866</v>
      </c>
      <c r="J85" s="306">
        <v>5019.54</v>
      </c>
      <c r="K85" s="382">
        <v>0</v>
      </c>
      <c r="L85" s="56">
        <f t="shared" si="38"/>
        <v>0</v>
      </c>
      <c r="M85" s="57">
        <f t="shared" ref="M85:N87" si="43">I85+K85</f>
        <v>1866</v>
      </c>
      <c r="N85" s="57">
        <f t="shared" si="43"/>
        <v>5019.54</v>
      </c>
      <c r="O85" s="57">
        <f t="shared" si="41"/>
        <v>0</v>
      </c>
      <c r="P85" s="57">
        <f>H85-N85</f>
        <v>0</v>
      </c>
      <c r="Q85" s="75">
        <f>(N85/H85)</f>
        <v>1</v>
      </c>
      <c r="R85" s="64">
        <v>0</v>
      </c>
      <c r="S85" s="65">
        <f t="shared" si="42"/>
        <v>0</v>
      </c>
    </row>
    <row r="86" spans="1:19" x14ac:dyDescent="0.25">
      <c r="A86" s="28">
        <v>40103</v>
      </c>
      <c r="B86" s="80"/>
      <c r="C86" s="39" t="s">
        <v>238</v>
      </c>
      <c r="D86" s="238"/>
      <c r="E86" s="51" t="s">
        <v>239</v>
      </c>
      <c r="F86" s="58"/>
      <c r="G86" s="59">
        <v>0.01</v>
      </c>
      <c r="H86" s="304">
        <f t="shared" si="37"/>
        <v>0</v>
      </c>
      <c r="I86" s="310">
        <v>0</v>
      </c>
      <c r="J86" s="306">
        <v>0</v>
      </c>
      <c r="K86" s="382">
        <v>0</v>
      </c>
      <c r="L86" s="56">
        <f t="shared" si="38"/>
        <v>0</v>
      </c>
      <c r="M86" s="57">
        <f t="shared" si="43"/>
        <v>0</v>
      </c>
      <c r="N86" s="57">
        <f t="shared" si="43"/>
        <v>0</v>
      </c>
      <c r="O86" s="57">
        <f t="shared" si="41"/>
        <v>0</v>
      </c>
      <c r="P86" s="57">
        <f>H86-N86</f>
        <v>0</v>
      </c>
      <c r="Q86" s="75" t="e">
        <f>(N86/H86)</f>
        <v>#DIV/0!</v>
      </c>
      <c r="R86" s="64">
        <v>0</v>
      </c>
      <c r="S86" s="65">
        <f t="shared" si="42"/>
        <v>0</v>
      </c>
    </row>
    <row r="87" spans="1:19" x14ac:dyDescent="0.25">
      <c r="A87" s="28">
        <v>40501</v>
      </c>
      <c r="B87" s="80" t="s">
        <v>121</v>
      </c>
      <c r="C87" s="32" t="s">
        <v>240</v>
      </c>
      <c r="D87" s="237" t="s">
        <v>241</v>
      </c>
      <c r="E87" s="51" t="s">
        <v>198</v>
      </c>
      <c r="F87" s="41">
        <v>155679</v>
      </c>
      <c r="G87" s="42">
        <v>3.78</v>
      </c>
      <c r="H87" s="304">
        <f t="shared" si="37"/>
        <v>588466.62</v>
      </c>
      <c r="I87" s="310">
        <v>155679</v>
      </c>
      <c r="J87" s="306">
        <v>588466.62</v>
      </c>
      <c r="K87" s="382">
        <v>0</v>
      </c>
      <c r="L87" s="56">
        <f t="shared" si="38"/>
        <v>0</v>
      </c>
      <c r="M87" s="57">
        <f t="shared" si="43"/>
        <v>155679</v>
      </c>
      <c r="N87" s="57">
        <f t="shared" si="43"/>
        <v>588466.62</v>
      </c>
      <c r="O87" s="57">
        <f t="shared" si="41"/>
        <v>0</v>
      </c>
      <c r="P87" s="57">
        <f>H87-N87</f>
        <v>0</v>
      </c>
      <c r="Q87" s="75">
        <f>(N87/H87)</f>
        <v>1</v>
      </c>
      <c r="R87" s="64">
        <v>0</v>
      </c>
      <c r="S87" s="65">
        <f t="shared" si="42"/>
        <v>0</v>
      </c>
    </row>
    <row r="88" spans="1:19" x14ac:dyDescent="0.25">
      <c r="A88" s="28">
        <v>40501</v>
      </c>
      <c r="B88" s="80" t="s">
        <v>122</v>
      </c>
      <c r="C88" s="32" t="s">
        <v>242</v>
      </c>
      <c r="D88" s="237" t="s">
        <v>243</v>
      </c>
      <c r="E88" s="29" t="s">
        <v>198</v>
      </c>
      <c r="F88" s="41">
        <v>3226</v>
      </c>
      <c r="G88" s="69">
        <v>5.86</v>
      </c>
      <c r="H88" s="304">
        <f t="shared" si="37"/>
        <v>18904.36</v>
      </c>
      <c r="I88" s="310">
        <v>3226</v>
      </c>
      <c r="J88" s="306">
        <v>18904.36</v>
      </c>
      <c r="K88" s="382">
        <v>0</v>
      </c>
      <c r="L88" s="56">
        <f t="shared" si="38"/>
        <v>0</v>
      </c>
      <c r="M88" s="57">
        <f t="shared" ref="M88:M116" si="44">I88+K88</f>
        <v>3226</v>
      </c>
      <c r="N88" s="57">
        <f t="shared" ref="N88:N116" si="45">J88+L88</f>
        <v>18904.36</v>
      </c>
      <c r="O88" s="57">
        <f t="shared" si="41"/>
        <v>0</v>
      </c>
      <c r="P88" s="57">
        <f t="shared" ref="P88:P116" si="46">H88-N88</f>
        <v>0</v>
      </c>
      <c r="Q88" s="75">
        <f t="shared" ref="Q88:Q116" si="47">(N88/H88)</f>
        <v>1</v>
      </c>
      <c r="R88" s="64">
        <v>0</v>
      </c>
      <c r="S88" s="65">
        <f t="shared" si="42"/>
        <v>0</v>
      </c>
    </row>
    <row r="89" spans="1:19" x14ac:dyDescent="0.25">
      <c r="A89" s="28">
        <v>40501</v>
      </c>
      <c r="B89" s="80" t="s">
        <v>123</v>
      </c>
      <c r="C89" s="32" t="s">
        <v>244</v>
      </c>
      <c r="D89" s="237" t="s">
        <v>245</v>
      </c>
      <c r="E89" s="29" t="s">
        <v>198</v>
      </c>
      <c r="F89" s="41">
        <v>10350</v>
      </c>
      <c r="G89" s="69">
        <v>8.0299999999999994</v>
      </c>
      <c r="H89" s="304">
        <f t="shared" si="37"/>
        <v>83110.5</v>
      </c>
      <c r="I89" s="310">
        <v>10350</v>
      </c>
      <c r="J89" s="306">
        <v>83110.5</v>
      </c>
      <c r="K89" s="382">
        <v>0</v>
      </c>
      <c r="L89" s="56">
        <f t="shared" si="38"/>
        <v>0</v>
      </c>
      <c r="M89" s="57">
        <f t="shared" si="44"/>
        <v>10350</v>
      </c>
      <c r="N89" s="57">
        <f t="shared" si="45"/>
        <v>83110.5</v>
      </c>
      <c r="O89" s="57">
        <f t="shared" si="41"/>
        <v>0</v>
      </c>
      <c r="P89" s="57">
        <f t="shared" si="46"/>
        <v>0</v>
      </c>
      <c r="Q89" s="75">
        <f t="shared" si="47"/>
        <v>1</v>
      </c>
      <c r="R89" s="64">
        <v>0</v>
      </c>
      <c r="S89" s="65">
        <f t="shared" si="42"/>
        <v>0</v>
      </c>
    </row>
    <row r="90" spans="1:19" x14ac:dyDescent="0.25">
      <c r="A90" s="28">
        <v>40501</v>
      </c>
      <c r="B90" s="80" t="s">
        <v>124</v>
      </c>
      <c r="C90" s="32" t="s">
        <v>246</v>
      </c>
      <c r="D90" s="237" t="s">
        <v>247</v>
      </c>
      <c r="E90" s="29" t="s">
        <v>198</v>
      </c>
      <c r="F90" s="41">
        <v>1068</v>
      </c>
      <c r="G90" s="69">
        <v>8.85</v>
      </c>
      <c r="H90" s="304">
        <f t="shared" si="37"/>
        <v>9451.7999999999993</v>
      </c>
      <c r="I90" s="310">
        <v>1068</v>
      </c>
      <c r="J90" s="306">
        <v>9451.7999999999993</v>
      </c>
      <c r="K90" s="382">
        <v>0</v>
      </c>
      <c r="L90" s="56">
        <f t="shared" si="38"/>
        <v>0</v>
      </c>
      <c r="M90" s="57">
        <f t="shared" si="44"/>
        <v>1068</v>
      </c>
      <c r="N90" s="57">
        <f t="shared" si="45"/>
        <v>9451.7999999999993</v>
      </c>
      <c r="O90" s="57">
        <f t="shared" si="41"/>
        <v>0</v>
      </c>
      <c r="P90" s="57">
        <f t="shared" si="46"/>
        <v>0</v>
      </c>
      <c r="Q90" s="75">
        <f t="shared" si="47"/>
        <v>1</v>
      </c>
      <c r="R90" s="64">
        <v>0</v>
      </c>
      <c r="S90" s="65">
        <f t="shared" si="42"/>
        <v>0</v>
      </c>
    </row>
    <row r="91" spans="1:19" x14ac:dyDescent="0.25">
      <c r="A91" s="28">
        <v>40507</v>
      </c>
      <c r="B91" s="80" t="s">
        <v>121</v>
      </c>
      <c r="C91" s="32" t="s">
        <v>248</v>
      </c>
      <c r="D91" s="237" t="s">
        <v>249</v>
      </c>
      <c r="E91" s="51" t="s">
        <v>198</v>
      </c>
      <c r="F91" s="41">
        <v>4545</v>
      </c>
      <c r="G91" s="69">
        <v>2.09</v>
      </c>
      <c r="H91" s="304">
        <f t="shared" si="37"/>
        <v>9499.0499999999993</v>
      </c>
      <c r="I91" s="310">
        <v>4545</v>
      </c>
      <c r="J91" s="306">
        <v>9499.0499999999993</v>
      </c>
      <c r="K91" s="382">
        <v>0</v>
      </c>
      <c r="L91" s="56">
        <f t="shared" si="38"/>
        <v>0</v>
      </c>
      <c r="M91" s="57">
        <f t="shared" si="44"/>
        <v>4545</v>
      </c>
      <c r="N91" s="57">
        <f t="shared" si="45"/>
        <v>9499.0499999999993</v>
      </c>
      <c r="O91" s="57">
        <f t="shared" si="41"/>
        <v>0</v>
      </c>
      <c r="P91" s="57">
        <f t="shared" si="46"/>
        <v>0</v>
      </c>
      <c r="Q91" s="75">
        <f t="shared" si="47"/>
        <v>1</v>
      </c>
      <c r="R91" s="64">
        <v>0</v>
      </c>
      <c r="S91" s="65">
        <f t="shared" si="42"/>
        <v>0</v>
      </c>
    </row>
    <row r="92" spans="1:19" x14ac:dyDescent="0.25">
      <c r="A92" s="28">
        <v>40507</v>
      </c>
      <c r="B92" s="80" t="s">
        <v>122</v>
      </c>
      <c r="C92" s="32" t="s">
        <v>248</v>
      </c>
      <c r="D92" s="237" t="s">
        <v>250</v>
      </c>
      <c r="E92" s="51" t="s">
        <v>198</v>
      </c>
      <c r="F92" s="41">
        <v>9132</v>
      </c>
      <c r="G92" s="69">
        <v>2.31</v>
      </c>
      <c r="H92" s="304">
        <f t="shared" si="37"/>
        <v>21094.920000000002</v>
      </c>
      <c r="I92" s="310">
        <v>9132</v>
      </c>
      <c r="J92" s="306">
        <v>21094.92</v>
      </c>
      <c r="K92" s="382">
        <v>0</v>
      </c>
      <c r="L92" s="56">
        <f t="shared" si="38"/>
        <v>0</v>
      </c>
      <c r="M92" s="57">
        <f t="shared" si="44"/>
        <v>9132</v>
      </c>
      <c r="N92" s="57">
        <f t="shared" si="45"/>
        <v>21094.92</v>
      </c>
      <c r="O92" s="57">
        <f t="shared" si="41"/>
        <v>0</v>
      </c>
      <c r="P92" s="57">
        <f t="shared" si="46"/>
        <v>0</v>
      </c>
      <c r="Q92" s="75">
        <f t="shared" si="47"/>
        <v>0.99999999999999978</v>
      </c>
      <c r="R92" s="64">
        <v>0</v>
      </c>
      <c r="S92" s="65">
        <f t="shared" si="42"/>
        <v>0</v>
      </c>
    </row>
    <row r="93" spans="1:19" x14ac:dyDescent="0.25">
      <c r="A93" s="28">
        <v>40507</v>
      </c>
      <c r="B93" s="80" t="s">
        <v>123</v>
      </c>
      <c r="C93" s="32" t="s">
        <v>248</v>
      </c>
      <c r="D93" s="237" t="s">
        <v>251</v>
      </c>
      <c r="E93" s="51" t="s">
        <v>198</v>
      </c>
      <c r="F93" s="41">
        <v>1712</v>
      </c>
      <c r="G93" s="69">
        <v>4.51</v>
      </c>
      <c r="H93" s="304">
        <f t="shared" si="37"/>
        <v>7721.12</v>
      </c>
      <c r="I93" s="310">
        <v>1712</v>
      </c>
      <c r="J93" s="306">
        <v>7721.1200000000008</v>
      </c>
      <c r="K93" s="382">
        <v>0</v>
      </c>
      <c r="L93" s="56">
        <f t="shared" si="38"/>
        <v>0</v>
      </c>
      <c r="M93" s="57">
        <f t="shared" si="44"/>
        <v>1712</v>
      </c>
      <c r="N93" s="57">
        <f t="shared" si="45"/>
        <v>7721.1200000000008</v>
      </c>
      <c r="O93" s="57">
        <f t="shared" si="41"/>
        <v>0</v>
      </c>
      <c r="P93" s="57">
        <f t="shared" si="46"/>
        <v>0</v>
      </c>
      <c r="Q93" s="75">
        <f t="shared" si="47"/>
        <v>1.0000000000000002</v>
      </c>
      <c r="R93" s="64">
        <v>0</v>
      </c>
      <c r="S93" s="65">
        <f t="shared" si="42"/>
        <v>0</v>
      </c>
    </row>
    <row r="94" spans="1:19" x14ac:dyDescent="0.25">
      <c r="A94" s="28">
        <v>40507</v>
      </c>
      <c r="B94" s="80" t="s">
        <v>124</v>
      </c>
      <c r="C94" s="32" t="s">
        <v>248</v>
      </c>
      <c r="D94" s="237" t="s">
        <v>252</v>
      </c>
      <c r="E94" s="51" t="s">
        <v>198</v>
      </c>
      <c r="F94" s="41">
        <v>716</v>
      </c>
      <c r="G94" s="69">
        <v>6.52</v>
      </c>
      <c r="H94" s="304">
        <f t="shared" si="37"/>
        <v>4668.32</v>
      </c>
      <c r="I94" s="310">
        <v>716</v>
      </c>
      <c r="J94" s="306">
        <v>4668.32</v>
      </c>
      <c r="K94" s="382">
        <v>0</v>
      </c>
      <c r="L94" s="56">
        <f t="shared" si="38"/>
        <v>0</v>
      </c>
      <c r="M94" s="57">
        <f t="shared" si="44"/>
        <v>716</v>
      </c>
      <c r="N94" s="57">
        <f t="shared" si="45"/>
        <v>4668.32</v>
      </c>
      <c r="O94" s="57">
        <f t="shared" si="41"/>
        <v>0</v>
      </c>
      <c r="P94" s="57">
        <f t="shared" si="46"/>
        <v>0</v>
      </c>
      <c r="Q94" s="75">
        <f t="shared" si="47"/>
        <v>1</v>
      </c>
      <c r="R94" s="64">
        <v>0</v>
      </c>
      <c r="S94" s="65">
        <f t="shared" si="42"/>
        <v>0</v>
      </c>
    </row>
    <row r="95" spans="1:19" x14ac:dyDescent="0.25">
      <c r="A95" s="28">
        <v>40511</v>
      </c>
      <c r="B95" s="80"/>
      <c r="C95" s="32" t="s">
        <v>253</v>
      </c>
      <c r="D95" s="237" t="s">
        <v>247</v>
      </c>
      <c r="E95" s="51" t="s">
        <v>198</v>
      </c>
      <c r="F95" s="41">
        <v>1651</v>
      </c>
      <c r="G95" s="69">
        <v>7.2</v>
      </c>
      <c r="H95" s="304">
        <f t="shared" si="37"/>
        <v>11887.2</v>
      </c>
      <c r="I95" s="310">
        <v>1651</v>
      </c>
      <c r="J95" s="306">
        <v>11887.2</v>
      </c>
      <c r="K95" s="382">
        <v>0</v>
      </c>
      <c r="L95" s="56">
        <f t="shared" si="38"/>
        <v>0</v>
      </c>
      <c r="M95" s="57">
        <f t="shared" si="44"/>
        <v>1651</v>
      </c>
      <c r="N95" s="57">
        <f t="shared" si="45"/>
        <v>11887.2</v>
      </c>
      <c r="O95" s="57">
        <f t="shared" si="41"/>
        <v>0</v>
      </c>
      <c r="P95" s="57">
        <f t="shared" si="46"/>
        <v>0</v>
      </c>
      <c r="Q95" s="75">
        <f t="shared" si="47"/>
        <v>1</v>
      </c>
      <c r="R95" s="64">
        <v>0</v>
      </c>
      <c r="S95" s="65">
        <f t="shared" si="42"/>
        <v>0</v>
      </c>
    </row>
    <row r="96" spans="1:19" ht="39.6" x14ac:dyDescent="0.25">
      <c r="A96" s="28" t="s">
        <v>254</v>
      </c>
      <c r="B96" s="80"/>
      <c r="C96" s="39" t="s">
        <v>255</v>
      </c>
      <c r="D96" s="238" t="s">
        <v>256</v>
      </c>
      <c r="E96" s="51" t="s">
        <v>198</v>
      </c>
      <c r="F96" s="41">
        <v>128163</v>
      </c>
      <c r="G96" s="69">
        <v>4.71</v>
      </c>
      <c r="H96" s="304">
        <f t="shared" si="37"/>
        <v>603647.73</v>
      </c>
      <c r="I96" s="310">
        <v>128163</v>
      </c>
      <c r="J96" s="306">
        <v>603647.73</v>
      </c>
      <c r="K96" s="382">
        <v>0</v>
      </c>
      <c r="L96" s="56">
        <f t="shared" si="38"/>
        <v>0</v>
      </c>
      <c r="M96" s="71">
        <f t="shared" si="44"/>
        <v>128163</v>
      </c>
      <c r="N96" s="71">
        <f t="shared" si="45"/>
        <v>603647.73</v>
      </c>
      <c r="O96" s="71">
        <f t="shared" si="41"/>
        <v>0</v>
      </c>
      <c r="P96" s="71">
        <f t="shared" si="46"/>
        <v>0</v>
      </c>
      <c r="Q96" s="75">
        <f t="shared" si="47"/>
        <v>1</v>
      </c>
      <c r="R96" s="64">
        <v>0</v>
      </c>
      <c r="S96" s="65">
        <f t="shared" si="42"/>
        <v>0</v>
      </c>
    </row>
    <row r="97" spans="1:19" x14ac:dyDescent="0.25">
      <c r="A97" s="28">
        <v>41101</v>
      </c>
      <c r="B97" s="80" t="s">
        <v>121</v>
      </c>
      <c r="C97" s="32" t="s">
        <v>143</v>
      </c>
      <c r="D97" s="237"/>
      <c r="E97" s="51" t="s">
        <v>214</v>
      </c>
      <c r="F97" s="41">
        <v>10254</v>
      </c>
      <c r="G97" s="69">
        <v>25.22</v>
      </c>
      <c r="H97" s="304">
        <f t="shared" si="37"/>
        <v>258605.87999999998</v>
      </c>
      <c r="I97" s="310">
        <v>10253.995999999999</v>
      </c>
      <c r="J97" s="306">
        <v>258605.78</v>
      </c>
      <c r="K97" s="382">
        <v>4.0000000000000001E-3</v>
      </c>
      <c r="L97" s="56">
        <f t="shared" si="38"/>
        <v>0.1</v>
      </c>
      <c r="M97" s="57">
        <f t="shared" si="44"/>
        <v>10254</v>
      </c>
      <c r="N97" s="57">
        <f t="shared" si="45"/>
        <v>258605.88</v>
      </c>
      <c r="O97" s="57">
        <f t="shared" si="41"/>
        <v>0</v>
      </c>
      <c r="P97" s="57">
        <f t="shared" si="46"/>
        <v>0</v>
      </c>
      <c r="Q97" s="75">
        <f t="shared" si="47"/>
        <v>1.0000000000000002</v>
      </c>
      <c r="R97" s="64">
        <v>0</v>
      </c>
      <c r="S97" s="65">
        <f t="shared" si="42"/>
        <v>0</v>
      </c>
    </row>
    <row r="98" spans="1:19" x14ac:dyDescent="0.25">
      <c r="A98" s="28">
        <v>41101</v>
      </c>
      <c r="B98" s="80" t="s">
        <v>122</v>
      </c>
      <c r="C98" s="32" t="s">
        <v>257</v>
      </c>
      <c r="D98" s="237"/>
      <c r="E98" s="51" t="s">
        <v>119</v>
      </c>
      <c r="F98" s="41">
        <v>662</v>
      </c>
      <c r="G98" s="69">
        <v>1.1299999999999999</v>
      </c>
      <c r="H98" s="304">
        <f t="shared" si="37"/>
        <v>748.06</v>
      </c>
      <c r="I98" s="310">
        <v>662</v>
      </c>
      <c r="J98" s="306">
        <v>748.06</v>
      </c>
      <c r="K98" s="382">
        <v>0</v>
      </c>
      <c r="L98" s="56">
        <f t="shared" si="38"/>
        <v>0</v>
      </c>
      <c r="M98" s="57">
        <f t="shared" si="44"/>
        <v>662</v>
      </c>
      <c r="N98" s="57">
        <f t="shared" si="45"/>
        <v>748.06</v>
      </c>
      <c r="O98" s="57">
        <f t="shared" si="41"/>
        <v>0</v>
      </c>
      <c r="P98" s="57">
        <f t="shared" si="46"/>
        <v>0</v>
      </c>
      <c r="Q98" s="75">
        <f t="shared" si="47"/>
        <v>1</v>
      </c>
      <c r="R98" s="64">
        <v>0</v>
      </c>
      <c r="S98" s="65">
        <f t="shared" si="42"/>
        <v>0</v>
      </c>
    </row>
    <row r="99" spans="1:19" x14ac:dyDescent="0.25">
      <c r="A99" s="28">
        <v>41101</v>
      </c>
      <c r="B99" s="80" t="s">
        <v>123</v>
      </c>
      <c r="C99" s="32" t="s">
        <v>258</v>
      </c>
      <c r="D99" s="237"/>
      <c r="E99" s="51" t="s">
        <v>119</v>
      </c>
      <c r="F99" s="41">
        <v>1764</v>
      </c>
      <c r="G99" s="69">
        <v>1.1299999999999999</v>
      </c>
      <c r="H99" s="304">
        <f t="shared" si="37"/>
        <v>1993.3199999999997</v>
      </c>
      <c r="I99" s="310">
        <v>1764</v>
      </c>
      <c r="J99" s="306">
        <v>1993.32</v>
      </c>
      <c r="K99" s="382">
        <v>0</v>
      </c>
      <c r="L99" s="56">
        <f t="shared" si="38"/>
        <v>0</v>
      </c>
      <c r="M99" s="57">
        <f t="shared" si="44"/>
        <v>1764</v>
      </c>
      <c r="N99" s="57">
        <f t="shared" si="45"/>
        <v>1993.32</v>
      </c>
      <c r="O99" s="57">
        <f t="shared" si="41"/>
        <v>0</v>
      </c>
      <c r="P99" s="57">
        <f t="shared" si="46"/>
        <v>0</v>
      </c>
      <c r="Q99" s="75">
        <f t="shared" si="47"/>
        <v>1.0000000000000002</v>
      </c>
      <c r="R99" s="64">
        <v>0</v>
      </c>
      <c r="S99" s="65">
        <f t="shared" si="42"/>
        <v>0</v>
      </c>
    </row>
    <row r="100" spans="1:19" x14ac:dyDescent="0.25">
      <c r="A100" s="28" t="s">
        <v>259</v>
      </c>
      <c r="B100" s="80" t="s">
        <v>121</v>
      </c>
      <c r="C100" s="32" t="s">
        <v>260</v>
      </c>
      <c r="D100" s="237" t="s">
        <v>261</v>
      </c>
      <c r="E100" s="29" t="s">
        <v>198</v>
      </c>
      <c r="F100" s="41">
        <v>91</v>
      </c>
      <c r="G100" s="69">
        <v>19.28</v>
      </c>
      <c r="H100" s="304">
        <f t="shared" si="37"/>
        <v>1754.48</v>
      </c>
      <c r="I100" s="310">
        <v>91</v>
      </c>
      <c r="J100" s="306">
        <v>1754.48</v>
      </c>
      <c r="K100" s="382">
        <v>0</v>
      </c>
      <c r="L100" s="56">
        <f t="shared" si="38"/>
        <v>0</v>
      </c>
      <c r="M100" s="57">
        <f t="shared" si="44"/>
        <v>91</v>
      </c>
      <c r="N100" s="57">
        <f t="shared" si="45"/>
        <v>1754.48</v>
      </c>
      <c r="O100" s="57">
        <f t="shared" si="41"/>
        <v>0</v>
      </c>
      <c r="P100" s="57">
        <f t="shared" si="46"/>
        <v>0</v>
      </c>
      <c r="Q100" s="75">
        <f t="shared" si="47"/>
        <v>1</v>
      </c>
      <c r="R100" s="64">
        <v>0</v>
      </c>
      <c r="S100" s="65">
        <f t="shared" si="42"/>
        <v>0</v>
      </c>
    </row>
    <row r="101" spans="1:19" x14ac:dyDescent="0.25">
      <c r="A101" s="28" t="s">
        <v>259</v>
      </c>
      <c r="B101" s="80" t="s">
        <v>122</v>
      </c>
      <c r="C101" s="32" t="s">
        <v>262</v>
      </c>
      <c r="D101" s="237" t="s">
        <v>263</v>
      </c>
      <c r="E101" s="29" t="s">
        <v>198</v>
      </c>
      <c r="F101" s="41">
        <v>2792</v>
      </c>
      <c r="G101" s="69">
        <v>8.17</v>
      </c>
      <c r="H101" s="304">
        <f t="shared" si="37"/>
        <v>22810.639999999999</v>
      </c>
      <c r="I101" s="310">
        <v>2792</v>
      </c>
      <c r="J101" s="306">
        <v>22810.639999999999</v>
      </c>
      <c r="K101" s="382">
        <v>0</v>
      </c>
      <c r="L101" s="56">
        <f t="shared" si="38"/>
        <v>0</v>
      </c>
      <c r="M101" s="57">
        <f t="shared" si="44"/>
        <v>2792</v>
      </c>
      <c r="N101" s="57">
        <f t="shared" si="45"/>
        <v>22810.639999999999</v>
      </c>
      <c r="O101" s="57">
        <f t="shared" si="41"/>
        <v>0</v>
      </c>
      <c r="P101" s="57">
        <f t="shared" si="46"/>
        <v>0</v>
      </c>
      <c r="Q101" s="75">
        <f t="shared" si="47"/>
        <v>1</v>
      </c>
      <c r="R101" s="64">
        <v>0</v>
      </c>
      <c r="S101" s="65">
        <f t="shared" si="42"/>
        <v>0</v>
      </c>
    </row>
    <row r="102" spans="1:19" x14ac:dyDescent="0.25">
      <c r="A102" s="28" t="s">
        <v>259</v>
      </c>
      <c r="B102" s="80" t="s">
        <v>123</v>
      </c>
      <c r="C102" s="32" t="s">
        <v>264</v>
      </c>
      <c r="D102" s="237" t="s">
        <v>265</v>
      </c>
      <c r="E102" s="51" t="s">
        <v>198</v>
      </c>
      <c r="F102" s="41">
        <v>126206</v>
      </c>
      <c r="G102" s="69">
        <v>4.0999999999999996</v>
      </c>
      <c r="H102" s="304">
        <f t="shared" si="37"/>
        <v>517444.6</v>
      </c>
      <c r="I102" s="310">
        <v>126206.00000000001</v>
      </c>
      <c r="J102" s="306">
        <v>517444.60000000003</v>
      </c>
      <c r="K102" s="382">
        <v>0</v>
      </c>
      <c r="L102" s="56">
        <f t="shared" si="38"/>
        <v>0</v>
      </c>
      <c r="M102" s="57">
        <f t="shared" si="44"/>
        <v>126206.00000000001</v>
      </c>
      <c r="N102" s="57">
        <f t="shared" si="45"/>
        <v>517444.60000000003</v>
      </c>
      <c r="O102" s="57">
        <f t="shared" si="41"/>
        <v>0</v>
      </c>
      <c r="P102" s="57">
        <f t="shared" si="46"/>
        <v>0</v>
      </c>
      <c r="Q102" s="75">
        <f t="shared" si="47"/>
        <v>1.0000000000000002</v>
      </c>
      <c r="R102" s="64">
        <v>0</v>
      </c>
      <c r="S102" s="65">
        <f t="shared" si="42"/>
        <v>0</v>
      </c>
    </row>
    <row r="103" spans="1:19" x14ac:dyDescent="0.25">
      <c r="A103" s="28" t="s">
        <v>259</v>
      </c>
      <c r="B103" s="80" t="s">
        <v>124</v>
      </c>
      <c r="C103" s="39" t="s">
        <v>264</v>
      </c>
      <c r="D103" s="238" t="s">
        <v>266</v>
      </c>
      <c r="E103" s="51" t="s">
        <v>198</v>
      </c>
      <c r="F103" s="41">
        <v>7775</v>
      </c>
      <c r="G103" s="69">
        <v>12.59</v>
      </c>
      <c r="H103" s="304">
        <f t="shared" si="37"/>
        <v>97887.25</v>
      </c>
      <c r="I103" s="310">
        <v>5903</v>
      </c>
      <c r="J103" s="306">
        <v>74318.78</v>
      </c>
      <c r="K103" s="382">
        <v>1872</v>
      </c>
      <c r="L103" s="56">
        <f>ROUND(K103*G103,2)-0.01</f>
        <v>23568.47</v>
      </c>
      <c r="M103" s="57">
        <f t="shared" si="44"/>
        <v>7775</v>
      </c>
      <c r="N103" s="57">
        <f t="shared" si="45"/>
        <v>97887.25</v>
      </c>
      <c r="O103" s="57">
        <f t="shared" si="41"/>
        <v>0</v>
      </c>
      <c r="P103" s="57">
        <f>H103-N103</f>
        <v>0</v>
      </c>
      <c r="Q103" s="75">
        <f t="shared" si="47"/>
        <v>1</v>
      </c>
      <c r="R103" s="64">
        <v>0</v>
      </c>
      <c r="S103" s="65">
        <f t="shared" si="42"/>
        <v>0</v>
      </c>
    </row>
    <row r="104" spans="1:19" ht="26.4" x14ac:dyDescent="0.25">
      <c r="A104" s="38" t="s">
        <v>267</v>
      </c>
      <c r="B104" s="81"/>
      <c r="C104" s="39" t="s">
        <v>268</v>
      </c>
      <c r="D104" s="238" t="s">
        <v>263</v>
      </c>
      <c r="E104" s="29" t="s">
        <v>198</v>
      </c>
      <c r="F104" s="41">
        <v>125888</v>
      </c>
      <c r="G104" s="69">
        <v>3.19</v>
      </c>
      <c r="H104" s="304">
        <f t="shared" si="37"/>
        <v>401582.72</v>
      </c>
      <c r="I104" s="310">
        <v>125888</v>
      </c>
      <c r="J104" s="306">
        <v>401582.72000000003</v>
      </c>
      <c r="K104" s="382">
        <v>0</v>
      </c>
      <c r="L104" s="56">
        <f t="shared" si="38"/>
        <v>0</v>
      </c>
      <c r="M104" s="57">
        <f t="shared" si="44"/>
        <v>125888</v>
      </c>
      <c r="N104" s="57">
        <f t="shared" si="45"/>
        <v>401582.72000000003</v>
      </c>
      <c r="O104" s="57">
        <f t="shared" si="41"/>
        <v>0</v>
      </c>
      <c r="P104" s="57">
        <f t="shared" si="46"/>
        <v>0</v>
      </c>
      <c r="Q104" s="75">
        <f t="shared" si="47"/>
        <v>1.0000000000000002</v>
      </c>
      <c r="R104" s="64">
        <v>0</v>
      </c>
      <c r="S104" s="65">
        <f t="shared" si="42"/>
        <v>0</v>
      </c>
    </row>
    <row r="105" spans="1:19" x14ac:dyDescent="0.25">
      <c r="A105" s="38">
        <v>44501</v>
      </c>
      <c r="B105" s="81" t="s">
        <v>121</v>
      </c>
      <c r="C105" s="32" t="s">
        <v>269</v>
      </c>
      <c r="D105" s="237" t="s">
        <v>263</v>
      </c>
      <c r="E105" s="29" t="s">
        <v>198</v>
      </c>
      <c r="F105" s="41">
        <v>154</v>
      </c>
      <c r="G105" s="69">
        <v>1.19</v>
      </c>
      <c r="H105" s="304">
        <f t="shared" si="37"/>
        <v>183.26</v>
      </c>
      <c r="I105" s="310">
        <v>154</v>
      </c>
      <c r="J105" s="306">
        <v>183.26</v>
      </c>
      <c r="K105" s="382">
        <v>0</v>
      </c>
      <c r="L105" s="56">
        <f t="shared" si="38"/>
        <v>0</v>
      </c>
      <c r="M105" s="57">
        <f t="shared" si="44"/>
        <v>154</v>
      </c>
      <c r="N105" s="57">
        <f t="shared" si="45"/>
        <v>183.26</v>
      </c>
      <c r="O105" s="57">
        <f t="shared" si="41"/>
        <v>0</v>
      </c>
      <c r="P105" s="57">
        <f t="shared" si="46"/>
        <v>0</v>
      </c>
      <c r="Q105" s="75">
        <f t="shared" si="47"/>
        <v>1</v>
      </c>
      <c r="R105" s="64">
        <v>0</v>
      </c>
      <c r="S105" s="65">
        <f t="shared" si="42"/>
        <v>0</v>
      </c>
    </row>
    <row r="106" spans="1:19" x14ac:dyDescent="0.25">
      <c r="A106" s="38">
        <v>44501</v>
      </c>
      <c r="B106" s="80" t="s">
        <v>122</v>
      </c>
      <c r="C106" s="39" t="s">
        <v>269</v>
      </c>
      <c r="D106" s="238" t="s">
        <v>266</v>
      </c>
      <c r="E106" s="51" t="s">
        <v>198</v>
      </c>
      <c r="F106" s="41">
        <v>2574</v>
      </c>
      <c r="G106" s="69">
        <v>1.35</v>
      </c>
      <c r="H106" s="304">
        <f t="shared" si="37"/>
        <v>3474.9</v>
      </c>
      <c r="I106" s="310">
        <v>2574</v>
      </c>
      <c r="J106" s="306">
        <v>3474.9000000000005</v>
      </c>
      <c r="K106" s="382">
        <v>0</v>
      </c>
      <c r="L106" s="56">
        <f t="shared" si="38"/>
        <v>0</v>
      </c>
      <c r="M106" s="57">
        <f t="shared" si="44"/>
        <v>2574</v>
      </c>
      <c r="N106" s="57">
        <f t="shared" si="45"/>
        <v>3474.9000000000005</v>
      </c>
      <c r="O106" s="57">
        <f t="shared" si="41"/>
        <v>0</v>
      </c>
      <c r="P106" s="57">
        <f t="shared" si="46"/>
        <v>0</v>
      </c>
      <c r="Q106" s="75">
        <f t="shared" si="47"/>
        <v>1.0000000000000002</v>
      </c>
      <c r="R106" s="64">
        <v>0</v>
      </c>
      <c r="S106" s="65">
        <f t="shared" si="42"/>
        <v>0</v>
      </c>
    </row>
    <row r="107" spans="1:19" x14ac:dyDescent="0.25">
      <c r="A107" s="28">
        <v>44501</v>
      </c>
      <c r="B107" s="80" t="s">
        <v>123</v>
      </c>
      <c r="C107" s="32" t="s">
        <v>269</v>
      </c>
      <c r="D107" s="237" t="s">
        <v>270</v>
      </c>
      <c r="E107" s="51" t="s">
        <v>198</v>
      </c>
      <c r="F107" s="84">
        <v>150</v>
      </c>
      <c r="G107" s="69">
        <v>1.84</v>
      </c>
      <c r="H107" s="304">
        <f t="shared" si="37"/>
        <v>276</v>
      </c>
      <c r="I107" s="310">
        <v>150</v>
      </c>
      <c r="J107" s="306">
        <v>276</v>
      </c>
      <c r="K107" s="382">
        <v>0</v>
      </c>
      <c r="L107" s="56">
        <f t="shared" si="38"/>
        <v>0</v>
      </c>
      <c r="M107" s="57">
        <f t="shared" si="44"/>
        <v>150</v>
      </c>
      <c r="N107" s="57">
        <f t="shared" si="45"/>
        <v>276</v>
      </c>
      <c r="O107" s="57">
        <f t="shared" si="41"/>
        <v>0</v>
      </c>
      <c r="P107" s="57">
        <f t="shared" si="46"/>
        <v>0</v>
      </c>
      <c r="Q107" s="75">
        <f t="shared" si="47"/>
        <v>1</v>
      </c>
      <c r="R107" s="64">
        <v>0</v>
      </c>
      <c r="S107" s="65">
        <f t="shared" si="42"/>
        <v>0</v>
      </c>
    </row>
    <row r="108" spans="1:19" x14ac:dyDescent="0.25">
      <c r="A108" s="38">
        <v>44501</v>
      </c>
      <c r="B108" s="81" t="s">
        <v>124</v>
      </c>
      <c r="C108" s="39" t="s">
        <v>269</v>
      </c>
      <c r="D108" s="238" t="s">
        <v>245</v>
      </c>
      <c r="E108" s="51" t="s">
        <v>198</v>
      </c>
      <c r="F108" s="41">
        <v>15212</v>
      </c>
      <c r="G108" s="69">
        <v>3.33</v>
      </c>
      <c r="H108" s="304">
        <f t="shared" si="37"/>
        <v>50655.96</v>
      </c>
      <c r="I108" s="310">
        <v>15212</v>
      </c>
      <c r="J108" s="306">
        <v>50655.96</v>
      </c>
      <c r="K108" s="382">
        <v>0</v>
      </c>
      <c r="L108" s="70">
        <f t="shared" si="38"/>
        <v>0</v>
      </c>
      <c r="M108" s="71">
        <f t="shared" si="44"/>
        <v>15212</v>
      </c>
      <c r="N108" s="71">
        <f t="shared" si="45"/>
        <v>50655.96</v>
      </c>
      <c r="O108" s="71">
        <f t="shared" si="41"/>
        <v>0</v>
      </c>
      <c r="P108" s="71">
        <f t="shared" si="46"/>
        <v>0</v>
      </c>
      <c r="Q108" s="75">
        <f t="shared" si="47"/>
        <v>1</v>
      </c>
      <c r="R108" s="64">
        <v>0</v>
      </c>
      <c r="S108" s="73">
        <f t="shared" si="42"/>
        <v>0</v>
      </c>
    </row>
    <row r="109" spans="1:19" x14ac:dyDescent="0.25">
      <c r="A109" s="38">
        <v>45001</v>
      </c>
      <c r="B109" s="81"/>
      <c r="C109" s="40" t="s">
        <v>271</v>
      </c>
      <c r="D109" s="239" t="s">
        <v>272</v>
      </c>
      <c r="E109" s="51" t="s">
        <v>22</v>
      </c>
      <c r="F109" s="41">
        <v>91</v>
      </c>
      <c r="G109" s="59">
        <v>19.68</v>
      </c>
      <c r="H109" s="304">
        <f t="shared" si="37"/>
        <v>1790.8799999999999</v>
      </c>
      <c r="I109" s="310">
        <v>91</v>
      </c>
      <c r="J109" s="306">
        <v>1790.88</v>
      </c>
      <c r="K109" s="382">
        <v>0</v>
      </c>
      <c r="L109" s="56">
        <f t="shared" si="38"/>
        <v>0</v>
      </c>
      <c r="M109" s="57">
        <f t="shared" si="44"/>
        <v>91</v>
      </c>
      <c r="N109" s="57">
        <f t="shared" si="45"/>
        <v>1790.88</v>
      </c>
      <c r="O109" s="57">
        <f t="shared" si="41"/>
        <v>0</v>
      </c>
      <c r="P109" s="57">
        <f t="shared" si="46"/>
        <v>0</v>
      </c>
      <c r="Q109" s="75">
        <f t="shared" si="47"/>
        <v>1.0000000000000002</v>
      </c>
      <c r="R109" s="64">
        <v>0</v>
      </c>
      <c r="S109" s="65">
        <f t="shared" si="42"/>
        <v>0</v>
      </c>
    </row>
    <row r="110" spans="1:19" x14ac:dyDescent="0.25">
      <c r="A110" s="38">
        <v>45003</v>
      </c>
      <c r="B110" s="80"/>
      <c r="C110" s="39" t="s">
        <v>273</v>
      </c>
      <c r="D110" s="238" t="s">
        <v>274</v>
      </c>
      <c r="E110" s="51" t="s">
        <v>22</v>
      </c>
      <c r="F110" s="41">
        <v>685</v>
      </c>
      <c r="G110" s="69">
        <v>39.36</v>
      </c>
      <c r="H110" s="304">
        <f t="shared" si="37"/>
        <v>26961.599999999999</v>
      </c>
      <c r="I110" s="310">
        <v>685</v>
      </c>
      <c r="J110" s="306">
        <v>26961.599999999999</v>
      </c>
      <c r="K110" s="382">
        <v>0</v>
      </c>
      <c r="L110" s="56">
        <f t="shared" si="38"/>
        <v>0</v>
      </c>
      <c r="M110" s="57">
        <f t="shared" si="44"/>
        <v>685</v>
      </c>
      <c r="N110" s="57">
        <f t="shared" si="45"/>
        <v>26961.599999999999</v>
      </c>
      <c r="O110" s="57">
        <f t="shared" si="41"/>
        <v>0</v>
      </c>
      <c r="P110" s="57">
        <f t="shared" si="46"/>
        <v>0</v>
      </c>
      <c r="Q110" s="75">
        <f t="shared" si="47"/>
        <v>1</v>
      </c>
      <c r="R110" s="64">
        <v>0</v>
      </c>
      <c r="S110" s="65">
        <f t="shared" si="42"/>
        <v>0</v>
      </c>
    </row>
    <row r="111" spans="1:19" x14ac:dyDescent="0.25">
      <c r="A111" s="28">
        <v>45004</v>
      </c>
      <c r="B111" s="80" t="s">
        <v>121</v>
      </c>
      <c r="C111" s="32" t="s">
        <v>148</v>
      </c>
      <c r="D111" s="237" t="s">
        <v>266</v>
      </c>
      <c r="E111" s="51" t="s">
        <v>198</v>
      </c>
      <c r="F111" s="84">
        <v>260</v>
      </c>
      <c r="G111" s="69">
        <v>24.47</v>
      </c>
      <c r="H111" s="304">
        <f t="shared" si="37"/>
        <v>6362.2</v>
      </c>
      <c r="I111" s="310">
        <v>260</v>
      </c>
      <c r="J111" s="306">
        <v>6362.2</v>
      </c>
      <c r="K111" s="382">
        <v>0</v>
      </c>
      <c r="L111" s="56">
        <f t="shared" si="38"/>
        <v>0</v>
      </c>
      <c r="M111" s="57">
        <f t="shared" si="44"/>
        <v>260</v>
      </c>
      <c r="N111" s="57">
        <f t="shared" si="45"/>
        <v>6362.2</v>
      </c>
      <c r="O111" s="57">
        <f t="shared" si="41"/>
        <v>0</v>
      </c>
      <c r="P111" s="57">
        <f t="shared" si="46"/>
        <v>0</v>
      </c>
      <c r="Q111" s="75">
        <f t="shared" si="47"/>
        <v>1</v>
      </c>
      <c r="R111" s="64">
        <v>0</v>
      </c>
      <c r="S111" s="65">
        <f t="shared" si="42"/>
        <v>0</v>
      </c>
    </row>
    <row r="112" spans="1:19" x14ac:dyDescent="0.25">
      <c r="A112" s="38">
        <v>45004</v>
      </c>
      <c r="B112" s="81" t="s">
        <v>122</v>
      </c>
      <c r="C112" s="39" t="s">
        <v>275</v>
      </c>
      <c r="D112" s="238" t="s">
        <v>266</v>
      </c>
      <c r="E112" s="51" t="s">
        <v>198</v>
      </c>
      <c r="F112" s="58">
        <v>4</v>
      </c>
      <c r="G112" s="59">
        <v>24.47</v>
      </c>
      <c r="H112" s="304">
        <f t="shared" si="37"/>
        <v>97.88</v>
      </c>
      <c r="I112" s="310">
        <v>4</v>
      </c>
      <c r="J112" s="306">
        <v>97.88</v>
      </c>
      <c r="K112" s="382">
        <v>0</v>
      </c>
      <c r="L112" s="70">
        <f t="shared" si="38"/>
        <v>0</v>
      </c>
      <c r="M112" s="71">
        <f t="shared" si="44"/>
        <v>4</v>
      </c>
      <c r="N112" s="71">
        <f t="shared" si="45"/>
        <v>97.88</v>
      </c>
      <c r="O112" s="71">
        <f t="shared" si="41"/>
        <v>0</v>
      </c>
      <c r="P112" s="71">
        <f t="shared" si="46"/>
        <v>0</v>
      </c>
      <c r="Q112" s="75">
        <f t="shared" si="47"/>
        <v>1</v>
      </c>
      <c r="R112" s="64">
        <v>0</v>
      </c>
      <c r="S112" s="73">
        <f t="shared" si="42"/>
        <v>0</v>
      </c>
    </row>
    <row r="113" spans="1:19" x14ac:dyDescent="0.25">
      <c r="A113" s="38">
        <v>45005</v>
      </c>
      <c r="B113" s="81" t="s">
        <v>121</v>
      </c>
      <c r="C113" s="32" t="s">
        <v>276</v>
      </c>
      <c r="D113" s="237" t="s">
        <v>277</v>
      </c>
      <c r="E113" s="51" t="s">
        <v>198</v>
      </c>
      <c r="F113" s="41">
        <v>124</v>
      </c>
      <c r="G113" s="42">
        <v>39.36</v>
      </c>
      <c r="H113" s="304">
        <f t="shared" si="37"/>
        <v>4880.6400000000003</v>
      </c>
      <c r="I113" s="310">
        <v>124</v>
      </c>
      <c r="J113" s="306">
        <v>4880.6400000000003</v>
      </c>
      <c r="K113" s="382">
        <v>0</v>
      </c>
      <c r="L113" s="56">
        <f t="shared" si="38"/>
        <v>0</v>
      </c>
      <c r="M113" s="57">
        <f t="shared" si="44"/>
        <v>124</v>
      </c>
      <c r="N113" s="57">
        <f t="shared" si="45"/>
        <v>4880.6400000000003</v>
      </c>
      <c r="O113" s="57">
        <f t="shared" si="41"/>
        <v>0</v>
      </c>
      <c r="P113" s="57">
        <f t="shared" si="46"/>
        <v>0</v>
      </c>
      <c r="Q113" s="75">
        <f t="shared" si="47"/>
        <v>1</v>
      </c>
      <c r="R113" s="64">
        <v>0</v>
      </c>
      <c r="S113" s="65">
        <f t="shared" si="42"/>
        <v>0</v>
      </c>
    </row>
    <row r="114" spans="1:19" x14ac:dyDescent="0.25">
      <c r="A114" s="38">
        <v>45005</v>
      </c>
      <c r="B114" s="81" t="s">
        <v>122</v>
      </c>
      <c r="C114" s="32" t="s">
        <v>278</v>
      </c>
      <c r="D114" s="237" t="s">
        <v>277</v>
      </c>
      <c r="E114" s="51" t="s">
        <v>198</v>
      </c>
      <c r="F114" s="298">
        <v>40</v>
      </c>
      <c r="G114" s="69">
        <v>39.36</v>
      </c>
      <c r="H114" s="304">
        <f t="shared" si="37"/>
        <v>1574.4</v>
      </c>
      <c r="I114" s="310">
        <v>40</v>
      </c>
      <c r="J114" s="306">
        <v>1574.4</v>
      </c>
      <c r="K114" s="382">
        <v>0</v>
      </c>
      <c r="L114" s="56">
        <f t="shared" ref="L114" si="48">ROUND(K114*G114,2)</f>
        <v>0</v>
      </c>
      <c r="M114" s="57">
        <f t="shared" ref="M114" si="49">I114+K114</f>
        <v>40</v>
      </c>
      <c r="N114" s="57">
        <f t="shared" ref="N114" si="50">J114+L114</f>
        <v>1574.4</v>
      </c>
      <c r="O114" s="57">
        <f t="shared" ref="O114" si="51">F114-M114</f>
        <v>0</v>
      </c>
      <c r="P114" s="57">
        <f t="shared" ref="P114" si="52">H114-N114</f>
        <v>0</v>
      </c>
      <c r="Q114" s="75">
        <f t="shared" ref="Q114" si="53">(N114/H114)</f>
        <v>1</v>
      </c>
      <c r="R114" s="64">
        <v>0</v>
      </c>
      <c r="S114" s="65">
        <f t="shared" si="42"/>
        <v>0</v>
      </c>
    </row>
    <row r="115" spans="1:19" x14ac:dyDescent="0.25">
      <c r="A115" s="38">
        <v>45007</v>
      </c>
      <c r="B115" s="80"/>
      <c r="C115" s="40" t="s">
        <v>279</v>
      </c>
      <c r="D115" s="239" t="s">
        <v>280</v>
      </c>
      <c r="E115" s="29" t="s">
        <v>198</v>
      </c>
      <c r="F115" s="58">
        <v>97</v>
      </c>
      <c r="G115" s="59">
        <v>79.790000000000006</v>
      </c>
      <c r="H115" s="304">
        <f t="shared" si="37"/>
        <v>7739.630000000001</v>
      </c>
      <c r="I115" s="310">
        <v>97</v>
      </c>
      <c r="J115" s="306">
        <v>7739.63</v>
      </c>
      <c r="K115" s="382">
        <v>0</v>
      </c>
      <c r="L115" s="56">
        <f t="shared" si="38"/>
        <v>0</v>
      </c>
      <c r="M115" s="57">
        <f t="shared" si="44"/>
        <v>97</v>
      </c>
      <c r="N115" s="57">
        <f t="shared" si="45"/>
        <v>7739.63</v>
      </c>
      <c r="O115" s="57">
        <f t="shared" si="41"/>
        <v>0</v>
      </c>
      <c r="P115" s="57">
        <f t="shared" si="46"/>
        <v>0</v>
      </c>
      <c r="Q115" s="75">
        <f t="shared" si="47"/>
        <v>0.99999999999999989</v>
      </c>
      <c r="R115" s="64">
        <v>0</v>
      </c>
      <c r="S115" s="65">
        <f t="shared" si="42"/>
        <v>0</v>
      </c>
    </row>
    <row r="116" spans="1:19" x14ac:dyDescent="0.25">
      <c r="A116" s="38">
        <v>45008</v>
      </c>
      <c r="B116" s="80"/>
      <c r="C116" s="32" t="s">
        <v>281</v>
      </c>
      <c r="D116" s="237" t="s">
        <v>282</v>
      </c>
      <c r="E116" s="51" t="s">
        <v>198</v>
      </c>
      <c r="F116" s="41">
        <v>20</v>
      </c>
      <c r="G116" s="42">
        <v>101.06</v>
      </c>
      <c r="H116" s="304">
        <f t="shared" si="37"/>
        <v>2021.2</v>
      </c>
      <c r="I116" s="310">
        <v>20</v>
      </c>
      <c r="J116" s="306">
        <v>2021.2</v>
      </c>
      <c r="K116" s="383">
        <v>0</v>
      </c>
      <c r="L116" s="311">
        <f t="shared" si="38"/>
        <v>0</v>
      </c>
      <c r="M116" s="312">
        <f t="shared" si="44"/>
        <v>20</v>
      </c>
      <c r="N116" s="312">
        <f t="shared" si="45"/>
        <v>2021.2</v>
      </c>
      <c r="O116" s="312">
        <f t="shared" si="41"/>
        <v>0</v>
      </c>
      <c r="P116" s="312">
        <f t="shared" si="46"/>
        <v>0</v>
      </c>
      <c r="Q116" s="313">
        <f t="shared" si="47"/>
        <v>1</v>
      </c>
      <c r="R116" s="64">
        <v>0</v>
      </c>
      <c r="S116" s="65">
        <f t="shared" si="42"/>
        <v>0</v>
      </c>
    </row>
    <row r="117" spans="1:19" x14ac:dyDescent="0.25">
      <c r="A117" s="60"/>
      <c r="B117" s="60"/>
      <c r="C117" s="233" t="s">
        <v>23</v>
      </c>
      <c r="D117" s="234"/>
      <c r="E117" s="234"/>
      <c r="F117" s="235"/>
      <c r="G117" s="318"/>
      <c r="H117" s="318">
        <f>SUM(H84:H116)</f>
        <v>3145280.3</v>
      </c>
      <c r="I117" s="321"/>
      <c r="J117" s="318">
        <f>ROUND(SUM(J84:J116),2)</f>
        <v>3121711.73</v>
      </c>
      <c r="K117" s="318"/>
      <c r="L117" s="318">
        <f>ROUND(SUM(L84:L116),2)</f>
        <v>23568.57</v>
      </c>
      <c r="M117" s="318"/>
      <c r="N117" s="318">
        <f>ROUND(SUM(N84:N116),2)</f>
        <v>3145280.3</v>
      </c>
      <c r="O117" s="318"/>
      <c r="P117" s="318">
        <f>SUM(P84:P116)</f>
        <v>0</v>
      </c>
      <c r="Q117" s="313">
        <f>(N117/H117)</f>
        <v>1</v>
      </c>
      <c r="R117" s="333"/>
      <c r="S117" s="319">
        <f>ROUND(SUM(S84:S116),2)</f>
        <v>0</v>
      </c>
    </row>
    <row r="118" spans="1:19" x14ac:dyDescent="0.25">
      <c r="A118" s="117"/>
      <c r="B118" s="117"/>
      <c r="C118" s="118"/>
      <c r="D118" s="118"/>
      <c r="E118" s="118"/>
      <c r="F118" s="118"/>
      <c r="G118" s="8"/>
      <c r="H118" s="8"/>
      <c r="I118" s="8"/>
      <c r="J118" s="8"/>
      <c r="K118" s="8"/>
      <c r="L118" s="8"/>
      <c r="M118" s="8"/>
      <c r="N118" s="8"/>
      <c r="O118" s="8"/>
      <c r="P118" s="8"/>
      <c r="Q118" s="8"/>
      <c r="R118" s="8"/>
    </row>
    <row r="119" spans="1:19" ht="15.6" x14ac:dyDescent="0.3">
      <c r="A119" s="123" t="s">
        <v>105</v>
      </c>
      <c r="B119" s="123"/>
      <c r="C119" s="122"/>
      <c r="D119" s="122"/>
      <c r="E119" s="122"/>
      <c r="F119" s="93"/>
      <c r="G119" s="93"/>
      <c r="H119" s="9"/>
      <c r="I119" s="9"/>
      <c r="J119" s="120"/>
      <c r="K119" s="120"/>
      <c r="L119" s="9"/>
      <c r="M119" s="9"/>
      <c r="N119" s="9"/>
      <c r="O119" s="9"/>
      <c r="P119" s="9"/>
      <c r="Q119" s="9"/>
      <c r="R119" s="9"/>
    </row>
    <row r="120" spans="1:19" ht="13.2" customHeight="1" x14ac:dyDescent="0.25">
      <c r="A120" s="96"/>
      <c r="B120" s="96"/>
      <c r="C120" s="96"/>
      <c r="D120" s="96"/>
      <c r="E120" s="96"/>
      <c r="F120" s="426" t="s">
        <v>11</v>
      </c>
      <c r="G120" s="426"/>
      <c r="H120" s="426"/>
      <c r="I120" s="427" t="s">
        <v>0</v>
      </c>
      <c r="J120" s="428"/>
      <c r="K120" s="418" t="s">
        <v>1</v>
      </c>
      <c r="L120" s="419"/>
      <c r="M120" s="420" t="s">
        <v>2</v>
      </c>
      <c r="N120" s="421"/>
      <c r="O120" s="420" t="s">
        <v>3</v>
      </c>
      <c r="P120" s="421"/>
      <c r="Q120" s="422" t="s">
        <v>4</v>
      </c>
      <c r="R120" s="424" t="s">
        <v>70</v>
      </c>
      <c r="S120" s="425"/>
    </row>
    <row r="121" spans="1:19" x14ac:dyDescent="0.25">
      <c r="A121" s="97" t="s">
        <v>30</v>
      </c>
      <c r="B121" s="97"/>
      <c r="C121" s="97" t="s">
        <v>13</v>
      </c>
      <c r="D121" s="97" t="s">
        <v>137</v>
      </c>
      <c r="E121" s="97" t="s">
        <v>14</v>
      </c>
      <c r="F121" s="97" t="s">
        <v>5</v>
      </c>
      <c r="G121" s="98" t="s">
        <v>31</v>
      </c>
      <c r="H121" s="99" t="s">
        <v>32</v>
      </c>
      <c r="I121" s="100" t="s">
        <v>5</v>
      </c>
      <c r="J121" s="229" t="s">
        <v>21</v>
      </c>
      <c r="K121" s="101" t="s">
        <v>5</v>
      </c>
      <c r="L121" s="102" t="s">
        <v>21</v>
      </c>
      <c r="M121" s="100" t="s">
        <v>5</v>
      </c>
      <c r="N121" s="229" t="s">
        <v>21</v>
      </c>
      <c r="O121" s="100" t="s">
        <v>5</v>
      </c>
      <c r="P121" s="229" t="s">
        <v>21</v>
      </c>
      <c r="Q121" s="423"/>
      <c r="R121" s="103" t="s">
        <v>5</v>
      </c>
      <c r="S121" s="27" t="s">
        <v>21</v>
      </c>
    </row>
    <row r="122" spans="1:19" ht="13.8" thickBot="1" x14ac:dyDescent="0.3">
      <c r="A122" s="104">
        <v>1</v>
      </c>
      <c r="B122" s="104"/>
      <c r="C122" s="5">
        <v>2</v>
      </c>
      <c r="D122" s="104">
        <v>3</v>
      </c>
      <c r="E122" s="5">
        <v>4</v>
      </c>
      <c r="F122" s="5">
        <v>5</v>
      </c>
      <c r="G122" s="5">
        <v>6</v>
      </c>
      <c r="H122" s="104">
        <v>7</v>
      </c>
      <c r="I122" s="5">
        <v>8</v>
      </c>
      <c r="J122" s="5">
        <v>9</v>
      </c>
      <c r="K122" s="104">
        <v>10</v>
      </c>
      <c r="L122" s="5">
        <v>11</v>
      </c>
      <c r="M122" s="104" t="s">
        <v>138</v>
      </c>
      <c r="N122" s="5" t="s">
        <v>139</v>
      </c>
      <c r="O122" s="104" t="s">
        <v>140</v>
      </c>
      <c r="P122" s="5" t="s">
        <v>141</v>
      </c>
      <c r="Q122" s="107" t="s">
        <v>142</v>
      </c>
      <c r="R122" s="108">
        <v>17</v>
      </c>
      <c r="S122" s="108">
        <v>18</v>
      </c>
    </row>
    <row r="123" spans="1:19" ht="13.8" thickTop="1" x14ac:dyDescent="0.25">
      <c r="A123" s="60">
        <v>50101</v>
      </c>
      <c r="B123" s="60"/>
      <c r="C123" s="124" t="s">
        <v>283</v>
      </c>
      <c r="D123" s="60" t="s">
        <v>284</v>
      </c>
      <c r="E123" s="60" t="s">
        <v>22</v>
      </c>
      <c r="F123" s="314">
        <v>144</v>
      </c>
      <c r="G123" s="59">
        <v>47.87</v>
      </c>
      <c r="H123" s="304">
        <f t="shared" ref="H123:H135" si="54">F123*G123</f>
        <v>6893.28</v>
      </c>
      <c r="I123" s="315">
        <v>144</v>
      </c>
      <c r="J123" s="306">
        <v>6893.28</v>
      </c>
      <c r="K123" s="316">
        <v>0</v>
      </c>
      <c r="L123" s="306">
        <f>ROUND(K123*G123,2)</f>
        <v>0</v>
      </c>
      <c r="M123" s="306">
        <f t="shared" ref="M123:M135" si="55">I123+K123</f>
        <v>144</v>
      </c>
      <c r="N123" s="306">
        <f t="shared" ref="N123:N135" si="56">J123+L123</f>
        <v>6893.28</v>
      </c>
      <c r="O123" s="306">
        <f>F123-M123</f>
        <v>0</v>
      </c>
      <c r="P123" s="306">
        <f t="shared" ref="P123:P135" si="57">H123-N123</f>
        <v>0</v>
      </c>
      <c r="Q123" s="313">
        <f t="shared" ref="Q123:Q135" si="58">(N123/H123)</f>
        <v>1</v>
      </c>
      <c r="R123" s="64">
        <v>0</v>
      </c>
      <c r="S123" s="65">
        <f>G123*R123</f>
        <v>0</v>
      </c>
    </row>
    <row r="124" spans="1:19" x14ac:dyDescent="0.25">
      <c r="A124" s="125">
        <v>50102</v>
      </c>
      <c r="B124" s="125"/>
      <c r="C124" s="124" t="s">
        <v>285</v>
      </c>
      <c r="D124" s="60"/>
      <c r="E124" s="60" t="s">
        <v>24</v>
      </c>
      <c r="F124" s="314">
        <v>1</v>
      </c>
      <c r="G124" s="59">
        <v>106.38</v>
      </c>
      <c r="H124" s="304">
        <f t="shared" si="54"/>
        <v>106.38</v>
      </c>
      <c r="I124" s="315">
        <v>1</v>
      </c>
      <c r="J124" s="306">
        <v>106.38</v>
      </c>
      <c r="K124" s="316">
        <v>0</v>
      </c>
      <c r="L124" s="306">
        <f t="shared" ref="L124:L132" si="59">ROUND(K124*G124,2)</f>
        <v>0</v>
      </c>
      <c r="M124" s="306">
        <f t="shared" ref="M124:M132" si="60">I124+K124</f>
        <v>1</v>
      </c>
      <c r="N124" s="306">
        <f t="shared" ref="N124:N132" si="61">J124+L124</f>
        <v>106.38</v>
      </c>
      <c r="O124" s="306">
        <f t="shared" ref="O124:O132" si="62">F124-M124</f>
        <v>0</v>
      </c>
      <c r="P124" s="306">
        <f t="shared" ref="P124:P132" si="63">H124-N124</f>
        <v>0</v>
      </c>
      <c r="Q124" s="313">
        <f t="shared" ref="Q124:Q132" si="64">(N124/H124)</f>
        <v>1</v>
      </c>
      <c r="R124" s="64">
        <v>0</v>
      </c>
      <c r="S124" s="65">
        <f t="shared" ref="S124:S132" si="65">G124*R124</f>
        <v>0</v>
      </c>
    </row>
    <row r="125" spans="1:19" x14ac:dyDescent="0.25">
      <c r="A125" s="125">
        <v>50103</v>
      </c>
      <c r="B125" s="125" t="s">
        <v>121</v>
      </c>
      <c r="C125" s="124" t="s">
        <v>286</v>
      </c>
      <c r="D125" s="60" t="s">
        <v>287</v>
      </c>
      <c r="E125" s="60" t="s">
        <v>22</v>
      </c>
      <c r="F125" s="314">
        <v>84</v>
      </c>
      <c r="G125" s="59">
        <v>95.74</v>
      </c>
      <c r="H125" s="304">
        <f t="shared" si="54"/>
        <v>8042.16</v>
      </c>
      <c r="I125" s="315">
        <v>82</v>
      </c>
      <c r="J125" s="306">
        <v>7850.68</v>
      </c>
      <c r="K125" s="316">
        <v>2</v>
      </c>
      <c r="L125" s="306">
        <f t="shared" si="59"/>
        <v>191.48</v>
      </c>
      <c r="M125" s="306">
        <f t="shared" si="60"/>
        <v>84</v>
      </c>
      <c r="N125" s="306">
        <f t="shared" si="61"/>
        <v>8042.16</v>
      </c>
      <c r="O125" s="306">
        <f t="shared" si="62"/>
        <v>0</v>
      </c>
      <c r="P125" s="306">
        <f t="shared" si="63"/>
        <v>0</v>
      </c>
      <c r="Q125" s="313">
        <f t="shared" si="64"/>
        <v>1</v>
      </c>
      <c r="R125" s="64">
        <v>0</v>
      </c>
      <c r="S125" s="65">
        <f t="shared" si="65"/>
        <v>0</v>
      </c>
    </row>
    <row r="126" spans="1:19" x14ac:dyDescent="0.25">
      <c r="A126" s="125">
        <v>50103</v>
      </c>
      <c r="B126" s="125" t="s">
        <v>122</v>
      </c>
      <c r="C126" s="124" t="s">
        <v>286</v>
      </c>
      <c r="D126" s="60" t="s">
        <v>288</v>
      </c>
      <c r="E126" s="60" t="s">
        <v>22</v>
      </c>
      <c r="F126" s="314">
        <v>38</v>
      </c>
      <c r="G126" s="59">
        <v>101.06</v>
      </c>
      <c r="H126" s="304">
        <f t="shared" si="54"/>
        <v>3840.28</v>
      </c>
      <c r="I126" s="315">
        <v>37</v>
      </c>
      <c r="J126" s="306">
        <v>3739.2200000000003</v>
      </c>
      <c r="K126" s="316">
        <v>1</v>
      </c>
      <c r="L126" s="306">
        <f t="shared" si="59"/>
        <v>101.06</v>
      </c>
      <c r="M126" s="306">
        <f t="shared" si="60"/>
        <v>38</v>
      </c>
      <c r="N126" s="306">
        <f t="shared" si="61"/>
        <v>3840.28</v>
      </c>
      <c r="O126" s="306">
        <f t="shared" si="62"/>
        <v>0</v>
      </c>
      <c r="P126" s="306">
        <f t="shared" si="63"/>
        <v>0</v>
      </c>
      <c r="Q126" s="313">
        <f t="shared" si="64"/>
        <v>1</v>
      </c>
      <c r="R126" s="64">
        <v>0</v>
      </c>
      <c r="S126" s="65">
        <f t="shared" si="65"/>
        <v>0</v>
      </c>
    </row>
    <row r="127" spans="1:19" x14ac:dyDescent="0.25">
      <c r="A127" s="125">
        <v>50104</v>
      </c>
      <c r="B127" s="125"/>
      <c r="C127" s="124" t="s">
        <v>289</v>
      </c>
      <c r="D127" s="60"/>
      <c r="E127" s="60" t="s">
        <v>24</v>
      </c>
      <c r="F127" s="314">
        <v>6</v>
      </c>
      <c r="G127" s="59">
        <v>58.51</v>
      </c>
      <c r="H127" s="304">
        <f t="shared" si="54"/>
        <v>351.06</v>
      </c>
      <c r="I127" s="315">
        <v>6.0000000000000009</v>
      </c>
      <c r="J127" s="306">
        <v>351.06</v>
      </c>
      <c r="K127" s="316">
        <v>0</v>
      </c>
      <c r="L127" s="306">
        <f t="shared" si="59"/>
        <v>0</v>
      </c>
      <c r="M127" s="306">
        <f t="shared" si="60"/>
        <v>6.0000000000000009</v>
      </c>
      <c r="N127" s="306">
        <f t="shared" si="61"/>
        <v>351.06</v>
      </c>
      <c r="O127" s="306">
        <f t="shared" si="62"/>
        <v>0</v>
      </c>
      <c r="P127" s="306">
        <f t="shared" si="63"/>
        <v>0</v>
      </c>
      <c r="Q127" s="313">
        <f t="shared" si="64"/>
        <v>1</v>
      </c>
      <c r="R127" s="64">
        <v>0</v>
      </c>
      <c r="S127" s="65">
        <f t="shared" si="65"/>
        <v>0</v>
      </c>
    </row>
    <row r="128" spans="1:19" x14ac:dyDescent="0.25">
      <c r="A128" s="125">
        <v>50201</v>
      </c>
      <c r="B128" s="125" t="s">
        <v>121</v>
      </c>
      <c r="C128" s="124" t="s">
        <v>290</v>
      </c>
      <c r="D128" s="60" t="s">
        <v>291</v>
      </c>
      <c r="E128" s="60" t="s">
        <v>24</v>
      </c>
      <c r="F128" s="314">
        <v>6</v>
      </c>
      <c r="G128" s="59">
        <v>478.72</v>
      </c>
      <c r="H128" s="304">
        <f t="shared" si="54"/>
        <v>2872.32</v>
      </c>
      <c r="I128" s="315">
        <v>6.0000000000000009</v>
      </c>
      <c r="J128" s="306">
        <v>2872.32</v>
      </c>
      <c r="K128" s="316">
        <v>0</v>
      </c>
      <c r="L128" s="306">
        <f t="shared" si="59"/>
        <v>0</v>
      </c>
      <c r="M128" s="306">
        <f t="shared" si="60"/>
        <v>6.0000000000000009</v>
      </c>
      <c r="N128" s="306">
        <f t="shared" si="61"/>
        <v>2872.32</v>
      </c>
      <c r="O128" s="306">
        <f t="shared" si="62"/>
        <v>0</v>
      </c>
      <c r="P128" s="306">
        <f t="shared" si="63"/>
        <v>0</v>
      </c>
      <c r="Q128" s="313">
        <f t="shared" si="64"/>
        <v>1</v>
      </c>
      <c r="R128" s="64">
        <v>0</v>
      </c>
      <c r="S128" s="65">
        <f t="shared" si="65"/>
        <v>0</v>
      </c>
    </row>
    <row r="129" spans="1:19" x14ac:dyDescent="0.25">
      <c r="A129" s="125">
        <v>50201</v>
      </c>
      <c r="B129" s="125" t="s">
        <v>122</v>
      </c>
      <c r="C129" s="124" t="s">
        <v>292</v>
      </c>
      <c r="D129" s="60" t="s">
        <v>293</v>
      </c>
      <c r="E129" s="60" t="s">
        <v>24</v>
      </c>
      <c r="F129" s="314">
        <v>3</v>
      </c>
      <c r="G129" s="59">
        <v>265.95999999999998</v>
      </c>
      <c r="H129" s="304">
        <f t="shared" si="54"/>
        <v>797.87999999999988</v>
      </c>
      <c r="I129" s="315">
        <v>3.0000000000000004</v>
      </c>
      <c r="J129" s="306">
        <v>797.88</v>
      </c>
      <c r="K129" s="316">
        <v>0</v>
      </c>
      <c r="L129" s="306">
        <f t="shared" si="59"/>
        <v>0</v>
      </c>
      <c r="M129" s="306">
        <f t="shared" si="60"/>
        <v>3.0000000000000004</v>
      </c>
      <c r="N129" s="306">
        <f t="shared" si="61"/>
        <v>797.88</v>
      </c>
      <c r="O129" s="306">
        <f t="shared" si="62"/>
        <v>0</v>
      </c>
      <c r="P129" s="306">
        <f t="shared" si="63"/>
        <v>0</v>
      </c>
      <c r="Q129" s="313">
        <f t="shared" si="64"/>
        <v>1.0000000000000002</v>
      </c>
      <c r="R129" s="64">
        <v>0</v>
      </c>
      <c r="S129" s="65">
        <f t="shared" si="65"/>
        <v>0</v>
      </c>
    </row>
    <row r="130" spans="1:19" x14ac:dyDescent="0.25">
      <c r="A130" s="125">
        <v>50202</v>
      </c>
      <c r="B130" s="125"/>
      <c r="C130" s="124" t="s">
        <v>294</v>
      </c>
      <c r="D130" s="60" t="s">
        <v>295</v>
      </c>
      <c r="E130" s="60" t="s">
        <v>24</v>
      </c>
      <c r="F130" s="314">
        <v>3</v>
      </c>
      <c r="G130" s="59">
        <v>265.95999999999998</v>
      </c>
      <c r="H130" s="304">
        <f t="shared" si="54"/>
        <v>797.87999999999988</v>
      </c>
      <c r="I130" s="315">
        <v>3.0000000000000004</v>
      </c>
      <c r="J130" s="306">
        <v>797.88</v>
      </c>
      <c r="K130" s="316">
        <v>0</v>
      </c>
      <c r="L130" s="306">
        <f t="shared" si="59"/>
        <v>0</v>
      </c>
      <c r="M130" s="306">
        <f t="shared" si="60"/>
        <v>3.0000000000000004</v>
      </c>
      <c r="N130" s="306">
        <f t="shared" si="61"/>
        <v>797.88</v>
      </c>
      <c r="O130" s="306">
        <f t="shared" si="62"/>
        <v>0</v>
      </c>
      <c r="P130" s="306">
        <f t="shared" si="63"/>
        <v>0</v>
      </c>
      <c r="Q130" s="313">
        <f t="shared" si="64"/>
        <v>1.0000000000000002</v>
      </c>
      <c r="R130" s="64">
        <v>0</v>
      </c>
      <c r="S130" s="65">
        <f t="shared" si="65"/>
        <v>0</v>
      </c>
    </row>
    <row r="131" spans="1:19" ht="26.4" x14ac:dyDescent="0.25">
      <c r="A131" s="125">
        <v>50209</v>
      </c>
      <c r="B131" s="125"/>
      <c r="C131" s="124" t="s">
        <v>296</v>
      </c>
      <c r="D131" s="60"/>
      <c r="E131" s="60" t="s">
        <v>24</v>
      </c>
      <c r="F131" s="314">
        <v>6</v>
      </c>
      <c r="G131" s="59">
        <v>212.77</v>
      </c>
      <c r="H131" s="304">
        <f t="shared" si="54"/>
        <v>1276.6200000000001</v>
      </c>
      <c r="I131" s="315">
        <v>0</v>
      </c>
      <c r="J131" s="306">
        <v>0</v>
      </c>
      <c r="K131" s="316">
        <v>6</v>
      </c>
      <c r="L131" s="306">
        <f t="shared" si="59"/>
        <v>1276.6199999999999</v>
      </c>
      <c r="M131" s="306">
        <f t="shared" si="60"/>
        <v>6</v>
      </c>
      <c r="N131" s="306">
        <f t="shared" si="61"/>
        <v>1276.6199999999999</v>
      </c>
      <c r="O131" s="306">
        <f t="shared" si="62"/>
        <v>0</v>
      </c>
      <c r="P131" s="306">
        <f t="shared" si="63"/>
        <v>0</v>
      </c>
      <c r="Q131" s="313">
        <f t="shared" si="64"/>
        <v>0.99999999999999978</v>
      </c>
      <c r="R131" s="64">
        <v>0</v>
      </c>
      <c r="S131" s="65">
        <f t="shared" si="65"/>
        <v>0</v>
      </c>
    </row>
    <row r="132" spans="1:19" x14ac:dyDescent="0.25">
      <c r="A132" s="125">
        <v>51001</v>
      </c>
      <c r="B132" s="125" t="s">
        <v>121</v>
      </c>
      <c r="C132" s="124" t="s">
        <v>297</v>
      </c>
      <c r="D132" s="60" t="s">
        <v>298</v>
      </c>
      <c r="E132" s="60" t="s">
        <v>22</v>
      </c>
      <c r="F132" s="314">
        <v>580</v>
      </c>
      <c r="G132" s="59">
        <v>95.74</v>
      </c>
      <c r="H132" s="304">
        <f t="shared" si="54"/>
        <v>55529.2</v>
      </c>
      <c r="I132" s="315">
        <v>580</v>
      </c>
      <c r="J132" s="306">
        <v>55529.2</v>
      </c>
      <c r="K132" s="316">
        <v>0</v>
      </c>
      <c r="L132" s="306">
        <f t="shared" si="59"/>
        <v>0</v>
      </c>
      <c r="M132" s="306">
        <f t="shared" si="60"/>
        <v>580</v>
      </c>
      <c r="N132" s="306">
        <f t="shared" si="61"/>
        <v>55529.2</v>
      </c>
      <c r="O132" s="306">
        <f t="shared" si="62"/>
        <v>0</v>
      </c>
      <c r="P132" s="306">
        <f t="shared" si="63"/>
        <v>0</v>
      </c>
      <c r="Q132" s="313">
        <f t="shared" si="64"/>
        <v>1</v>
      </c>
      <c r="R132" s="64">
        <v>0</v>
      </c>
      <c r="S132" s="65">
        <f t="shared" si="65"/>
        <v>0</v>
      </c>
    </row>
    <row r="133" spans="1:19" x14ac:dyDescent="0.25">
      <c r="A133" s="125">
        <v>51001</v>
      </c>
      <c r="B133" s="125" t="s">
        <v>122</v>
      </c>
      <c r="C133" s="124" t="s">
        <v>297</v>
      </c>
      <c r="D133" s="60" t="s">
        <v>299</v>
      </c>
      <c r="E133" s="60" t="s">
        <v>22</v>
      </c>
      <c r="F133" s="314">
        <v>25</v>
      </c>
      <c r="G133" s="59">
        <v>106.38</v>
      </c>
      <c r="H133" s="304">
        <f t="shared" si="54"/>
        <v>2659.5</v>
      </c>
      <c r="I133" s="315">
        <v>20</v>
      </c>
      <c r="J133" s="306">
        <v>2127.6</v>
      </c>
      <c r="K133" s="316">
        <v>5</v>
      </c>
      <c r="L133" s="306">
        <f>ROUND(K133*G133,2)</f>
        <v>531.9</v>
      </c>
      <c r="M133" s="306">
        <f t="shared" si="55"/>
        <v>25</v>
      </c>
      <c r="N133" s="306">
        <f t="shared" si="56"/>
        <v>2659.5</v>
      </c>
      <c r="O133" s="306">
        <f>F133-M133</f>
        <v>0</v>
      </c>
      <c r="P133" s="306">
        <f t="shared" si="57"/>
        <v>0</v>
      </c>
      <c r="Q133" s="313">
        <f t="shared" si="58"/>
        <v>1</v>
      </c>
      <c r="R133" s="64">
        <v>0</v>
      </c>
      <c r="S133" s="65">
        <f>G133*R133</f>
        <v>0</v>
      </c>
    </row>
    <row r="134" spans="1:19" x14ac:dyDescent="0.25">
      <c r="A134" s="125">
        <v>51001</v>
      </c>
      <c r="B134" s="125" t="s">
        <v>123</v>
      </c>
      <c r="C134" s="124" t="s">
        <v>297</v>
      </c>
      <c r="D134" s="60" t="s">
        <v>300</v>
      </c>
      <c r="E134" s="60" t="s">
        <v>22</v>
      </c>
      <c r="F134" s="314">
        <v>330</v>
      </c>
      <c r="G134" s="59">
        <v>138.30000000000001</v>
      </c>
      <c r="H134" s="304">
        <f t="shared" si="54"/>
        <v>45639.000000000007</v>
      </c>
      <c r="I134" s="315">
        <v>329.80000000000007</v>
      </c>
      <c r="J134" s="306">
        <v>45611.34</v>
      </c>
      <c r="K134" s="316">
        <v>0.2</v>
      </c>
      <c r="L134" s="306">
        <f>ROUND(K134*G134,2)</f>
        <v>27.66</v>
      </c>
      <c r="M134" s="306">
        <f t="shared" si="55"/>
        <v>330.00000000000006</v>
      </c>
      <c r="N134" s="306">
        <f t="shared" si="56"/>
        <v>45639</v>
      </c>
      <c r="O134" s="306">
        <f>F134-M134</f>
        <v>0</v>
      </c>
      <c r="P134" s="306">
        <f t="shared" si="57"/>
        <v>0</v>
      </c>
      <c r="Q134" s="313">
        <f t="shared" si="58"/>
        <v>0.99999999999999989</v>
      </c>
      <c r="R134" s="64">
        <v>0</v>
      </c>
      <c r="S134" s="65">
        <f>G134*R134</f>
        <v>0</v>
      </c>
    </row>
    <row r="135" spans="1:19" x14ac:dyDescent="0.25">
      <c r="A135" s="125">
        <v>51001</v>
      </c>
      <c r="B135" s="125" t="s">
        <v>124</v>
      </c>
      <c r="C135" s="124" t="s">
        <v>301</v>
      </c>
      <c r="D135" s="60" t="s">
        <v>302</v>
      </c>
      <c r="E135" s="60" t="s">
        <v>22</v>
      </c>
      <c r="F135" s="314">
        <v>23</v>
      </c>
      <c r="G135" s="59">
        <v>212.77</v>
      </c>
      <c r="H135" s="304">
        <f t="shared" si="54"/>
        <v>4893.71</v>
      </c>
      <c r="I135" s="315">
        <v>23</v>
      </c>
      <c r="J135" s="306">
        <v>4893.71</v>
      </c>
      <c r="K135" s="316">
        <v>0</v>
      </c>
      <c r="L135" s="306">
        <f>ROUND(K135*G135,2)</f>
        <v>0</v>
      </c>
      <c r="M135" s="306">
        <f t="shared" si="55"/>
        <v>23</v>
      </c>
      <c r="N135" s="306">
        <f t="shared" si="56"/>
        <v>4893.71</v>
      </c>
      <c r="O135" s="306">
        <f>F135-M135</f>
        <v>0</v>
      </c>
      <c r="P135" s="306">
        <f t="shared" si="57"/>
        <v>0</v>
      </c>
      <c r="Q135" s="313">
        <f t="shared" si="58"/>
        <v>1</v>
      </c>
      <c r="R135" s="64">
        <v>0</v>
      </c>
      <c r="S135" s="65">
        <f>G135*R135</f>
        <v>0</v>
      </c>
    </row>
    <row r="136" spans="1:19" x14ac:dyDescent="0.25">
      <c r="A136" s="109"/>
      <c r="B136" s="109"/>
      <c r="C136" s="233" t="s">
        <v>23</v>
      </c>
      <c r="D136" s="234"/>
      <c r="E136" s="234"/>
      <c r="F136" s="317"/>
      <c r="G136" s="318"/>
      <c r="H136" s="318">
        <f>SUM(H123:H135)</f>
        <v>133699.26999999999</v>
      </c>
      <c r="I136" s="318"/>
      <c r="J136" s="318">
        <f>ROUND(SUM(J123:J135),2)</f>
        <v>131570.54999999999</v>
      </c>
      <c r="K136" s="318"/>
      <c r="L136" s="318">
        <f>ROUND(SUM(L123:L135),2)</f>
        <v>2128.7199999999998</v>
      </c>
      <c r="M136" s="318"/>
      <c r="N136" s="318">
        <f>ROUND(SUM(N123:N135),2)</f>
        <v>133699.26999999999</v>
      </c>
      <c r="O136" s="318"/>
      <c r="P136" s="318">
        <f>SUM(P123:P135)</f>
        <v>0</v>
      </c>
      <c r="Q136" s="313">
        <f>(N136/H136)</f>
        <v>1</v>
      </c>
      <c r="R136" s="319"/>
      <c r="S136" s="319">
        <f>ROUND(SUM(S123:S135),2)</f>
        <v>0</v>
      </c>
    </row>
    <row r="137" spans="1:19" x14ac:dyDescent="0.25">
      <c r="A137" s="117"/>
      <c r="B137" s="117"/>
      <c r="C137" s="118"/>
      <c r="D137" s="118"/>
      <c r="E137" s="118"/>
      <c r="F137" s="118"/>
      <c r="G137" s="8"/>
      <c r="H137" s="8"/>
      <c r="I137" s="8"/>
      <c r="J137" s="8"/>
      <c r="K137" s="8"/>
      <c r="L137" s="8"/>
      <c r="M137" s="8"/>
      <c r="N137" s="8"/>
      <c r="O137" s="8"/>
      <c r="P137" s="8"/>
      <c r="Q137" s="8"/>
      <c r="R137" s="8"/>
      <c r="S137" s="8"/>
    </row>
    <row r="138" spans="1:19" ht="15.6" x14ac:dyDescent="0.3">
      <c r="A138" s="434" t="s">
        <v>303</v>
      </c>
      <c r="B138" s="434"/>
      <c r="C138" s="434"/>
      <c r="D138" s="434"/>
      <c r="E138" s="122"/>
      <c r="F138" s="93"/>
      <c r="G138" s="93"/>
      <c r="H138" s="9"/>
      <c r="I138" s="9"/>
      <c r="J138" s="120"/>
      <c r="K138" s="120"/>
      <c r="L138" s="9"/>
      <c r="M138" s="9"/>
      <c r="N138" s="9"/>
      <c r="O138" s="9"/>
      <c r="P138" s="9"/>
      <c r="Q138" s="9"/>
      <c r="R138" s="9"/>
      <c r="S138" s="9"/>
    </row>
    <row r="139" spans="1:19" ht="13.2" customHeight="1" x14ac:dyDescent="0.25">
      <c r="A139" s="96"/>
      <c r="B139" s="96"/>
      <c r="C139" s="96"/>
      <c r="D139" s="96"/>
      <c r="E139" s="96"/>
      <c r="F139" s="426" t="s">
        <v>11</v>
      </c>
      <c r="G139" s="426"/>
      <c r="H139" s="426"/>
      <c r="I139" s="427" t="s">
        <v>0</v>
      </c>
      <c r="J139" s="428"/>
      <c r="K139" s="418" t="s">
        <v>1</v>
      </c>
      <c r="L139" s="419"/>
      <c r="M139" s="420" t="s">
        <v>2</v>
      </c>
      <c r="N139" s="421"/>
      <c r="O139" s="420" t="s">
        <v>3</v>
      </c>
      <c r="P139" s="421"/>
      <c r="Q139" s="422" t="s">
        <v>4</v>
      </c>
      <c r="R139" s="424" t="s">
        <v>70</v>
      </c>
      <c r="S139" s="425"/>
    </row>
    <row r="140" spans="1:19" x14ac:dyDescent="0.25">
      <c r="A140" s="97" t="s">
        <v>30</v>
      </c>
      <c r="B140" s="97"/>
      <c r="C140" s="97" t="s">
        <v>13</v>
      </c>
      <c r="D140" s="97" t="s">
        <v>137</v>
      </c>
      <c r="E140" s="97" t="s">
        <v>14</v>
      </c>
      <c r="F140" s="97" t="s">
        <v>5</v>
      </c>
      <c r="G140" s="98" t="s">
        <v>31</v>
      </c>
      <c r="H140" s="99" t="s">
        <v>32</v>
      </c>
      <c r="I140" s="100" t="s">
        <v>5</v>
      </c>
      <c r="J140" s="229" t="s">
        <v>21</v>
      </c>
      <c r="K140" s="101" t="s">
        <v>5</v>
      </c>
      <c r="L140" s="102" t="s">
        <v>21</v>
      </c>
      <c r="M140" s="100" t="s">
        <v>5</v>
      </c>
      <c r="N140" s="229" t="s">
        <v>21</v>
      </c>
      <c r="O140" s="100" t="s">
        <v>5</v>
      </c>
      <c r="P140" s="229" t="s">
        <v>21</v>
      </c>
      <c r="Q140" s="423"/>
      <c r="R140" s="103" t="s">
        <v>5</v>
      </c>
      <c r="S140" s="27" t="s">
        <v>21</v>
      </c>
    </row>
    <row r="141" spans="1:19" ht="13.8" thickBot="1" x14ac:dyDescent="0.3">
      <c r="A141" s="104">
        <v>1</v>
      </c>
      <c r="B141" s="104"/>
      <c r="C141" s="5">
        <v>2</v>
      </c>
      <c r="D141" s="104">
        <v>3</v>
      </c>
      <c r="E141" s="5">
        <v>4</v>
      </c>
      <c r="F141" s="5">
        <v>5</v>
      </c>
      <c r="G141" s="5">
        <v>6</v>
      </c>
      <c r="H141" s="104">
        <v>7</v>
      </c>
      <c r="I141" s="5">
        <v>8</v>
      </c>
      <c r="J141" s="5">
        <v>9</v>
      </c>
      <c r="K141" s="104">
        <v>10</v>
      </c>
      <c r="L141" s="5">
        <v>11</v>
      </c>
      <c r="M141" s="104" t="s">
        <v>138</v>
      </c>
      <c r="N141" s="5" t="s">
        <v>139</v>
      </c>
      <c r="O141" s="104" t="s">
        <v>140</v>
      </c>
      <c r="P141" s="5" t="s">
        <v>141</v>
      </c>
      <c r="Q141" s="107" t="s">
        <v>142</v>
      </c>
      <c r="R141" s="108">
        <v>17</v>
      </c>
      <c r="S141" s="108">
        <v>18</v>
      </c>
    </row>
    <row r="142" spans="1:19" ht="13.8" thickTop="1" x14ac:dyDescent="0.25">
      <c r="A142" s="28">
        <v>60201</v>
      </c>
      <c r="B142" s="80"/>
      <c r="C142" s="83" t="s">
        <v>304</v>
      </c>
      <c r="D142" s="43"/>
      <c r="E142" s="29" t="s">
        <v>305</v>
      </c>
      <c r="F142" s="320">
        <v>1</v>
      </c>
      <c r="G142" s="303">
        <v>1125.23</v>
      </c>
      <c r="H142" s="304">
        <f t="shared" ref="H142:H176" si="66">F142*G142</f>
        <v>1125.23</v>
      </c>
      <c r="I142" s="310">
        <v>0.99999900000000008</v>
      </c>
      <c r="J142" s="306">
        <v>1125.23</v>
      </c>
      <c r="K142" s="307">
        <v>0</v>
      </c>
      <c r="L142" s="56">
        <f t="shared" ref="L142:L176" si="67">ROUND(K142*G142,2)</f>
        <v>0</v>
      </c>
      <c r="M142" s="57">
        <f>I142+K142</f>
        <v>0.99999900000000008</v>
      </c>
      <c r="N142" s="57">
        <f>J142+L142</f>
        <v>1125.23</v>
      </c>
      <c r="O142" s="57">
        <f t="shared" ref="O142:O176" si="68">F142-M142</f>
        <v>9.9999999991773336E-7</v>
      </c>
      <c r="P142" s="57">
        <f>H142-N142</f>
        <v>0</v>
      </c>
      <c r="Q142" s="75">
        <f>(N142/H142)</f>
        <v>1</v>
      </c>
      <c r="R142" s="64">
        <v>0</v>
      </c>
      <c r="S142" s="65">
        <f t="shared" ref="S142:S176" si="69">G142*R142</f>
        <v>0</v>
      </c>
    </row>
    <row r="143" spans="1:19" x14ac:dyDescent="0.25">
      <c r="A143" s="28">
        <v>60202</v>
      </c>
      <c r="B143" s="80"/>
      <c r="C143" s="83" t="s">
        <v>306</v>
      </c>
      <c r="D143" s="43"/>
      <c r="E143" s="51" t="s">
        <v>307</v>
      </c>
      <c r="F143" s="320">
        <v>720</v>
      </c>
      <c r="G143" s="303">
        <v>4.5</v>
      </c>
      <c r="H143" s="304">
        <f t="shared" si="66"/>
        <v>3240</v>
      </c>
      <c r="I143" s="310">
        <v>720</v>
      </c>
      <c r="J143" s="306">
        <v>3240</v>
      </c>
      <c r="K143" s="307">
        <v>0</v>
      </c>
      <c r="L143" s="56">
        <f t="shared" ref="L143:L174" si="70">ROUND(K143*G143,2)</f>
        <v>0</v>
      </c>
      <c r="M143" s="57">
        <f t="shared" ref="M143:M174" si="71">I143+K143</f>
        <v>720</v>
      </c>
      <c r="N143" s="57">
        <f t="shared" ref="N143:N174" si="72">J143+L143</f>
        <v>3240</v>
      </c>
      <c r="O143" s="57">
        <f t="shared" ref="O143:O174" si="73">F143-M143</f>
        <v>0</v>
      </c>
      <c r="P143" s="57">
        <f t="shared" ref="P143:P174" si="74">H143-N143</f>
        <v>0</v>
      </c>
      <c r="Q143" s="75">
        <f t="shared" ref="Q143:Q174" si="75">(N143/H143)</f>
        <v>1</v>
      </c>
      <c r="R143" s="64">
        <v>0</v>
      </c>
      <c r="S143" s="65">
        <f t="shared" ref="S143:S174" si="76">G143*R143</f>
        <v>0</v>
      </c>
    </row>
    <row r="144" spans="1:19" x14ac:dyDescent="0.25">
      <c r="A144" s="28">
        <v>60203</v>
      </c>
      <c r="B144" s="80"/>
      <c r="C144" s="83" t="s">
        <v>308</v>
      </c>
      <c r="D144" s="43"/>
      <c r="E144" s="51" t="s">
        <v>309</v>
      </c>
      <c r="F144" s="320">
        <v>1</v>
      </c>
      <c r="G144" s="303">
        <v>109001.84</v>
      </c>
      <c r="H144" s="304">
        <f t="shared" si="66"/>
        <v>109001.84</v>
      </c>
      <c r="I144" s="310">
        <v>1</v>
      </c>
      <c r="J144" s="306">
        <v>109001.84</v>
      </c>
      <c r="K144" s="307">
        <v>0</v>
      </c>
      <c r="L144" s="56">
        <f t="shared" si="70"/>
        <v>0</v>
      </c>
      <c r="M144" s="57">
        <f t="shared" si="71"/>
        <v>1</v>
      </c>
      <c r="N144" s="57">
        <f t="shared" si="72"/>
        <v>109001.84</v>
      </c>
      <c r="O144" s="57">
        <f t="shared" si="73"/>
        <v>0</v>
      </c>
      <c r="P144" s="57">
        <f t="shared" si="74"/>
        <v>0</v>
      </c>
      <c r="Q144" s="75">
        <f t="shared" si="75"/>
        <v>1</v>
      </c>
      <c r="R144" s="64">
        <v>0</v>
      </c>
      <c r="S144" s="65">
        <f t="shared" si="76"/>
        <v>0</v>
      </c>
    </row>
    <row r="145" spans="1:19" ht="39.6" x14ac:dyDescent="0.25">
      <c r="A145" s="28">
        <v>60205</v>
      </c>
      <c r="B145" s="80" t="s">
        <v>121</v>
      </c>
      <c r="C145" s="83" t="s">
        <v>310</v>
      </c>
      <c r="D145" s="299" t="s">
        <v>311</v>
      </c>
      <c r="E145" s="51" t="s">
        <v>312</v>
      </c>
      <c r="F145" s="320">
        <v>83</v>
      </c>
      <c r="G145" s="303">
        <v>9</v>
      </c>
      <c r="H145" s="304">
        <f t="shared" si="66"/>
        <v>747</v>
      </c>
      <c r="I145" s="310">
        <v>83</v>
      </c>
      <c r="J145" s="306">
        <v>747</v>
      </c>
      <c r="K145" s="307">
        <v>0</v>
      </c>
      <c r="L145" s="56">
        <f t="shared" si="70"/>
        <v>0</v>
      </c>
      <c r="M145" s="57">
        <f t="shared" si="71"/>
        <v>83</v>
      </c>
      <c r="N145" s="57">
        <f t="shared" si="72"/>
        <v>747</v>
      </c>
      <c r="O145" s="57">
        <f t="shared" si="73"/>
        <v>0</v>
      </c>
      <c r="P145" s="57">
        <f t="shared" si="74"/>
        <v>0</v>
      </c>
      <c r="Q145" s="75">
        <f t="shared" si="75"/>
        <v>1</v>
      </c>
      <c r="R145" s="64">
        <v>0</v>
      </c>
      <c r="S145" s="65">
        <f t="shared" si="76"/>
        <v>0</v>
      </c>
    </row>
    <row r="146" spans="1:19" ht="39.6" x14ac:dyDescent="0.25">
      <c r="A146" s="28">
        <v>60205</v>
      </c>
      <c r="B146" s="80" t="s">
        <v>122</v>
      </c>
      <c r="C146" s="83" t="s">
        <v>310</v>
      </c>
      <c r="D146" s="299" t="s">
        <v>313</v>
      </c>
      <c r="E146" s="51" t="s">
        <v>312</v>
      </c>
      <c r="F146" s="320">
        <v>124</v>
      </c>
      <c r="G146" s="303">
        <v>9</v>
      </c>
      <c r="H146" s="304">
        <f t="shared" si="66"/>
        <v>1116</v>
      </c>
      <c r="I146" s="310">
        <v>124</v>
      </c>
      <c r="J146" s="306">
        <v>1116</v>
      </c>
      <c r="K146" s="307">
        <v>0</v>
      </c>
      <c r="L146" s="56">
        <f t="shared" si="70"/>
        <v>0</v>
      </c>
      <c r="M146" s="57">
        <f t="shared" si="71"/>
        <v>124</v>
      </c>
      <c r="N146" s="57">
        <f t="shared" si="72"/>
        <v>1116</v>
      </c>
      <c r="O146" s="57">
        <f t="shared" si="73"/>
        <v>0</v>
      </c>
      <c r="P146" s="57">
        <f t="shared" si="74"/>
        <v>0</v>
      </c>
      <c r="Q146" s="75">
        <f t="shared" si="75"/>
        <v>1</v>
      </c>
      <c r="R146" s="64">
        <v>0</v>
      </c>
      <c r="S146" s="65">
        <f t="shared" si="76"/>
        <v>0</v>
      </c>
    </row>
    <row r="147" spans="1:19" ht="39.6" x14ac:dyDescent="0.25">
      <c r="A147" s="28">
        <v>60205</v>
      </c>
      <c r="B147" s="80" t="s">
        <v>123</v>
      </c>
      <c r="C147" s="83" t="s">
        <v>310</v>
      </c>
      <c r="D147" s="299" t="s">
        <v>314</v>
      </c>
      <c r="E147" s="51" t="s">
        <v>312</v>
      </c>
      <c r="F147" s="320">
        <v>83</v>
      </c>
      <c r="G147" s="303">
        <v>50.64</v>
      </c>
      <c r="H147" s="304">
        <f t="shared" si="66"/>
        <v>4203.12</v>
      </c>
      <c r="I147" s="310">
        <v>83</v>
      </c>
      <c r="J147" s="306">
        <v>4203.12</v>
      </c>
      <c r="K147" s="307">
        <v>0</v>
      </c>
      <c r="L147" s="56">
        <f t="shared" si="70"/>
        <v>0</v>
      </c>
      <c r="M147" s="57">
        <f t="shared" si="71"/>
        <v>83</v>
      </c>
      <c r="N147" s="57">
        <f t="shared" si="72"/>
        <v>4203.12</v>
      </c>
      <c r="O147" s="57">
        <f t="shared" si="73"/>
        <v>0</v>
      </c>
      <c r="P147" s="57">
        <f t="shared" si="74"/>
        <v>0</v>
      </c>
      <c r="Q147" s="75">
        <f t="shared" si="75"/>
        <v>1</v>
      </c>
      <c r="R147" s="64">
        <v>0</v>
      </c>
      <c r="S147" s="65">
        <f t="shared" si="76"/>
        <v>0</v>
      </c>
    </row>
    <row r="148" spans="1:19" ht="26.4" x14ac:dyDescent="0.25">
      <c r="A148" s="28">
        <v>60205</v>
      </c>
      <c r="B148" s="80" t="s">
        <v>124</v>
      </c>
      <c r="C148" s="83" t="s">
        <v>310</v>
      </c>
      <c r="D148" s="299" t="s">
        <v>315</v>
      </c>
      <c r="E148" s="51" t="s">
        <v>312</v>
      </c>
      <c r="F148" s="320">
        <v>52</v>
      </c>
      <c r="G148" s="303">
        <v>9</v>
      </c>
      <c r="H148" s="304">
        <f t="shared" si="66"/>
        <v>468</v>
      </c>
      <c r="I148" s="310">
        <v>52</v>
      </c>
      <c r="J148" s="306">
        <v>468</v>
      </c>
      <c r="K148" s="307">
        <v>0</v>
      </c>
      <c r="L148" s="56">
        <f t="shared" si="70"/>
        <v>0</v>
      </c>
      <c r="M148" s="57">
        <f t="shared" si="71"/>
        <v>52</v>
      </c>
      <c r="N148" s="57">
        <f t="shared" si="72"/>
        <v>468</v>
      </c>
      <c r="O148" s="57">
        <f t="shared" si="73"/>
        <v>0</v>
      </c>
      <c r="P148" s="57">
        <f t="shared" si="74"/>
        <v>0</v>
      </c>
      <c r="Q148" s="75">
        <f t="shared" si="75"/>
        <v>1</v>
      </c>
      <c r="R148" s="64">
        <v>0</v>
      </c>
      <c r="S148" s="65">
        <f t="shared" si="76"/>
        <v>0</v>
      </c>
    </row>
    <row r="149" spans="1:19" ht="52.8" x14ac:dyDescent="0.25">
      <c r="A149" s="28">
        <v>60205</v>
      </c>
      <c r="B149" s="80" t="s">
        <v>125</v>
      </c>
      <c r="C149" s="83" t="s">
        <v>310</v>
      </c>
      <c r="D149" s="299" t="s">
        <v>316</v>
      </c>
      <c r="E149" s="51" t="s">
        <v>312</v>
      </c>
      <c r="F149" s="320">
        <v>49</v>
      </c>
      <c r="G149" s="303">
        <v>112.52</v>
      </c>
      <c r="H149" s="304">
        <f t="shared" si="66"/>
        <v>5513.48</v>
      </c>
      <c r="I149" s="310">
        <v>49</v>
      </c>
      <c r="J149" s="306">
        <v>5513.48</v>
      </c>
      <c r="K149" s="307">
        <v>0</v>
      </c>
      <c r="L149" s="56">
        <f t="shared" si="70"/>
        <v>0</v>
      </c>
      <c r="M149" s="57">
        <f t="shared" si="71"/>
        <v>49</v>
      </c>
      <c r="N149" s="57">
        <f t="shared" si="72"/>
        <v>5513.48</v>
      </c>
      <c r="O149" s="57">
        <f t="shared" si="73"/>
        <v>0</v>
      </c>
      <c r="P149" s="57">
        <f t="shared" si="74"/>
        <v>0</v>
      </c>
      <c r="Q149" s="75">
        <f t="shared" si="75"/>
        <v>1</v>
      </c>
      <c r="R149" s="64">
        <v>0</v>
      </c>
      <c r="S149" s="65">
        <f t="shared" si="76"/>
        <v>0</v>
      </c>
    </row>
    <row r="150" spans="1:19" ht="39.6" x14ac:dyDescent="0.25">
      <c r="A150" s="28">
        <v>60205</v>
      </c>
      <c r="B150" s="80" t="s">
        <v>126</v>
      </c>
      <c r="C150" s="83" t="s">
        <v>310</v>
      </c>
      <c r="D150" s="299" t="s">
        <v>317</v>
      </c>
      <c r="E150" s="51" t="s">
        <v>312</v>
      </c>
      <c r="F150" s="320">
        <v>3.1</v>
      </c>
      <c r="G150" s="303">
        <v>9</v>
      </c>
      <c r="H150" s="304">
        <f t="shared" si="66"/>
        <v>27.900000000000002</v>
      </c>
      <c r="I150" s="310">
        <v>3.1</v>
      </c>
      <c r="J150" s="306">
        <v>27.9</v>
      </c>
      <c r="K150" s="307">
        <v>0</v>
      </c>
      <c r="L150" s="56">
        <f t="shared" si="70"/>
        <v>0</v>
      </c>
      <c r="M150" s="57">
        <f t="shared" si="71"/>
        <v>3.1</v>
      </c>
      <c r="N150" s="57">
        <f t="shared" si="72"/>
        <v>27.9</v>
      </c>
      <c r="O150" s="57">
        <f t="shared" si="73"/>
        <v>0</v>
      </c>
      <c r="P150" s="57">
        <f t="shared" si="74"/>
        <v>0</v>
      </c>
      <c r="Q150" s="75">
        <f t="shared" si="75"/>
        <v>0.99999999999999989</v>
      </c>
      <c r="R150" s="64">
        <v>0</v>
      </c>
      <c r="S150" s="65">
        <f t="shared" si="76"/>
        <v>0</v>
      </c>
    </row>
    <row r="151" spans="1:19" ht="39.6" x14ac:dyDescent="0.25">
      <c r="A151" s="28">
        <v>60205</v>
      </c>
      <c r="B151" s="80" t="s">
        <v>127</v>
      </c>
      <c r="C151" s="83" t="s">
        <v>310</v>
      </c>
      <c r="D151" s="299" t="s">
        <v>318</v>
      </c>
      <c r="E151" s="51" t="s">
        <v>312</v>
      </c>
      <c r="F151" s="320">
        <v>17</v>
      </c>
      <c r="G151" s="303">
        <v>9</v>
      </c>
      <c r="H151" s="304">
        <f t="shared" si="66"/>
        <v>153</v>
      </c>
      <c r="I151" s="310">
        <v>17</v>
      </c>
      <c r="J151" s="306">
        <v>153</v>
      </c>
      <c r="K151" s="307">
        <v>0</v>
      </c>
      <c r="L151" s="56">
        <f t="shared" si="70"/>
        <v>0</v>
      </c>
      <c r="M151" s="57">
        <f t="shared" si="71"/>
        <v>17</v>
      </c>
      <c r="N151" s="57">
        <f t="shared" si="72"/>
        <v>153</v>
      </c>
      <c r="O151" s="57">
        <f t="shared" si="73"/>
        <v>0</v>
      </c>
      <c r="P151" s="57">
        <f t="shared" si="74"/>
        <v>0</v>
      </c>
      <c r="Q151" s="75">
        <f t="shared" si="75"/>
        <v>1</v>
      </c>
      <c r="R151" s="64">
        <v>0</v>
      </c>
      <c r="S151" s="65">
        <f t="shared" si="76"/>
        <v>0</v>
      </c>
    </row>
    <row r="152" spans="1:19" x14ac:dyDescent="0.25">
      <c r="A152" s="28">
        <v>60206</v>
      </c>
      <c r="B152" s="80"/>
      <c r="C152" s="83" t="s">
        <v>319</v>
      </c>
      <c r="D152" s="43"/>
      <c r="E152" s="51" t="s">
        <v>307</v>
      </c>
      <c r="F152" s="320">
        <v>894</v>
      </c>
      <c r="G152" s="303">
        <v>7.88</v>
      </c>
      <c r="H152" s="304">
        <f t="shared" si="66"/>
        <v>7044.72</v>
      </c>
      <c r="I152" s="310">
        <v>894</v>
      </c>
      <c r="J152" s="306">
        <v>7044.72</v>
      </c>
      <c r="K152" s="307">
        <v>0</v>
      </c>
      <c r="L152" s="56">
        <f t="shared" si="70"/>
        <v>0</v>
      </c>
      <c r="M152" s="57">
        <f t="shared" si="71"/>
        <v>894</v>
      </c>
      <c r="N152" s="57">
        <f t="shared" si="72"/>
        <v>7044.72</v>
      </c>
      <c r="O152" s="57">
        <f t="shared" si="73"/>
        <v>0</v>
      </c>
      <c r="P152" s="57">
        <f t="shared" si="74"/>
        <v>0</v>
      </c>
      <c r="Q152" s="75">
        <f t="shared" si="75"/>
        <v>1</v>
      </c>
      <c r="R152" s="64">
        <v>0</v>
      </c>
      <c r="S152" s="65">
        <f t="shared" si="76"/>
        <v>0</v>
      </c>
    </row>
    <row r="153" spans="1:19" x14ac:dyDescent="0.25">
      <c r="A153" s="28">
        <v>60401</v>
      </c>
      <c r="B153" s="80" t="s">
        <v>121</v>
      </c>
      <c r="C153" s="83" t="s">
        <v>320</v>
      </c>
      <c r="D153" s="43"/>
      <c r="E153" s="51" t="s">
        <v>321</v>
      </c>
      <c r="F153" s="343">
        <v>0.5</v>
      </c>
      <c r="G153" s="303">
        <v>585.11</v>
      </c>
      <c r="H153" s="304">
        <f t="shared" si="66"/>
        <v>292.55500000000001</v>
      </c>
      <c r="I153" s="310">
        <v>0.5</v>
      </c>
      <c r="J153" s="306">
        <v>292.56</v>
      </c>
      <c r="K153" s="307">
        <v>0</v>
      </c>
      <c r="L153" s="56">
        <f t="shared" si="70"/>
        <v>0</v>
      </c>
      <c r="M153" s="57">
        <f t="shared" si="71"/>
        <v>0.5</v>
      </c>
      <c r="N153" s="57">
        <f t="shared" si="72"/>
        <v>292.56</v>
      </c>
      <c r="O153" s="57">
        <f t="shared" si="73"/>
        <v>0</v>
      </c>
      <c r="P153" s="57">
        <f t="shared" si="74"/>
        <v>-4.9999999999954525E-3</v>
      </c>
      <c r="Q153" s="75">
        <f t="shared" si="75"/>
        <v>1.0000170908034387</v>
      </c>
      <c r="R153" s="64">
        <v>0</v>
      </c>
      <c r="S153" s="65">
        <f t="shared" si="76"/>
        <v>0</v>
      </c>
    </row>
    <row r="154" spans="1:19" x14ac:dyDescent="0.25">
      <c r="A154" s="28">
        <v>60401</v>
      </c>
      <c r="B154" s="80" t="s">
        <v>122</v>
      </c>
      <c r="C154" s="83" t="s">
        <v>322</v>
      </c>
      <c r="D154" s="43"/>
      <c r="E154" s="51" t="s">
        <v>321</v>
      </c>
      <c r="F154" s="320">
        <v>53.2</v>
      </c>
      <c r="G154" s="303">
        <v>442.82</v>
      </c>
      <c r="H154" s="304">
        <f t="shared" si="66"/>
        <v>23558.024000000001</v>
      </c>
      <c r="I154" s="310">
        <v>53.2</v>
      </c>
      <c r="J154" s="306">
        <v>23558.02</v>
      </c>
      <c r="K154" s="307">
        <v>0</v>
      </c>
      <c r="L154" s="56">
        <f t="shared" si="70"/>
        <v>0</v>
      </c>
      <c r="M154" s="57">
        <f t="shared" si="71"/>
        <v>53.2</v>
      </c>
      <c r="N154" s="57">
        <f t="shared" si="72"/>
        <v>23558.02</v>
      </c>
      <c r="O154" s="57">
        <f t="shared" si="73"/>
        <v>0</v>
      </c>
      <c r="P154" s="57">
        <f t="shared" si="74"/>
        <v>4.0000000008149073E-3</v>
      </c>
      <c r="Q154" s="75">
        <f t="shared" si="75"/>
        <v>0.99999983020647232</v>
      </c>
      <c r="R154" s="64">
        <v>0</v>
      </c>
      <c r="S154" s="65">
        <f t="shared" si="76"/>
        <v>0</v>
      </c>
    </row>
    <row r="155" spans="1:19" x14ac:dyDescent="0.25">
      <c r="A155" s="28">
        <v>60401</v>
      </c>
      <c r="B155" s="80" t="s">
        <v>123</v>
      </c>
      <c r="C155" s="83" t="s">
        <v>323</v>
      </c>
      <c r="D155" s="43"/>
      <c r="E155" s="51" t="s">
        <v>321</v>
      </c>
      <c r="F155" s="320">
        <v>96.8</v>
      </c>
      <c r="G155" s="303">
        <v>515.89</v>
      </c>
      <c r="H155" s="304">
        <f t="shared" si="66"/>
        <v>49938.151999999995</v>
      </c>
      <c r="I155" s="310">
        <v>96.799990000000008</v>
      </c>
      <c r="J155" s="306">
        <v>49938.15</v>
      </c>
      <c r="K155" s="307">
        <v>0</v>
      </c>
      <c r="L155" s="56">
        <f t="shared" si="70"/>
        <v>0</v>
      </c>
      <c r="M155" s="57">
        <f t="shared" si="71"/>
        <v>96.799990000000008</v>
      </c>
      <c r="N155" s="57">
        <f t="shared" si="72"/>
        <v>49938.15</v>
      </c>
      <c r="O155" s="57">
        <f t="shared" si="73"/>
        <v>9.9999999889632818E-6</v>
      </c>
      <c r="P155" s="57">
        <f t="shared" si="74"/>
        <v>1.999999993131496E-3</v>
      </c>
      <c r="Q155" s="75">
        <f t="shared" si="75"/>
        <v>0.99999995995046043</v>
      </c>
      <c r="R155" s="64">
        <v>0</v>
      </c>
      <c r="S155" s="65">
        <f t="shared" si="76"/>
        <v>0</v>
      </c>
    </row>
    <row r="156" spans="1:19" x14ac:dyDescent="0.25">
      <c r="A156" s="28">
        <v>60401</v>
      </c>
      <c r="B156" s="80" t="s">
        <v>124</v>
      </c>
      <c r="C156" s="83" t="s">
        <v>324</v>
      </c>
      <c r="D156" s="43"/>
      <c r="E156" s="51" t="s">
        <v>321</v>
      </c>
      <c r="F156" s="320">
        <v>0.6</v>
      </c>
      <c r="G156" s="303">
        <v>814.28</v>
      </c>
      <c r="H156" s="304">
        <f t="shared" si="66"/>
        <v>488.56799999999998</v>
      </c>
      <c r="I156" s="310">
        <v>0.6</v>
      </c>
      <c r="J156" s="306">
        <v>488.57</v>
      </c>
      <c r="K156" s="307">
        <v>0</v>
      </c>
      <c r="L156" s="56">
        <f t="shared" si="70"/>
        <v>0</v>
      </c>
      <c r="M156" s="57">
        <f t="shared" si="71"/>
        <v>0.6</v>
      </c>
      <c r="N156" s="57">
        <f t="shared" si="72"/>
        <v>488.57</v>
      </c>
      <c r="O156" s="57">
        <f t="shared" si="73"/>
        <v>0</v>
      </c>
      <c r="P156" s="57">
        <f t="shared" si="74"/>
        <v>-2.0000000000095497E-3</v>
      </c>
      <c r="Q156" s="75">
        <f t="shared" si="75"/>
        <v>1.0000040935959784</v>
      </c>
      <c r="R156" s="64">
        <v>0</v>
      </c>
      <c r="S156" s="65">
        <f t="shared" si="76"/>
        <v>0</v>
      </c>
    </row>
    <row r="157" spans="1:19" x14ac:dyDescent="0.25">
      <c r="A157" s="28"/>
      <c r="B157" s="80"/>
      <c r="C157" s="83" t="s">
        <v>325</v>
      </c>
      <c r="D157" s="43"/>
      <c r="E157" s="51" t="s">
        <v>24</v>
      </c>
      <c r="F157" s="320">
        <v>8</v>
      </c>
      <c r="G157" s="303">
        <v>26.6</v>
      </c>
      <c r="H157" s="304">
        <f t="shared" si="66"/>
        <v>212.8</v>
      </c>
      <c r="I157" s="310">
        <v>0</v>
      </c>
      <c r="J157" s="306">
        <v>0</v>
      </c>
      <c r="K157" s="307">
        <v>8</v>
      </c>
      <c r="L157" s="56">
        <f t="shared" si="70"/>
        <v>212.8</v>
      </c>
      <c r="M157" s="57">
        <f t="shared" si="71"/>
        <v>8</v>
      </c>
      <c r="N157" s="57">
        <f t="shared" si="72"/>
        <v>212.8</v>
      </c>
      <c r="O157" s="57">
        <f t="shared" si="73"/>
        <v>0</v>
      </c>
      <c r="P157" s="57">
        <f t="shared" si="74"/>
        <v>0</v>
      </c>
      <c r="Q157" s="75">
        <f t="shared" si="75"/>
        <v>1</v>
      </c>
      <c r="R157" s="64">
        <v>0</v>
      </c>
      <c r="S157" s="65">
        <f t="shared" si="76"/>
        <v>0</v>
      </c>
    </row>
    <row r="158" spans="1:19" x14ac:dyDescent="0.25">
      <c r="A158" s="28">
        <v>60401</v>
      </c>
      <c r="B158" s="80" t="s">
        <v>125</v>
      </c>
      <c r="C158" s="83" t="s">
        <v>326</v>
      </c>
      <c r="D158" s="43"/>
      <c r="E158" s="51" t="s">
        <v>321</v>
      </c>
      <c r="F158" s="320">
        <v>2.8</v>
      </c>
      <c r="G158" s="303">
        <v>2.98</v>
      </c>
      <c r="H158" s="304">
        <f t="shared" si="66"/>
        <v>8.3439999999999994</v>
      </c>
      <c r="I158" s="310">
        <v>2.8</v>
      </c>
      <c r="J158" s="306">
        <v>8.34</v>
      </c>
      <c r="K158" s="307">
        <v>0</v>
      </c>
      <c r="L158" s="56">
        <f t="shared" si="70"/>
        <v>0</v>
      </c>
      <c r="M158" s="57">
        <f t="shared" si="71"/>
        <v>2.8</v>
      </c>
      <c r="N158" s="57">
        <f t="shared" si="72"/>
        <v>8.34</v>
      </c>
      <c r="O158" s="57">
        <f t="shared" si="73"/>
        <v>0</v>
      </c>
      <c r="P158" s="57">
        <f t="shared" si="74"/>
        <v>3.9999999999995595E-3</v>
      </c>
      <c r="Q158" s="75">
        <f t="shared" si="75"/>
        <v>0.99952061361457345</v>
      </c>
      <c r="R158" s="64">
        <v>0</v>
      </c>
      <c r="S158" s="65">
        <f t="shared" si="76"/>
        <v>0</v>
      </c>
    </row>
    <row r="159" spans="1:19" x14ac:dyDescent="0.25">
      <c r="A159" s="28">
        <v>60402</v>
      </c>
      <c r="B159" s="80"/>
      <c r="C159" s="83" t="s">
        <v>327</v>
      </c>
      <c r="D159" s="43"/>
      <c r="E159" s="51" t="s">
        <v>321</v>
      </c>
      <c r="F159" s="320">
        <v>0.12</v>
      </c>
      <c r="G159" s="303">
        <v>0.13</v>
      </c>
      <c r="H159" s="304">
        <f t="shared" si="66"/>
        <v>1.5599999999999999E-2</v>
      </c>
      <c r="I159" s="310">
        <v>0.12</v>
      </c>
      <c r="J159" s="306">
        <v>1.5599999999999999E-2</v>
      </c>
      <c r="K159" s="307">
        <v>0</v>
      </c>
      <c r="L159" s="56">
        <f>K159*G159</f>
        <v>0</v>
      </c>
      <c r="M159" s="57">
        <f t="shared" si="71"/>
        <v>0.12</v>
      </c>
      <c r="N159" s="57">
        <f t="shared" si="72"/>
        <v>1.5599999999999999E-2</v>
      </c>
      <c r="O159" s="57">
        <f t="shared" si="73"/>
        <v>0</v>
      </c>
      <c r="P159" s="57">
        <f t="shared" si="74"/>
        <v>0</v>
      </c>
      <c r="Q159" s="75">
        <f t="shared" si="75"/>
        <v>1</v>
      </c>
      <c r="R159" s="64">
        <v>0</v>
      </c>
      <c r="S159" s="65">
        <f t="shared" si="76"/>
        <v>0</v>
      </c>
    </row>
    <row r="160" spans="1:19" x14ac:dyDescent="0.25">
      <c r="A160" s="28">
        <v>60405</v>
      </c>
      <c r="B160" s="80"/>
      <c r="C160" s="83" t="s">
        <v>328</v>
      </c>
      <c r="D160" s="43"/>
      <c r="E160" s="51" t="s">
        <v>329</v>
      </c>
      <c r="F160" s="320">
        <v>52</v>
      </c>
      <c r="G160" s="303">
        <v>55.32</v>
      </c>
      <c r="H160" s="304">
        <f t="shared" si="66"/>
        <v>2876.64</v>
      </c>
      <c r="I160" s="310">
        <v>52</v>
      </c>
      <c r="J160" s="306">
        <v>2876.64</v>
      </c>
      <c r="K160" s="307">
        <v>0</v>
      </c>
      <c r="L160" s="56">
        <f t="shared" si="70"/>
        <v>0</v>
      </c>
      <c r="M160" s="57">
        <f t="shared" si="71"/>
        <v>52</v>
      </c>
      <c r="N160" s="57">
        <f t="shared" si="72"/>
        <v>2876.64</v>
      </c>
      <c r="O160" s="57">
        <f t="shared" si="73"/>
        <v>0</v>
      </c>
      <c r="P160" s="57">
        <f t="shared" si="74"/>
        <v>0</v>
      </c>
      <c r="Q160" s="75">
        <f t="shared" si="75"/>
        <v>1</v>
      </c>
      <c r="R160" s="64">
        <v>0</v>
      </c>
      <c r="S160" s="65">
        <f t="shared" si="76"/>
        <v>0</v>
      </c>
    </row>
    <row r="161" spans="1:19" x14ac:dyDescent="0.25">
      <c r="A161" s="28">
        <v>60406</v>
      </c>
      <c r="B161" s="80"/>
      <c r="C161" s="83" t="s">
        <v>330</v>
      </c>
      <c r="D161" s="43"/>
      <c r="E161" s="51" t="s">
        <v>321</v>
      </c>
      <c r="F161" s="320">
        <v>59</v>
      </c>
      <c r="G161" s="303">
        <v>62.77</v>
      </c>
      <c r="H161" s="304">
        <f t="shared" si="66"/>
        <v>3703.4300000000003</v>
      </c>
      <c r="I161" s="310">
        <v>59</v>
      </c>
      <c r="J161" s="306">
        <v>3703.43</v>
      </c>
      <c r="K161" s="307">
        <v>0</v>
      </c>
      <c r="L161" s="56">
        <f t="shared" si="70"/>
        <v>0</v>
      </c>
      <c r="M161" s="57">
        <f t="shared" si="71"/>
        <v>59</v>
      </c>
      <c r="N161" s="57">
        <f t="shared" si="72"/>
        <v>3703.43</v>
      </c>
      <c r="O161" s="57">
        <f t="shared" si="73"/>
        <v>0</v>
      </c>
      <c r="P161" s="57">
        <f t="shared" si="74"/>
        <v>0</v>
      </c>
      <c r="Q161" s="75">
        <f t="shared" si="75"/>
        <v>0.99999999999999989</v>
      </c>
      <c r="R161" s="64">
        <v>0</v>
      </c>
      <c r="S161" s="65">
        <f t="shared" si="76"/>
        <v>0</v>
      </c>
    </row>
    <row r="162" spans="1:19" ht="26.4" x14ac:dyDescent="0.25">
      <c r="A162" s="28">
        <v>60411</v>
      </c>
      <c r="B162" s="80"/>
      <c r="C162" s="83" t="s">
        <v>331</v>
      </c>
      <c r="D162" s="299" t="s">
        <v>332</v>
      </c>
      <c r="E162" s="51" t="s">
        <v>321</v>
      </c>
      <c r="F162" s="320">
        <v>19.399999999999999</v>
      </c>
      <c r="G162" s="303">
        <v>20.64</v>
      </c>
      <c r="H162" s="304">
        <f t="shared" si="66"/>
        <v>400.416</v>
      </c>
      <c r="I162" s="310">
        <v>19.399999999999999</v>
      </c>
      <c r="J162" s="306">
        <v>400.42</v>
      </c>
      <c r="K162" s="307">
        <v>0</v>
      </c>
      <c r="L162" s="56">
        <f t="shared" si="70"/>
        <v>0</v>
      </c>
      <c r="M162" s="57">
        <f t="shared" si="71"/>
        <v>19.399999999999999</v>
      </c>
      <c r="N162" s="57">
        <f t="shared" si="72"/>
        <v>400.42</v>
      </c>
      <c r="O162" s="57">
        <f t="shared" si="73"/>
        <v>0</v>
      </c>
      <c r="P162" s="57">
        <f t="shared" si="74"/>
        <v>-4.0000000000190994E-3</v>
      </c>
      <c r="Q162" s="75">
        <f t="shared" si="75"/>
        <v>1.0000099896108048</v>
      </c>
      <c r="R162" s="64">
        <v>0</v>
      </c>
      <c r="S162" s="65">
        <f t="shared" si="76"/>
        <v>0</v>
      </c>
    </row>
    <row r="163" spans="1:19" x14ac:dyDescent="0.25">
      <c r="A163" s="28">
        <v>60802</v>
      </c>
      <c r="B163" s="80"/>
      <c r="C163" s="83" t="s">
        <v>333</v>
      </c>
      <c r="D163" s="299"/>
      <c r="E163" s="51" t="s">
        <v>334</v>
      </c>
      <c r="F163" s="320">
        <v>134</v>
      </c>
      <c r="G163" s="303">
        <v>10.64</v>
      </c>
      <c r="H163" s="304">
        <f t="shared" si="66"/>
        <v>1425.76</v>
      </c>
      <c r="I163" s="310">
        <v>134</v>
      </c>
      <c r="J163" s="306">
        <v>1425.76</v>
      </c>
      <c r="K163" s="307">
        <v>0</v>
      </c>
      <c r="L163" s="56">
        <f t="shared" si="70"/>
        <v>0</v>
      </c>
      <c r="M163" s="57">
        <f t="shared" si="71"/>
        <v>134</v>
      </c>
      <c r="N163" s="57">
        <f t="shared" si="72"/>
        <v>1425.76</v>
      </c>
      <c r="O163" s="57">
        <f t="shared" si="73"/>
        <v>0</v>
      </c>
      <c r="P163" s="57">
        <f t="shared" si="74"/>
        <v>0</v>
      </c>
      <c r="Q163" s="75">
        <f t="shared" si="75"/>
        <v>1</v>
      </c>
      <c r="R163" s="64">
        <v>0</v>
      </c>
      <c r="S163" s="65">
        <f t="shared" si="76"/>
        <v>0</v>
      </c>
    </row>
    <row r="164" spans="1:19" ht="39.6" x14ac:dyDescent="0.25">
      <c r="A164" s="28">
        <v>60806</v>
      </c>
      <c r="B164" s="80" t="s">
        <v>121</v>
      </c>
      <c r="C164" s="83" t="s">
        <v>335</v>
      </c>
      <c r="D164" s="299" t="s">
        <v>336</v>
      </c>
      <c r="E164" s="51" t="s">
        <v>312</v>
      </c>
      <c r="F164" s="320">
        <v>91</v>
      </c>
      <c r="G164" s="303">
        <v>7.45</v>
      </c>
      <c r="H164" s="304">
        <f t="shared" si="66"/>
        <v>677.95</v>
      </c>
      <c r="I164" s="310">
        <v>91</v>
      </c>
      <c r="J164" s="306">
        <v>677.95</v>
      </c>
      <c r="K164" s="307">
        <v>0</v>
      </c>
      <c r="L164" s="56">
        <f t="shared" si="70"/>
        <v>0</v>
      </c>
      <c r="M164" s="57">
        <f t="shared" si="71"/>
        <v>91</v>
      </c>
      <c r="N164" s="57">
        <f t="shared" si="72"/>
        <v>677.95</v>
      </c>
      <c r="O164" s="57">
        <f t="shared" si="73"/>
        <v>0</v>
      </c>
      <c r="P164" s="57">
        <f t="shared" si="74"/>
        <v>0</v>
      </c>
      <c r="Q164" s="75">
        <f t="shared" si="75"/>
        <v>1</v>
      </c>
      <c r="R164" s="64">
        <v>0</v>
      </c>
      <c r="S164" s="65">
        <f t="shared" si="76"/>
        <v>0</v>
      </c>
    </row>
    <row r="165" spans="1:19" x14ac:dyDescent="0.25">
      <c r="A165" s="28">
        <v>60806</v>
      </c>
      <c r="B165" s="80" t="s">
        <v>122</v>
      </c>
      <c r="C165" s="83" t="s">
        <v>335</v>
      </c>
      <c r="D165" s="299" t="s">
        <v>337</v>
      </c>
      <c r="E165" s="51" t="s">
        <v>312</v>
      </c>
      <c r="F165" s="320">
        <v>410</v>
      </c>
      <c r="G165" s="303">
        <v>7.45</v>
      </c>
      <c r="H165" s="304">
        <f t="shared" si="66"/>
        <v>3054.5</v>
      </c>
      <c r="I165" s="310">
        <v>410</v>
      </c>
      <c r="J165" s="306">
        <v>3054.5</v>
      </c>
      <c r="K165" s="307">
        <v>0</v>
      </c>
      <c r="L165" s="56">
        <f t="shared" si="70"/>
        <v>0</v>
      </c>
      <c r="M165" s="57">
        <f t="shared" si="71"/>
        <v>410</v>
      </c>
      <c r="N165" s="57">
        <f t="shared" si="72"/>
        <v>3054.5</v>
      </c>
      <c r="O165" s="57">
        <f t="shared" si="73"/>
        <v>0</v>
      </c>
      <c r="P165" s="57">
        <f t="shared" si="74"/>
        <v>0</v>
      </c>
      <c r="Q165" s="75">
        <f t="shared" si="75"/>
        <v>1</v>
      </c>
      <c r="R165" s="64">
        <v>0</v>
      </c>
      <c r="S165" s="65">
        <f t="shared" si="76"/>
        <v>0</v>
      </c>
    </row>
    <row r="166" spans="1:19" x14ac:dyDescent="0.25">
      <c r="A166" s="28">
        <v>60806</v>
      </c>
      <c r="B166" s="80" t="s">
        <v>123</v>
      </c>
      <c r="C166" s="83" t="s">
        <v>335</v>
      </c>
      <c r="D166" s="299" t="s">
        <v>338</v>
      </c>
      <c r="E166" s="51" t="s">
        <v>312</v>
      </c>
      <c r="F166" s="320">
        <v>43.7</v>
      </c>
      <c r="G166" s="303">
        <v>7.45</v>
      </c>
      <c r="H166" s="304">
        <f t="shared" si="66"/>
        <v>325.56500000000005</v>
      </c>
      <c r="I166" s="310">
        <v>43.7</v>
      </c>
      <c r="J166" s="306">
        <v>325.57</v>
      </c>
      <c r="K166" s="307">
        <v>0</v>
      </c>
      <c r="L166" s="56">
        <f t="shared" si="70"/>
        <v>0</v>
      </c>
      <c r="M166" s="57">
        <f t="shared" si="71"/>
        <v>43.7</v>
      </c>
      <c r="N166" s="57">
        <f t="shared" si="72"/>
        <v>325.57</v>
      </c>
      <c r="O166" s="57">
        <f t="shared" si="73"/>
        <v>0</v>
      </c>
      <c r="P166" s="57">
        <f t="shared" si="74"/>
        <v>-4.9999999999386091E-3</v>
      </c>
      <c r="Q166" s="75">
        <f t="shared" si="75"/>
        <v>1.0000153579162376</v>
      </c>
      <c r="R166" s="64">
        <v>0</v>
      </c>
      <c r="S166" s="65">
        <f t="shared" si="76"/>
        <v>0</v>
      </c>
    </row>
    <row r="167" spans="1:19" ht="66" x14ac:dyDescent="0.25">
      <c r="A167" s="28">
        <v>60904</v>
      </c>
      <c r="B167" s="80"/>
      <c r="C167" s="83" t="s">
        <v>339</v>
      </c>
      <c r="D167" s="299" t="s">
        <v>340</v>
      </c>
      <c r="E167" s="51" t="s">
        <v>341</v>
      </c>
      <c r="F167" s="320">
        <v>9.4</v>
      </c>
      <c r="G167" s="303">
        <v>26.6</v>
      </c>
      <c r="H167" s="304">
        <f t="shared" si="66"/>
        <v>250.04000000000002</v>
      </c>
      <c r="I167" s="310">
        <v>9.4</v>
      </c>
      <c r="J167" s="306">
        <v>250.04</v>
      </c>
      <c r="K167" s="307">
        <v>0</v>
      </c>
      <c r="L167" s="56">
        <f t="shared" si="70"/>
        <v>0</v>
      </c>
      <c r="M167" s="57">
        <f t="shared" si="71"/>
        <v>9.4</v>
      </c>
      <c r="N167" s="57">
        <f t="shared" si="72"/>
        <v>250.04</v>
      </c>
      <c r="O167" s="57">
        <f t="shared" si="73"/>
        <v>0</v>
      </c>
      <c r="P167" s="57">
        <f t="shared" si="74"/>
        <v>0</v>
      </c>
      <c r="Q167" s="75">
        <f t="shared" si="75"/>
        <v>0.99999999999999989</v>
      </c>
      <c r="R167" s="64">
        <v>0</v>
      </c>
      <c r="S167" s="65">
        <f t="shared" si="76"/>
        <v>0</v>
      </c>
    </row>
    <row r="168" spans="1:19" ht="26.4" x14ac:dyDescent="0.25">
      <c r="A168" s="28">
        <v>61001</v>
      </c>
      <c r="B168" s="80"/>
      <c r="C168" s="83" t="s">
        <v>342</v>
      </c>
      <c r="D168" s="299" t="s">
        <v>343</v>
      </c>
      <c r="E168" s="51" t="s">
        <v>344</v>
      </c>
      <c r="F168" s="320">
        <v>40</v>
      </c>
      <c r="G168" s="303">
        <v>111.7</v>
      </c>
      <c r="H168" s="304">
        <f t="shared" si="66"/>
        <v>4468</v>
      </c>
      <c r="I168" s="310">
        <v>40</v>
      </c>
      <c r="J168" s="306">
        <v>4468</v>
      </c>
      <c r="K168" s="307">
        <v>0</v>
      </c>
      <c r="L168" s="56">
        <f t="shared" si="70"/>
        <v>0</v>
      </c>
      <c r="M168" s="57">
        <f t="shared" si="71"/>
        <v>40</v>
      </c>
      <c r="N168" s="57">
        <f t="shared" si="72"/>
        <v>4468</v>
      </c>
      <c r="O168" s="57">
        <f t="shared" si="73"/>
        <v>0</v>
      </c>
      <c r="P168" s="57">
        <f t="shared" si="74"/>
        <v>0</v>
      </c>
      <c r="Q168" s="75">
        <f t="shared" si="75"/>
        <v>1</v>
      </c>
      <c r="R168" s="64">
        <v>0</v>
      </c>
      <c r="S168" s="65">
        <f t="shared" si="76"/>
        <v>0</v>
      </c>
    </row>
    <row r="169" spans="1:19" x14ac:dyDescent="0.25">
      <c r="A169" s="28">
        <v>61005</v>
      </c>
      <c r="B169" s="80"/>
      <c r="C169" s="83" t="s">
        <v>345</v>
      </c>
      <c r="D169" s="299" t="s">
        <v>346</v>
      </c>
      <c r="E169" s="51" t="s">
        <v>24</v>
      </c>
      <c r="F169" s="320">
        <v>4</v>
      </c>
      <c r="G169" s="303">
        <v>627.66</v>
      </c>
      <c r="H169" s="304">
        <f t="shared" si="66"/>
        <v>2510.64</v>
      </c>
      <c r="I169" s="310">
        <v>4</v>
      </c>
      <c r="J169" s="306">
        <v>2510.64</v>
      </c>
      <c r="K169" s="307">
        <v>0</v>
      </c>
      <c r="L169" s="56">
        <f t="shared" si="70"/>
        <v>0</v>
      </c>
      <c r="M169" s="57">
        <f t="shared" si="71"/>
        <v>4</v>
      </c>
      <c r="N169" s="57">
        <f t="shared" si="72"/>
        <v>2510.64</v>
      </c>
      <c r="O169" s="57">
        <f t="shared" si="73"/>
        <v>0</v>
      </c>
      <c r="P169" s="57">
        <f t="shared" si="74"/>
        <v>0</v>
      </c>
      <c r="Q169" s="75">
        <f t="shared" si="75"/>
        <v>1</v>
      </c>
      <c r="R169" s="64">
        <v>0</v>
      </c>
      <c r="S169" s="65">
        <f t="shared" si="76"/>
        <v>0</v>
      </c>
    </row>
    <row r="170" spans="1:19" x14ac:dyDescent="0.25">
      <c r="A170" s="28">
        <v>61006</v>
      </c>
      <c r="B170" s="80"/>
      <c r="C170" s="83" t="s">
        <v>347</v>
      </c>
      <c r="D170" s="299"/>
      <c r="E170" s="51" t="s">
        <v>348</v>
      </c>
      <c r="F170" s="320">
        <v>11.1</v>
      </c>
      <c r="G170" s="303">
        <v>90.43</v>
      </c>
      <c r="H170" s="304">
        <f t="shared" si="66"/>
        <v>1003.773</v>
      </c>
      <c r="I170" s="310">
        <v>11.1</v>
      </c>
      <c r="J170" s="306">
        <v>1003.77</v>
      </c>
      <c r="K170" s="307">
        <v>0</v>
      </c>
      <c r="L170" s="56">
        <f t="shared" si="70"/>
        <v>0</v>
      </c>
      <c r="M170" s="57">
        <f t="shared" si="71"/>
        <v>11.1</v>
      </c>
      <c r="N170" s="57">
        <f t="shared" si="72"/>
        <v>1003.77</v>
      </c>
      <c r="O170" s="57">
        <f t="shared" si="73"/>
        <v>0</v>
      </c>
      <c r="P170" s="57">
        <f t="shared" si="74"/>
        <v>3.0000000000427463E-3</v>
      </c>
      <c r="Q170" s="75">
        <f t="shared" si="75"/>
        <v>0.99999701127645391</v>
      </c>
      <c r="R170" s="64">
        <v>0</v>
      </c>
      <c r="S170" s="65">
        <f t="shared" si="76"/>
        <v>0</v>
      </c>
    </row>
    <row r="171" spans="1:19" x14ac:dyDescent="0.25">
      <c r="A171" s="28">
        <v>61202</v>
      </c>
      <c r="B171" s="80"/>
      <c r="C171" s="83" t="s">
        <v>349</v>
      </c>
      <c r="D171" s="299" t="s">
        <v>350</v>
      </c>
      <c r="E171" s="51" t="s">
        <v>312</v>
      </c>
      <c r="F171" s="320">
        <v>52</v>
      </c>
      <c r="G171" s="303">
        <v>11.25</v>
      </c>
      <c r="H171" s="304">
        <f t="shared" si="66"/>
        <v>585</v>
      </c>
      <c r="I171" s="310">
        <v>52</v>
      </c>
      <c r="J171" s="306">
        <v>585</v>
      </c>
      <c r="K171" s="307">
        <v>0</v>
      </c>
      <c r="L171" s="56">
        <f t="shared" si="70"/>
        <v>0</v>
      </c>
      <c r="M171" s="57">
        <f t="shared" si="71"/>
        <v>52</v>
      </c>
      <c r="N171" s="57">
        <f t="shared" si="72"/>
        <v>585</v>
      </c>
      <c r="O171" s="57">
        <f t="shared" si="73"/>
        <v>0</v>
      </c>
      <c r="P171" s="57">
        <f t="shared" si="74"/>
        <v>0</v>
      </c>
      <c r="Q171" s="75">
        <f t="shared" si="75"/>
        <v>1</v>
      </c>
      <c r="R171" s="64">
        <v>0</v>
      </c>
      <c r="S171" s="65">
        <f t="shared" si="76"/>
        <v>0</v>
      </c>
    </row>
    <row r="172" spans="1:19" x14ac:dyDescent="0.25">
      <c r="A172" s="28">
        <v>61205</v>
      </c>
      <c r="B172" s="80" t="s">
        <v>121</v>
      </c>
      <c r="C172" s="83" t="s">
        <v>351</v>
      </c>
      <c r="D172" s="299" t="s">
        <v>352</v>
      </c>
      <c r="E172" s="51" t="s">
        <v>312</v>
      </c>
      <c r="F172" s="320">
        <v>240</v>
      </c>
      <c r="G172" s="303">
        <v>22.5</v>
      </c>
      <c r="H172" s="304">
        <f t="shared" si="66"/>
        <v>5400</v>
      </c>
      <c r="I172" s="310">
        <v>240</v>
      </c>
      <c r="J172" s="306">
        <v>5400</v>
      </c>
      <c r="K172" s="307">
        <v>0</v>
      </c>
      <c r="L172" s="56">
        <f t="shared" si="70"/>
        <v>0</v>
      </c>
      <c r="M172" s="57">
        <f t="shared" si="71"/>
        <v>240</v>
      </c>
      <c r="N172" s="57">
        <f t="shared" si="72"/>
        <v>5400</v>
      </c>
      <c r="O172" s="57">
        <f t="shared" si="73"/>
        <v>0</v>
      </c>
      <c r="P172" s="57">
        <f t="shared" si="74"/>
        <v>0</v>
      </c>
      <c r="Q172" s="75">
        <f t="shared" si="75"/>
        <v>1</v>
      </c>
      <c r="R172" s="64">
        <v>0</v>
      </c>
      <c r="S172" s="65">
        <f t="shared" si="76"/>
        <v>0</v>
      </c>
    </row>
    <row r="173" spans="1:19" x14ac:dyDescent="0.25">
      <c r="A173" s="28">
        <v>61205</v>
      </c>
      <c r="B173" s="80" t="s">
        <v>122</v>
      </c>
      <c r="C173" s="83" t="s">
        <v>353</v>
      </c>
      <c r="D173" s="299" t="s">
        <v>354</v>
      </c>
      <c r="E173" s="51" t="s">
        <v>312</v>
      </c>
      <c r="F173" s="320">
        <v>202</v>
      </c>
      <c r="G173" s="303">
        <v>50.64</v>
      </c>
      <c r="H173" s="304">
        <f t="shared" si="66"/>
        <v>10229.280000000001</v>
      </c>
      <c r="I173" s="310">
        <v>202</v>
      </c>
      <c r="J173" s="306">
        <v>10229.280000000001</v>
      </c>
      <c r="K173" s="307">
        <v>0</v>
      </c>
      <c r="L173" s="56">
        <f t="shared" si="70"/>
        <v>0</v>
      </c>
      <c r="M173" s="57">
        <f t="shared" si="71"/>
        <v>202</v>
      </c>
      <c r="N173" s="57">
        <f t="shared" si="72"/>
        <v>10229.280000000001</v>
      </c>
      <c r="O173" s="57">
        <f t="shared" si="73"/>
        <v>0</v>
      </c>
      <c r="P173" s="57">
        <f t="shared" si="74"/>
        <v>0</v>
      </c>
      <c r="Q173" s="75">
        <f t="shared" si="75"/>
        <v>1</v>
      </c>
      <c r="R173" s="64">
        <v>0</v>
      </c>
      <c r="S173" s="65">
        <f t="shared" si="76"/>
        <v>0</v>
      </c>
    </row>
    <row r="174" spans="1:19" ht="26.4" x14ac:dyDescent="0.25">
      <c r="A174" s="28">
        <v>61602</v>
      </c>
      <c r="B174" s="80"/>
      <c r="C174" s="83" t="s">
        <v>355</v>
      </c>
      <c r="D174" s="299" t="s">
        <v>356</v>
      </c>
      <c r="E174" s="51" t="s">
        <v>357</v>
      </c>
      <c r="F174" s="320">
        <v>19.399999999999999</v>
      </c>
      <c r="G174" s="303">
        <v>53.19</v>
      </c>
      <c r="H174" s="304">
        <f t="shared" si="66"/>
        <v>1031.886</v>
      </c>
      <c r="I174" s="310">
        <v>19.399999999999999</v>
      </c>
      <c r="J174" s="306">
        <v>1031.8900000000001</v>
      </c>
      <c r="K174" s="307">
        <v>0</v>
      </c>
      <c r="L174" s="56">
        <f t="shared" si="70"/>
        <v>0</v>
      </c>
      <c r="M174" s="57">
        <f t="shared" si="71"/>
        <v>19.399999999999999</v>
      </c>
      <c r="N174" s="57">
        <f t="shared" si="72"/>
        <v>1031.8900000000001</v>
      </c>
      <c r="O174" s="57">
        <f t="shared" si="73"/>
        <v>0</v>
      </c>
      <c r="P174" s="57">
        <f t="shared" si="74"/>
        <v>-4.0000000001327862E-3</v>
      </c>
      <c r="Q174" s="75">
        <f t="shared" si="75"/>
        <v>1.000003876397199</v>
      </c>
      <c r="R174" s="64">
        <v>0</v>
      </c>
      <c r="S174" s="65">
        <f t="shared" si="76"/>
        <v>0</v>
      </c>
    </row>
    <row r="175" spans="1:19" ht="39.6" x14ac:dyDescent="0.25">
      <c r="A175" s="2">
        <v>61610</v>
      </c>
      <c r="B175" s="82"/>
      <c r="C175" s="83" t="s">
        <v>358</v>
      </c>
      <c r="D175" s="299" t="s">
        <v>359</v>
      </c>
      <c r="E175" s="51" t="s">
        <v>22</v>
      </c>
      <c r="F175" s="320">
        <v>18.8</v>
      </c>
      <c r="G175" s="303">
        <v>10.64</v>
      </c>
      <c r="H175" s="304">
        <f t="shared" si="66"/>
        <v>200.03200000000001</v>
      </c>
      <c r="I175" s="310">
        <v>18.8</v>
      </c>
      <c r="J175" s="306">
        <v>200.03</v>
      </c>
      <c r="K175" s="307">
        <v>0</v>
      </c>
      <c r="L175" s="56">
        <f t="shared" si="67"/>
        <v>0</v>
      </c>
      <c r="M175" s="57">
        <f>I175+K175</f>
        <v>18.8</v>
      </c>
      <c r="N175" s="57">
        <f>J175+L175</f>
        <v>200.03</v>
      </c>
      <c r="O175" s="57">
        <f t="shared" si="68"/>
        <v>0</v>
      </c>
      <c r="P175" s="57">
        <f>H175-N175</f>
        <v>2.0000000000095497E-3</v>
      </c>
      <c r="Q175" s="75">
        <f>(N175/H175)</f>
        <v>0.99999000159974394</v>
      </c>
      <c r="R175" s="64">
        <v>0</v>
      </c>
      <c r="S175" s="65">
        <f t="shared" si="69"/>
        <v>0</v>
      </c>
    </row>
    <row r="176" spans="1:19" x14ac:dyDescent="0.25">
      <c r="A176" s="2"/>
      <c r="B176" s="82"/>
      <c r="C176" s="83" t="s">
        <v>360</v>
      </c>
      <c r="D176" s="299" t="s">
        <v>361</v>
      </c>
      <c r="E176" s="29" t="s">
        <v>329</v>
      </c>
      <c r="F176" s="320">
        <v>155</v>
      </c>
      <c r="G176" s="303">
        <v>2.13</v>
      </c>
      <c r="H176" s="304">
        <f t="shared" si="66"/>
        <v>330.15</v>
      </c>
      <c r="I176" s="310">
        <v>155</v>
      </c>
      <c r="J176" s="306">
        <v>330.15</v>
      </c>
      <c r="K176" s="307">
        <v>0</v>
      </c>
      <c r="L176" s="56">
        <f t="shared" si="67"/>
        <v>0</v>
      </c>
      <c r="M176" s="57">
        <f t="shared" ref="M176" si="77">I176+K176</f>
        <v>155</v>
      </c>
      <c r="N176" s="57">
        <f t="shared" ref="N176" si="78">J176+L176</f>
        <v>330.15</v>
      </c>
      <c r="O176" s="57">
        <f t="shared" si="68"/>
        <v>0</v>
      </c>
      <c r="P176" s="57">
        <f t="shared" ref="P176" si="79">H176-N176</f>
        <v>0</v>
      </c>
      <c r="Q176" s="75">
        <f t="shared" ref="Q176" si="80">(N176/H176)</f>
        <v>1</v>
      </c>
      <c r="R176" s="64">
        <v>0</v>
      </c>
      <c r="S176" s="65">
        <f t="shared" si="69"/>
        <v>0</v>
      </c>
    </row>
    <row r="177" spans="1:19" x14ac:dyDescent="0.25">
      <c r="A177" s="52"/>
      <c r="B177" s="52"/>
      <c r="C177" s="233" t="s">
        <v>23</v>
      </c>
      <c r="D177" s="234"/>
      <c r="E177" s="234"/>
      <c r="F177" s="317"/>
      <c r="G177" s="321"/>
      <c r="H177" s="321">
        <f>SUM(H142:H176)</f>
        <v>245611.81060000003</v>
      </c>
      <c r="I177" s="321"/>
      <c r="J177" s="321">
        <f>ROUND(SUM(J142:J176),2)</f>
        <v>245399.02</v>
      </c>
      <c r="K177" s="321"/>
      <c r="L177" s="321">
        <f>ROUND(SUM(L142:L176),2)</f>
        <v>212.8</v>
      </c>
      <c r="M177" s="321"/>
      <c r="N177" s="321">
        <f>ROUND(SUM(N142:N176),2)-0.01</f>
        <v>245611.81</v>
      </c>
      <c r="O177" s="321"/>
      <c r="P177" s="321">
        <f>SUM(P142:P176)+0.01</f>
        <v>4.9999999939027619E-3</v>
      </c>
      <c r="Q177" s="313">
        <f>(N177/H177)</f>
        <v>0.99999999755712066</v>
      </c>
      <c r="R177" s="322"/>
      <c r="S177" s="322">
        <f>ROUND(SUM(S142:S176),2)</f>
        <v>0</v>
      </c>
    </row>
    <row r="178" spans="1:19" x14ac:dyDescent="0.25">
      <c r="A178" s="117"/>
      <c r="B178" s="117"/>
      <c r="C178" s="246"/>
      <c r="D178" s="246"/>
      <c r="E178" s="246"/>
      <c r="F178" s="246"/>
      <c r="G178" s="8"/>
      <c r="H178" s="8"/>
      <c r="I178" s="8"/>
      <c r="J178" s="8"/>
      <c r="K178" s="8"/>
      <c r="L178" s="8"/>
      <c r="M178" s="8"/>
      <c r="N178" s="8"/>
      <c r="O178" s="8"/>
      <c r="P178" s="8"/>
      <c r="Q178" s="247"/>
      <c r="R178" s="119"/>
      <c r="S178" s="119"/>
    </row>
    <row r="179" spans="1:19" ht="15.6" x14ac:dyDescent="0.3">
      <c r="A179" s="434" t="s">
        <v>106</v>
      </c>
      <c r="B179" s="434"/>
      <c r="C179" s="434"/>
      <c r="D179" s="434"/>
      <c r="E179" s="122"/>
      <c r="F179" s="93"/>
      <c r="G179" s="93"/>
      <c r="H179" s="9"/>
      <c r="I179" s="9"/>
      <c r="J179" s="120"/>
      <c r="K179" s="120"/>
      <c r="L179" s="9"/>
      <c r="M179" s="9"/>
      <c r="N179" s="9"/>
      <c r="O179" s="9"/>
      <c r="P179" s="9"/>
      <c r="Q179" s="9"/>
      <c r="R179" s="9"/>
      <c r="S179" s="9"/>
    </row>
    <row r="180" spans="1:19" ht="13.2" customHeight="1" x14ac:dyDescent="0.25">
      <c r="A180" s="96"/>
      <c r="B180" s="96"/>
      <c r="C180" s="96"/>
      <c r="D180" s="96"/>
      <c r="E180" s="96"/>
      <c r="F180" s="426" t="s">
        <v>11</v>
      </c>
      <c r="G180" s="426"/>
      <c r="H180" s="426"/>
      <c r="I180" s="427" t="s">
        <v>0</v>
      </c>
      <c r="J180" s="428"/>
      <c r="K180" s="418" t="s">
        <v>1</v>
      </c>
      <c r="L180" s="419"/>
      <c r="M180" s="420" t="s">
        <v>2</v>
      </c>
      <c r="N180" s="421"/>
      <c r="O180" s="420" t="s">
        <v>3</v>
      </c>
      <c r="P180" s="421"/>
      <c r="Q180" s="422" t="s">
        <v>4</v>
      </c>
      <c r="R180" s="424" t="s">
        <v>70</v>
      </c>
      <c r="S180" s="425"/>
    </row>
    <row r="181" spans="1:19" x14ac:dyDescent="0.25">
      <c r="A181" s="97" t="s">
        <v>30</v>
      </c>
      <c r="B181" s="97"/>
      <c r="C181" s="97" t="s">
        <v>13</v>
      </c>
      <c r="D181" s="97" t="s">
        <v>137</v>
      </c>
      <c r="E181" s="97" t="s">
        <v>14</v>
      </c>
      <c r="F181" s="97" t="s">
        <v>5</v>
      </c>
      <c r="G181" s="98" t="s">
        <v>31</v>
      </c>
      <c r="H181" s="99" t="s">
        <v>32</v>
      </c>
      <c r="I181" s="100" t="s">
        <v>5</v>
      </c>
      <c r="J181" s="229" t="s">
        <v>21</v>
      </c>
      <c r="K181" s="101" t="s">
        <v>5</v>
      </c>
      <c r="L181" s="102" t="s">
        <v>21</v>
      </c>
      <c r="M181" s="100" t="s">
        <v>5</v>
      </c>
      <c r="N181" s="229" t="s">
        <v>21</v>
      </c>
      <c r="O181" s="100" t="s">
        <v>5</v>
      </c>
      <c r="P181" s="229" t="s">
        <v>21</v>
      </c>
      <c r="Q181" s="423"/>
      <c r="R181" s="103" t="s">
        <v>5</v>
      </c>
      <c r="S181" s="27" t="s">
        <v>21</v>
      </c>
    </row>
    <row r="182" spans="1:19" ht="13.8" thickBot="1" x14ac:dyDescent="0.3">
      <c r="A182" s="104">
        <v>1</v>
      </c>
      <c r="B182" s="104"/>
      <c r="C182" s="5">
        <v>2</v>
      </c>
      <c r="D182" s="104">
        <v>3</v>
      </c>
      <c r="E182" s="5">
        <v>4</v>
      </c>
      <c r="F182" s="5">
        <v>5</v>
      </c>
      <c r="G182" s="5">
        <v>6</v>
      </c>
      <c r="H182" s="104">
        <v>7</v>
      </c>
      <c r="I182" s="5">
        <v>8</v>
      </c>
      <c r="J182" s="5">
        <v>9</v>
      </c>
      <c r="K182" s="104">
        <v>10</v>
      </c>
      <c r="L182" s="5">
        <v>11</v>
      </c>
      <c r="M182" s="104" t="s">
        <v>138</v>
      </c>
      <c r="N182" s="5" t="s">
        <v>139</v>
      </c>
      <c r="O182" s="104" t="s">
        <v>140</v>
      </c>
      <c r="P182" s="5" t="s">
        <v>141</v>
      </c>
      <c r="Q182" s="107" t="s">
        <v>142</v>
      </c>
      <c r="R182" s="108">
        <v>17</v>
      </c>
      <c r="S182" s="108">
        <v>18</v>
      </c>
    </row>
    <row r="183" spans="1:19" ht="13.8" thickTop="1" x14ac:dyDescent="0.25">
      <c r="A183" s="28">
        <v>70102</v>
      </c>
      <c r="B183" s="80"/>
      <c r="C183" s="83" t="s">
        <v>362</v>
      </c>
      <c r="D183" s="29"/>
      <c r="E183" s="29" t="s">
        <v>198</v>
      </c>
      <c r="F183" s="320">
        <v>28</v>
      </c>
      <c r="G183" s="303">
        <v>202.13</v>
      </c>
      <c r="H183" s="304">
        <f t="shared" ref="H183:H196" si="81">F183*G183</f>
        <v>5659.6399999999994</v>
      </c>
      <c r="I183" s="310">
        <v>21.702999999999999</v>
      </c>
      <c r="J183" s="306">
        <v>4386.83</v>
      </c>
      <c r="K183" s="403">
        <f>28-21.703</f>
        <v>6.2970000000000006</v>
      </c>
      <c r="L183" s="56">
        <f t="shared" ref="L183:L196" si="82">ROUND(K183*G183,2)</f>
        <v>1272.81</v>
      </c>
      <c r="M183" s="57">
        <f>I183+K183</f>
        <v>28</v>
      </c>
      <c r="N183" s="57">
        <f>J183+L183</f>
        <v>5659.6399999999994</v>
      </c>
      <c r="O183" s="394">
        <f t="shared" ref="O183:O196" si="83">F183-M183</f>
        <v>0</v>
      </c>
      <c r="P183" s="57">
        <f>H183-N183</f>
        <v>0</v>
      </c>
      <c r="Q183" s="75">
        <f>(N183/H183)</f>
        <v>1</v>
      </c>
      <c r="R183" s="64">
        <v>0</v>
      </c>
      <c r="S183" s="65">
        <f t="shared" ref="S183:S196" si="84">G183*R183</f>
        <v>0</v>
      </c>
    </row>
    <row r="184" spans="1:19" x14ac:dyDescent="0.25">
      <c r="A184" s="2">
        <v>70103</v>
      </c>
      <c r="B184" s="82"/>
      <c r="C184" s="83" t="s">
        <v>363</v>
      </c>
      <c r="D184" s="29"/>
      <c r="E184" s="51" t="s">
        <v>24</v>
      </c>
      <c r="F184" s="320">
        <v>7</v>
      </c>
      <c r="G184" s="303">
        <v>31.91</v>
      </c>
      <c r="H184" s="304">
        <f t="shared" si="81"/>
        <v>223.37</v>
      </c>
      <c r="I184" s="310">
        <v>5</v>
      </c>
      <c r="J184" s="306">
        <v>159.55000000000001</v>
      </c>
      <c r="K184" s="382">
        <v>2</v>
      </c>
      <c r="L184" s="56">
        <f t="shared" si="82"/>
        <v>63.82</v>
      </c>
      <c r="M184" s="57">
        <f>I184+K184</f>
        <v>7</v>
      </c>
      <c r="N184" s="57">
        <f>J184+L184</f>
        <v>223.37</v>
      </c>
      <c r="O184" s="57">
        <f t="shared" si="83"/>
        <v>0</v>
      </c>
      <c r="P184" s="57">
        <f>H184-N184</f>
        <v>0</v>
      </c>
      <c r="Q184" s="75">
        <f>(N184/H184)</f>
        <v>1</v>
      </c>
      <c r="R184" s="64">
        <v>0</v>
      </c>
      <c r="S184" s="65">
        <f t="shared" si="84"/>
        <v>0</v>
      </c>
    </row>
    <row r="185" spans="1:19" x14ac:dyDescent="0.25">
      <c r="A185" s="2">
        <v>70107</v>
      </c>
      <c r="B185" s="82"/>
      <c r="C185" s="83" t="s">
        <v>364</v>
      </c>
      <c r="D185" s="29"/>
      <c r="E185" s="29" t="s">
        <v>24</v>
      </c>
      <c r="F185" s="320">
        <v>213</v>
      </c>
      <c r="G185" s="303">
        <v>53.19</v>
      </c>
      <c r="H185" s="304">
        <f t="shared" si="81"/>
        <v>11329.47</v>
      </c>
      <c r="I185" s="310">
        <v>170.1</v>
      </c>
      <c r="J185" s="306">
        <v>9047.619999999999</v>
      </c>
      <c r="K185" s="382">
        <f>213-170.1</f>
        <v>42.900000000000006</v>
      </c>
      <c r="L185" s="56">
        <f t="shared" si="82"/>
        <v>2281.85</v>
      </c>
      <c r="M185" s="57">
        <f t="shared" ref="M185:M196" si="85">I185+K185</f>
        <v>213</v>
      </c>
      <c r="N185" s="57">
        <f t="shared" ref="N185:N196" si="86">J185+L185</f>
        <v>11329.47</v>
      </c>
      <c r="O185" s="57">
        <f t="shared" si="83"/>
        <v>0</v>
      </c>
      <c r="P185" s="57">
        <f t="shared" ref="P185:P195" si="87">H185-N185</f>
        <v>0</v>
      </c>
      <c r="Q185" s="75">
        <f t="shared" ref="Q185:Q196" si="88">(N185/H185)</f>
        <v>1</v>
      </c>
      <c r="R185" s="64">
        <v>0</v>
      </c>
      <c r="S185" s="65">
        <f t="shared" si="84"/>
        <v>0</v>
      </c>
    </row>
    <row r="186" spans="1:19" x14ac:dyDescent="0.25">
      <c r="A186" s="2">
        <v>70108</v>
      </c>
      <c r="B186" s="82"/>
      <c r="C186" s="83" t="s">
        <v>365</v>
      </c>
      <c r="D186" s="29"/>
      <c r="E186" s="51" t="s">
        <v>24</v>
      </c>
      <c r="F186" s="320">
        <v>147</v>
      </c>
      <c r="G186" s="303">
        <v>55.32</v>
      </c>
      <c r="H186" s="304">
        <f t="shared" si="81"/>
        <v>8132.04</v>
      </c>
      <c r="I186" s="310">
        <v>117</v>
      </c>
      <c r="J186" s="306">
        <v>6472.4400000000005</v>
      </c>
      <c r="K186" s="382">
        <v>30</v>
      </c>
      <c r="L186" s="56">
        <f t="shared" si="82"/>
        <v>1659.6</v>
      </c>
      <c r="M186" s="57">
        <f t="shared" si="85"/>
        <v>147</v>
      </c>
      <c r="N186" s="57">
        <f t="shared" si="86"/>
        <v>8132.0400000000009</v>
      </c>
      <c r="O186" s="57">
        <f t="shared" si="83"/>
        <v>0</v>
      </c>
      <c r="P186" s="57">
        <f t="shared" si="87"/>
        <v>0</v>
      </c>
      <c r="Q186" s="75">
        <f t="shared" si="88"/>
        <v>1.0000000000000002</v>
      </c>
      <c r="R186" s="64">
        <v>0</v>
      </c>
      <c r="S186" s="65">
        <f t="shared" si="84"/>
        <v>0</v>
      </c>
    </row>
    <row r="187" spans="1:19" x14ac:dyDescent="0.25">
      <c r="A187" s="2">
        <v>70201</v>
      </c>
      <c r="B187" s="82"/>
      <c r="C187" s="83" t="s">
        <v>366</v>
      </c>
      <c r="D187" s="29"/>
      <c r="E187" s="51" t="s">
        <v>198</v>
      </c>
      <c r="F187" s="320">
        <v>17</v>
      </c>
      <c r="G187" s="303">
        <v>6.38</v>
      </c>
      <c r="H187" s="304">
        <f t="shared" si="81"/>
        <v>108.46</v>
      </c>
      <c r="I187" s="310">
        <v>13</v>
      </c>
      <c r="J187" s="306">
        <v>82.94</v>
      </c>
      <c r="K187" s="382">
        <v>4</v>
      </c>
      <c r="L187" s="56">
        <f t="shared" si="82"/>
        <v>25.52</v>
      </c>
      <c r="M187" s="57">
        <f t="shared" si="85"/>
        <v>17</v>
      </c>
      <c r="N187" s="57">
        <f t="shared" si="86"/>
        <v>108.46</v>
      </c>
      <c r="O187" s="57">
        <f t="shared" si="83"/>
        <v>0</v>
      </c>
      <c r="P187" s="57">
        <f t="shared" si="87"/>
        <v>0</v>
      </c>
      <c r="Q187" s="75">
        <f t="shared" si="88"/>
        <v>1</v>
      </c>
      <c r="R187" s="64">
        <v>0</v>
      </c>
      <c r="S187" s="65">
        <f t="shared" si="84"/>
        <v>0</v>
      </c>
    </row>
    <row r="188" spans="1:19" x14ac:dyDescent="0.25">
      <c r="A188" s="2">
        <v>70202</v>
      </c>
      <c r="B188" s="82"/>
      <c r="C188" s="83" t="s">
        <v>367</v>
      </c>
      <c r="D188" s="29"/>
      <c r="E188" s="29" t="s">
        <v>198</v>
      </c>
      <c r="F188" s="320">
        <v>4369</v>
      </c>
      <c r="G188" s="303">
        <v>11.17</v>
      </c>
      <c r="H188" s="304">
        <f t="shared" si="81"/>
        <v>48801.73</v>
      </c>
      <c r="I188" s="310">
        <v>3497</v>
      </c>
      <c r="J188" s="306">
        <v>39061.49</v>
      </c>
      <c r="K188" s="382">
        <v>872</v>
      </c>
      <c r="L188" s="56">
        <f t="shared" si="82"/>
        <v>9740.24</v>
      </c>
      <c r="M188" s="57">
        <f t="shared" si="85"/>
        <v>4369</v>
      </c>
      <c r="N188" s="57">
        <f t="shared" si="86"/>
        <v>48801.729999999996</v>
      </c>
      <c r="O188" s="57">
        <f t="shared" si="83"/>
        <v>0</v>
      </c>
      <c r="P188" s="57">
        <f t="shared" si="87"/>
        <v>0</v>
      </c>
      <c r="Q188" s="75">
        <f t="shared" si="88"/>
        <v>0.99999999999999989</v>
      </c>
      <c r="R188" s="64">
        <v>0</v>
      </c>
      <c r="S188" s="65">
        <f t="shared" si="84"/>
        <v>0</v>
      </c>
    </row>
    <row r="189" spans="1:19" x14ac:dyDescent="0.25">
      <c r="A189" s="2">
        <v>70401</v>
      </c>
      <c r="B189" s="82"/>
      <c r="C189" s="83" t="s">
        <v>368</v>
      </c>
      <c r="D189" s="83"/>
      <c r="E189" s="29" t="s">
        <v>22</v>
      </c>
      <c r="F189" s="320">
        <v>1600</v>
      </c>
      <c r="G189" s="303">
        <v>24.24</v>
      </c>
      <c r="H189" s="304">
        <f t="shared" si="81"/>
        <v>38784</v>
      </c>
      <c r="I189" s="310">
        <v>1280</v>
      </c>
      <c r="J189" s="306">
        <v>31027.200000000001</v>
      </c>
      <c r="K189" s="382">
        <v>320</v>
      </c>
      <c r="L189" s="56">
        <f t="shared" si="82"/>
        <v>7756.8</v>
      </c>
      <c r="M189" s="57">
        <f t="shared" si="85"/>
        <v>1600</v>
      </c>
      <c r="N189" s="57">
        <f t="shared" si="86"/>
        <v>38784</v>
      </c>
      <c r="O189" s="57">
        <f t="shared" si="83"/>
        <v>0</v>
      </c>
      <c r="P189" s="57">
        <f t="shared" si="87"/>
        <v>0</v>
      </c>
      <c r="Q189" s="75">
        <f t="shared" si="88"/>
        <v>1</v>
      </c>
      <c r="R189" s="64">
        <v>0</v>
      </c>
      <c r="S189" s="65">
        <f t="shared" si="84"/>
        <v>0</v>
      </c>
    </row>
    <row r="190" spans="1:19" x14ac:dyDescent="0.25">
      <c r="A190" s="2">
        <v>70404</v>
      </c>
      <c r="B190" s="82"/>
      <c r="C190" s="83" t="s">
        <v>369</v>
      </c>
      <c r="D190" s="83"/>
      <c r="E190" s="29" t="s">
        <v>24</v>
      </c>
      <c r="F190" s="320">
        <v>18</v>
      </c>
      <c r="G190" s="303">
        <v>1702.13</v>
      </c>
      <c r="H190" s="304">
        <f t="shared" si="81"/>
        <v>30638.340000000004</v>
      </c>
      <c r="I190" s="310">
        <v>14.4</v>
      </c>
      <c r="J190" s="306">
        <v>24510.68</v>
      </c>
      <c r="K190" s="382">
        <v>3.6</v>
      </c>
      <c r="L190" s="56">
        <f t="shared" si="82"/>
        <v>6127.67</v>
      </c>
      <c r="M190" s="57">
        <f t="shared" si="85"/>
        <v>18</v>
      </c>
      <c r="N190" s="57">
        <f t="shared" si="86"/>
        <v>30638.35</v>
      </c>
      <c r="O190" s="57">
        <f t="shared" si="83"/>
        <v>0</v>
      </c>
      <c r="P190" s="56">
        <f>H190-N190+0.01</f>
        <v>5.2386896903788838E-12</v>
      </c>
      <c r="Q190" s="75">
        <f t="shared" si="88"/>
        <v>1.0000003263884398</v>
      </c>
      <c r="R190" s="64">
        <v>0</v>
      </c>
      <c r="S190" s="65">
        <f t="shared" si="84"/>
        <v>0</v>
      </c>
    </row>
    <row r="191" spans="1:19" x14ac:dyDescent="0.25">
      <c r="A191" s="2">
        <v>70405</v>
      </c>
      <c r="B191" s="82" t="s">
        <v>121</v>
      </c>
      <c r="C191" s="83" t="s">
        <v>370</v>
      </c>
      <c r="D191" s="83" t="s">
        <v>371</v>
      </c>
      <c r="E191" s="29" t="s">
        <v>24</v>
      </c>
      <c r="F191" s="320">
        <v>15</v>
      </c>
      <c r="G191" s="303">
        <v>521.28</v>
      </c>
      <c r="H191" s="304">
        <f t="shared" si="81"/>
        <v>7819.2</v>
      </c>
      <c r="I191" s="310">
        <v>12</v>
      </c>
      <c r="J191" s="306">
        <v>6255.3600000000006</v>
      </c>
      <c r="K191" s="382">
        <v>3</v>
      </c>
      <c r="L191" s="56">
        <f t="shared" si="82"/>
        <v>1563.84</v>
      </c>
      <c r="M191" s="57">
        <f t="shared" si="85"/>
        <v>15</v>
      </c>
      <c r="N191" s="57">
        <f t="shared" si="86"/>
        <v>7819.2000000000007</v>
      </c>
      <c r="O191" s="57">
        <f t="shared" si="83"/>
        <v>0</v>
      </c>
      <c r="P191" s="57">
        <f t="shared" si="87"/>
        <v>0</v>
      </c>
      <c r="Q191" s="75">
        <f t="shared" si="88"/>
        <v>1.0000000000000002</v>
      </c>
      <c r="R191" s="64">
        <v>0</v>
      </c>
      <c r="S191" s="65">
        <f t="shared" si="84"/>
        <v>0</v>
      </c>
    </row>
    <row r="192" spans="1:19" x14ac:dyDescent="0.25">
      <c r="A192" s="2">
        <v>70405</v>
      </c>
      <c r="B192" s="82" t="s">
        <v>122</v>
      </c>
      <c r="C192" s="83" t="s">
        <v>372</v>
      </c>
      <c r="D192" s="83" t="s">
        <v>373</v>
      </c>
      <c r="E192" s="29" t="s">
        <v>24</v>
      </c>
      <c r="F192" s="320">
        <v>1</v>
      </c>
      <c r="G192" s="303">
        <v>404.26</v>
      </c>
      <c r="H192" s="304">
        <f t="shared" si="81"/>
        <v>404.26</v>
      </c>
      <c r="I192" s="310">
        <v>0.4</v>
      </c>
      <c r="J192" s="306">
        <v>161.69999999999999</v>
      </c>
      <c r="K192" s="382">
        <v>0.6</v>
      </c>
      <c r="L192" s="56">
        <f t="shared" si="82"/>
        <v>242.56</v>
      </c>
      <c r="M192" s="57">
        <f t="shared" si="85"/>
        <v>1</v>
      </c>
      <c r="N192" s="57">
        <f t="shared" si="86"/>
        <v>404.26</v>
      </c>
      <c r="O192" s="57">
        <f t="shared" si="83"/>
        <v>0</v>
      </c>
      <c r="P192" s="57">
        <f t="shared" si="87"/>
        <v>0</v>
      </c>
      <c r="Q192" s="75">
        <f t="shared" si="88"/>
        <v>1</v>
      </c>
      <c r="R192" s="64">
        <v>0</v>
      </c>
      <c r="S192" s="65">
        <f t="shared" si="84"/>
        <v>0</v>
      </c>
    </row>
    <row r="193" spans="1:19" x14ac:dyDescent="0.25">
      <c r="A193" s="2">
        <v>70415</v>
      </c>
      <c r="B193" s="82"/>
      <c r="C193" s="83" t="s">
        <v>374</v>
      </c>
      <c r="D193" s="83"/>
      <c r="E193" s="29" t="s">
        <v>22</v>
      </c>
      <c r="F193" s="320">
        <v>62</v>
      </c>
      <c r="G193" s="303">
        <v>31.91</v>
      </c>
      <c r="H193" s="304">
        <f t="shared" si="81"/>
        <v>1978.42</v>
      </c>
      <c r="I193" s="310">
        <v>49</v>
      </c>
      <c r="J193" s="306">
        <v>1563.59</v>
      </c>
      <c r="K193" s="382">
        <v>13</v>
      </c>
      <c r="L193" s="56">
        <f t="shared" si="82"/>
        <v>414.83</v>
      </c>
      <c r="M193" s="57">
        <f t="shared" si="85"/>
        <v>62</v>
      </c>
      <c r="N193" s="57">
        <f t="shared" si="86"/>
        <v>1978.4199999999998</v>
      </c>
      <c r="O193" s="57">
        <f t="shared" si="83"/>
        <v>0</v>
      </c>
      <c r="P193" s="57">
        <f t="shared" si="87"/>
        <v>0</v>
      </c>
      <c r="Q193" s="75">
        <f t="shared" si="88"/>
        <v>0.99999999999999989</v>
      </c>
      <c r="R193" s="64">
        <v>0</v>
      </c>
      <c r="S193" s="65">
        <f t="shared" si="84"/>
        <v>0</v>
      </c>
    </row>
    <row r="194" spans="1:19" x14ac:dyDescent="0.25">
      <c r="A194" s="2">
        <v>70501</v>
      </c>
      <c r="B194" s="82"/>
      <c r="C194" s="83" t="s">
        <v>375</v>
      </c>
      <c r="D194" s="83"/>
      <c r="E194" s="29" t="s">
        <v>24</v>
      </c>
      <c r="F194" s="320">
        <v>839</v>
      </c>
      <c r="G194" s="303">
        <v>13.52</v>
      </c>
      <c r="H194" s="304">
        <f t="shared" si="81"/>
        <v>11343.279999999999</v>
      </c>
      <c r="I194" s="310">
        <v>674</v>
      </c>
      <c r="J194" s="306">
        <v>9112.48</v>
      </c>
      <c r="K194" s="382">
        <v>165</v>
      </c>
      <c r="L194" s="56">
        <f t="shared" si="82"/>
        <v>2230.8000000000002</v>
      </c>
      <c r="M194" s="57">
        <f t="shared" si="85"/>
        <v>839</v>
      </c>
      <c r="N194" s="57">
        <f t="shared" si="86"/>
        <v>11343.279999999999</v>
      </c>
      <c r="O194" s="57">
        <f t="shared" si="83"/>
        <v>0</v>
      </c>
      <c r="P194" s="57">
        <f t="shared" si="87"/>
        <v>0</v>
      </c>
      <c r="Q194" s="75">
        <f t="shared" si="88"/>
        <v>1</v>
      </c>
      <c r="R194" s="64">
        <v>0</v>
      </c>
      <c r="S194" s="65">
        <f t="shared" si="84"/>
        <v>0</v>
      </c>
    </row>
    <row r="195" spans="1:19" x14ac:dyDescent="0.25">
      <c r="A195" s="2">
        <v>70502</v>
      </c>
      <c r="B195" s="82"/>
      <c r="C195" s="83" t="s">
        <v>376</v>
      </c>
      <c r="D195" s="83"/>
      <c r="E195" s="29" t="s">
        <v>24</v>
      </c>
      <c r="F195" s="320">
        <v>52</v>
      </c>
      <c r="G195" s="303">
        <v>13.83</v>
      </c>
      <c r="H195" s="304">
        <f t="shared" si="81"/>
        <v>719.16</v>
      </c>
      <c r="I195" s="310">
        <v>41</v>
      </c>
      <c r="J195" s="306">
        <v>567.03</v>
      </c>
      <c r="K195" s="382">
        <v>11</v>
      </c>
      <c r="L195" s="56">
        <f t="shared" si="82"/>
        <v>152.13</v>
      </c>
      <c r="M195" s="57">
        <f t="shared" si="85"/>
        <v>52</v>
      </c>
      <c r="N195" s="57">
        <f t="shared" si="86"/>
        <v>719.16</v>
      </c>
      <c r="O195" s="57">
        <f t="shared" si="83"/>
        <v>0</v>
      </c>
      <c r="P195" s="57">
        <f t="shared" si="87"/>
        <v>0</v>
      </c>
      <c r="Q195" s="75">
        <f t="shared" si="88"/>
        <v>1</v>
      </c>
      <c r="R195" s="64">
        <v>0</v>
      </c>
      <c r="S195" s="65">
        <f t="shared" si="84"/>
        <v>0</v>
      </c>
    </row>
    <row r="196" spans="1:19" x14ac:dyDescent="0.25">
      <c r="A196" s="2">
        <v>70901</v>
      </c>
      <c r="B196" s="82"/>
      <c r="C196" s="83" t="s">
        <v>377</v>
      </c>
      <c r="D196" s="83"/>
      <c r="E196" s="29" t="s">
        <v>83</v>
      </c>
      <c r="F196" s="320">
        <v>1</v>
      </c>
      <c r="G196" s="303">
        <v>60792.46</v>
      </c>
      <c r="H196" s="304">
        <f t="shared" si="81"/>
        <v>60792.46</v>
      </c>
      <c r="I196" s="310">
        <v>0.99999999999999989</v>
      </c>
      <c r="J196" s="306">
        <v>60792.45</v>
      </c>
      <c r="K196" s="382">
        <v>0</v>
      </c>
      <c r="L196" s="56">
        <f t="shared" si="82"/>
        <v>0</v>
      </c>
      <c r="M196" s="57">
        <f t="shared" si="85"/>
        <v>0.99999999999999989</v>
      </c>
      <c r="N196" s="57">
        <f t="shared" si="86"/>
        <v>60792.45</v>
      </c>
      <c r="O196" s="57">
        <f t="shared" si="83"/>
        <v>0</v>
      </c>
      <c r="P196" s="56">
        <f>H196-N196-0.01</f>
        <v>2.0372679238045421E-12</v>
      </c>
      <c r="Q196" s="75">
        <f t="shared" si="88"/>
        <v>0.99999983550591631</v>
      </c>
      <c r="R196" s="64">
        <v>0</v>
      </c>
      <c r="S196" s="65">
        <f t="shared" si="84"/>
        <v>0</v>
      </c>
    </row>
    <row r="197" spans="1:19" x14ac:dyDescent="0.25">
      <c r="A197" s="52"/>
      <c r="B197" s="52"/>
      <c r="C197" s="233" t="s">
        <v>23</v>
      </c>
      <c r="D197" s="234"/>
      <c r="E197" s="234"/>
      <c r="F197" s="317"/>
      <c r="G197" s="321"/>
      <c r="H197" s="321">
        <f>SUM(H183:H196)</f>
        <v>226733.83000000005</v>
      </c>
      <c r="I197" s="321"/>
      <c r="J197" s="321">
        <f>ROUND(SUM(J183:J196),2)</f>
        <v>193201.36</v>
      </c>
      <c r="K197" s="321"/>
      <c r="L197" s="321">
        <f>ROUND(SUM(L183:L196),2)</f>
        <v>33532.47</v>
      </c>
      <c r="M197" s="321"/>
      <c r="N197" s="321">
        <f>ROUND(SUM(N183:N196),2)</f>
        <v>226733.83</v>
      </c>
      <c r="O197" s="321"/>
      <c r="P197" s="321">
        <f>SUM(P183:P196)</f>
        <v>7.2759576141834259E-12</v>
      </c>
      <c r="Q197" s="313">
        <f>(N197/H197)</f>
        <v>0.99999999999999978</v>
      </c>
      <c r="R197" s="322"/>
      <c r="S197" s="322">
        <f>ROUND(SUM(S183:S196),2)</f>
        <v>0</v>
      </c>
    </row>
    <row r="198" spans="1:19" x14ac:dyDescent="0.25">
      <c r="A198" s="117"/>
      <c r="B198" s="117"/>
      <c r="C198" s="246"/>
      <c r="D198" s="246"/>
      <c r="E198" s="246"/>
      <c r="F198" s="246"/>
      <c r="G198" s="8"/>
      <c r="H198" s="8"/>
      <c r="I198" s="8"/>
      <c r="J198" s="8"/>
      <c r="K198" s="8"/>
      <c r="L198" s="8"/>
      <c r="M198" s="8"/>
      <c r="N198" s="8"/>
      <c r="O198" s="8"/>
      <c r="P198" s="8"/>
    </row>
    <row r="199" spans="1:19" ht="15.6" x14ac:dyDescent="0.3">
      <c r="A199" s="458" t="s">
        <v>107</v>
      </c>
      <c r="B199" s="458"/>
      <c r="C199" s="458"/>
      <c r="D199" s="122"/>
      <c r="E199" s="122"/>
      <c r="F199" s="93"/>
      <c r="G199" s="93"/>
      <c r="H199" s="9"/>
      <c r="I199" s="9"/>
      <c r="J199" s="120"/>
      <c r="K199" s="120"/>
      <c r="L199" s="9"/>
      <c r="M199" s="9"/>
      <c r="N199" s="9"/>
      <c r="O199" s="9"/>
      <c r="P199" s="121"/>
      <c r="Q199" s="121"/>
      <c r="R199" s="121"/>
    </row>
    <row r="200" spans="1:19" ht="13.2" customHeight="1" x14ac:dyDescent="0.25">
      <c r="A200" s="96"/>
      <c r="B200" s="96"/>
      <c r="C200" s="96"/>
      <c r="D200" s="96"/>
      <c r="E200" s="96"/>
      <c r="F200" s="426" t="s">
        <v>11</v>
      </c>
      <c r="G200" s="426"/>
      <c r="H200" s="426"/>
      <c r="I200" s="427" t="s">
        <v>0</v>
      </c>
      <c r="J200" s="428"/>
      <c r="K200" s="418" t="s">
        <v>1</v>
      </c>
      <c r="L200" s="419"/>
      <c r="M200" s="420" t="s">
        <v>2</v>
      </c>
      <c r="N200" s="421"/>
      <c r="O200" s="420" t="s">
        <v>3</v>
      </c>
      <c r="P200" s="421"/>
      <c r="Q200" s="422" t="s">
        <v>4</v>
      </c>
      <c r="R200" s="424" t="s">
        <v>70</v>
      </c>
      <c r="S200" s="425"/>
    </row>
    <row r="201" spans="1:19" x14ac:dyDescent="0.25">
      <c r="A201" s="97" t="s">
        <v>30</v>
      </c>
      <c r="B201" s="97"/>
      <c r="C201" s="97" t="s">
        <v>13</v>
      </c>
      <c r="D201" s="97" t="s">
        <v>137</v>
      </c>
      <c r="E201" s="97" t="s">
        <v>14</v>
      </c>
      <c r="F201" s="97" t="s">
        <v>5</v>
      </c>
      <c r="G201" s="98" t="s">
        <v>31</v>
      </c>
      <c r="H201" s="99" t="s">
        <v>32</v>
      </c>
      <c r="I201" s="100" t="s">
        <v>5</v>
      </c>
      <c r="J201" s="229" t="s">
        <v>21</v>
      </c>
      <c r="K201" s="101" t="s">
        <v>5</v>
      </c>
      <c r="L201" s="102" t="s">
        <v>21</v>
      </c>
      <c r="M201" s="100" t="s">
        <v>5</v>
      </c>
      <c r="N201" s="229" t="s">
        <v>21</v>
      </c>
      <c r="O201" s="100" t="s">
        <v>5</v>
      </c>
      <c r="P201" s="229" t="s">
        <v>21</v>
      </c>
      <c r="Q201" s="423"/>
      <c r="R201" s="103" t="s">
        <v>5</v>
      </c>
      <c r="S201" s="27" t="s">
        <v>21</v>
      </c>
    </row>
    <row r="202" spans="1:19" ht="13.8" thickBot="1" x14ac:dyDescent="0.3">
      <c r="A202" s="104">
        <v>1</v>
      </c>
      <c r="B202" s="104"/>
      <c r="C202" s="5">
        <v>2</v>
      </c>
      <c r="D202" s="104">
        <v>3</v>
      </c>
      <c r="E202" s="5">
        <v>4</v>
      </c>
      <c r="F202" s="5">
        <v>5</v>
      </c>
      <c r="G202" s="5">
        <v>6</v>
      </c>
      <c r="H202" s="104">
        <v>7</v>
      </c>
      <c r="I202" s="5">
        <v>8</v>
      </c>
      <c r="J202" s="5">
        <v>9</v>
      </c>
      <c r="K202" s="104">
        <v>10</v>
      </c>
      <c r="L202" s="5">
        <v>11</v>
      </c>
      <c r="M202" s="104" t="s">
        <v>138</v>
      </c>
      <c r="N202" s="5" t="s">
        <v>139</v>
      </c>
      <c r="O202" s="104" t="s">
        <v>140</v>
      </c>
      <c r="P202" s="5" t="s">
        <v>141</v>
      </c>
      <c r="Q202" s="107" t="s">
        <v>142</v>
      </c>
      <c r="R202" s="108">
        <v>17</v>
      </c>
      <c r="S202" s="108">
        <v>18</v>
      </c>
    </row>
    <row r="203" spans="1:19" ht="13.8" thickTop="1" x14ac:dyDescent="0.25">
      <c r="A203" s="2"/>
      <c r="B203" s="82"/>
      <c r="C203" s="300" t="s">
        <v>378</v>
      </c>
      <c r="D203" s="44"/>
      <c r="E203" s="29"/>
      <c r="F203" s="320"/>
      <c r="G203" s="303"/>
      <c r="H203" s="304"/>
      <c r="I203" s="310"/>
      <c r="J203" s="306"/>
      <c r="K203" s="307"/>
      <c r="L203" s="70"/>
      <c r="M203" s="71"/>
      <c r="N203" s="71"/>
      <c r="O203" s="71"/>
      <c r="P203" s="71"/>
      <c r="Q203" s="75"/>
      <c r="R203" s="72"/>
      <c r="S203" s="73"/>
    </row>
    <row r="204" spans="1:19" x14ac:dyDescent="0.25">
      <c r="A204" s="2">
        <v>80112</v>
      </c>
      <c r="B204" s="82"/>
      <c r="C204" s="44" t="s">
        <v>379</v>
      </c>
      <c r="D204" s="44"/>
      <c r="E204" s="29" t="s">
        <v>22</v>
      </c>
      <c r="F204" s="320">
        <v>480</v>
      </c>
      <c r="G204" s="303">
        <v>11.7</v>
      </c>
      <c r="H204" s="304">
        <f t="shared" ref="H204:H264" si="89">F204*G204</f>
        <v>5616</v>
      </c>
      <c r="I204" s="310">
        <v>385</v>
      </c>
      <c r="J204" s="306">
        <v>4504.5</v>
      </c>
      <c r="K204" s="382">
        <v>95</v>
      </c>
      <c r="L204" s="56">
        <f t="shared" ref="L204" si="90">ROUND(K204*G204,2)</f>
        <v>1111.5</v>
      </c>
      <c r="M204" s="57">
        <f t="shared" ref="M204" si="91">I204+K204</f>
        <v>480</v>
      </c>
      <c r="N204" s="57">
        <f t="shared" ref="N204" si="92">J204+L204</f>
        <v>5616</v>
      </c>
      <c r="O204" s="57">
        <f t="shared" ref="O204" si="93">F204-M204</f>
        <v>0</v>
      </c>
      <c r="P204" s="57">
        <f t="shared" ref="P204" si="94">H204-N204</f>
        <v>0</v>
      </c>
      <c r="Q204" s="75">
        <f t="shared" ref="Q204" si="95">(N204/H204)</f>
        <v>1</v>
      </c>
      <c r="R204" s="72">
        <v>0</v>
      </c>
      <c r="S204" s="65">
        <f t="shared" ref="S204" si="96">G204*R204</f>
        <v>0</v>
      </c>
    </row>
    <row r="205" spans="1:19" x14ac:dyDescent="0.25">
      <c r="A205" s="2">
        <v>80119</v>
      </c>
      <c r="B205" s="82" t="s">
        <v>121</v>
      </c>
      <c r="C205" s="44" t="s">
        <v>380</v>
      </c>
      <c r="D205" s="44" t="s">
        <v>381</v>
      </c>
      <c r="E205" s="29" t="s">
        <v>22</v>
      </c>
      <c r="F205" s="320">
        <v>53</v>
      </c>
      <c r="G205" s="303">
        <v>15.96</v>
      </c>
      <c r="H205" s="304">
        <f t="shared" si="89"/>
        <v>845.88</v>
      </c>
      <c r="I205" s="310">
        <v>42</v>
      </c>
      <c r="J205" s="306">
        <v>670.31999999999994</v>
      </c>
      <c r="K205" s="382">
        <v>11</v>
      </c>
      <c r="L205" s="56">
        <f t="shared" ref="L205:L209" si="97">ROUND(K205*G205,2)</f>
        <v>175.56</v>
      </c>
      <c r="M205" s="57">
        <f t="shared" ref="M205:M209" si="98">I205+K205</f>
        <v>53</v>
      </c>
      <c r="N205" s="57">
        <f t="shared" ref="N205:N209" si="99">J205+L205</f>
        <v>845.87999999999988</v>
      </c>
      <c r="O205" s="57">
        <f t="shared" ref="O205:O209" si="100">F205-M205</f>
        <v>0</v>
      </c>
      <c r="P205" s="57">
        <f t="shared" ref="P205:P209" si="101">H205-N205</f>
        <v>0</v>
      </c>
      <c r="Q205" s="75">
        <f t="shared" ref="Q205:Q209" si="102">(N205/H205)</f>
        <v>0.99999999999999989</v>
      </c>
      <c r="R205" s="72">
        <v>0</v>
      </c>
      <c r="S205" s="65">
        <f t="shared" ref="S205:S209" si="103">G205*R205</f>
        <v>0</v>
      </c>
    </row>
    <row r="206" spans="1:19" x14ac:dyDescent="0.25">
      <c r="A206" s="2">
        <v>80119</v>
      </c>
      <c r="B206" s="82" t="s">
        <v>122</v>
      </c>
      <c r="C206" s="44" t="s">
        <v>382</v>
      </c>
      <c r="D206" s="44" t="s">
        <v>381</v>
      </c>
      <c r="E206" s="29" t="s">
        <v>22</v>
      </c>
      <c r="F206" s="320">
        <v>89</v>
      </c>
      <c r="G206" s="303">
        <v>15.96</v>
      </c>
      <c r="H206" s="304">
        <f t="shared" si="89"/>
        <v>1420.44</v>
      </c>
      <c r="I206" s="310">
        <v>71</v>
      </c>
      <c r="J206" s="306">
        <v>1133.1600000000001</v>
      </c>
      <c r="K206" s="382">
        <v>18</v>
      </c>
      <c r="L206" s="56">
        <f t="shared" si="97"/>
        <v>287.27999999999997</v>
      </c>
      <c r="M206" s="57">
        <f t="shared" si="98"/>
        <v>89</v>
      </c>
      <c r="N206" s="57">
        <f t="shared" si="99"/>
        <v>1420.44</v>
      </c>
      <c r="O206" s="57">
        <f t="shared" si="100"/>
        <v>0</v>
      </c>
      <c r="P206" s="57">
        <f t="shared" si="101"/>
        <v>0</v>
      </c>
      <c r="Q206" s="75">
        <f t="shared" si="102"/>
        <v>1</v>
      </c>
      <c r="R206" s="72">
        <v>0</v>
      </c>
      <c r="S206" s="65">
        <f t="shared" si="103"/>
        <v>0</v>
      </c>
    </row>
    <row r="207" spans="1:19" x14ac:dyDescent="0.25">
      <c r="A207" s="2">
        <v>80119</v>
      </c>
      <c r="B207" s="82" t="s">
        <v>123</v>
      </c>
      <c r="C207" s="44" t="s">
        <v>380</v>
      </c>
      <c r="D207" s="44" t="s">
        <v>383</v>
      </c>
      <c r="E207" s="29" t="s">
        <v>22</v>
      </c>
      <c r="F207" s="320">
        <v>33</v>
      </c>
      <c r="G207" s="303">
        <v>26.6</v>
      </c>
      <c r="H207" s="304">
        <f t="shared" si="89"/>
        <v>877.80000000000007</v>
      </c>
      <c r="I207" s="310">
        <v>26</v>
      </c>
      <c r="J207" s="306">
        <v>691.6</v>
      </c>
      <c r="K207" s="382">
        <v>7</v>
      </c>
      <c r="L207" s="56">
        <f t="shared" si="97"/>
        <v>186.2</v>
      </c>
      <c r="M207" s="57">
        <f t="shared" si="98"/>
        <v>33</v>
      </c>
      <c r="N207" s="57">
        <f t="shared" si="99"/>
        <v>877.8</v>
      </c>
      <c r="O207" s="57">
        <f t="shared" si="100"/>
        <v>0</v>
      </c>
      <c r="P207" s="57">
        <f t="shared" si="101"/>
        <v>0</v>
      </c>
      <c r="Q207" s="75">
        <f t="shared" si="102"/>
        <v>0.99999999999999989</v>
      </c>
      <c r="R207" s="72">
        <v>0</v>
      </c>
      <c r="S207" s="65">
        <f t="shared" si="103"/>
        <v>0</v>
      </c>
    </row>
    <row r="208" spans="1:19" x14ac:dyDescent="0.25">
      <c r="A208" s="2">
        <v>80133</v>
      </c>
      <c r="B208" s="82"/>
      <c r="C208" s="44" t="s">
        <v>146</v>
      </c>
      <c r="D208" s="44"/>
      <c r="E208" s="29" t="s">
        <v>145</v>
      </c>
      <c r="F208" s="320">
        <v>1</v>
      </c>
      <c r="G208" s="303">
        <v>744.68</v>
      </c>
      <c r="H208" s="304">
        <f t="shared" si="89"/>
        <v>744.68</v>
      </c>
      <c r="I208" s="310">
        <v>0.8</v>
      </c>
      <c r="J208" s="306">
        <v>595.74</v>
      </c>
      <c r="K208" s="382">
        <v>0.19999999999999996</v>
      </c>
      <c r="L208" s="56">
        <f t="shared" si="97"/>
        <v>148.94</v>
      </c>
      <c r="M208" s="57">
        <f t="shared" si="98"/>
        <v>1</v>
      </c>
      <c r="N208" s="57">
        <f t="shared" si="99"/>
        <v>744.68000000000006</v>
      </c>
      <c r="O208" s="57">
        <f t="shared" si="100"/>
        <v>0</v>
      </c>
      <c r="P208" s="57">
        <f t="shared" si="101"/>
        <v>0</v>
      </c>
      <c r="Q208" s="75">
        <f t="shared" si="102"/>
        <v>1.0000000000000002</v>
      </c>
      <c r="R208" s="72">
        <v>0</v>
      </c>
      <c r="S208" s="65">
        <f t="shared" si="103"/>
        <v>0</v>
      </c>
    </row>
    <row r="209" spans="1:19" x14ac:dyDescent="0.25">
      <c r="A209" s="2">
        <v>80134</v>
      </c>
      <c r="B209" s="82"/>
      <c r="C209" s="44" t="s">
        <v>131</v>
      </c>
      <c r="D209" s="44"/>
      <c r="E209" s="29" t="s">
        <v>22</v>
      </c>
      <c r="F209" s="320">
        <v>118</v>
      </c>
      <c r="G209" s="303">
        <v>2.13</v>
      </c>
      <c r="H209" s="304">
        <f t="shared" si="89"/>
        <v>251.33999999999997</v>
      </c>
      <c r="I209" s="310">
        <v>94</v>
      </c>
      <c r="J209" s="306">
        <v>200.22</v>
      </c>
      <c r="K209" s="382">
        <v>24</v>
      </c>
      <c r="L209" s="56">
        <f t="shared" si="97"/>
        <v>51.12</v>
      </c>
      <c r="M209" s="57">
        <f t="shared" si="98"/>
        <v>118</v>
      </c>
      <c r="N209" s="57">
        <f t="shared" si="99"/>
        <v>251.34</v>
      </c>
      <c r="O209" s="57">
        <f t="shared" si="100"/>
        <v>0</v>
      </c>
      <c r="P209" s="57">
        <f t="shared" si="101"/>
        <v>0</v>
      </c>
      <c r="Q209" s="75">
        <f t="shared" si="102"/>
        <v>1.0000000000000002</v>
      </c>
      <c r="R209" s="72">
        <v>0</v>
      </c>
      <c r="S209" s="65">
        <f t="shared" si="103"/>
        <v>0</v>
      </c>
    </row>
    <row r="210" spans="1:19" x14ac:dyDescent="0.25">
      <c r="A210" s="2"/>
      <c r="B210" s="82"/>
      <c r="C210" s="300" t="s">
        <v>384</v>
      </c>
      <c r="D210" s="44"/>
      <c r="E210" s="29"/>
      <c r="F210" s="320"/>
      <c r="G210" s="303"/>
      <c r="H210" s="304"/>
      <c r="I210" s="310"/>
      <c r="J210" s="306"/>
      <c r="K210" s="382"/>
      <c r="L210" s="56"/>
      <c r="M210" s="57"/>
      <c r="N210" s="57"/>
      <c r="O210" s="57"/>
      <c r="P210" s="57"/>
      <c r="Q210" s="75"/>
      <c r="R210" s="72"/>
      <c r="S210" s="65"/>
    </row>
    <row r="211" spans="1:19" x14ac:dyDescent="0.25">
      <c r="A211" s="2">
        <v>80211</v>
      </c>
      <c r="B211" s="82"/>
      <c r="C211" s="44" t="s">
        <v>385</v>
      </c>
      <c r="D211" s="44"/>
      <c r="E211" s="29" t="s">
        <v>24</v>
      </c>
      <c r="F211" s="320">
        <v>1</v>
      </c>
      <c r="G211" s="303">
        <v>744.68</v>
      </c>
      <c r="H211" s="304">
        <f t="shared" si="89"/>
        <v>744.68</v>
      </c>
      <c r="I211" s="310">
        <v>0</v>
      </c>
      <c r="J211" s="306">
        <v>0</v>
      </c>
      <c r="K211" s="382">
        <v>1</v>
      </c>
      <c r="L211" s="56">
        <f t="shared" ref="L211:L264" si="104">ROUND(K211*G211,2)</f>
        <v>744.68</v>
      </c>
      <c r="M211" s="57">
        <f t="shared" ref="M211:M264" si="105">I211+K211</f>
        <v>1</v>
      </c>
      <c r="N211" s="57">
        <f t="shared" ref="N211:N264" si="106">J211+L211</f>
        <v>744.68</v>
      </c>
      <c r="O211" s="57">
        <f t="shared" ref="O211:O264" si="107">F211-M211</f>
        <v>0</v>
      </c>
      <c r="P211" s="57">
        <f t="shared" ref="P211:P264" si="108">H211-N211</f>
        <v>0</v>
      </c>
      <c r="Q211" s="75">
        <f t="shared" ref="Q211:Q264" si="109">(N211/H211)</f>
        <v>1</v>
      </c>
      <c r="R211" s="72">
        <v>0</v>
      </c>
      <c r="S211" s="65">
        <f t="shared" ref="S211:S264" si="110">G211*R211</f>
        <v>0</v>
      </c>
    </row>
    <row r="212" spans="1:19" ht="26.4" x14ac:dyDescent="0.25">
      <c r="A212" s="2">
        <v>80213</v>
      </c>
      <c r="B212" s="82"/>
      <c r="C212" s="44" t="s">
        <v>386</v>
      </c>
      <c r="D212" s="44" t="s">
        <v>381</v>
      </c>
      <c r="E212" s="29" t="s">
        <v>22</v>
      </c>
      <c r="F212" s="320">
        <v>213</v>
      </c>
      <c r="G212" s="303">
        <v>15.96</v>
      </c>
      <c r="H212" s="304">
        <f t="shared" si="89"/>
        <v>3399.48</v>
      </c>
      <c r="I212" s="310">
        <v>170</v>
      </c>
      <c r="J212" s="306">
        <v>2713.2</v>
      </c>
      <c r="K212" s="382">
        <v>43</v>
      </c>
      <c r="L212" s="56">
        <f t="shared" si="104"/>
        <v>686.28</v>
      </c>
      <c r="M212" s="57">
        <f t="shared" si="105"/>
        <v>213</v>
      </c>
      <c r="N212" s="57">
        <f t="shared" si="106"/>
        <v>3399.4799999999996</v>
      </c>
      <c r="O212" s="57">
        <f t="shared" si="107"/>
        <v>0</v>
      </c>
      <c r="P212" s="57">
        <f t="shared" si="108"/>
        <v>0</v>
      </c>
      <c r="Q212" s="75">
        <f t="shared" si="109"/>
        <v>0.99999999999999989</v>
      </c>
      <c r="R212" s="72">
        <v>0</v>
      </c>
      <c r="S212" s="65">
        <f t="shared" si="110"/>
        <v>0</v>
      </c>
    </row>
    <row r="213" spans="1:19" x14ac:dyDescent="0.25">
      <c r="A213" s="2">
        <v>80214</v>
      </c>
      <c r="B213" s="82"/>
      <c r="C213" s="44" t="s">
        <v>387</v>
      </c>
      <c r="D213" s="44"/>
      <c r="E213" s="29" t="s">
        <v>22</v>
      </c>
      <c r="F213" s="320">
        <v>2691</v>
      </c>
      <c r="G213" s="303">
        <v>14.89</v>
      </c>
      <c r="H213" s="304">
        <f t="shared" si="89"/>
        <v>40068.99</v>
      </c>
      <c r="I213" s="310">
        <v>2040</v>
      </c>
      <c r="J213" s="306">
        <v>30375.600000000002</v>
      </c>
      <c r="K213" s="382">
        <f>510+141</f>
        <v>651</v>
      </c>
      <c r="L213" s="56">
        <f t="shared" si="104"/>
        <v>9693.39</v>
      </c>
      <c r="M213" s="57">
        <f t="shared" si="105"/>
        <v>2691</v>
      </c>
      <c r="N213" s="57">
        <f t="shared" si="106"/>
        <v>40068.990000000005</v>
      </c>
      <c r="O213" s="57">
        <f t="shared" si="107"/>
        <v>0</v>
      </c>
      <c r="P213" s="57">
        <f t="shared" si="108"/>
        <v>0</v>
      </c>
      <c r="Q213" s="75">
        <f t="shared" si="109"/>
        <v>1.0000000000000002</v>
      </c>
      <c r="R213" s="72">
        <v>0</v>
      </c>
      <c r="S213" s="65">
        <f t="shared" si="110"/>
        <v>0</v>
      </c>
    </row>
    <row r="214" spans="1:19" x14ac:dyDescent="0.25">
      <c r="A214" s="2">
        <v>80215</v>
      </c>
      <c r="B214" s="82"/>
      <c r="C214" s="44" t="s">
        <v>388</v>
      </c>
      <c r="D214" s="44"/>
      <c r="E214" s="29" t="s">
        <v>145</v>
      </c>
      <c r="F214" s="320">
        <v>1</v>
      </c>
      <c r="G214" s="303">
        <v>531.91</v>
      </c>
      <c r="H214" s="304">
        <f t="shared" si="89"/>
        <v>531.91</v>
      </c>
      <c r="I214" s="310">
        <v>0.8</v>
      </c>
      <c r="J214" s="306">
        <v>425.53</v>
      </c>
      <c r="K214" s="382">
        <v>0.2</v>
      </c>
      <c r="L214" s="56">
        <f t="shared" si="104"/>
        <v>106.38</v>
      </c>
      <c r="M214" s="57">
        <f t="shared" si="105"/>
        <v>1</v>
      </c>
      <c r="N214" s="57">
        <f t="shared" si="106"/>
        <v>531.91</v>
      </c>
      <c r="O214" s="57">
        <f t="shared" si="107"/>
        <v>0</v>
      </c>
      <c r="P214" s="57">
        <f t="shared" si="108"/>
        <v>0</v>
      </c>
      <c r="Q214" s="75">
        <f t="shared" si="109"/>
        <v>1</v>
      </c>
      <c r="R214" s="72">
        <v>0</v>
      </c>
      <c r="S214" s="65">
        <f t="shared" si="110"/>
        <v>0</v>
      </c>
    </row>
    <row r="215" spans="1:19" x14ac:dyDescent="0.25">
      <c r="A215" s="2">
        <v>80216</v>
      </c>
      <c r="B215" s="82"/>
      <c r="C215" s="44" t="s">
        <v>389</v>
      </c>
      <c r="D215" s="44"/>
      <c r="E215" s="29" t="s">
        <v>22</v>
      </c>
      <c r="F215" s="320">
        <v>2904</v>
      </c>
      <c r="G215" s="303">
        <v>0.64</v>
      </c>
      <c r="H215" s="304">
        <f t="shared" si="89"/>
        <v>1858.56</v>
      </c>
      <c r="I215" s="310">
        <v>2301</v>
      </c>
      <c r="J215" s="306">
        <v>1472.6399999999999</v>
      </c>
      <c r="K215" s="382">
        <f>575+28</f>
        <v>603</v>
      </c>
      <c r="L215" s="56">
        <f t="shared" si="104"/>
        <v>385.92</v>
      </c>
      <c r="M215" s="57">
        <f t="shared" si="105"/>
        <v>2904</v>
      </c>
      <c r="N215" s="57">
        <f t="shared" si="106"/>
        <v>1858.56</v>
      </c>
      <c r="O215" s="57">
        <f t="shared" si="107"/>
        <v>0</v>
      </c>
      <c r="P215" s="57">
        <f t="shared" si="108"/>
        <v>0</v>
      </c>
      <c r="Q215" s="75">
        <f t="shared" si="109"/>
        <v>1</v>
      </c>
      <c r="R215" s="72">
        <v>0</v>
      </c>
      <c r="S215" s="65">
        <f t="shared" si="110"/>
        <v>0</v>
      </c>
    </row>
    <row r="216" spans="1:19" x14ac:dyDescent="0.25">
      <c r="A216" s="2"/>
      <c r="B216" s="82"/>
      <c r="C216" s="300" t="s">
        <v>390</v>
      </c>
      <c r="D216" s="44"/>
      <c r="E216" s="29"/>
      <c r="F216" s="320"/>
      <c r="G216" s="303"/>
      <c r="H216" s="304"/>
      <c r="I216" s="310"/>
      <c r="J216" s="306"/>
      <c r="K216" s="382"/>
      <c r="L216" s="56"/>
      <c r="M216" s="57"/>
      <c r="N216" s="57"/>
      <c r="O216" s="57"/>
      <c r="P216" s="57"/>
      <c r="Q216" s="75"/>
      <c r="R216" s="72"/>
      <c r="S216" s="65"/>
    </row>
    <row r="217" spans="1:19" x14ac:dyDescent="0.25">
      <c r="A217" s="2">
        <v>80201</v>
      </c>
      <c r="B217" s="82"/>
      <c r="C217" s="44" t="s">
        <v>391</v>
      </c>
      <c r="D217" s="44"/>
      <c r="E217" s="29" t="s">
        <v>144</v>
      </c>
      <c r="F217" s="320">
        <v>0.6</v>
      </c>
      <c r="G217" s="303">
        <v>1063.83</v>
      </c>
      <c r="H217" s="304">
        <f t="shared" si="89"/>
        <v>638.29799999999989</v>
      </c>
      <c r="I217" s="310">
        <v>0.48</v>
      </c>
      <c r="J217" s="306">
        <v>510.64</v>
      </c>
      <c r="K217" s="382">
        <v>0.12</v>
      </c>
      <c r="L217" s="56">
        <f t="shared" si="104"/>
        <v>127.66</v>
      </c>
      <c r="M217" s="57">
        <f t="shared" si="105"/>
        <v>0.6</v>
      </c>
      <c r="N217" s="57">
        <f t="shared" si="106"/>
        <v>638.29999999999995</v>
      </c>
      <c r="O217" s="57">
        <f t="shared" si="107"/>
        <v>0</v>
      </c>
      <c r="P217" s="57">
        <f t="shared" si="108"/>
        <v>-2.0000000000663931E-3</v>
      </c>
      <c r="Q217" s="75">
        <f t="shared" si="109"/>
        <v>1.0000031333327069</v>
      </c>
      <c r="R217" s="72">
        <v>0</v>
      </c>
      <c r="S217" s="65">
        <f t="shared" si="110"/>
        <v>0</v>
      </c>
    </row>
    <row r="218" spans="1:19" x14ac:dyDescent="0.25">
      <c r="A218" s="2">
        <v>80202</v>
      </c>
      <c r="B218" s="82"/>
      <c r="C218" s="44" t="s">
        <v>392</v>
      </c>
      <c r="D218" s="44"/>
      <c r="E218" s="29" t="s">
        <v>24</v>
      </c>
      <c r="F218" s="320">
        <v>15</v>
      </c>
      <c r="G218" s="303">
        <v>53.19</v>
      </c>
      <c r="H218" s="304">
        <f t="shared" si="89"/>
        <v>797.84999999999991</v>
      </c>
      <c r="I218" s="310">
        <v>7</v>
      </c>
      <c r="J218" s="306">
        <v>372.33</v>
      </c>
      <c r="K218" s="382">
        <f>4+4</f>
        <v>8</v>
      </c>
      <c r="L218" s="56">
        <f t="shared" si="104"/>
        <v>425.52</v>
      </c>
      <c r="M218" s="57">
        <f t="shared" si="105"/>
        <v>15</v>
      </c>
      <c r="N218" s="57">
        <f t="shared" si="106"/>
        <v>797.84999999999991</v>
      </c>
      <c r="O218" s="57">
        <f t="shared" si="107"/>
        <v>0</v>
      </c>
      <c r="P218" s="57">
        <f t="shared" si="108"/>
        <v>0</v>
      </c>
      <c r="Q218" s="75">
        <f t="shared" si="109"/>
        <v>1</v>
      </c>
      <c r="R218" s="72">
        <v>0</v>
      </c>
      <c r="S218" s="65">
        <f t="shared" si="110"/>
        <v>0</v>
      </c>
    </row>
    <row r="219" spans="1:19" x14ac:dyDescent="0.25">
      <c r="A219" s="2">
        <v>80203</v>
      </c>
      <c r="B219" s="82"/>
      <c r="C219" s="44" t="s">
        <v>393</v>
      </c>
      <c r="D219" s="44"/>
      <c r="E219" s="29" t="s">
        <v>24</v>
      </c>
      <c r="F219" s="320">
        <v>3</v>
      </c>
      <c r="G219" s="303">
        <v>53.19</v>
      </c>
      <c r="H219" s="304">
        <f t="shared" si="89"/>
        <v>159.57</v>
      </c>
      <c r="I219" s="310">
        <v>2</v>
      </c>
      <c r="J219" s="306">
        <v>106.38</v>
      </c>
      <c r="K219" s="382">
        <v>1</v>
      </c>
      <c r="L219" s="56">
        <f t="shared" si="104"/>
        <v>53.19</v>
      </c>
      <c r="M219" s="57">
        <f t="shared" si="105"/>
        <v>3</v>
      </c>
      <c r="N219" s="57">
        <f t="shared" si="106"/>
        <v>159.57</v>
      </c>
      <c r="O219" s="57">
        <f t="shared" si="107"/>
        <v>0</v>
      </c>
      <c r="P219" s="57">
        <f t="shared" si="108"/>
        <v>0</v>
      </c>
      <c r="Q219" s="75">
        <f t="shared" si="109"/>
        <v>1</v>
      </c>
      <c r="R219" s="72">
        <v>0</v>
      </c>
      <c r="S219" s="65">
        <f t="shared" si="110"/>
        <v>0</v>
      </c>
    </row>
    <row r="220" spans="1:19" x14ac:dyDescent="0.25">
      <c r="A220" s="2">
        <v>80205</v>
      </c>
      <c r="B220" s="82"/>
      <c r="C220" s="44" t="s">
        <v>394</v>
      </c>
      <c r="D220" s="44"/>
      <c r="E220" s="29" t="s">
        <v>24</v>
      </c>
      <c r="F220" s="320">
        <v>2</v>
      </c>
      <c r="G220" s="303">
        <v>1063.83</v>
      </c>
      <c r="H220" s="304">
        <f t="shared" si="89"/>
        <v>2127.66</v>
      </c>
      <c r="I220" s="310">
        <v>1</v>
      </c>
      <c r="J220" s="306">
        <v>1063.83</v>
      </c>
      <c r="K220" s="382">
        <v>1</v>
      </c>
      <c r="L220" s="56">
        <f t="shared" si="104"/>
        <v>1063.83</v>
      </c>
      <c r="M220" s="57">
        <f t="shared" si="105"/>
        <v>2</v>
      </c>
      <c r="N220" s="57">
        <f t="shared" si="106"/>
        <v>2127.66</v>
      </c>
      <c r="O220" s="57">
        <f t="shared" si="107"/>
        <v>0</v>
      </c>
      <c r="P220" s="57">
        <f t="shared" si="108"/>
        <v>0</v>
      </c>
      <c r="Q220" s="75">
        <f t="shared" si="109"/>
        <v>1</v>
      </c>
      <c r="R220" s="72">
        <v>0</v>
      </c>
      <c r="S220" s="65">
        <f t="shared" si="110"/>
        <v>0</v>
      </c>
    </row>
    <row r="221" spans="1:19" x14ac:dyDescent="0.25">
      <c r="A221" s="2">
        <v>80207</v>
      </c>
      <c r="B221" s="82"/>
      <c r="C221" s="44" t="s">
        <v>395</v>
      </c>
      <c r="D221" s="44"/>
      <c r="E221" s="29" t="s">
        <v>24</v>
      </c>
      <c r="F221" s="320">
        <v>1</v>
      </c>
      <c r="G221" s="303">
        <v>372.34</v>
      </c>
      <c r="H221" s="304">
        <f t="shared" si="89"/>
        <v>372.34</v>
      </c>
      <c r="I221" s="310">
        <v>0</v>
      </c>
      <c r="J221" s="306">
        <v>0</v>
      </c>
      <c r="K221" s="382">
        <f>0+1</f>
        <v>1</v>
      </c>
      <c r="L221" s="56">
        <f t="shared" si="104"/>
        <v>372.34</v>
      </c>
      <c r="M221" s="57">
        <f t="shared" si="105"/>
        <v>1</v>
      </c>
      <c r="N221" s="57">
        <f t="shared" si="106"/>
        <v>372.34</v>
      </c>
      <c r="O221" s="57">
        <f t="shared" si="107"/>
        <v>0</v>
      </c>
      <c r="P221" s="57">
        <f t="shared" si="108"/>
        <v>0</v>
      </c>
      <c r="Q221" s="75">
        <f t="shared" si="109"/>
        <v>1</v>
      </c>
      <c r="R221" s="72">
        <v>0</v>
      </c>
      <c r="S221" s="65">
        <f t="shared" si="110"/>
        <v>0</v>
      </c>
    </row>
    <row r="222" spans="1:19" x14ac:dyDescent="0.25">
      <c r="A222" s="2">
        <v>80208</v>
      </c>
      <c r="B222" s="82"/>
      <c r="C222" s="44" t="s">
        <v>396</v>
      </c>
      <c r="D222" s="44"/>
      <c r="E222" s="29" t="s">
        <v>22</v>
      </c>
      <c r="F222" s="320">
        <v>0</v>
      </c>
      <c r="G222" s="303">
        <v>19.149999999999999</v>
      </c>
      <c r="H222" s="304">
        <f t="shared" si="89"/>
        <v>0</v>
      </c>
      <c r="I222" s="310">
        <v>0</v>
      </c>
      <c r="J222" s="306">
        <v>0</v>
      </c>
      <c r="K222" s="382">
        <v>0</v>
      </c>
      <c r="L222" s="56">
        <f t="shared" si="104"/>
        <v>0</v>
      </c>
      <c r="M222" s="57">
        <f t="shared" si="105"/>
        <v>0</v>
      </c>
      <c r="N222" s="57">
        <f t="shared" si="106"/>
        <v>0</v>
      </c>
      <c r="O222" s="57">
        <f t="shared" si="107"/>
        <v>0</v>
      </c>
      <c r="P222" s="57">
        <f t="shared" si="108"/>
        <v>0</v>
      </c>
      <c r="Q222" s="75" t="e">
        <f t="shared" si="109"/>
        <v>#DIV/0!</v>
      </c>
      <c r="R222" s="72">
        <v>0</v>
      </c>
      <c r="S222" s="65">
        <f t="shared" si="110"/>
        <v>0</v>
      </c>
    </row>
    <row r="223" spans="1:19" x14ac:dyDescent="0.25">
      <c r="A223" s="2">
        <v>80209</v>
      </c>
      <c r="B223" s="82"/>
      <c r="C223" s="44" t="s">
        <v>397</v>
      </c>
      <c r="D223" s="44"/>
      <c r="E223" s="29" t="s">
        <v>22</v>
      </c>
      <c r="F223" s="320">
        <v>1042</v>
      </c>
      <c r="G223" s="303">
        <v>19.149999999999999</v>
      </c>
      <c r="H223" s="304">
        <f t="shared" si="89"/>
        <v>19954.3</v>
      </c>
      <c r="I223" s="310">
        <v>542</v>
      </c>
      <c r="J223" s="306">
        <v>10379.299999999999</v>
      </c>
      <c r="K223" s="382">
        <f>678.4-542+363.6</f>
        <v>500</v>
      </c>
      <c r="L223" s="56">
        <f t="shared" si="104"/>
        <v>9575</v>
      </c>
      <c r="M223" s="57">
        <f t="shared" si="105"/>
        <v>1042</v>
      </c>
      <c r="N223" s="57">
        <f t="shared" si="106"/>
        <v>19954.3</v>
      </c>
      <c r="O223" s="57">
        <f t="shared" si="107"/>
        <v>0</v>
      </c>
      <c r="P223" s="57">
        <f t="shared" si="108"/>
        <v>0</v>
      </c>
      <c r="Q223" s="75">
        <f t="shared" si="109"/>
        <v>1</v>
      </c>
      <c r="R223" s="72">
        <v>0</v>
      </c>
      <c r="S223" s="65">
        <f t="shared" si="110"/>
        <v>0</v>
      </c>
    </row>
    <row r="224" spans="1:19" ht="26.4" x14ac:dyDescent="0.25">
      <c r="A224" s="2">
        <v>80213</v>
      </c>
      <c r="B224" s="82"/>
      <c r="C224" s="44" t="s">
        <v>386</v>
      </c>
      <c r="D224" s="44" t="s">
        <v>381</v>
      </c>
      <c r="E224" s="29" t="s">
        <v>22</v>
      </c>
      <c r="F224" s="320">
        <v>49</v>
      </c>
      <c r="G224" s="303">
        <v>15.96</v>
      </c>
      <c r="H224" s="304">
        <f t="shared" si="89"/>
        <v>782.04000000000008</v>
      </c>
      <c r="I224" s="310">
        <v>39</v>
      </c>
      <c r="J224" s="306">
        <v>622.44000000000005</v>
      </c>
      <c r="K224" s="382">
        <v>10</v>
      </c>
      <c r="L224" s="56">
        <f t="shared" si="104"/>
        <v>159.6</v>
      </c>
      <c r="M224" s="57">
        <f t="shared" si="105"/>
        <v>49</v>
      </c>
      <c r="N224" s="57">
        <f t="shared" si="106"/>
        <v>782.04000000000008</v>
      </c>
      <c r="O224" s="57">
        <f t="shared" si="107"/>
        <v>0</v>
      </c>
      <c r="P224" s="57">
        <f t="shared" si="108"/>
        <v>0</v>
      </c>
      <c r="Q224" s="75">
        <f t="shared" si="109"/>
        <v>1</v>
      </c>
      <c r="R224" s="72">
        <v>0</v>
      </c>
      <c r="S224" s="65">
        <f t="shared" si="110"/>
        <v>0</v>
      </c>
    </row>
    <row r="225" spans="1:19" x14ac:dyDescent="0.25">
      <c r="A225" s="2">
        <v>80215</v>
      </c>
      <c r="B225" s="82"/>
      <c r="C225" s="44" t="s">
        <v>388</v>
      </c>
      <c r="D225" s="44"/>
      <c r="E225" s="29" t="s">
        <v>145</v>
      </c>
      <c r="F225" s="320">
        <v>1</v>
      </c>
      <c r="G225" s="303">
        <v>1276.5999999999999</v>
      </c>
      <c r="H225" s="304">
        <f t="shared" si="89"/>
        <v>1276.5999999999999</v>
      </c>
      <c r="I225" s="310">
        <v>0.8</v>
      </c>
      <c r="J225" s="306">
        <v>1021.28</v>
      </c>
      <c r="K225" s="382">
        <v>0.2</v>
      </c>
      <c r="L225" s="56">
        <f t="shared" si="104"/>
        <v>255.32</v>
      </c>
      <c r="M225" s="57">
        <f t="shared" si="105"/>
        <v>1</v>
      </c>
      <c r="N225" s="57">
        <f t="shared" si="106"/>
        <v>1276.5999999999999</v>
      </c>
      <c r="O225" s="57">
        <f t="shared" si="107"/>
        <v>0</v>
      </c>
      <c r="P225" s="57">
        <f t="shared" si="108"/>
        <v>0</v>
      </c>
      <c r="Q225" s="75">
        <f t="shared" si="109"/>
        <v>1</v>
      </c>
      <c r="R225" s="72">
        <v>0</v>
      </c>
      <c r="S225" s="65">
        <f t="shared" si="110"/>
        <v>0</v>
      </c>
    </row>
    <row r="226" spans="1:19" x14ac:dyDescent="0.25">
      <c r="A226" s="2">
        <v>80216</v>
      </c>
      <c r="B226" s="82"/>
      <c r="C226" s="44" t="s">
        <v>389</v>
      </c>
      <c r="D226" s="44"/>
      <c r="E226" s="29" t="s">
        <v>22</v>
      </c>
      <c r="F226" s="320">
        <v>1042</v>
      </c>
      <c r="G226" s="303">
        <v>0.64</v>
      </c>
      <c r="H226" s="304">
        <f t="shared" si="89"/>
        <v>666.88</v>
      </c>
      <c r="I226" s="310">
        <v>521</v>
      </c>
      <c r="J226" s="306">
        <v>333.44</v>
      </c>
      <c r="K226" s="382">
        <f>615.6-521+426.4</f>
        <v>521</v>
      </c>
      <c r="L226" s="56">
        <f t="shared" si="104"/>
        <v>333.44</v>
      </c>
      <c r="M226" s="57">
        <f t="shared" si="105"/>
        <v>1042</v>
      </c>
      <c r="N226" s="57">
        <f t="shared" si="106"/>
        <v>666.88</v>
      </c>
      <c r="O226" s="57">
        <f t="shared" si="107"/>
        <v>0</v>
      </c>
      <c r="P226" s="57">
        <f t="shared" si="108"/>
        <v>0</v>
      </c>
      <c r="Q226" s="75">
        <f t="shared" si="109"/>
        <v>1</v>
      </c>
      <c r="R226" s="72">
        <v>0</v>
      </c>
      <c r="S226" s="65">
        <f t="shared" si="110"/>
        <v>0</v>
      </c>
    </row>
    <row r="227" spans="1:19" x14ac:dyDescent="0.25">
      <c r="A227" s="2"/>
      <c r="B227" s="82"/>
      <c r="C227" s="300" t="s">
        <v>398</v>
      </c>
      <c r="D227" s="44"/>
      <c r="E227" s="29"/>
      <c r="F227" s="320"/>
      <c r="G227" s="303"/>
      <c r="H227" s="304"/>
      <c r="I227" s="310"/>
      <c r="J227" s="306"/>
      <c r="K227" s="382"/>
      <c r="L227" s="56"/>
      <c r="M227" s="57"/>
      <c r="N227" s="57"/>
      <c r="O227" s="57"/>
      <c r="P227" s="57"/>
      <c r="Q227" s="75"/>
      <c r="R227" s="72"/>
      <c r="S227" s="65"/>
    </row>
    <row r="228" spans="1:19" x14ac:dyDescent="0.25">
      <c r="A228" s="2">
        <v>80301</v>
      </c>
      <c r="B228" s="82"/>
      <c r="C228" s="44" t="s">
        <v>399</v>
      </c>
      <c r="D228" s="44"/>
      <c r="E228" s="29" t="s">
        <v>22</v>
      </c>
      <c r="F228" s="320">
        <v>250</v>
      </c>
      <c r="G228" s="303">
        <v>1.06</v>
      </c>
      <c r="H228" s="304">
        <f t="shared" si="89"/>
        <v>265</v>
      </c>
      <c r="I228" s="310">
        <v>200</v>
      </c>
      <c r="J228" s="306">
        <v>212</v>
      </c>
      <c r="K228" s="382">
        <v>50</v>
      </c>
      <c r="L228" s="56">
        <f t="shared" si="104"/>
        <v>53</v>
      </c>
      <c r="M228" s="57">
        <f t="shared" si="105"/>
        <v>250</v>
      </c>
      <c r="N228" s="57">
        <f t="shared" si="106"/>
        <v>265</v>
      </c>
      <c r="O228" s="57">
        <f t="shared" si="107"/>
        <v>0</v>
      </c>
      <c r="P228" s="57">
        <f t="shared" si="108"/>
        <v>0</v>
      </c>
      <c r="Q228" s="75">
        <f t="shared" si="109"/>
        <v>1</v>
      </c>
      <c r="R228" s="72">
        <v>0</v>
      </c>
      <c r="S228" s="65">
        <f t="shared" si="110"/>
        <v>0</v>
      </c>
    </row>
    <row r="229" spans="1:19" x14ac:dyDescent="0.25">
      <c r="A229" s="2">
        <v>80302</v>
      </c>
      <c r="B229" s="82"/>
      <c r="C229" s="44" t="s">
        <v>400</v>
      </c>
      <c r="D229" s="44"/>
      <c r="E229" s="29" t="s">
        <v>24</v>
      </c>
      <c r="F229" s="320">
        <v>6</v>
      </c>
      <c r="G229" s="303">
        <v>63.83</v>
      </c>
      <c r="H229" s="304">
        <f t="shared" si="89"/>
        <v>382.98</v>
      </c>
      <c r="I229" s="310">
        <v>4</v>
      </c>
      <c r="J229" s="306">
        <v>255.32</v>
      </c>
      <c r="K229" s="382">
        <v>2</v>
      </c>
      <c r="L229" s="56">
        <f t="shared" si="104"/>
        <v>127.66</v>
      </c>
      <c r="M229" s="57">
        <f t="shared" si="105"/>
        <v>6</v>
      </c>
      <c r="N229" s="57">
        <f t="shared" si="106"/>
        <v>382.98</v>
      </c>
      <c r="O229" s="57">
        <f t="shared" si="107"/>
        <v>0</v>
      </c>
      <c r="P229" s="57">
        <f t="shared" si="108"/>
        <v>0</v>
      </c>
      <c r="Q229" s="75">
        <f t="shared" si="109"/>
        <v>1</v>
      </c>
      <c r="R229" s="72">
        <v>0</v>
      </c>
      <c r="S229" s="65">
        <f t="shared" si="110"/>
        <v>0</v>
      </c>
    </row>
    <row r="230" spans="1:19" x14ac:dyDescent="0.25">
      <c r="A230" s="2"/>
      <c r="B230" s="82"/>
      <c r="C230" s="44" t="s">
        <v>401</v>
      </c>
      <c r="D230" s="44"/>
      <c r="E230" s="29" t="s">
        <v>24</v>
      </c>
      <c r="F230" s="320">
        <v>6</v>
      </c>
      <c r="G230" s="303">
        <v>42.55</v>
      </c>
      <c r="H230" s="304">
        <f t="shared" si="89"/>
        <v>255.29999999999998</v>
      </c>
      <c r="I230" s="310">
        <v>4</v>
      </c>
      <c r="J230" s="306">
        <v>170.2</v>
      </c>
      <c r="K230" s="382">
        <v>2</v>
      </c>
      <c r="L230" s="56">
        <f t="shared" si="104"/>
        <v>85.1</v>
      </c>
      <c r="M230" s="57">
        <f t="shared" si="105"/>
        <v>6</v>
      </c>
      <c r="N230" s="57">
        <f t="shared" si="106"/>
        <v>255.29999999999998</v>
      </c>
      <c r="O230" s="57">
        <f t="shared" si="107"/>
        <v>0</v>
      </c>
      <c r="P230" s="57">
        <f t="shared" si="108"/>
        <v>0</v>
      </c>
      <c r="Q230" s="75">
        <f t="shared" si="109"/>
        <v>1</v>
      </c>
      <c r="R230" s="72">
        <v>0</v>
      </c>
      <c r="S230" s="65">
        <f t="shared" si="110"/>
        <v>0</v>
      </c>
    </row>
    <row r="231" spans="1:19" x14ac:dyDescent="0.25">
      <c r="A231" s="2"/>
      <c r="B231" s="82"/>
      <c r="C231" s="44" t="s">
        <v>402</v>
      </c>
      <c r="D231" s="44"/>
      <c r="E231" s="29" t="s">
        <v>24</v>
      </c>
      <c r="F231" s="320">
        <v>1</v>
      </c>
      <c r="G231" s="303">
        <v>31.91</v>
      </c>
      <c r="H231" s="304">
        <f t="shared" si="89"/>
        <v>31.91</v>
      </c>
      <c r="I231" s="310">
        <v>0.8</v>
      </c>
      <c r="J231" s="306">
        <v>25.53</v>
      </c>
      <c r="K231" s="382">
        <v>0.2</v>
      </c>
      <c r="L231" s="56">
        <f t="shared" si="104"/>
        <v>6.38</v>
      </c>
      <c r="M231" s="57">
        <f t="shared" si="105"/>
        <v>1</v>
      </c>
      <c r="N231" s="57">
        <f t="shared" si="106"/>
        <v>31.91</v>
      </c>
      <c r="O231" s="57">
        <f t="shared" si="107"/>
        <v>0</v>
      </c>
      <c r="P231" s="57">
        <f t="shared" si="108"/>
        <v>0</v>
      </c>
      <c r="Q231" s="75">
        <f t="shared" si="109"/>
        <v>1</v>
      </c>
      <c r="R231" s="72">
        <v>0</v>
      </c>
      <c r="S231" s="65">
        <f t="shared" si="110"/>
        <v>0</v>
      </c>
    </row>
    <row r="232" spans="1:19" x14ac:dyDescent="0.25">
      <c r="A232" s="2"/>
      <c r="B232" s="82"/>
      <c r="C232" s="44" t="s">
        <v>403</v>
      </c>
      <c r="D232" s="44"/>
      <c r="E232" s="29" t="s">
        <v>24</v>
      </c>
      <c r="F232" s="320">
        <v>1</v>
      </c>
      <c r="G232" s="303">
        <v>10.64</v>
      </c>
      <c r="H232" s="304">
        <f t="shared" si="89"/>
        <v>10.64</v>
      </c>
      <c r="I232" s="310">
        <v>0.8</v>
      </c>
      <c r="J232" s="306">
        <v>8.51</v>
      </c>
      <c r="K232" s="382">
        <v>0.2</v>
      </c>
      <c r="L232" s="56">
        <f t="shared" si="104"/>
        <v>2.13</v>
      </c>
      <c r="M232" s="57">
        <f t="shared" si="105"/>
        <v>1</v>
      </c>
      <c r="N232" s="57">
        <f t="shared" si="106"/>
        <v>10.64</v>
      </c>
      <c r="O232" s="57">
        <f t="shared" si="107"/>
        <v>0</v>
      </c>
      <c r="P232" s="57">
        <f t="shared" si="108"/>
        <v>0</v>
      </c>
      <c r="Q232" s="75">
        <f t="shared" si="109"/>
        <v>1</v>
      </c>
      <c r="R232" s="72">
        <v>0</v>
      </c>
      <c r="S232" s="65">
        <f t="shared" si="110"/>
        <v>0</v>
      </c>
    </row>
    <row r="233" spans="1:19" x14ac:dyDescent="0.25">
      <c r="A233" s="2"/>
      <c r="B233" s="82"/>
      <c r="C233" s="44" t="s">
        <v>404</v>
      </c>
      <c r="D233" s="44"/>
      <c r="E233" s="29" t="s">
        <v>24</v>
      </c>
      <c r="F233" s="320">
        <v>2</v>
      </c>
      <c r="G233" s="303">
        <v>42.55</v>
      </c>
      <c r="H233" s="304">
        <f t="shared" si="89"/>
        <v>85.1</v>
      </c>
      <c r="I233" s="310">
        <v>1</v>
      </c>
      <c r="J233" s="306">
        <v>42.55</v>
      </c>
      <c r="K233" s="382">
        <v>1</v>
      </c>
      <c r="L233" s="56">
        <f t="shared" si="104"/>
        <v>42.55</v>
      </c>
      <c r="M233" s="57">
        <f t="shared" si="105"/>
        <v>2</v>
      </c>
      <c r="N233" s="57">
        <f t="shared" si="106"/>
        <v>85.1</v>
      </c>
      <c r="O233" s="57">
        <f t="shared" si="107"/>
        <v>0</v>
      </c>
      <c r="P233" s="57">
        <f t="shared" si="108"/>
        <v>0</v>
      </c>
      <c r="Q233" s="75">
        <f t="shared" si="109"/>
        <v>1</v>
      </c>
      <c r="R233" s="72">
        <v>0</v>
      </c>
      <c r="S233" s="65">
        <f t="shared" si="110"/>
        <v>0</v>
      </c>
    </row>
    <row r="234" spans="1:19" ht="26.4" x14ac:dyDescent="0.25">
      <c r="A234" s="2">
        <v>80308</v>
      </c>
      <c r="B234" s="82" t="s">
        <v>121</v>
      </c>
      <c r="C234" s="44" t="s">
        <v>405</v>
      </c>
      <c r="D234" s="44"/>
      <c r="E234" s="29" t="s">
        <v>22</v>
      </c>
      <c r="F234" s="320">
        <v>1116</v>
      </c>
      <c r="G234" s="303">
        <v>11.7</v>
      </c>
      <c r="H234" s="304">
        <f t="shared" si="89"/>
        <v>13057.199999999999</v>
      </c>
      <c r="I234" s="310">
        <v>892</v>
      </c>
      <c r="J234" s="306">
        <v>10436.400000000001</v>
      </c>
      <c r="K234" s="382">
        <f>1116-892</f>
        <v>224</v>
      </c>
      <c r="L234" s="56">
        <f t="shared" si="104"/>
        <v>2620.8000000000002</v>
      </c>
      <c r="M234" s="57">
        <f t="shared" si="105"/>
        <v>1116</v>
      </c>
      <c r="N234" s="57">
        <f t="shared" si="106"/>
        <v>13057.2</v>
      </c>
      <c r="O234" s="57">
        <f t="shared" si="107"/>
        <v>0</v>
      </c>
      <c r="P234" s="57">
        <f t="shared" si="108"/>
        <v>0</v>
      </c>
      <c r="Q234" s="75">
        <f t="shared" si="109"/>
        <v>1.0000000000000002</v>
      </c>
      <c r="R234" s="72">
        <v>0</v>
      </c>
      <c r="S234" s="65">
        <f t="shared" si="110"/>
        <v>0</v>
      </c>
    </row>
    <row r="235" spans="1:19" x14ac:dyDescent="0.25">
      <c r="A235" s="2">
        <v>80308</v>
      </c>
      <c r="B235" s="82" t="s">
        <v>122</v>
      </c>
      <c r="C235" s="44" t="s">
        <v>406</v>
      </c>
      <c r="D235" s="44"/>
      <c r="E235" s="29" t="s">
        <v>22</v>
      </c>
      <c r="F235" s="320">
        <v>22</v>
      </c>
      <c r="G235" s="303">
        <v>11.7</v>
      </c>
      <c r="H235" s="304">
        <f t="shared" si="89"/>
        <v>257.39999999999998</v>
      </c>
      <c r="I235" s="310">
        <v>17</v>
      </c>
      <c r="J235" s="306">
        <v>198.9</v>
      </c>
      <c r="K235" s="382">
        <v>5</v>
      </c>
      <c r="L235" s="56">
        <f t="shared" si="104"/>
        <v>58.5</v>
      </c>
      <c r="M235" s="57">
        <f t="shared" si="105"/>
        <v>22</v>
      </c>
      <c r="N235" s="57">
        <f t="shared" si="106"/>
        <v>257.39999999999998</v>
      </c>
      <c r="O235" s="57">
        <f t="shared" si="107"/>
        <v>0</v>
      </c>
      <c r="P235" s="57">
        <f t="shared" si="108"/>
        <v>0</v>
      </c>
      <c r="Q235" s="75">
        <f t="shared" si="109"/>
        <v>1</v>
      </c>
      <c r="R235" s="72">
        <v>0</v>
      </c>
      <c r="S235" s="65">
        <f t="shared" si="110"/>
        <v>0</v>
      </c>
    </row>
    <row r="236" spans="1:19" x14ac:dyDescent="0.25">
      <c r="A236" s="2">
        <v>80309</v>
      </c>
      <c r="B236" s="82"/>
      <c r="C236" s="44" t="s">
        <v>407</v>
      </c>
      <c r="D236" s="44"/>
      <c r="E236" s="29" t="s">
        <v>22</v>
      </c>
      <c r="F236" s="320">
        <v>48</v>
      </c>
      <c r="G236" s="303">
        <v>21.28</v>
      </c>
      <c r="H236" s="304">
        <f t="shared" si="89"/>
        <v>1021.44</v>
      </c>
      <c r="I236" s="310">
        <v>38</v>
      </c>
      <c r="J236" s="306">
        <v>808.6400000000001</v>
      </c>
      <c r="K236" s="382">
        <v>10</v>
      </c>
      <c r="L236" s="56">
        <f t="shared" si="104"/>
        <v>212.8</v>
      </c>
      <c r="M236" s="57">
        <f t="shared" si="105"/>
        <v>48</v>
      </c>
      <c r="N236" s="57">
        <f t="shared" si="106"/>
        <v>1021.44</v>
      </c>
      <c r="O236" s="57">
        <f t="shared" si="107"/>
        <v>0</v>
      </c>
      <c r="P236" s="57">
        <f t="shared" si="108"/>
        <v>0</v>
      </c>
      <c r="Q236" s="75">
        <f t="shared" si="109"/>
        <v>1</v>
      </c>
      <c r="R236" s="72">
        <v>0</v>
      </c>
      <c r="S236" s="65">
        <f t="shared" si="110"/>
        <v>0</v>
      </c>
    </row>
    <row r="237" spans="1:19" x14ac:dyDescent="0.25">
      <c r="A237" s="2">
        <v>80311</v>
      </c>
      <c r="B237" s="82"/>
      <c r="C237" s="44" t="s">
        <v>408</v>
      </c>
      <c r="D237" s="44"/>
      <c r="E237" s="29" t="s">
        <v>24</v>
      </c>
      <c r="F237" s="320">
        <v>58</v>
      </c>
      <c r="G237" s="303">
        <v>9.57</v>
      </c>
      <c r="H237" s="304">
        <f t="shared" si="89"/>
        <v>555.06000000000006</v>
      </c>
      <c r="I237" s="310">
        <v>46</v>
      </c>
      <c r="J237" s="306">
        <v>440.21999999999997</v>
      </c>
      <c r="K237" s="382">
        <v>12</v>
      </c>
      <c r="L237" s="56">
        <f t="shared" si="104"/>
        <v>114.84</v>
      </c>
      <c r="M237" s="57">
        <f t="shared" si="105"/>
        <v>58</v>
      </c>
      <c r="N237" s="57">
        <f t="shared" si="106"/>
        <v>555.05999999999995</v>
      </c>
      <c r="O237" s="57">
        <f t="shared" si="107"/>
        <v>0</v>
      </c>
      <c r="P237" s="57">
        <f t="shared" si="108"/>
        <v>0</v>
      </c>
      <c r="Q237" s="75">
        <f t="shared" si="109"/>
        <v>0.99999999999999978</v>
      </c>
      <c r="R237" s="72">
        <v>0</v>
      </c>
      <c r="S237" s="65">
        <f t="shared" si="110"/>
        <v>0</v>
      </c>
    </row>
    <row r="238" spans="1:19" x14ac:dyDescent="0.25">
      <c r="A238" s="2">
        <v>80312</v>
      </c>
      <c r="B238" s="82"/>
      <c r="C238" s="44" t="s">
        <v>409</v>
      </c>
      <c r="D238" s="44"/>
      <c r="E238" s="29" t="s">
        <v>24</v>
      </c>
      <c r="F238" s="320">
        <v>2</v>
      </c>
      <c r="G238" s="303">
        <v>1063.83</v>
      </c>
      <c r="H238" s="304">
        <f t="shared" si="89"/>
        <v>2127.66</v>
      </c>
      <c r="I238" s="310">
        <v>1</v>
      </c>
      <c r="J238" s="306">
        <v>1063.83</v>
      </c>
      <c r="K238" s="382">
        <v>1</v>
      </c>
      <c r="L238" s="56">
        <f t="shared" si="104"/>
        <v>1063.83</v>
      </c>
      <c r="M238" s="57">
        <f t="shared" si="105"/>
        <v>2</v>
      </c>
      <c r="N238" s="57">
        <f t="shared" si="106"/>
        <v>2127.66</v>
      </c>
      <c r="O238" s="57">
        <f t="shared" si="107"/>
        <v>0</v>
      </c>
      <c r="P238" s="57">
        <f t="shared" si="108"/>
        <v>0</v>
      </c>
      <c r="Q238" s="75">
        <f t="shared" si="109"/>
        <v>1</v>
      </c>
      <c r="R238" s="72">
        <v>0</v>
      </c>
      <c r="S238" s="65">
        <f t="shared" si="110"/>
        <v>0</v>
      </c>
    </row>
    <row r="239" spans="1:19" x14ac:dyDescent="0.25">
      <c r="A239" s="2">
        <v>80314</v>
      </c>
      <c r="B239" s="82"/>
      <c r="C239" s="44" t="s">
        <v>410</v>
      </c>
      <c r="D239" s="44"/>
      <c r="E239" s="29" t="s">
        <v>24</v>
      </c>
      <c r="F239" s="320">
        <v>16</v>
      </c>
      <c r="G239" s="303">
        <v>95.74</v>
      </c>
      <c r="H239" s="304">
        <f t="shared" si="89"/>
        <v>1531.84</v>
      </c>
      <c r="I239" s="310">
        <v>12</v>
      </c>
      <c r="J239" s="306">
        <v>1148.8799999999999</v>
      </c>
      <c r="K239" s="382">
        <v>4</v>
      </c>
      <c r="L239" s="56">
        <f t="shared" si="104"/>
        <v>382.96</v>
      </c>
      <c r="M239" s="57">
        <f t="shared" si="105"/>
        <v>16</v>
      </c>
      <c r="N239" s="57">
        <f t="shared" si="106"/>
        <v>1531.84</v>
      </c>
      <c r="O239" s="57">
        <f t="shared" si="107"/>
        <v>0</v>
      </c>
      <c r="P239" s="57">
        <f t="shared" si="108"/>
        <v>0</v>
      </c>
      <c r="Q239" s="75">
        <f t="shared" si="109"/>
        <v>1</v>
      </c>
      <c r="R239" s="72">
        <v>0</v>
      </c>
      <c r="S239" s="65">
        <f t="shared" si="110"/>
        <v>0</v>
      </c>
    </row>
    <row r="240" spans="1:19" x14ac:dyDescent="0.25">
      <c r="A240" s="2">
        <v>80316</v>
      </c>
      <c r="B240" s="82" t="s">
        <v>121</v>
      </c>
      <c r="C240" s="44" t="s">
        <v>411</v>
      </c>
      <c r="D240" s="44"/>
      <c r="E240" s="29" t="s">
        <v>24</v>
      </c>
      <c r="F240" s="320">
        <v>15</v>
      </c>
      <c r="G240" s="303">
        <v>712.77</v>
      </c>
      <c r="H240" s="304">
        <f t="shared" si="89"/>
        <v>10691.55</v>
      </c>
      <c r="I240" s="310">
        <v>12</v>
      </c>
      <c r="J240" s="306">
        <v>8553.24</v>
      </c>
      <c r="K240" s="382">
        <v>3</v>
      </c>
      <c r="L240" s="56">
        <f t="shared" si="104"/>
        <v>2138.31</v>
      </c>
      <c r="M240" s="57">
        <f t="shared" si="105"/>
        <v>15</v>
      </c>
      <c r="N240" s="57">
        <f t="shared" si="106"/>
        <v>10691.55</v>
      </c>
      <c r="O240" s="57">
        <f t="shared" si="107"/>
        <v>0</v>
      </c>
      <c r="P240" s="57">
        <f t="shared" si="108"/>
        <v>0</v>
      </c>
      <c r="Q240" s="75">
        <f t="shared" si="109"/>
        <v>1</v>
      </c>
      <c r="R240" s="72">
        <v>0</v>
      </c>
      <c r="S240" s="65">
        <f t="shared" si="110"/>
        <v>0</v>
      </c>
    </row>
    <row r="241" spans="1:19" x14ac:dyDescent="0.25">
      <c r="A241" s="2">
        <v>80316</v>
      </c>
      <c r="B241" s="82" t="s">
        <v>122</v>
      </c>
      <c r="C241" s="44" t="s">
        <v>412</v>
      </c>
      <c r="D241" s="44"/>
      <c r="E241" s="29" t="s">
        <v>24</v>
      </c>
      <c r="F241" s="320">
        <v>5</v>
      </c>
      <c r="G241" s="303">
        <v>510.64</v>
      </c>
      <c r="H241" s="304">
        <f t="shared" si="89"/>
        <v>2553.1999999999998</v>
      </c>
      <c r="I241" s="310">
        <v>4</v>
      </c>
      <c r="J241" s="306">
        <v>2042.56</v>
      </c>
      <c r="K241" s="382">
        <v>1</v>
      </c>
      <c r="L241" s="56">
        <f t="shared" si="104"/>
        <v>510.64</v>
      </c>
      <c r="M241" s="57">
        <f t="shared" si="105"/>
        <v>5</v>
      </c>
      <c r="N241" s="57">
        <f t="shared" si="106"/>
        <v>2553.1999999999998</v>
      </c>
      <c r="O241" s="57">
        <f t="shared" si="107"/>
        <v>0</v>
      </c>
      <c r="P241" s="57">
        <f t="shared" si="108"/>
        <v>0</v>
      </c>
      <c r="Q241" s="75">
        <f t="shared" si="109"/>
        <v>1</v>
      </c>
      <c r="R241" s="72">
        <v>0</v>
      </c>
      <c r="S241" s="65">
        <f t="shared" si="110"/>
        <v>0</v>
      </c>
    </row>
    <row r="242" spans="1:19" ht="26.4" x14ac:dyDescent="0.25">
      <c r="A242" s="2">
        <v>80316</v>
      </c>
      <c r="B242" s="82" t="s">
        <v>123</v>
      </c>
      <c r="C242" s="44" t="s">
        <v>413</v>
      </c>
      <c r="D242" s="44"/>
      <c r="E242" s="29" t="s">
        <v>24</v>
      </c>
      <c r="F242" s="320">
        <v>2</v>
      </c>
      <c r="G242" s="303">
        <v>1010.64</v>
      </c>
      <c r="H242" s="304">
        <f t="shared" si="89"/>
        <v>2021.28</v>
      </c>
      <c r="I242" s="310">
        <v>1.6</v>
      </c>
      <c r="J242" s="306">
        <v>1617.02</v>
      </c>
      <c r="K242" s="382">
        <v>0.4</v>
      </c>
      <c r="L242" s="56">
        <f t="shared" si="104"/>
        <v>404.26</v>
      </c>
      <c r="M242" s="57">
        <f t="shared" si="105"/>
        <v>2</v>
      </c>
      <c r="N242" s="57">
        <f t="shared" si="106"/>
        <v>2021.28</v>
      </c>
      <c r="O242" s="57">
        <f t="shared" si="107"/>
        <v>0</v>
      </c>
      <c r="P242" s="57">
        <f t="shared" si="108"/>
        <v>0</v>
      </c>
      <c r="Q242" s="75">
        <f t="shared" si="109"/>
        <v>1</v>
      </c>
      <c r="R242" s="72">
        <v>0</v>
      </c>
      <c r="S242" s="65">
        <f t="shared" si="110"/>
        <v>0</v>
      </c>
    </row>
    <row r="243" spans="1:19" ht="26.4" x14ac:dyDescent="0.25">
      <c r="A243" s="2">
        <v>80316</v>
      </c>
      <c r="B243" s="82" t="s">
        <v>124</v>
      </c>
      <c r="C243" s="44" t="s">
        <v>414</v>
      </c>
      <c r="D243" s="44"/>
      <c r="E243" s="29" t="s">
        <v>24</v>
      </c>
      <c r="F243" s="320">
        <v>2</v>
      </c>
      <c r="G243" s="303">
        <v>829.79</v>
      </c>
      <c r="H243" s="304">
        <f t="shared" si="89"/>
        <v>1659.58</v>
      </c>
      <c r="I243" s="310">
        <v>1.6</v>
      </c>
      <c r="J243" s="306">
        <v>1327.6599999999999</v>
      </c>
      <c r="K243" s="382">
        <v>0.4</v>
      </c>
      <c r="L243" s="56">
        <f t="shared" si="104"/>
        <v>331.92</v>
      </c>
      <c r="M243" s="57">
        <f t="shared" si="105"/>
        <v>2</v>
      </c>
      <c r="N243" s="57">
        <f t="shared" si="106"/>
        <v>1659.58</v>
      </c>
      <c r="O243" s="57">
        <f t="shared" si="107"/>
        <v>0</v>
      </c>
      <c r="P243" s="57">
        <f t="shared" si="108"/>
        <v>0</v>
      </c>
      <c r="Q243" s="75">
        <f t="shared" si="109"/>
        <v>1</v>
      </c>
      <c r="R243" s="72">
        <v>0</v>
      </c>
      <c r="S243" s="65">
        <f t="shared" si="110"/>
        <v>0</v>
      </c>
    </row>
    <row r="244" spans="1:19" x14ac:dyDescent="0.25">
      <c r="A244" s="2">
        <v>80324</v>
      </c>
      <c r="B244" s="82"/>
      <c r="C244" s="44" t="s">
        <v>415</v>
      </c>
      <c r="D244" s="44"/>
      <c r="E244" s="29" t="s">
        <v>145</v>
      </c>
      <c r="F244" s="320">
        <v>1</v>
      </c>
      <c r="G244" s="303">
        <v>957.45</v>
      </c>
      <c r="H244" s="304">
        <f t="shared" si="89"/>
        <v>957.45</v>
      </c>
      <c r="I244" s="310">
        <v>0.8</v>
      </c>
      <c r="J244" s="306">
        <v>765.96</v>
      </c>
      <c r="K244" s="382">
        <v>0.2</v>
      </c>
      <c r="L244" s="56">
        <f t="shared" si="104"/>
        <v>191.49</v>
      </c>
      <c r="M244" s="57">
        <f t="shared" si="105"/>
        <v>1</v>
      </c>
      <c r="N244" s="57">
        <f t="shared" si="106"/>
        <v>957.45</v>
      </c>
      <c r="O244" s="57">
        <f t="shared" si="107"/>
        <v>0</v>
      </c>
      <c r="P244" s="57">
        <f t="shared" si="108"/>
        <v>0</v>
      </c>
      <c r="Q244" s="75">
        <f t="shared" si="109"/>
        <v>1</v>
      </c>
      <c r="R244" s="72">
        <v>0</v>
      </c>
      <c r="S244" s="65">
        <f t="shared" si="110"/>
        <v>0</v>
      </c>
    </row>
    <row r="245" spans="1:19" x14ac:dyDescent="0.25">
      <c r="A245" s="2">
        <v>80325</v>
      </c>
      <c r="B245" s="82"/>
      <c r="C245" s="44" t="s">
        <v>131</v>
      </c>
      <c r="D245" s="44"/>
      <c r="E245" s="29" t="s">
        <v>22</v>
      </c>
      <c r="F245" s="320">
        <v>718</v>
      </c>
      <c r="G245" s="303">
        <v>0.64</v>
      </c>
      <c r="H245" s="304">
        <f t="shared" si="89"/>
        <v>459.52</v>
      </c>
      <c r="I245" s="310">
        <v>574</v>
      </c>
      <c r="J245" s="306">
        <v>367.36</v>
      </c>
      <c r="K245" s="382">
        <f>718-574</f>
        <v>144</v>
      </c>
      <c r="L245" s="56">
        <f t="shared" si="104"/>
        <v>92.16</v>
      </c>
      <c r="M245" s="57">
        <f t="shared" si="105"/>
        <v>718</v>
      </c>
      <c r="N245" s="57">
        <f t="shared" si="106"/>
        <v>459.52</v>
      </c>
      <c r="O245" s="57">
        <f t="shared" si="107"/>
        <v>0</v>
      </c>
      <c r="P245" s="57">
        <f t="shared" si="108"/>
        <v>0</v>
      </c>
      <c r="Q245" s="75">
        <f t="shared" si="109"/>
        <v>1</v>
      </c>
      <c r="R245" s="72">
        <v>0</v>
      </c>
      <c r="S245" s="65">
        <f t="shared" si="110"/>
        <v>0</v>
      </c>
    </row>
    <row r="246" spans="1:19" ht="26.4" x14ac:dyDescent="0.25">
      <c r="A246" s="2"/>
      <c r="B246" s="82"/>
      <c r="C246" s="44" t="s">
        <v>416</v>
      </c>
      <c r="D246" s="44"/>
      <c r="E246" s="29" t="s">
        <v>417</v>
      </c>
      <c r="F246" s="320">
        <v>1</v>
      </c>
      <c r="G246" s="303">
        <v>53.19</v>
      </c>
      <c r="H246" s="304">
        <f t="shared" si="89"/>
        <v>53.19</v>
      </c>
      <c r="I246" s="310">
        <v>0.8</v>
      </c>
      <c r="J246" s="306">
        <v>42.55</v>
      </c>
      <c r="K246" s="382">
        <v>0.2</v>
      </c>
      <c r="L246" s="56">
        <f t="shared" si="104"/>
        <v>10.64</v>
      </c>
      <c r="M246" s="57">
        <f t="shared" si="105"/>
        <v>1</v>
      </c>
      <c r="N246" s="57">
        <f t="shared" si="106"/>
        <v>53.19</v>
      </c>
      <c r="O246" s="57">
        <f t="shared" si="107"/>
        <v>0</v>
      </c>
      <c r="P246" s="57">
        <f t="shared" si="108"/>
        <v>0</v>
      </c>
      <c r="Q246" s="75">
        <f t="shared" si="109"/>
        <v>1</v>
      </c>
      <c r="R246" s="72">
        <v>0</v>
      </c>
      <c r="S246" s="65">
        <f t="shared" si="110"/>
        <v>0</v>
      </c>
    </row>
    <row r="247" spans="1:19" x14ac:dyDescent="0.25">
      <c r="A247" s="2"/>
      <c r="B247" s="82"/>
      <c r="C247" s="300" t="s">
        <v>418</v>
      </c>
      <c r="D247" s="241"/>
      <c r="E247" s="29"/>
      <c r="F247" s="320"/>
      <c r="G247" s="303"/>
      <c r="H247" s="304"/>
      <c r="I247" s="310"/>
      <c r="J247" s="306"/>
      <c r="K247" s="382"/>
      <c r="L247" s="56"/>
      <c r="M247" s="57"/>
      <c r="N247" s="57"/>
      <c r="O247" s="57"/>
      <c r="P247" s="57"/>
      <c r="Q247" s="75"/>
      <c r="R247" s="72"/>
      <c r="S247" s="65"/>
    </row>
    <row r="248" spans="1:19" ht="66" x14ac:dyDescent="0.25">
      <c r="A248" s="2">
        <v>80801</v>
      </c>
      <c r="B248" s="82" t="s">
        <v>121</v>
      </c>
      <c r="C248" s="44" t="s">
        <v>419</v>
      </c>
      <c r="D248" s="44"/>
      <c r="E248" s="29" t="s">
        <v>22</v>
      </c>
      <c r="F248" s="320">
        <v>22</v>
      </c>
      <c r="G248" s="303">
        <v>79.790000000000006</v>
      </c>
      <c r="H248" s="304">
        <f t="shared" si="89"/>
        <v>1755.38</v>
      </c>
      <c r="I248" s="310">
        <v>0</v>
      </c>
      <c r="J248" s="306">
        <v>0</v>
      </c>
      <c r="K248" s="382">
        <v>22</v>
      </c>
      <c r="L248" s="56">
        <f t="shared" si="104"/>
        <v>1755.38</v>
      </c>
      <c r="M248" s="57">
        <f t="shared" si="105"/>
        <v>22</v>
      </c>
      <c r="N248" s="57">
        <f t="shared" si="106"/>
        <v>1755.38</v>
      </c>
      <c r="O248" s="57">
        <f t="shared" si="107"/>
        <v>0</v>
      </c>
      <c r="P248" s="57">
        <f t="shared" si="108"/>
        <v>0</v>
      </c>
      <c r="Q248" s="75">
        <f t="shared" si="109"/>
        <v>1</v>
      </c>
      <c r="R248" s="72">
        <v>0</v>
      </c>
      <c r="S248" s="65">
        <f t="shared" si="110"/>
        <v>0</v>
      </c>
    </row>
    <row r="249" spans="1:19" ht="66" x14ac:dyDescent="0.25">
      <c r="A249" s="2">
        <v>80801</v>
      </c>
      <c r="B249" s="82" t="s">
        <v>122</v>
      </c>
      <c r="C249" s="44" t="s">
        <v>420</v>
      </c>
      <c r="D249" s="44"/>
      <c r="E249" s="29" t="s">
        <v>22</v>
      </c>
      <c r="F249" s="320">
        <v>19</v>
      </c>
      <c r="G249" s="303">
        <v>79.790000000000006</v>
      </c>
      <c r="H249" s="304">
        <f t="shared" si="89"/>
        <v>1516.0100000000002</v>
      </c>
      <c r="I249" s="310">
        <v>0</v>
      </c>
      <c r="J249" s="306">
        <v>0</v>
      </c>
      <c r="K249" s="382">
        <v>19</v>
      </c>
      <c r="L249" s="56">
        <f t="shared" si="104"/>
        <v>1516.01</v>
      </c>
      <c r="M249" s="57">
        <f t="shared" si="105"/>
        <v>19</v>
      </c>
      <c r="N249" s="57">
        <f t="shared" si="106"/>
        <v>1516.01</v>
      </c>
      <c r="O249" s="57">
        <f t="shared" si="107"/>
        <v>0</v>
      </c>
      <c r="P249" s="57">
        <f t="shared" si="108"/>
        <v>0</v>
      </c>
      <c r="Q249" s="75">
        <f t="shared" si="109"/>
        <v>0.99999999999999989</v>
      </c>
      <c r="R249" s="72">
        <v>0</v>
      </c>
      <c r="S249" s="65">
        <f t="shared" si="110"/>
        <v>0</v>
      </c>
    </row>
    <row r="250" spans="1:19" x14ac:dyDescent="0.25">
      <c r="A250" s="2">
        <v>80802</v>
      </c>
      <c r="B250" s="82" t="s">
        <v>121</v>
      </c>
      <c r="C250" s="44" t="s">
        <v>421</v>
      </c>
      <c r="D250" s="44"/>
      <c r="E250" s="29" t="s">
        <v>24</v>
      </c>
      <c r="F250" s="320">
        <v>6</v>
      </c>
      <c r="G250" s="303">
        <v>26.6</v>
      </c>
      <c r="H250" s="304">
        <f t="shared" si="89"/>
        <v>159.60000000000002</v>
      </c>
      <c r="I250" s="310">
        <v>0</v>
      </c>
      <c r="J250" s="306">
        <v>0</v>
      </c>
      <c r="K250" s="382">
        <v>6</v>
      </c>
      <c r="L250" s="56">
        <f t="shared" si="104"/>
        <v>159.6</v>
      </c>
      <c r="M250" s="57">
        <f t="shared" si="105"/>
        <v>6</v>
      </c>
      <c r="N250" s="57">
        <f t="shared" si="106"/>
        <v>159.6</v>
      </c>
      <c r="O250" s="57">
        <f t="shared" si="107"/>
        <v>0</v>
      </c>
      <c r="P250" s="57">
        <f t="shared" si="108"/>
        <v>0</v>
      </c>
      <c r="Q250" s="75">
        <f t="shared" si="109"/>
        <v>0.99999999999999978</v>
      </c>
      <c r="R250" s="72">
        <v>0</v>
      </c>
      <c r="S250" s="65">
        <f t="shared" si="110"/>
        <v>0</v>
      </c>
    </row>
    <row r="251" spans="1:19" x14ac:dyDescent="0.25">
      <c r="A251" s="2">
        <v>80802</v>
      </c>
      <c r="B251" s="82" t="s">
        <v>122</v>
      </c>
      <c r="C251" s="44" t="s">
        <v>422</v>
      </c>
      <c r="D251" s="44"/>
      <c r="E251" s="29" t="s">
        <v>24</v>
      </c>
      <c r="F251" s="320">
        <v>3</v>
      </c>
      <c r="G251" s="303">
        <v>26.6</v>
      </c>
      <c r="H251" s="304">
        <f t="shared" si="89"/>
        <v>79.800000000000011</v>
      </c>
      <c r="I251" s="310">
        <v>0</v>
      </c>
      <c r="J251" s="306">
        <v>0</v>
      </c>
      <c r="K251" s="382">
        <v>3</v>
      </c>
      <c r="L251" s="56">
        <f t="shared" si="104"/>
        <v>79.8</v>
      </c>
      <c r="M251" s="57">
        <f t="shared" si="105"/>
        <v>3</v>
      </c>
      <c r="N251" s="57">
        <f t="shared" si="106"/>
        <v>79.8</v>
      </c>
      <c r="O251" s="57">
        <f t="shared" si="107"/>
        <v>0</v>
      </c>
      <c r="P251" s="57">
        <f t="shared" si="108"/>
        <v>0</v>
      </c>
      <c r="Q251" s="75">
        <f t="shared" si="109"/>
        <v>0.99999999999999978</v>
      </c>
      <c r="R251" s="72">
        <v>0</v>
      </c>
      <c r="S251" s="65">
        <f t="shared" si="110"/>
        <v>0</v>
      </c>
    </row>
    <row r="252" spans="1:19" x14ac:dyDescent="0.25">
      <c r="A252" s="2">
        <v>80802</v>
      </c>
      <c r="B252" s="82" t="s">
        <v>123</v>
      </c>
      <c r="C252" s="44" t="s">
        <v>423</v>
      </c>
      <c r="D252" s="44"/>
      <c r="E252" s="29" t="s">
        <v>24</v>
      </c>
      <c r="F252" s="320">
        <v>2</v>
      </c>
      <c r="G252" s="303">
        <v>26.6</v>
      </c>
      <c r="H252" s="304">
        <f t="shared" si="89"/>
        <v>53.2</v>
      </c>
      <c r="I252" s="310">
        <v>0</v>
      </c>
      <c r="J252" s="306">
        <v>0</v>
      </c>
      <c r="K252" s="382">
        <v>2</v>
      </c>
      <c r="L252" s="56">
        <f t="shared" si="104"/>
        <v>53.2</v>
      </c>
      <c r="M252" s="57">
        <f t="shared" si="105"/>
        <v>2</v>
      </c>
      <c r="N252" s="57">
        <f t="shared" si="106"/>
        <v>53.2</v>
      </c>
      <c r="O252" s="57">
        <f t="shared" si="107"/>
        <v>0</v>
      </c>
      <c r="P252" s="57">
        <f t="shared" si="108"/>
        <v>0</v>
      </c>
      <c r="Q252" s="75">
        <f t="shared" si="109"/>
        <v>1</v>
      </c>
      <c r="R252" s="72">
        <v>0</v>
      </c>
      <c r="S252" s="65">
        <f t="shared" si="110"/>
        <v>0</v>
      </c>
    </row>
    <row r="253" spans="1:19" x14ac:dyDescent="0.25">
      <c r="A253" s="2">
        <v>80802</v>
      </c>
      <c r="B253" s="82" t="s">
        <v>124</v>
      </c>
      <c r="C253" s="44" t="s">
        <v>424</v>
      </c>
      <c r="D253" s="44"/>
      <c r="E253" s="29" t="s">
        <v>24</v>
      </c>
      <c r="F253" s="320">
        <v>1</v>
      </c>
      <c r="G253" s="303">
        <v>26.6</v>
      </c>
      <c r="H253" s="304">
        <f t="shared" si="89"/>
        <v>26.6</v>
      </c>
      <c r="I253" s="310">
        <v>0</v>
      </c>
      <c r="J253" s="306">
        <v>0</v>
      </c>
      <c r="K253" s="382">
        <v>1</v>
      </c>
      <c r="L253" s="56">
        <f t="shared" si="104"/>
        <v>26.6</v>
      </c>
      <c r="M253" s="57">
        <f t="shared" si="105"/>
        <v>1</v>
      </c>
      <c r="N253" s="57">
        <f t="shared" si="106"/>
        <v>26.6</v>
      </c>
      <c r="O253" s="57">
        <f t="shared" si="107"/>
        <v>0</v>
      </c>
      <c r="P253" s="57">
        <f t="shared" si="108"/>
        <v>0</v>
      </c>
      <c r="Q253" s="75">
        <f t="shared" si="109"/>
        <v>1</v>
      </c>
      <c r="R253" s="72">
        <v>0</v>
      </c>
      <c r="S253" s="65">
        <f t="shared" si="110"/>
        <v>0</v>
      </c>
    </row>
    <row r="254" spans="1:19" ht="12.75" customHeight="1" x14ac:dyDescent="0.25">
      <c r="A254" s="2">
        <v>80802</v>
      </c>
      <c r="B254" s="82" t="s">
        <v>125</v>
      </c>
      <c r="C254" s="44" t="s">
        <v>425</v>
      </c>
      <c r="D254" s="44"/>
      <c r="E254" s="29" t="s">
        <v>24</v>
      </c>
      <c r="F254" s="320">
        <v>2</v>
      </c>
      <c r="G254" s="303">
        <v>26.6</v>
      </c>
      <c r="H254" s="304">
        <f t="shared" si="89"/>
        <v>53.2</v>
      </c>
      <c r="I254" s="310">
        <v>0</v>
      </c>
      <c r="J254" s="306">
        <v>0</v>
      </c>
      <c r="K254" s="382">
        <v>2</v>
      </c>
      <c r="L254" s="56">
        <f t="shared" si="104"/>
        <v>53.2</v>
      </c>
      <c r="M254" s="57">
        <f t="shared" si="105"/>
        <v>2</v>
      </c>
      <c r="N254" s="57">
        <f t="shared" si="106"/>
        <v>53.2</v>
      </c>
      <c r="O254" s="57">
        <f t="shared" si="107"/>
        <v>0</v>
      </c>
      <c r="P254" s="57">
        <f t="shared" si="108"/>
        <v>0</v>
      </c>
      <c r="Q254" s="75">
        <f t="shared" si="109"/>
        <v>1</v>
      </c>
      <c r="R254" s="72">
        <v>0</v>
      </c>
      <c r="S254" s="65">
        <f t="shared" si="110"/>
        <v>0</v>
      </c>
    </row>
    <row r="255" spans="1:19" x14ac:dyDescent="0.25">
      <c r="A255" s="2">
        <v>80802</v>
      </c>
      <c r="B255" s="82" t="s">
        <v>126</v>
      </c>
      <c r="C255" s="44" t="s">
        <v>426</v>
      </c>
      <c r="D255" s="44"/>
      <c r="E255" s="29" t="s">
        <v>24</v>
      </c>
      <c r="F255" s="320">
        <v>2</v>
      </c>
      <c r="G255" s="303">
        <v>26.6</v>
      </c>
      <c r="H255" s="304">
        <f t="shared" si="89"/>
        <v>53.2</v>
      </c>
      <c r="I255" s="310">
        <v>0</v>
      </c>
      <c r="J255" s="306">
        <v>0</v>
      </c>
      <c r="K255" s="382">
        <v>2</v>
      </c>
      <c r="L255" s="56">
        <f t="shared" si="104"/>
        <v>53.2</v>
      </c>
      <c r="M255" s="57">
        <f t="shared" si="105"/>
        <v>2</v>
      </c>
      <c r="N255" s="57">
        <f t="shared" si="106"/>
        <v>53.2</v>
      </c>
      <c r="O255" s="57">
        <f t="shared" si="107"/>
        <v>0</v>
      </c>
      <c r="P255" s="57">
        <f t="shared" si="108"/>
        <v>0</v>
      </c>
      <c r="Q255" s="75">
        <f t="shared" si="109"/>
        <v>1</v>
      </c>
      <c r="R255" s="72">
        <v>0</v>
      </c>
      <c r="S255" s="65">
        <f t="shared" si="110"/>
        <v>0</v>
      </c>
    </row>
    <row r="256" spans="1:19" x14ac:dyDescent="0.25">
      <c r="A256" s="2">
        <v>80802</v>
      </c>
      <c r="B256" s="82" t="s">
        <v>127</v>
      </c>
      <c r="C256" s="44" t="s">
        <v>427</v>
      </c>
      <c r="D256" s="44"/>
      <c r="E256" s="29" t="s">
        <v>24</v>
      </c>
      <c r="F256" s="320">
        <v>1</v>
      </c>
      <c r="G256" s="303">
        <v>26.6</v>
      </c>
      <c r="H256" s="304">
        <f t="shared" si="89"/>
        <v>26.6</v>
      </c>
      <c r="I256" s="310">
        <v>0</v>
      </c>
      <c r="J256" s="306">
        <v>0</v>
      </c>
      <c r="K256" s="382">
        <v>1</v>
      </c>
      <c r="L256" s="56">
        <f t="shared" si="104"/>
        <v>26.6</v>
      </c>
      <c r="M256" s="57">
        <f t="shared" si="105"/>
        <v>1</v>
      </c>
      <c r="N256" s="57">
        <f t="shared" si="106"/>
        <v>26.6</v>
      </c>
      <c r="O256" s="57">
        <f t="shared" si="107"/>
        <v>0</v>
      </c>
      <c r="P256" s="57">
        <f t="shared" si="108"/>
        <v>0</v>
      </c>
      <c r="Q256" s="75">
        <f t="shared" si="109"/>
        <v>1</v>
      </c>
      <c r="R256" s="72">
        <v>0</v>
      </c>
      <c r="S256" s="65">
        <f t="shared" si="110"/>
        <v>0</v>
      </c>
    </row>
    <row r="257" spans="1:19" x14ac:dyDescent="0.25">
      <c r="A257" s="2">
        <v>80802</v>
      </c>
      <c r="B257" s="82" t="s">
        <v>128</v>
      </c>
      <c r="C257" s="44" t="s">
        <v>428</v>
      </c>
      <c r="D257" s="44"/>
      <c r="E257" s="29" t="s">
        <v>24</v>
      </c>
      <c r="F257" s="320">
        <v>3</v>
      </c>
      <c r="G257" s="303">
        <v>26.6</v>
      </c>
      <c r="H257" s="304">
        <f t="shared" si="89"/>
        <v>79.800000000000011</v>
      </c>
      <c r="I257" s="310">
        <v>0</v>
      </c>
      <c r="J257" s="306">
        <v>0</v>
      </c>
      <c r="K257" s="382">
        <v>3</v>
      </c>
      <c r="L257" s="56">
        <f t="shared" si="104"/>
        <v>79.8</v>
      </c>
      <c r="M257" s="57">
        <f t="shared" si="105"/>
        <v>3</v>
      </c>
      <c r="N257" s="57">
        <f t="shared" si="106"/>
        <v>79.8</v>
      </c>
      <c r="O257" s="57">
        <f t="shared" si="107"/>
        <v>0</v>
      </c>
      <c r="P257" s="57">
        <f t="shared" si="108"/>
        <v>0</v>
      </c>
      <c r="Q257" s="75">
        <f t="shared" si="109"/>
        <v>0.99999999999999978</v>
      </c>
      <c r="R257" s="72">
        <v>0</v>
      </c>
      <c r="S257" s="65">
        <f t="shared" si="110"/>
        <v>0</v>
      </c>
    </row>
    <row r="258" spans="1:19" x14ac:dyDescent="0.25">
      <c r="A258" s="2">
        <v>80802</v>
      </c>
      <c r="B258" s="82" t="s">
        <v>129</v>
      </c>
      <c r="C258" s="44" t="s">
        <v>429</v>
      </c>
      <c r="D258" s="44"/>
      <c r="E258" s="29" t="s">
        <v>24</v>
      </c>
      <c r="F258" s="320">
        <v>3</v>
      </c>
      <c r="G258" s="303">
        <v>372.34</v>
      </c>
      <c r="H258" s="304">
        <f t="shared" si="89"/>
        <v>1117.02</v>
      </c>
      <c r="I258" s="310">
        <v>0</v>
      </c>
      <c r="J258" s="306">
        <v>0</v>
      </c>
      <c r="K258" s="382">
        <v>3</v>
      </c>
      <c r="L258" s="56">
        <f t="shared" si="104"/>
        <v>1117.02</v>
      </c>
      <c r="M258" s="57">
        <f t="shared" si="105"/>
        <v>3</v>
      </c>
      <c r="N258" s="57">
        <f t="shared" si="106"/>
        <v>1117.02</v>
      </c>
      <c r="O258" s="57">
        <f t="shared" si="107"/>
        <v>0</v>
      </c>
      <c r="P258" s="57">
        <f t="shared" si="108"/>
        <v>0</v>
      </c>
      <c r="Q258" s="75">
        <f t="shared" si="109"/>
        <v>1</v>
      </c>
      <c r="R258" s="72">
        <v>0</v>
      </c>
      <c r="S258" s="65">
        <f t="shared" si="110"/>
        <v>0</v>
      </c>
    </row>
    <row r="259" spans="1:19" ht="26.4" x14ac:dyDescent="0.25">
      <c r="A259" s="2">
        <v>80802</v>
      </c>
      <c r="B259" s="82" t="s">
        <v>130</v>
      </c>
      <c r="C259" s="44" t="s">
        <v>430</v>
      </c>
      <c r="D259" s="44"/>
      <c r="E259" s="29" t="s">
        <v>417</v>
      </c>
      <c r="F259" s="320">
        <v>1</v>
      </c>
      <c r="G259" s="303">
        <v>106.38</v>
      </c>
      <c r="H259" s="304">
        <f t="shared" si="89"/>
        <v>106.38</v>
      </c>
      <c r="I259" s="310">
        <v>0</v>
      </c>
      <c r="J259" s="306">
        <v>0</v>
      </c>
      <c r="K259" s="382">
        <v>1</v>
      </c>
      <c r="L259" s="56">
        <f t="shared" si="104"/>
        <v>106.38</v>
      </c>
      <c r="M259" s="57">
        <f t="shared" si="105"/>
        <v>1</v>
      </c>
      <c r="N259" s="57">
        <f t="shared" si="106"/>
        <v>106.38</v>
      </c>
      <c r="O259" s="57">
        <f t="shared" si="107"/>
        <v>0</v>
      </c>
      <c r="P259" s="57">
        <f t="shared" si="108"/>
        <v>0</v>
      </c>
      <c r="Q259" s="75">
        <f t="shared" si="109"/>
        <v>1</v>
      </c>
      <c r="R259" s="72">
        <v>0</v>
      </c>
      <c r="S259" s="65">
        <f t="shared" si="110"/>
        <v>0</v>
      </c>
    </row>
    <row r="260" spans="1:19" ht="52.8" x14ac:dyDescent="0.25">
      <c r="A260" s="2">
        <v>80802</v>
      </c>
      <c r="B260" s="82" t="s">
        <v>431</v>
      </c>
      <c r="C260" s="44" t="s">
        <v>432</v>
      </c>
      <c r="D260" s="241"/>
      <c r="E260" s="29" t="s">
        <v>24</v>
      </c>
      <c r="F260" s="320">
        <v>3</v>
      </c>
      <c r="G260" s="303">
        <v>372.34</v>
      </c>
      <c r="H260" s="304">
        <f t="shared" si="89"/>
        <v>1117.02</v>
      </c>
      <c r="I260" s="310">
        <v>0</v>
      </c>
      <c r="J260" s="306">
        <v>0</v>
      </c>
      <c r="K260" s="382">
        <v>3</v>
      </c>
      <c r="L260" s="56">
        <f t="shared" si="104"/>
        <v>1117.02</v>
      </c>
      <c r="M260" s="57">
        <f t="shared" si="105"/>
        <v>3</v>
      </c>
      <c r="N260" s="57">
        <f t="shared" si="106"/>
        <v>1117.02</v>
      </c>
      <c r="O260" s="57">
        <f t="shared" si="107"/>
        <v>0</v>
      </c>
      <c r="P260" s="57">
        <f t="shared" si="108"/>
        <v>0</v>
      </c>
      <c r="Q260" s="75">
        <f t="shared" si="109"/>
        <v>1</v>
      </c>
      <c r="R260" s="72">
        <v>0</v>
      </c>
      <c r="S260" s="65">
        <f t="shared" si="110"/>
        <v>0</v>
      </c>
    </row>
    <row r="261" spans="1:19" ht="52.8" x14ac:dyDescent="0.25">
      <c r="A261" s="2">
        <v>80802</v>
      </c>
      <c r="B261" s="82" t="s">
        <v>433</v>
      </c>
      <c r="C261" s="44" t="s">
        <v>434</v>
      </c>
      <c r="D261" s="44"/>
      <c r="E261" s="29" t="s">
        <v>24</v>
      </c>
      <c r="F261" s="320">
        <v>1</v>
      </c>
      <c r="G261" s="303">
        <v>106.38</v>
      </c>
      <c r="H261" s="304">
        <f t="shared" si="89"/>
        <v>106.38</v>
      </c>
      <c r="I261" s="310">
        <v>0</v>
      </c>
      <c r="J261" s="306">
        <v>0</v>
      </c>
      <c r="K261" s="382">
        <v>1</v>
      </c>
      <c r="L261" s="56">
        <f t="shared" si="104"/>
        <v>106.38</v>
      </c>
      <c r="M261" s="57">
        <f t="shared" si="105"/>
        <v>1</v>
      </c>
      <c r="N261" s="57">
        <f t="shared" si="106"/>
        <v>106.38</v>
      </c>
      <c r="O261" s="57">
        <f t="shared" si="107"/>
        <v>0</v>
      </c>
      <c r="P261" s="57">
        <f t="shared" si="108"/>
        <v>0</v>
      </c>
      <c r="Q261" s="75">
        <f t="shared" si="109"/>
        <v>1</v>
      </c>
      <c r="R261" s="72">
        <v>0</v>
      </c>
      <c r="S261" s="65">
        <f t="shared" si="110"/>
        <v>0</v>
      </c>
    </row>
    <row r="262" spans="1:19" ht="12.75" customHeight="1" x14ac:dyDescent="0.25">
      <c r="A262" s="2"/>
      <c r="B262" s="82"/>
      <c r="C262" s="44" t="s">
        <v>435</v>
      </c>
      <c r="D262" s="44"/>
      <c r="E262" s="29" t="s">
        <v>24</v>
      </c>
      <c r="F262" s="320">
        <v>1</v>
      </c>
      <c r="G262" s="303">
        <v>531.91</v>
      </c>
      <c r="H262" s="304">
        <f t="shared" si="89"/>
        <v>531.91</v>
      </c>
      <c r="I262" s="310">
        <v>0</v>
      </c>
      <c r="J262" s="306">
        <v>0</v>
      </c>
      <c r="K262" s="382">
        <v>1</v>
      </c>
      <c r="L262" s="56">
        <f t="shared" si="104"/>
        <v>531.91</v>
      </c>
      <c r="M262" s="57">
        <f t="shared" si="105"/>
        <v>1</v>
      </c>
      <c r="N262" s="57">
        <f t="shared" si="106"/>
        <v>531.91</v>
      </c>
      <c r="O262" s="57">
        <f t="shared" si="107"/>
        <v>0</v>
      </c>
      <c r="P262" s="57">
        <f t="shared" si="108"/>
        <v>0</v>
      </c>
      <c r="Q262" s="75">
        <f t="shared" si="109"/>
        <v>1</v>
      </c>
      <c r="R262" s="72">
        <v>0</v>
      </c>
      <c r="S262" s="65">
        <f t="shared" si="110"/>
        <v>0</v>
      </c>
    </row>
    <row r="263" spans="1:19" ht="12.75" customHeight="1" x14ac:dyDescent="0.25">
      <c r="A263" s="2"/>
      <c r="B263" s="82"/>
      <c r="C263" s="44" t="s">
        <v>436</v>
      </c>
      <c r="D263" s="44"/>
      <c r="E263" s="29" t="s">
        <v>24</v>
      </c>
      <c r="F263" s="320">
        <v>1</v>
      </c>
      <c r="G263" s="303">
        <v>585.11</v>
      </c>
      <c r="H263" s="304">
        <f t="shared" si="89"/>
        <v>585.11</v>
      </c>
      <c r="I263" s="310">
        <v>0</v>
      </c>
      <c r="J263" s="306">
        <v>0</v>
      </c>
      <c r="K263" s="382">
        <v>1</v>
      </c>
      <c r="L263" s="56">
        <f t="shared" si="104"/>
        <v>585.11</v>
      </c>
      <c r="M263" s="57">
        <f t="shared" si="105"/>
        <v>1</v>
      </c>
      <c r="N263" s="57">
        <f t="shared" si="106"/>
        <v>585.11</v>
      </c>
      <c r="O263" s="57">
        <f t="shared" si="107"/>
        <v>0</v>
      </c>
      <c r="P263" s="57">
        <f t="shared" si="108"/>
        <v>0</v>
      </c>
      <c r="Q263" s="75">
        <f t="shared" si="109"/>
        <v>1</v>
      </c>
      <c r="R263" s="72">
        <v>0</v>
      </c>
      <c r="S263" s="65">
        <f t="shared" si="110"/>
        <v>0</v>
      </c>
    </row>
    <row r="264" spans="1:19" x14ac:dyDescent="0.25">
      <c r="A264" s="2"/>
      <c r="B264" s="82"/>
      <c r="C264" s="44" t="s">
        <v>437</v>
      </c>
      <c r="D264" s="44"/>
      <c r="E264" s="29" t="s">
        <v>22</v>
      </c>
      <c r="F264" s="320">
        <v>250</v>
      </c>
      <c r="G264" s="303">
        <v>10.64</v>
      </c>
      <c r="H264" s="304">
        <f t="shared" si="89"/>
        <v>2660</v>
      </c>
      <c r="I264" s="310">
        <v>0</v>
      </c>
      <c r="J264" s="306">
        <v>0</v>
      </c>
      <c r="K264" s="382">
        <v>250</v>
      </c>
      <c r="L264" s="56">
        <f t="shared" si="104"/>
        <v>2660</v>
      </c>
      <c r="M264" s="57">
        <f t="shared" si="105"/>
        <v>250</v>
      </c>
      <c r="N264" s="57">
        <f t="shared" si="106"/>
        <v>2660</v>
      </c>
      <c r="O264" s="57">
        <f t="shared" si="107"/>
        <v>0</v>
      </c>
      <c r="P264" s="57">
        <f t="shared" si="108"/>
        <v>0</v>
      </c>
      <c r="Q264" s="75">
        <f t="shared" si="109"/>
        <v>1</v>
      </c>
      <c r="R264" s="72">
        <v>0</v>
      </c>
      <c r="S264" s="65">
        <f t="shared" si="110"/>
        <v>0</v>
      </c>
    </row>
    <row r="265" spans="1:19" x14ac:dyDescent="0.25">
      <c r="A265" s="52"/>
      <c r="B265" s="52"/>
      <c r="C265" s="233" t="s">
        <v>23</v>
      </c>
      <c r="D265" s="234"/>
      <c r="E265" s="234"/>
      <c r="F265" s="317"/>
      <c r="G265" s="321"/>
      <c r="H265" s="321">
        <f>SUM(H203:H264)</f>
        <v>131139.80800000002</v>
      </c>
      <c r="I265" s="321"/>
      <c r="J265" s="321">
        <f>ROUND(SUM(J203:J264),2)</f>
        <v>86719.48</v>
      </c>
      <c r="K265" s="321"/>
      <c r="L265" s="321">
        <f>ROUND(SUM(L203:L264),2)</f>
        <v>44420.33</v>
      </c>
      <c r="M265" s="321"/>
      <c r="N265" s="321">
        <f>ROUND(SUM(N203:N264),2)</f>
        <v>131139.81</v>
      </c>
      <c r="O265" s="321"/>
      <c r="P265" s="321">
        <f>SUM(P203:P264)</f>
        <v>-2.0000000000663931E-3</v>
      </c>
      <c r="Q265" s="313">
        <f>(N265/H265)</f>
        <v>1.000000015250899</v>
      </c>
      <c r="R265" s="322"/>
      <c r="S265" s="322">
        <f>ROUND(SUM(S203:S264),2)</f>
        <v>0</v>
      </c>
    </row>
    <row r="266" spans="1:19" x14ac:dyDescent="0.25">
      <c r="A266" s="117"/>
      <c r="B266" s="117"/>
      <c r="C266" s="118"/>
      <c r="D266" s="118"/>
      <c r="E266" s="118"/>
      <c r="F266" s="118"/>
      <c r="G266" s="8"/>
      <c r="H266" s="8"/>
      <c r="I266" s="8"/>
      <c r="J266" s="8"/>
      <c r="K266" s="8"/>
      <c r="L266" s="8"/>
      <c r="M266" s="8"/>
      <c r="N266" s="8"/>
      <c r="O266" s="8"/>
      <c r="P266" s="8"/>
      <c r="Q266" s="8"/>
      <c r="R266" s="8"/>
    </row>
    <row r="267" spans="1:19" ht="15.6" x14ac:dyDescent="0.3">
      <c r="A267" s="458" t="s">
        <v>108</v>
      </c>
      <c r="B267" s="458"/>
      <c r="C267" s="458"/>
      <c r="D267" s="122"/>
      <c r="E267" s="122"/>
      <c r="F267" s="93"/>
      <c r="G267" s="93"/>
      <c r="H267" s="9"/>
      <c r="I267" s="9"/>
      <c r="J267" s="120"/>
      <c r="K267" s="120"/>
      <c r="L267" s="9"/>
      <c r="M267" s="9"/>
      <c r="N267" s="9"/>
      <c r="O267" s="9"/>
      <c r="P267" s="9"/>
      <c r="Q267" s="9"/>
      <c r="R267" s="9"/>
    </row>
    <row r="268" spans="1:19" ht="13.2" customHeight="1" x14ac:dyDescent="0.25">
      <c r="A268" s="96"/>
      <c r="B268" s="96"/>
      <c r="C268" s="96"/>
      <c r="D268" s="96"/>
      <c r="E268" s="96"/>
      <c r="F268" s="426" t="s">
        <v>11</v>
      </c>
      <c r="G268" s="426"/>
      <c r="H268" s="426"/>
      <c r="I268" s="427" t="s">
        <v>0</v>
      </c>
      <c r="J268" s="428"/>
      <c r="K268" s="418" t="s">
        <v>1</v>
      </c>
      <c r="L268" s="419"/>
      <c r="M268" s="420" t="s">
        <v>2</v>
      </c>
      <c r="N268" s="421"/>
      <c r="O268" s="420" t="s">
        <v>3</v>
      </c>
      <c r="P268" s="421"/>
      <c r="Q268" s="422" t="s">
        <v>4</v>
      </c>
      <c r="R268" s="424" t="s">
        <v>70</v>
      </c>
      <c r="S268" s="425"/>
    </row>
    <row r="269" spans="1:19" x14ac:dyDescent="0.25">
      <c r="A269" s="97" t="s">
        <v>30</v>
      </c>
      <c r="B269" s="97"/>
      <c r="C269" s="97" t="s">
        <v>13</v>
      </c>
      <c r="D269" s="97" t="s">
        <v>137</v>
      </c>
      <c r="E269" s="97" t="s">
        <v>14</v>
      </c>
      <c r="F269" s="97" t="s">
        <v>5</v>
      </c>
      <c r="G269" s="98" t="s">
        <v>31</v>
      </c>
      <c r="H269" s="99" t="s">
        <v>32</v>
      </c>
      <c r="I269" s="100" t="s">
        <v>5</v>
      </c>
      <c r="J269" s="229" t="s">
        <v>21</v>
      </c>
      <c r="K269" s="101" t="s">
        <v>5</v>
      </c>
      <c r="L269" s="102" t="s">
        <v>21</v>
      </c>
      <c r="M269" s="100" t="s">
        <v>5</v>
      </c>
      <c r="N269" s="229" t="s">
        <v>21</v>
      </c>
      <c r="O269" s="100" t="s">
        <v>5</v>
      </c>
      <c r="P269" s="229" t="s">
        <v>21</v>
      </c>
      <c r="Q269" s="423"/>
      <c r="R269" s="103" t="s">
        <v>5</v>
      </c>
      <c r="S269" s="27" t="s">
        <v>21</v>
      </c>
    </row>
    <row r="270" spans="1:19" ht="13.8" thickBot="1" x14ac:dyDescent="0.3">
      <c r="A270" s="104">
        <v>1</v>
      </c>
      <c r="B270" s="104"/>
      <c r="C270" s="5">
        <v>2</v>
      </c>
      <c r="D270" s="104">
        <v>3</v>
      </c>
      <c r="E270" s="5">
        <v>4</v>
      </c>
      <c r="F270" s="5">
        <v>5</v>
      </c>
      <c r="G270" s="5">
        <v>6</v>
      </c>
      <c r="H270" s="104">
        <v>7</v>
      </c>
      <c r="I270" s="5">
        <v>8</v>
      </c>
      <c r="J270" s="5">
        <v>9</v>
      </c>
      <c r="K270" s="104">
        <v>10</v>
      </c>
      <c r="L270" s="5">
        <v>11</v>
      </c>
      <c r="M270" s="104" t="s">
        <v>138</v>
      </c>
      <c r="N270" s="5" t="s">
        <v>139</v>
      </c>
      <c r="O270" s="104" t="s">
        <v>140</v>
      </c>
      <c r="P270" s="5" t="s">
        <v>141</v>
      </c>
      <c r="Q270" s="107" t="s">
        <v>142</v>
      </c>
      <c r="R270" s="108">
        <v>17</v>
      </c>
      <c r="S270" s="108">
        <v>18</v>
      </c>
    </row>
    <row r="271" spans="1:19" ht="13.8" thickTop="1" x14ac:dyDescent="0.25">
      <c r="A271" s="125">
        <v>90201</v>
      </c>
      <c r="B271" s="125"/>
      <c r="C271" s="44" t="s">
        <v>438</v>
      </c>
      <c r="D271" s="241" t="s">
        <v>439</v>
      </c>
      <c r="E271" s="51" t="s">
        <v>198</v>
      </c>
      <c r="F271" s="320">
        <v>180405</v>
      </c>
      <c r="G271" s="323">
        <v>0.1</v>
      </c>
      <c r="H271" s="45">
        <f t="shared" ref="H271:H276" si="111">F271*G271</f>
        <v>18040.5</v>
      </c>
      <c r="I271" s="46">
        <v>172188</v>
      </c>
      <c r="J271" s="47">
        <v>17218.8</v>
      </c>
      <c r="K271" s="128">
        <v>8217</v>
      </c>
      <c r="L271" s="129">
        <f>ROUND(K271*G271,2)</f>
        <v>821.7</v>
      </c>
      <c r="M271" s="130">
        <f t="shared" ref="M271:M276" si="112">I271+K271</f>
        <v>180405</v>
      </c>
      <c r="N271" s="130">
        <f t="shared" ref="N271:N276" si="113">J271+L271</f>
        <v>18040.5</v>
      </c>
      <c r="O271" s="130">
        <f>F271-M271</f>
        <v>0</v>
      </c>
      <c r="P271" s="130">
        <f t="shared" ref="P271:P276" si="114">H271-N271</f>
        <v>0</v>
      </c>
      <c r="Q271" s="131">
        <f t="shared" ref="Q271:Q276" si="115">(N271/H271)</f>
        <v>1</v>
      </c>
      <c r="R271" s="132">
        <v>0</v>
      </c>
      <c r="S271" s="133">
        <f>G271*R271</f>
        <v>0</v>
      </c>
    </row>
    <row r="272" spans="1:19" ht="26.4" x14ac:dyDescent="0.25">
      <c r="A272" s="125">
        <v>91001</v>
      </c>
      <c r="B272" s="125"/>
      <c r="C272" s="44" t="s">
        <v>440</v>
      </c>
      <c r="D272" s="301"/>
      <c r="E272" s="51" t="s">
        <v>24</v>
      </c>
      <c r="F272" s="324">
        <v>16</v>
      </c>
      <c r="G272" s="323">
        <v>1968.09</v>
      </c>
      <c r="H272" s="45">
        <f t="shared" si="111"/>
        <v>31489.439999999999</v>
      </c>
      <c r="I272" s="46">
        <v>8</v>
      </c>
      <c r="J272" s="47">
        <v>15744.72</v>
      </c>
      <c r="K272" s="128">
        <v>8</v>
      </c>
      <c r="L272" s="129">
        <f t="shared" ref="L272:L274" si="116">ROUND(K272*G272,2)</f>
        <v>15744.72</v>
      </c>
      <c r="M272" s="130">
        <f t="shared" ref="M272:M274" si="117">I272+K272</f>
        <v>16</v>
      </c>
      <c r="N272" s="130">
        <f t="shared" ref="N272:N274" si="118">J272+L272</f>
        <v>31489.439999999999</v>
      </c>
      <c r="O272" s="130">
        <f t="shared" ref="O272:O274" si="119">F272-M272</f>
        <v>0</v>
      </c>
      <c r="P272" s="130">
        <f t="shared" ref="P272:P274" si="120">H272-N272</f>
        <v>0</v>
      </c>
      <c r="Q272" s="131">
        <f t="shared" ref="Q272:Q274" si="121">(N272/H272)</f>
        <v>1</v>
      </c>
      <c r="R272" s="132">
        <v>0</v>
      </c>
      <c r="S272" s="133">
        <f t="shared" ref="S272:S274" si="122">G272*R272</f>
        <v>0</v>
      </c>
    </row>
    <row r="273" spans="1:19" x14ac:dyDescent="0.25">
      <c r="A273" s="125">
        <v>91102</v>
      </c>
      <c r="B273" s="125"/>
      <c r="C273" s="44" t="s">
        <v>147</v>
      </c>
      <c r="D273" s="301"/>
      <c r="E273" s="51" t="s">
        <v>24</v>
      </c>
      <c r="F273" s="324">
        <v>6</v>
      </c>
      <c r="G273" s="323">
        <v>319.14999999999998</v>
      </c>
      <c r="H273" s="45">
        <f t="shared" si="111"/>
        <v>1914.8999999999999</v>
      </c>
      <c r="I273" s="46">
        <v>0</v>
      </c>
      <c r="J273" s="47">
        <v>0</v>
      </c>
      <c r="K273" s="128">
        <v>6</v>
      </c>
      <c r="L273" s="129">
        <f t="shared" si="116"/>
        <v>1914.9</v>
      </c>
      <c r="M273" s="130">
        <f t="shared" si="117"/>
        <v>6</v>
      </c>
      <c r="N273" s="130">
        <f t="shared" si="118"/>
        <v>1914.9</v>
      </c>
      <c r="O273" s="130">
        <f t="shared" si="119"/>
        <v>0</v>
      </c>
      <c r="P273" s="130">
        <f t="shared" si="120"/>
        <v>0</v>
      </c>
      <c r="Q273" s="131">
        <f t="shared" si="121"/>
        <v>1.0000000000000002</v>
      </c>
      <c r="R273" s="132">
        <v>0</v>
      </c>
      <c r="S273" s="133">
        <f t="shared" si="122"/>
        <v>0</v>
      </c>
    </row>
    <row r="274" spans="1:19" x14ac:dyDescent="0.25">
      <c r="A274" s="125">
        <v>91501</v>
      </c>
      <c r="B274" s="125"/>
      <c r="C274" s="44" t="s">
        <v>441</v>
      </c>
      <c r="D274" s="230"/>
      <c r="E274" s="51" t="s">
        <v>22</v>
      </c>
      <c r="F274" s="324">
        <v>31</v>
      </c>
      <c r="G274" s="323">
        <v>26.6</v>
      </c>
      <c r="H274" s="45">
        <f t="shared" si="111"/>
        <v>824.6</v>
      </c>
      <c r="I274" s="46">
        <v>0</v>
      </c>
      <c r="J274" s="47">
        <v>0</v>
      </c>
      <c r="K274" s="128">
        <v>31</v>
      </c>
      <c r="L274" s="129">
        <f t="shared" si="116"/>
        <v>824.6</v>
      </c>
      <c r="M274" s="130">
        <f t="shared" si="117"/>
        <v>31</v>
      </c>
      <c r="N274" s="130">
        <f t="shared" si="118"/>
        <v>824.6</v>
      </c>
      <c r="O274" s="130">
        <f t="shared" si="119"/>
        <v>0</v>
      </c>
      <c r="P274" s="130">
        <f t="shared" si="120"/>
        <v>0</v>
      </c>
      <c r="Q274" s="131">
        <f t="shared" si="121"/>
        <v>1</v>
      </c>
      <c r="R274" s="132">
        <v>0</v>
      </c>
      <c r="S274" s="133">
        <f t="shared" si="122"/>
        <v>0</v>
      </c>
    </row>
    <row r="275" spans="1:19" x14ac:dyDescent="0.25">
      <c r="A275" s="125">
        <v>91505</v>
      </c>
      <c r="B275" s="125"/>
      <c r="C275" s="44" t="s">
        <v>442</v>
      </c>
      <c r="D275" s="230"/>
      <c r="E275" s="51" t="s">
        <v>24</v>
      </c>
      <c r="F275" s="58">
        <v>2</v>
      </c>
      <c r="G275" s="59">
        <v>1595.74</v>
      </c>
      <c r="H275" s="45">
        <f t="shared" si="111"/>
        <v>3191.48</v>
      </c>
      <c r="I275" s="46">
        <v>0</v>
      </c>
      <c r="J275" s="47">
        <v>0</v>
      </c>
      <c r="K275" s="128">
        <v>2</v>
      </c>
      <c r="L275" s="129">
        <f>ROUND(K275*G275,2)</f>
        <v>3191.48</v>
      </c>
      <c r="M275" s="130">
        <f t="shared" si="112"/>
        <v>2</v>
      </c>
      <c r="N275" s="130">
        <f t="shared" si="113"/>
        <v>3191.48</v>
      </c>
      <c r="O275" s="130">
        <f>F275-M275</f>
        <v>0</v>
      </c>
      <c r="P275" s="130">
        <f t="shared" si="114"/>
        <v>0</v>
      </c>
      <c r="Q275" s="131">
        <f t="shared" si="115"/>
        <v>1</v>
      </c>
      <c r="R275" s="132">
        <v>0</v>
      </c>
      <c r="S275" s="133">
        <f>G275*R275</f>
        <v>0</v>
      </c>
    </row>
    <row r="276" spans="1:19" x14ac:dyDescent="0.25">
      <c r="A276" s="125">
        <v>91507</v>
      </c>
      <c r="B276" s="125"/>
      <c r="C276" s="44" t="s">
        <v>443</v>
      </c>
      <c r="D276" s="44"/>
      <c r="E276" s="29" t="s">
        <v>22</v>
      </c>
      <c r="F276" s="58">
        <v>86</v>
      </c>
      <c r="G276" s="59">
        <v>37.229999999999997</v>
      </c>
      <c r="H276" s="45">
        <f t="shared" si="111"/>
        <v>3201.7799999999997</v>
      </c>
      <c r="I276" s="46">
        <v>0</v>
      </c>
      <c r="J276" s="47">
        <v>0</v>
      </c>
      <c r="K276" s="128">
        <v>86</v>
      </c>
      <c r="L276" s="129">
        <f>ROUND(K276*G276,2)</f>
        <v>3201.78</v>
      </c>
      <c r="M276" s="130">
        <f t="shared" si="112"/>
        <v>86</v>
      </c>
      <c r="N276" s="130">
        <f t="shared" si="113"/>
        <v>3201.78</v>
      </c>
      <c r="O276" s="130">
        <f>F276-M276</f>
        <v>0</v>
      </c>
      <c r="P276" s="130">
        <f t="shared" si="114"/>
        <v>0</v>
      </c>
      <c r="Q276" s="131">
        <f t="shared" si="115"/>
        <v>1.0000000000000002</v>
      </c>
      <c r="R276" s="132">
        <v>0</v>
      </c>
      <c r="S276" s="133">
        <f>G276*R276</f>
        <v>0</v>
      </c>
    </row>
    <row r="277" spans="1:19" x14ac:dyDescent="0.25">
      <c r="A277" s="52"/>
      <c r="B277" s="52"/>
      <c r="C277" s="233" t="s">
        <v>23</v>
      </c>
      <c r="D277" s="234"/>
      <c r="E277" s="234"/>
      <c r="F277" s="317"/>
      <c r="G277" s="321"/>
      <c r="H277" s="321">
        <f>SUM(H271:H276)</f>
        <v>58662.700000000004</v>
      </c>
      <c r="I277" s="321"/>
      <c r="J277" s="321">
        <f>ROUND(SUM(J271:J276),2)</f>
        <v>32963.519999999997</v>
      </c>
      <c r="K277" s="321"/>
      <c r="L277" s="321">
        <f>ROUND(SUM(L271:L276),2)</f>
        <v>25699.18</v>
      </c>
      <c r="M277" s="321"/>
      <c r="N277" s="321">
        <f>ROUND(SUM(N271:N276),2)</f>
        <v>58662.7</v>
      </c>
      <c r="O277" s="321"/>
      <c r="P277" s="321">
        <f>SUM(P271:P276)</f>
        <v>0</v>
      </c>
      <c r="Q277" s="313">
        <f>(N277/H277)</f>
        <v>0.99999999999999989</v>
      </c>
      <c r="R277" s="322"/>
      <c r="S277" s="322">
        <f>ROUND(SUM(S271:S276),2)</f>
        <v>0</v>
      </c>
    </row>
    <row r="278" spans="1:19" x14ac:dyDescent="0.25">
      <c r="A278" s="117"/>
      <c r="B278" s="117"/>
      <c r="C278" s="118"/>
      <c r="D278" s="118"/>
      <c r="E278" s="118"/>
      <c r="F278" s="118"/>
      <c r="G278" s="8"/>
      <c r="H278" s="8"/>
      <c r="I278" s="8"/>
      <c r="J278" s="8"/>
      <c r="K278" s="8"/>
      <c r="L278" s="8"/>
      <c r="M278" s="8"/>
      <c r="N278" s="8"/>
      <c r="O278" s="8"/>
      <c r="P278" s="8"/>
      <c r="Q278" s="8"/>
      <c r="R278" s="8"/>
    </row>
    <row r="279" spans="1:19" x14ac:dyDescent="0.25">
      <c r="A279" s="117"/>
      <c r="B279" s="117"/>
      <c r="C279" s="118"/>
      <c r="D279" s="118"/>
      <c r="E279" s="118"/>
      <c r="F279" s="118"/>
      <c r="G279" s="8"/>
      <c r="H279" s="8"/>
      <c r="I279" s="8"/>
      <c r="J279" s="8"/>
      <c r="K279" s="8"/>
      <c r="L279" s="8"/>
      <c r="M279" s="8"/>
      <c r="N279" s="8"/>
      <c r="O279" s="8"/>
      <c r="P279" s="121"/>
      <c r="Q279" s="121"/>
      <c r="R279" s="121"/>
    </row>
    <row r="280" spans="1:19" x14ac:dyDescent="0.25">
      <c r="A280" s="117"/>
      <c r="B280" s="117"/>
      <c r="C280" s="118"/>
      <c r="D280" s="118"/>
      <c r="E280" s="118"/>
      <c r="F280" s="118"/>
      <c r="G280" s="8"/>
      <c r="H280" s="8"/>
      <c r="I280" s="8"/>
      <c r="J280" s="8"/>
      <c r="K280" s="8"/>
      <c r="L280" s="8"/>
      <c r="M280" s="8"/>
      <c r="N280" s="8"/>
      <c r="O280" s="8"/>
      <c r="P280" s="121"/>
      <c r="Q280" s="121"/>
      <c r="R280" s="121"/>
    </row>
    <row r="281" spans="1:19" ht="31.2" customHeight="1" x14ac:dyDescent="0.25">
      <c r="A281" s="465" t="str">
        <f>A20</f>
        <v>Riigitee nr 52  Viljandi - Rõngu km 7,000 - 22,098 Nõmme - Mustla lõigu rekonstrueerimine ja Raassilla silla lammutamine ja uue silla ehitamine</v>
      </c>
      <c r="B281" s="465"/>
      <c r="C281" s="465"/>
      <c r="D281" s="465"/>
      <c r="E281" s="465"/>
      <c r="F281" s="118"/>
      <c r="G281" s="8"/>
      <c r="H281" s="8"/>
      <c r="I281" s="8"/>
      <c r="J281" s="8"/>
      <c r="K281" s="8"/>
      <c r="L281" s="8"/>
      <c r="M281" s="8"/>
      <c r="N281" s="8"/>
      <c r="O281" s="8"/>
      <c r="P281" s="121"/>
    </row>
    <row r="282" spans="1:19" ht="15.6" customHeight="1" x14ac:dyDescent="0.25">
      <c r="A282" s="466" t="s">
        <v>101</v>
      </c>
      <c r="B282" s="467"/>
      <c r="C282" s="467"/>
      <c r="D282" s="467"/>
      <c r="E282" s="468"/>
      <c r="F282" s="242"/>
      <c r="G282" s="118"/>
      <c r="H282" s="7">
        <f>H32</f>
        <v>455895.89</v>
      </c>
      <c r="I282" s="8"/>
      <c r="J282" s="7">
        <f>J32</f>
        <v>455895.86</v>
      </c>
      <c r="K282" s="8"/>
      <c r="L282" s="7">
        <f>L32</f>
        <v>0.03</v>
      </c>
      <c r="M282" s="8"/>
      <c r="N282" s="7">
        <f>N32</f>
        <v>455895.89</v>
      </c>
      <c r="O282" s="8"/>
      <c r="P282" s="7">
        <f>P32</f>
        <v>0</v>
      </c>
      <c r="Q282" s="121"/>
      <c r="S282" s="7">
        <f>S32</f>
        <v>0</v>
      </c>
    </row>
    <row r="283" spans="1:19" ht="15.6" customHeight="1" x14ac:dyDescent="0.25">
      <c r="A283" s="466" t="s">
        <v>103</v>
      </c>
      <c r="B283" s="467"/>
      <c r="C283" s="467"/>
      <c r="D283" s="467"/>
      <c r="E283" s="468"/>
      <c r="F283" s="242"/>
      <c r="G283" s="118"/>
      <c r="H283" s="7">
        <f>H58</f>
        <v>25968.702999999998</v>
      </c>
      <c r="I283" s="8"/>
      <c r="J283" s="7">
        <f>J58</f>
        <v>25968.7</v>
      </c>
      <c r="K283" s="8"/>
      <c r="L283" s="7">
        <f>L58</f>
        <v>0</v>
      </c>
      <c r="M283" s="8"/>
      <c r="N283" s="7">
        <f>N58</f>
        <v>25968.7</v>
      </c>
      <c r="O283" s="8"/>
      <c r="P283" s="7">
        <f>P58</f>
        <v>2.9999999992469384E-3</v>
      </c>
      <c r="Q283" s="121"/>
      <c r="S283" s="7">
        <f>S58</f>
        <v>0</v>
      </c>
    </row>
    <row r="284" spans="1:19" ht="15.6" customHeight="1" x14ac:dyDescent="0.25">
      <c r="A284" s="466" t="s">
        <v>102</v>
      </c>
      <c r="B284" s="467"/>
      <c r="C284" s="467"/>
      <c r="D284" s="467"/>
      <c r="E284" s="468"/>
      <c r="F284" s="242"/>
      <c r="G284" s="118"/>
      <c r="H284" s="7">
        <f>H78</f>
        <v>522874.92000000004</v>
      </c>
      <c r="I284" s="8"/>
      <c r="J284" s="7">
        <f>J78</f>
        <v>496493.39</v>
      </c>
      <c r="K284" s="8"/>
      <c r="L284" s="7">
        <f>L78</f>
        <v>26381.53</v>
      </c>
      <c r="M284" s="8"/>
      <c r="N284" s="7">
        <f>N78</f>
        <v>522874.92</v>
      </c>
      <c r="O284" s="8"/>
      <c r="P284" s="7">
        <f>P78</f>
        <v>0</v>
      </c>
      <c r="Q284" s="121"/>
      <c r="S284" s="7">
        <f>S78</f>
        <v>0</v>
      </c>
    </row>
    <row r="285" spans="1:19" ht="15.6" customHeight="1" x14ac:dyDescent="0.25">
      <c r="A285" s="466" t="s">
        <v>104</v>
      </c>
      <c r="B285" s="467"/>
      <c r="C285" s="467"/>
      <c r="D285" s="467"/>
      <c r="E285" s="468"/>
      <c r="F285" s="242"/>
      <c r="G285" s="118"/>
      <c r="H285" s="7">
        <f>H117</f>
        <v>3145280.3</v>
      </c>
      <c r="I285" s="8"/>
      <c r="J285" s="7">
        <f>J117</f>
        <v>3121711.73</v>
      </c>
      <c r="K285" s="8"/>
      <c r="L285" s="7">
        <f>L117</f>
        <v>23568.57</v>
      </c>
      <c r="M285" s="8"/>
      <c r="N285" s="7">
        <f>N117</f>
        <v>3145280.3</v>
      </c>
      <c r="O285" s="8"/>
      <c r="P285" s="7">
        <f>P117</f>
        <v>0</v>
      </c>
      <c r="Q285" s="121"/>
      <c r="S285" s="7">
        <f>S117</f>
        <v>0</v>
      </c>
    </row>
    <row r="286" spans="1:19" ht="15.6" customHeight="1" x14ac:dyDescent="0.25">
      <c r="A286" s="466" t="s">
        <v>105</v>
      </c>
      <c r="B286" s="467"/>
      <c r="C286" s="467"/>
      <c r="D286" s="467"/>
      <c r="E286" s="468"/>
      <c r="F286" s="242"/>
      <c r="G286" s="118"/>
      <c r="H286" s="7">
        <f>H136</f>
        <v>133699.26999999999</v>
      </c>
      <c r="I286" s="8"/>
      <c r="J286" s="7">
        <f>J136</f>
        <v>131570.54999999999</v>
      </c>
      <c r="K286" s="8"/>
      <c r="L286" s="7">
        <f>L136</f>
        <v>2128.7199999999998</v>
      </c>
      <c r="M286" s="8"/>
      <c r="N286" s="7">
        <f>N136</f>
        <v>133699.26999999999</v>
      </c>
      <c r="O286" s="8"/>
      <c r="P286" s="7">
        <f>P136</f>
        <v>0</v>
      </c>
      <c r="Q286" s="121"/>
      <c r="S286" s="7">
        <f>S136</f>
        <v>0</v>
      </c>
    </row>
    <row r="287" spans="1:19" ht="15.6" customHeight="1" x14ac:dyDescent="0.25">
      <c r="A287" s="466" t="s">
        <v>303</v>
      </c>
      <c r="B287" s="467"/>
      <c r="C287" s="467"/>
      <c r="D287" s="467"/>
      <c r="E287" s="468"/>
      <c r="F287" s="242"/>
      <c r="G287" s="118"/>
      <c r="H287" s="7">
        <f>H177</f>
        <v>245611.81060000003</v>
      </c>
      <c r="I287" s="8"/>
      <c r="J287" s="7">
        <f>J177</f>
        <v>245399.02</v>
      </c>
      <c r="K287" s="8"/>
      <c r="L287" s="7">
        <f>L177</f>
        <v>212.8</v>
      </c>
      <c r="M287" s="8"/>
      <c r="N287" s="7">
        <f>N177</f>
        <v>245611.81</v>
      </c>
      <c r="O287" s="8"/>
      <c r="P287" s="7">
        <f>P177</f>
        <v>4.9999999939027619E-3</v>
      </c>
      <c r="Q287" s="121"/>
      <c r="S287" s="7">
        <f>S177</f>
        <v>0</v>
      </c>
    </row>
    <row r="288" spans="1:19" ht="15.6" customHeight="1" x14ac:dyDescent="0.25">
      <c r="A288" s="466" t="s">
        <v>109</v>
      </c>
      <c r="B288" s="467"/>
      <c r="C288" s="467"/>
      <c r="D288" s="467"/>
      <c r="E288" s="468"/>
      <c r="F288" s="242"/>
      <c r="G288" s="118"/>
      <c r="H288" s="7">
        <f>H197</f>
        <v>226733.83000000005</v>
      </c>
      <c r="I288" s="8"/>
      <c r="J288" s="7">
        <f>J197</f>
        <v>193201.36</v>
      </c>
      <c r="K288" s="8"/>
      <c r="L288" s="7">
        <f>L197</f>
        <v>33532.47</v>
      </c>
      <c r="M288" s="8"/>
      <c r="N288" s="7">
        <f>N197</f>
        <v>226733.83</v>
      </c>
      <c r="O288" s="8"/>
      <c r="P288" s="7">
        <f>P197</f>
        <v>7.2759576141834259E-12</v>
      </c>
      <c r="Q288" s="121"/>
      <c r="S288" s="7">
        <f>S197</f>
        <v>0</v>
      </c>
    </row>
    <row r="289" spans="1:19" ht="15.6" customHeight="1" x14ac:dyDescent="0.25">
      <c r="A289" s="472" t="s">
        <v>107</v>
      </c>
      <c r="B289" s="473"/>
      <c r="C289" s="473"/>
      <c r="D289" s="473"/>
      <c r="E289" s="474"/>
      <c r="F289" s="243"/>
      <c r="G289" s="118"/>
      <c r="H289" s="7">
        <f>H265</f>
        <v>131139.80800000002</v>
      </c>
      <c r="I289" s="8"/>
      <c r="J289" s="7">
        <f>J265</f>
        <v>86719.48</v>
      </c>
      <c r="K289" s="8"/>
      <c r="L289" s="7">
        <f>L265</f>
        <v>44420.33</v>
      </c>
      <c r="M289" s="8"/>
      <c r="N289" s="7">
        <f>N265</f>
        <v>131139.81</v>
      </c>
      <c r="O289" s="8"/>
      <c r="P289" s="7">
        <f>P265</f>
        <v>-2.0000000000663931E-3</v>
      </c>
      <c r="Q289" s="121"/>
      <c r="S289" s="7">
        <f>S265</f>
        <v>0</v>
      </c>
    </row>
    <row r="290" spans="1:19" ht="15.6" customHeight="1" x14ac:dyDescent="0.25">
      <c r="A290" s="466" t="s">
        <v>108</v>
      </c>
      <c r="B290" s="467"/>
      <c r="C290" s="467"/>
      <c r="D290" s="467"/>
      <c r="E290" s="468"/>
      <c r="F290" s="242"/>
      <c r="G290" s="118"/>
      <c r="H290" s="7">
        <f>H277</f>
        <v>58662.700000000004</v>
      </c>
      <c r="I290" s="8"/>
      <c r="J290" s="7">
        <f>J277</f>
        <v>32963.519999999997</v>
      </c>
      <c r="K290" s="8"/>
      <c r="L290" s="7">
        <f>L277</f>
        <v>25699.18</v>
      </c>
      <c r="M290" s="8"/>
      <c r="N290" s="7">
        <f>N277</f>
        <v>58662.7</v>
      </c>
      <c r="O290" s="8"/>
      <c r="P290" s="7">
        <f>P277</f>
        <v>0</v>
      </c>
      <c r="Q290" s="121"/>
      <c r="S290" s="7">
        <f>S277</f>
        <v>0</v>
      </c>
    </row>
    <row r="291" spans="1:19" ht="15.6" customHeight="1" x14ac:dyDescent="0.25">
      <c r="A291" s="469" t="s">
        <v>132</v>
      </c>
      <c r="B291" s="470"/>
      <c r="C291" s="470"/>
      <c r="D291" s="470"/>
      <c r="E291" s="471"/>
      <c r="F291" s="244"/>
      <c r="G291" s="118"/>
      <c r="H291" s="7">
        <f>SUM(H282:H290)</f>
        <v>4945867.2316000005</v>
      </c>
      <c r="I291" s="8"/>
      <c r="J291" s="7">
        <f>SUM(J282:J290)</f>
        <v>4789923.6099999994</v>
      </c>
      <c r="K291" s="8"/>
      <c r="L291" s="7">
        <f>SUM(L282:L290)</f>
        <v>155943.63</v>
      </c>
      <c r="M291" s="8"/>
      <c r="N291" s="7">
        <f>SUM(N282:N290)</f>
        <v>4945867.2299999986</v>
      </c>
      <c r="O291" s="8"/>
      <c r="P291" s="7">
        <f>SUM(P282:P290)-0.01</f>
        <v>-3.9999999996407354E-3</v>
      </c>
      <c r="Q291" s="121"/>
      <c r="S291" s="7">
        <f>SUM(S282:S290)</f>
        <v>0</v>
      </c>
    </row>
    <row r="292" spans="1:19" x14ac:dyDescent="0.25">
      <c r="A292" s="117"/>
      <c r="B292" s="117"/>
      <c r="C292" s="118"/>
      <c r="D292" s="118"/>
      <c r="E292" s="118"/>
      <c r="F292" s="118"/>
      <c r="G292" s="118"/>
      <c r="H292" s="8"/>
      <c r="I292" s="8"/>
      <c r="J292" s="8"/>
      <c r="K292" s="8"/>
      <c r="L292" s="8"/>
      <c r="M292" s="8"/>
      <c r="N292" s="8"/>
      <c r="O292" s="8"/>
      <c r="P292" s="8"/>
      <c r="Q292" s="121"/>
      <c r="S292" s="8"/>
    </row>
    <row r="293" spans="1:19" ht="15.6" customHeight="1" x14ac:dyDescent="0.25">
      <c r="A293" s="134"/>
      <c r="B293" s="134"/>
      <c r="C293" s="134"/>
      <c r="D293" s="134"/>
      <c r="E293" s="134"/>
      <c r="F293" s="134"/>
      <c r="G293" s="118"/>
      <c r="H293" s="8"/>
      <c r="I293" s="8"/>
      <c r="J293" s="8"/>
      <c r="K293" s="8"/>
      <c r="L293" s="8"/>
      <c r="M293" s="8"/>
      <c r="N293" s="8"/>
      <c r="O293" s="8"/>
      <c r="P293" s="8"/>
      <c r="Q293" s="121"/>
      <c r="S293" s="8"/>
    </row>
    <row r="294" spans="1:19" ht="15.6" customHeight="1" x14ac:dyDescent="0.25">
      <c r="A294" s="462" t="s">
        <v>84</v>
      </c>
      <c r="B294" s="463"/>
      <c r="C294" s="463"/>
      <c r="D294" s="463"/>
      <c r="E294" s="464"/>
      <c r="F294" s="134"/>
      <c r="G294" s="118"/>
      <c r="H294" s="7">
        <f>H291</f>
        <v>4945867.2316000005</v>
      </c>
      <c r="I294" s="8"/>
      <c r="J294" s="7">
        <f>J291</f>
        <v>4789923.6099999994</v>
      </c>
      <c r="K294" s="8"/>
      <c r="L294" s="7">
        <f>L291</f>
        <v>155943.63</v>
      </c>
      <c r="M294" s="8"/>
      <c r="N294" s="7">
        <f>N291</f>
        <v>4945867.2299999986</v>
      </c>
      <c r="O294" s="8"/>
      <c r="P294" s="7">
        <f>P291</f>
        <v>-3.9999999996407354E-3</v>
      </c>
      <c r="Q294" s="121"/>
      <c r="S294" s="7">
        <f>S291</f>
        <v>0</v>
      </c>
    </row>
    <row r="295" spans="1:19" ht="15.6" x14ac:dyDescent="0.3">
      <c r="A295" s="459" t="s">
        <v>85</v>
      </c>
      <c r="B295" s="460"/>
      <c r="C295" s="460"/>
      <c r="D295" s="460"/>
      <c r="E295" s="461"/>
      <c r="F295" s="245"/>
      <c r="G295" s="118"/>
      <c r="H295" s="7">
        <f>H294*20%</f>
        <v>989173.4463200001</v>
      </c>
      <c r="I295" s="8"/>
      <c r="J295" s="7">
        <f>J294*20%</f>
        <v>957984.72199999995</v>
      </c>
      <c r="K295" s="8"/>
      <c r="L295" s="7">
        <f>L294*20%</f>
        <v>31188.726000000002</v>
      </c>
      <c r="M295" s="8"/>
      <c r="N295" s="7">
        <f>N294*20%</f>
        <v>989173.44599999976</v>
      </c>
      <c r="O295" s="8"/>
      <c r="P295" s="7">
        <f>P294*20%</f>
        <v>-7.9999999992814714E-4</v>
      </c>
      <c r="Q295" s="121"/>
      <c r="S295" s="7">
        <f>S294*20%</f>
        <v>0</v>
      </c>
    </row>
    <row r="296" spans="1:19" ht="15.6" x14ac:dyDescent="0.3">
      <c r="A296" s="459" t="s">
        <v>86</v>
      </c>
      <c r="B296" s="460"/>
      <c r="C296" s="460"/>
      <c r="D296" s="460"/>
      <c r="E296" s="461"/>
      <c r="F296" s="245"/>
      <c r="G296" s="118"/>
      <c r="H296" s="7">
        <f>H294+H295</f>
        <v>5935040.6779200006</v>
      </c>
      <c r="I296" s="8"/>
      <c r="J296" s="7">
        <f>J294+J295</f>
        <v>5747908.3319999995</v>
      </c>
      <c r="K296" s="8"/>
      <c r="L296" s="7">
        <f>L294+L295</f>
        <v>187132.356</v>
      </c>
      <c r="M296" s="8"/>
      <c r="N296" s="7">
        <f>N294+N295</f>
        <v>5935040.6759999981</v>
      </c>
      <c r="O296" s="8"/>
      <c r="P296" s="7">
        <f>P294+P295</f>
        <v>-4.7999999995688826E-3</v>
      </c>
      <c r="Q296" s="121"/>
      <c r="S296" s="7">
        <f>S294+S295</f>
        <v>0</v>
      </c>
    </row>
    <row r="297" spans="1:19" x14ac:dyDescent="0.25">
      <c r="A297" s="117"/>
      <c r="B297" s="117"/>
      <c r="C297" s="118"/>
      <c r="D297" s="118"/>
      <c r="E297" s="118"/>
      <c r="F297" s="118"/>
      <c r="G297" s="8"/>
      <c r="H297" s="8"/>
      <c r="I297" s="8"/>
      <c r="J297" s="8"/>
      <c r="K297" s="8"/>
      <c r="L297" s="8"/>
      <c r="M297" s="8"/>
      <c r="N297" s="8"/>
      <c r="O297" s="8"/>
      <c r="P297" s="121"/>
    </row>
    <row r="298" spans="1:19" x14ac:dyDescent="0.25">
      <c r="A298" s="117"/>
      <c r="B298" s="117"/>
      <c r="C298" s="118"/>
      <c r="D298" s="118"/>
      <c r="E298" s="118"/>
      <c r="F298" s="118"/>
      <c r="G298" s="8"/>
      <c r="H298" s="8"/>
      <c r="I298" s="8"/>
      <c r="J298" s="8"/>
      <c r="K298" s="8"/>
      <c r="L298" s="8"/>
      <c r="M298" s="8"/>
      <c r="N298" s="8"/>
      <c r="O298" s="8"/>
      <c r="P298" s="121"/>
    </row>
    <row r="299" spans="1:19" x14ac:dyDescent="0.25">
      <c r="A299" s="117"/>
      <c r="B299" s="117"/>
      <c r="C299" s="118"/>
      <c r="D299" s="118"/>
      <c r="E299" s="118"/>
      <c r="F299" s="118"/>
      <c r="G299" s="8"/>
      <c r="H299" s="8"/>
      <c r="I299" s="8"/>
      <c r="J299" s="8"/>
      <c r="K299" s="8"/>
      <c r="L299" s="8"/>
      <c r="M299" s="8"/>
      <c r="N299" s="8"/>
      <c r="O299" s="8"/>
      <c r="P299" s="121"/>
    </row>
    <row r="300" spans="1:19" x14ac:dyDescent="0.25">
      <c r="A300" s="117"/>
      <c r="B300" s="117"/>
      <c r="C300" s="118"/>
      <c r="D300" s="118"/>
      <c r="E300" s="118"/>
      <c r="F300" s="118"/>
      <c r="G300" s="8"/>
      <c r="H300" s="8"/>
      <c r="I300" s="8"/>
      <c r="J300" s="8"/>
      <c r="K300" s="8"/>
      <c r="L300" s="8"/>
      <c r="M300" s="8"/>
      <c r="N300" s="8"/>
      <c r="O300" s="8"/>
      <c r="P300" s="121"/>
    </row>
    <row r="301" spans="1:19" x14ac:dyDescent="0.25">
      <c r="A301" s="117"/>
      <c r="B301" s="117"/>
      <c r="C301" s="118"/>
      <c r="D301" s="118"/>
      <c r="E301" s="118"/>
      <c r="F301" s="118"/>
      <c r="G301" s="8"/>
      <c r="H301" s="8"/>
      <c r="I301" s="8"/>
      <c r="J301" s="8"/>
      <c r="K301" s="8"/>
      <c r="L301" s="8"/>
      <c r="M301" s="8"/>
      <c r="N301" s="8"/>
      <c r="O301" s="8"/>
      <c r="P301" s="121"/>
    </row>
    <row r="302" spans="1:19" x14ac:dyDescent="0.25">
      <c r="A302" s="117"/>
      <c r="B302" s="117"/>
      <c r="C302" s="118"/>
      <c r="D302" s="118"/>
      <c r="E302" s="118"/>
      <c r="F302" s="118"/>
      <c r="G302" s="8"/>
      <c r="H302" s="8"/>
      <c r="I302" s="8"/>
      <c r="J302" s="8"/>
      <c r="K302" s="8"/>
      <c r="L302" s="8"/>
      <c r="M302" s="8"/>
      <c r="N302" s="8"/>
      <c r="O302" s="8"/>
      <c r="P302" s="121"/>
    </row>
    <row r="303" spans="1:19" x14ac:dyDescent="0.25">
      <c r="A303" s="117"/>
      <c r="B303" s="117"/>
      <c r="C303" s="118"/>
      <c r="D303" s="118"/>
      <c r="E303" s="118"/>
      <c r="F303" s="118"/>
      <c r="G303" s="8"/>
      <c r="H303" s="8"/>
      <c r="I303" s="8"/>
      <c r="J303" s="8"/>
      <c r="K303" s="8"/>
      <c r="L303" s="8"/>
      <c r="M303" s="8"/>
      <c r="N303" s="8"/>
      <c r="O303" s="8"/>
      <c r="P303" s="121"/>
    </row>
    <row r="304" spans="1:19" x14ac:dyDescent="0.25">
      <c r="A304" s="117"/>
      <c r="B304" s="117"/>
      <c r="C304" s="118"/>
      <c r="D304" s="118"/>
      <c r="E304" s="118"/>
      <c r="F304" s="118"/>
      <c r="G304" s="8"/>
      <c r="H304" s="8"/>
      <c r="I304" s="8"/>
      <c r="J304" s="8"/>
      <c r="K304" s="8"/>
      <c r="L304" s="8"/>
      <c r="M304" s="8"/>
      <c r="N304" s="8"/>
      <c r="O304" s="8"/>
      <c r="P304" s="121"/>
    </row>
    <row r="305" spans="1:16" x14ac:dyDescent="0.25">
      <c r="A305" s="117"/>
      <c r="B305" s="117"/>
      <c r="C305" s="118"/>
      <c r="D305" s="118"/>
      <c r="E305" s="118"/>
      <c r="F305" s="118"/>
      <c r="G305" s="8"/>
      <c r="H305" s="8"/>
      <c r="I305" s="8"/>
      <c r="J305" s="8"/>
      <c r="K305" s="8"/>
      <c r="L305" s="8"/>
      <c r="M305" s="8"/>
      <c r="N305" s="8"/>
      <c r="O305" s="8"/>
      <c r="P305" s="121"/>
    </row>
    <row r="306" spans="1:16" x14ac:dyDescent="0.25">
      <c r="A306" s="117"/>
      <c r="B306" s="117"/>
      <c r="C306" s="118"/>
      <c r="D306" s="118"/>
      <c r="E306" s="118"/>
      <c r="F306" s="118"/>
      <c r="G306" s="8"/>
      <c r="H306" s="8"/>
      <c r="I306" s="8"/>
      <c r="J306" s="8"/>
      <c r="K306" s="8"/>
      <c r="L306" s="8"/>
      <c r="M306" s="8"/>
      <c r="N306" s="8"/>
      <c r="O306" s="8"/>
      <c r="P306" s="121"/>
    </row>
    <row r="307" spans="1:16" x14ac:dyDescent="0.25">
      <c r="A307" s="117"/>
      <c r="B307" s="117"/>
      <c r="C307" s="118"/>
      <c r="D307" s="118"/>
      <c r="E307" s="118"/>
      <c r="F307" s="118"/>
      <c r="G307" s="8"/>
      <c r="H307" s="8"/>
      <c r="I307" s="8"/>
      <c r="J307" s="8"/>
      <c r="K307" s="8"/>
      <c r="L307" s="8"/>
      <c r="M307" s="8"/>
      <c r="N307" s="8"/>
      <c r="O307" s="8"/>
      <c r="P307" s="121"/>
    </row>
    <row r="308" spans="1:16" x14ac:dyDescent="0.25">
      <c r="A308" s="117"/>
      <c r="B308" s="117"/>
      <c r="C308" s="118"/>
      <c r="D308" s="118"/>
      <c r="E308" s="118"/>
      <c r="F308" s="118"/>
      <c r="G308" s="8"/>
      <c r="H308" s="8"/>
      <c r="I308" s="8"/>
      <c r="J308" s="8"/>
      <c r="K308" s="8"/>
      <c r="L308" s="8"/>
      <c r="M308" s="8"/>
      <c r="N308" s="8"/>
      <c r="O308" s="8"/>
      <c r="P308" s="121"/>
    </row>
    <row r="309" spans="1:16" x14ac:dyDescent="0.25">
      <c r="A309" s="117"/>
      <c r="B309" s="117"/>
      <c r="C309" s="118"/>
      <c r="D309" s="118"/>
      <c r="E309" s="118"/>
      <c r="F309" s="118"/>
      <c r="G309" s="8"/>
      <c r="H309" s="8"/>
      <c r="I309" s="8"/>
      <c r="J309" s="8"/>
      <c r="K309" s="8"/>
      <c r="L309" s="8"/>
      <c r="M309" s="8"/>
      <c r="N309" s="8"/>
      <c r="O309" s="8"/>
      <c r="P309" s="121"/>
    </row>
    <row r="310" spans="1:16" x14ac:dyDescent="0.25">
      <c r="A310" s="117"/>
      <c r="B310" s="117"/>
      <c r="C310" s="118"/>
      <c r="D310" s="118"/>
      <c r="E310" s="118"/>
      <c r="F310" s="118"/>
      <c r="G310" s="8"/>
      <c r="H310" s="8"/>
      <c r="I310" s="8"/>
      <c r="J310" s="8"/>
      <c r="K310" s="8"/>
      <c r="L310" s="8"/>
      <c r="M310" s="8"/>
      <c r="N310" s="8"/>
      <c r="O310" s="8"/>
      <c r="P310" s="121"/>
    </row>
    <row r="311" spans="1:16" x14ac:dyDescent="0.25">
      <c r="A311" s="117"/>
      <c r="B311" s="117"/>
      <c r="C311" s="118"/>
      <c r="D311" s="118"/>
      <c r="E311" s="118"/>
      <c r="F311" s="118"/>
      <c r="G311" s="8"/>
      <c r="H311" s="8"/>
      <c r="I311" s="8"/>
      <c r="J311" s="8"/>
      <c r="K311" s="8"/>
      <c r="L311" s="8"/>
      <c r="M311" s="8"/>
      <c r="N311" s="8"/>
      <c r="O311" s="8"/>
      <c r="P311" s="121"/>
    </row>
    <row r="312" spans="1:16" x14ac:dyDescent="0.25">
      <c r="A312" s="117"/>
      <c r="B312" s="117"/>
      <c r="C312" s="118"/>
      <c r="D312" s="118"/>
      <c r="E312" s="118"/>
      <c r="F312" s="118"/>
      <c r="G312" s="8"/>
      <c r="H312" s="8"/>
      <c r="I312" s="8"/>
      <c r="J312" s="8"/>
      <c r="K312" s="8"/>
      <c r="L312" s="8"/>
      <c r="M312" s="8"/>
      <c r="N312" s="8"/>
      <c r="O312" s="8"/>
      <c r="P312" s="121"/>
    </row>
    <row r="313" spans="1:16" x14ac:dyDescent="0.25">
      <c r="A313" s="117"/>
      <c r="B313" s="117"/>
      <c r="C313" s="118"/>
      <c r="D313" s="118"/>
      <c r="E313" s="118"/>
      <c r="F313" s="118"/>
      <c r="G313" s="8"/>
      <c r="H313" s="8"/>
      <c r="I313" s="8"/>
      <c r="J313" s="8"/>
      <c r="K313" s="8"/>
      <c r="L313" s="8"/>
      <c r="M313" s="8"/>
      <c r="N313" s="8"/>
      <c r="O313" s="8"/>
      <c r="P313" s="121"/>
    </row>
    <row r="314" spans="1:16" x14ac:dyDescent="0.25">
      <c r="A314" s="117"/>
      <c r="B314" s="117"/>
      <c r="C314" s="118"/>
      <c r="D314" s="118"/>
      <c r="E314" s="118"/>
      <c r="F314" s="118"/>
      <c r="G314" s="8"/>
      <c r="H314" s="8"/>
      <c r="I314" s="8"/>
      <c r="J314" s="8"/>
      <c r="K314" s="8"/>
      <c r="L314" s="8"/>
      <c r="M314" s="8"/>
      <c r="N314" s="8"/>
      <c r="O314" s="8"/>
      <c r="P314" s="121"/>
    </row>
    <row r="315" spans="1:16" x14ac:dyDescent="0.25">
      <c r="A315" s="117"/>
      <c r="B315" s="117"/>
      <c r="C315" s="118"/>
      <c r="D315" s="118"/>
      <c r="E315" s="118"/>
      <c r="F315" s="118"/>
      <c r="G315" s="8"/>
      <c r="H315" s="8"/>
      <c r="I315" s="8"/>
      <c r="J315" s="8"/>
      <c r="K315" s="8"/>
      <c r="L315" s="8"/>
      <c r="M315" s="8"/>
      <c r="N315" s="8"/>
      <c r="O315" s="8"/>
      <c r="P315" s="121"/>
    </row>
    <row r="316" spans="1:16" x14ac:dyDescent="0.25">
      <c r="A316" s="117"/>
      <c r="B316" s="117"/>
      <c r="C316" s="118"/>
      <c r="D316" s="118"/>
      <c r="E316" s="118"/>
      <c r="F316" s="118"/>
      <c r="G316" s="8"/>
      <c r="H316" s="8"/>
      <c r="I316" s="8"/>
      <c r="J316" s="8"/>
      <c r="K316" s="8"/>
      <c r="L316" s="8"/>
      <c r="M316" s="8"/>
      <c r="N316" s="8"/>
      <c r="O316" s="8"/>
      <c r="P316" s="121"/>
    </row>
    <row r="317" spans="1:16" x14ac:dyDescent="0.25">
      <c r="A317" s="117"/>
      <c r="B317" s="117"/>
      <c r="C317" s="118"/>
      <c r="D317" s="118"/>
      <c r="E317" s="118"/>
      <c r="F317" s="118"/>
      <c r="G317" s="8"/>
      <c r="H317" s="8"/>
      <c r="I317" s="8"/>
      <c r="J317" s="8"/>
      <c r="K317" s="8"/>
      <c r="L317" s="8"/>
      <c r="M317" s="8"/>
      <c r="N317" s="8"/>
      <c r="O317" s="8"/>
      <c r="P317" s="121"/>
    </row>
    <row r="318" spans="1:16" x14ac:dyDescent="0.25">
      <c r="A318" s="117"/>
      <c r="B318" s="117"/>
      <c r="C318" s="118"/>
      <c r="D318" s="118"/>
      <c r="E318" s="118"/>
      <c r="F318" s="118"/>
      <c r="G318" s="8"/>
      <c r="H318" s="8"/>
      <c r="I318" s="8"/>
      <c r="J318" s="8"/>
      <c r="K318" s="8"/>
      <c r="L318" s="8"/>
      <c r="M318" s="8"/>
      <c r="N318" s="8"/>
      <c r="O318" s="8"/>
      <c r="P318" s="121"/>
    </row>
    <row r="319" spans="1:16" x14ac:dyDescent="0.25">
      <c r="A319" s="117"/>
      <c r="B319" s="117"/>
      <c r="C319" s="118"/>
      <c r="D319" s="118"/>
      <c r="E319" s="118"/>
      <c r="F319" s="118"/>
      <c r="G319" s="8"/>
      <c r="H319" s="8"/>
      <c r="I319" s="8"/>
      <c r="J319" s="8"/>
      <c r="K319" s="8"/>
      <c r="L319" s="8"/>
      <c r="M319" s="8"/>
      <c r="N319" s="8"/>
      <c r="O319" s="8"/>
      <c r="P319" s="121"/>
    </row>
    <row r="320" spans="1:16" x14ac:dyDescent="0.25">
      <c r="A320" s="117"/>
      <c r="B320" s="117"/>
      <c r="C320" s="118"/>
      <c r="D320" s="118"/>
      <c r="E320" s="118"/>
      <c r="F320" s="118"/>
      <c r="G320" s="8"/>
      <c r="H320" s="8"/>
      <c r="I320" s="8"/>
      <c r="J320" s="8"/>
      <c r="K320" s="8"/>
      <c r="L320" s="8"/>
      <c r="M320" s="8"/>
      <c r="N320" s="8"/>
      <c r="O320" s="8"/>
      <c r="P320" s="121"/>
    </row>
    <row r="321" spans="1:16" x14ac:dyDescent="0.25">
      <c r="A321" s="117"/>
      <c r="B321" s="117"/>
      <c r="C321" s="118"/>
      <c r="D321" s="118"/>
      <c r="E321" s="118"/>
      <c r="F321" s="118"/>
      <c r="G321" s="8"/>
      <c r="H321" s="8"/>
      <c r="I321" s="8"/>
      <c r="J321" s="8"/>
      <c r="K321" s="8"/>
      <c r="L321" s="8"/>
      <c r="M321" s="8"/>
      <c r="N321" s="8"/>
      <c r="O321" s="8"/>
      <c r="P321" s="121"/>
    </row>
    <row r="322" spans="1:16" x14ac:dyDescent="0.25">
      <c r="A322" s="117"/>
      <c r="B322" s="117"/>
      <c r="C322" s="118"/>
      <c r="D322" s="118"/>
      <c r="E322" s="118"/>
      <c r="F322" s="118"/>
      <c r="G322" s="8"/>
      <c r="H322" s="8"/>
      <c r="I322" s="8"/>
      <c r="J322" s="8"/>
      <c r="K322" s="8"/>
      <c r="L322" s="8"/>
      <c r="M322" s="8"/>
      <c r="N322" s="8"/>
      <c r="O322" s="8"/>
      <c r="P322" s="121"/>
    </row>
    <row r="323" spans="1:16" x14ac:dyDescent="0.25">
      <c r="A323" s="117"/>
      <c r="B323" s="117"/>
      <c r="C323" s="118"/>
      <c r="D323" s="118"/>
      <c r="E323" s="118"/>
      <c r="F323" s="118"/>
      <c r="G323" s="8"/>
      <c r="H323" s="8"/>
      <c r="I323" s="8"/>
      <c r="J323" s="8"/>
      <c r="K323" s="8"/>
      <c r="L323" s="8"/>
      <c r="M323" s="8"/>
      <c r="N323" s="8"/>
      <c r="O323" s="8"/>
      <c r="P323" s="121"/>
    </row>
    <row r="324" spans="1:16" x14ac:dyDescent="0.25">
      <c r="A324" s="117"/>
      <c r="B324" s="117"/>
      <c r="C324" s="118"/>
      <c r="D324" s="118"/>
      <c r="E324" s="118"/>
      <c r="F324" s="118"/>
      <c r="G324" s="8"/>
      <c r="H324" s="8"/>
      <c r="I324" s="8"/>
      <c r="J324" s="8"/>
      <c r="K324" s="8"/>
      <c r="L324" s="8"/>
      <c r="M324" s="8"/>
      <c r="N324" s="8"/>
      <c r="O324" s="8"/>
      <c r="P324" s="121"/>
    </row>
    <row r="325" spans="1:16" x14ac:dyDescent="0.25">
      <c r="A325" s="117"/>
      <c r="B325" s="117"/>
      <c r="C325" s="118"/>
      <c r="D325" s="118"/>
      <c r="E325" s="118"/>
      <c r="F325" s="118"/>
      <c r="G325" s="8"/>
      <c r="H325" s="8"/>
      <c r="I325" s="8"/>
      <c r="J325" s="8"/>
      <c r="K325" s="8"/>
      <c r="L325" s="8"/>
      <c r="M325" s="8"/>
      <c r="N325" s="8"/>
      <c r="O325" s="8"/>
      <c r="P325" s="121"/>
    </row>
    <row r="326" spans="1:16" x14ac:dyDescent="0.25">
      <c r="A326" s="117"/>
      <c r="B326" s="117"/>
      <c r="C326" s="118"/>
      <c r="D326" s="118"/>
      <c r="E326" s="118"/>
      <c r="F326" s="118"/>
      <c r="G326" s="8"/>
      <c r="H326" s="8"/>
      <c r="I326" s="8"/>
      <c r="J326" s="8"/>
      <c r="K326" s="8"/>
      <c r="L326" s="8"/>
      <c r="M326" s="8"/>
      <c r="N326" s="8"/>
      <c r="O326" s="8"/>
      <c r="P326" s="121"/>
    </row>
    <row r="327" spans="1:16" x14ac:dyDescent="0.25">
      <c r="A327" s="117"/>
      <c r="B327" s="117"/>
      <c r="C327" s="118"/>
      <c r="D327" s="118"/>
      <c r="E327" s="118"/>
      <c r="F327" s="118"/>
      <c r="G327" s="8"/>
      <c r="H327" s="8"/>
      <c r="I327" s="8"/>
      <c r="J327" s="8"/>
      <c r="K327" s="8"/>
      <c r="L327" s="8"/>
      <c r="M327" s="8"/>
      <c r="N327" s="8"/>
      <c r="O327" s="8"/>
      <c r="P327" s="121"/>
    </row>
    <row r="328" spans="1:16" x14ac:dyDescent="0.25">
      <c r="A328" s="117"/>
      <c r="B328" s="117"/>
      <c r="C328" s="118"/>
      <c r="D328" s="118"/>
      <c r="E328" s="118"/>
      <c r="F328" s="118"/>
      <c r="G328" s="8"/>
      <c r="H328" s="8"/>
      <c r="I328" s="8"/>
      <c r="J328" s="8"/>
      <c r="K328" s="8"/>
      <c r="L328" s="8"/>
      <c r="M328" s="8"/>
      <c r="N328" s="8"/>
      <c r="O328" s="8"/>
      <c r="P328" s="121"/>
    </row>
    <row r="329" spans="1:16" x14ac:dyDescent="0.25">
      <c r="A329" s="117"/>
      <c r="B329" s="117"/>
      <c r="C329" s="118"/>
      <c r="D329" s="118"/>
      <c r="E329" s="118"/>
      <c r="F329" s="118"/>
      <c r="G329" s="8"/>
      <c r="H329" s="8"/>
      <c r="I329" s="8"/>
      <c r="J329" s="8"/>
      <c r="K329" s="8"/>
      <c r="L329" s="8"/>
      <c r="M329" s="8"/>
      <c r="N329" s="8"/>
      <c r="O329" s="8"/>
      <c r="P329" s="121"/>
    </row>
    <row r="330" spans="1:16" x14ac:dyDescent="0.25">
      <c r="A330" s="117"/>
      <c r="B330" s="117"/>
      <c r="C330" s="118"/>
      <c r="D330" s="118"/>
      <c r="E330" s="118"/>
      <c r="F330" s="118"/>
      <c r="G330" s="8"/>
      <c r="H330" s="8"/>
      <c r="I330" s="8"/>
      <c r="J330" s="8"/>
      <c r="K330" s="8"/>
      <c r="L330" s="8"/>
      <c r="M330" s="8"/>
      <c r="N330" s="8"/>
      <c r="O330" s="8"/>
      <c r="P330" s="121"/>
    </row>
    <row r="331" spans="1:16" x14ac:dyDescent="0.25">
      <c r="A331" s="117"/>
      <c r="B331" s="117"/>
      <c r="C331" s="118"/>
      <c r="D331" s="118"/>
      <c r="E331" s="118"/>
      <c r="F331" s="118"/>
      <c r="G331" s="8"/>
      <c r="H331" s="8"/>
      <c r="I331" s="8"/>
      <c r="J331" s="8"/>
      <c r="K331" s="8"/>
      <c r="L331" s="8"/>
      <c r="M331" s="8"/>
      <c r="N331" s="8"/>
      <c r="O331" s="8"/>
      <c r="P331" s="121"/>
    </row>
    <row r="332" spans="1:16" x14ac:dyDescent="0.25">
      <c r="A332" s="117"/>
      <c r="B332" s="117"/>
      <c r="C332" s="118"/>
      <c r="D332" s="118"/>
      <c r="E332" s="118"/>
      <c r="F332" s="118"/>
      <c r="G332" s="8"/>
      <c r="H332" s="8"/>
      <c r="I332" s="8"/>
      <c r="J332" s="8"/>
      <c r="K332" s="8"/>
      <c r="L332" s="8"/>
      <c r="M332" s="8"/>
      <c r="N332" s="8"/>
      <c r="O332" s="8"/>
      <c r="P332" s="121"/>
    </row>
    <row r="333" spans="1:16" x14ac:dyDescent="0.25">
      <c r="A333" s="117"/>
      <c r="B333" s="117"/>
      <c r="C333" s="118"/>
      <c r="D333" s="118"/>
      <c r="E333" s="118"/>
      <c r="F333" s="118"/>
      <c r="G333" s="8"/>
      <c r="H333" s="8"/>
      <c r="I333" s="8"/>
      <c r="J333" s="8"/>
      <c r="K333" s="8"/>
      <c r="L333" s="8"/>
      <c r="M333" s="8"/>
      <c r="N333" s="8"/>
      <c r="O333" s="8"/>
      <c r="P333" s="121"/>
    </row>
    <row r="334" spans="1:16" x14ac:dyDescent="0.25">
      <c r="A334" s="117"/>
      <c r="B334" s="117"/>
      <c r="C334" s="118"/>
      <c r="D334" s="118"/>
      <c r="E334" s="118"/>
      <c r="F334" s="118"/>
      <c r="G334" s="8"/>
      <c r="H334" s="8"/>
      <c r="I334" s="8"/>
      <c r="J334" s="8"/>
      <c r="K334" s="8"/>
      <c r="L334" s="8"/>
      <c r="M334" s="8"/>
      <c r="N334" s="8"/>
      <c r="O334" s="8"/>
      <c r="P334" s="121"/>
    </row>
    <row r="335" spans="1:16" x14ac:dyDescent="0.25">
      <c r="A335" s="117"/>
      <c r="B335" s="117"/>
      <c r="C335" s="118"/>
      <c r="D335" s="118"/>
      <c r="E335" s="118"/>
      <c r="F335" s="118"/>
      <c r="G335" s="8"/>
      <c r="H335" s="8"/>
      <c r="I335" s="8"/>
      <c r="J335" s="8"/>
      <c r="K335" s="8"/>
      <c r="L335" s="8"/>
      <c r="M335" s="8"/>
      <c r="N335" s="8"/>
      <c r="O335" s="8"/>
      <c r="P335" s="121"/>
    </row>
    <row r="336" spans="1:16" x14ac:dyDescent="0.25">
      <c r="A336" s="117"/>
      <c r="B336" s="117"/>
      <c r="C336" s="118"/>
      <c r="D336" s="118"/>
      <c r="E336" s="118"/>
      <c r="F336" s="118"/>
      <c r="G336" s="8"/>
      <c r="H336" s="8"/>
      <c r="I336" s="8"/>
      <c r="J336" s="8"/>
      <c r="K336" s="8"/>
      <c r="L336" s="8"/>
      <c r="M336" s="8"/>
      <c r="N336" s="8"/>
      <c r="O336" s="8"/>
      <c r="P336" s="121"/>
    </row>
    <row r="337" spans="1:16" x14ac:dyDescent="0.25">
      <c r="A337" s="117"/>
      <c r="B337" s="117"/>
      <c r="C337" s="118"/>
      <c r="D337" s="118"/>
      <c r="E337" s="118"/>
      <c r="F337" s="118"/>
      <c r="G337" s="8"/>
      <c r="H337" s="8"/>
      <c r="I337" s="8"/>
      <c r="J337" s="8"/>
      <c r="K337" s="8"/>
      <c r="L337" s="8"/>
      <c r="M337" s="8"/>
      <c r="N337" s="8"/>
      <c r="O337" s="8"/>
      <c r="P337" s="121"/>
    </row>
    <row r="338" spans="1:16" x14ac:dyDescent="0.25">
      <c r="A338" s="117"/>
      <c r="B338" s="117"/>
      <c r="C338" s="118"/>
      <c r="D338" s="118"/>
      <c r="E338" s="118"/>
      <c r="F338" s="118"/>
      <c r="G338" s="8"/>
      <c r="H338" s="8"/>
      <c r="I338" s="8"/>
      <c r="J338" s="8"/>
      <c r="K338" s="8"/>
      <c r="L338" s="8"/>
      <c r="M338" s="8"/>
      <c r="N338" s="8"/>
      <c r="O338" s="8"/>
      <c r="P338" s="121"/>
    </row>
    <row r="339" spans="1:16" x14ac:dyDescent="0.25">
      <c r="A339" s="117"/>
      <c r="B339" s="117"/>
      <c r="C339" s="118"/>
      <c r="D339" s="118"/>
      <c r="E339" s="118"/>
      <c r="F339" s="118"/>
      <c r="G339" s="8"/>
      <c r="H339" s="8"/>
      <c r="I339" s="8"/>
      <c r="J339" s="8"/>
      <c r="K339" s="8"/>
      <c r="L339" s="8"/>
      <c r="M339" s="8"/>
      <c r="N339" s="8"/>
      <c r="O339" s="8"/>
      <c r="P339" s="121"/>
    </row>
    <row r="340" spans="1:16" x14ac:dyDescent="0.25">
      <c r="A340" s="117"/>
      <c r="B340" s="117"/>
      <c r="C340" s="118"/>
      <c r="D340" s="118"/>
      <c r="E340" s="118"/>
      <c r="F340" s="118"/>
      <c r="G340" s="8"/>
      <c r="H340" s="8"/>
      <c r="I340" s="8"/>
      <c r="J340" s="8"/>
      <c r="K340" s="8"/>
      <c r="L340" s="8"/>
      <c r="M340" s="8"/>
      <c r="N340" s="8"/>
      <c r="O340" s="8"/>
      <c r="P340" s="121"/>
    </row>
    <row r="341" spans="1:16" x14ac:dyDescent="0.25">
      <c r="A341" s="117"/>
      <c r="B341" s="117"/>
      <c r="C341" s="118"/>
      <c r="D341" s="118"/>
      <c r="E341" s="118"/>
      <c r="F341" s="118"/>
      <c r="G341" s="8"/>
      <c r="H341" s="8"/>
      <c r="I341" s="8"/>
      <c r="J341" s="8"/>
      <c r="K341" s="8"/>
      <c r="L341" s="8"/>
      <c r="M341" s="8"/>
      <c r="N341" s="8"/>
      <c r="O341" s="8"/>
      <c r="P341" s="121"/>
    </row>
    <row r="342" spans="1:16" x14ac:dyDescent="0.25">
      <c r="A342" s="117"/>
      <c r="B342" s="117"/>
      <c r="C342" s="118"/>
      <c r="D342" s="118"/>
      <c r="E342" s="118"/>
      <c r="F342" s="118"/>
      <c r="G342" s="8"/>
      <c r="H342" s="8"/>
      <c r="I342" s="8"/>
      <c r="J342" s="8"/>
      <c r="K342" s="8"/>
      <c r="L342" s="8"/>
      <c r="M342" s="8"/>
      <c r="N342" s="8"/>
      <c r="O342" s="8"/>
      <c r="P342" s="121"/>
    </row>
    <row r="343" spans="1:16" x14ac:dyDescent="0.25">
      <c r="A343" s="117"/>
      <c r="B343" s="117"/>
      <c r="C343" s="118"/>
      <c r="D343" s="118"/>
      <c r="E343" s="118"/>
      <c r="F343" s="118"/>
      <c r="G343" s="8"/>
      <c r="H343" s="8"/>
      <c r="I343" s="8"/>
      <c r="J343" s="8"/>
      <c r="K343" s="8"/>
      <c r="L343" s="8"/>
      <c r="M343" s="8"/>
      <c r="N343" s="8"/>
      <c r="O343" s="8"/>
      <c r="P343" s="121"/>
    </row>
    <row r="344" spans="1:16" x14ac:dyDescent="0.25">
      <c r="A344" s="117"/>
      <c r="B344" s="117"/>
      <c r="C344" s="118"/>
      <c r="D344" s="118"/>
      <c r="E344" s="118"/>
      <c r="F344" s="118"/>
      <c r="G344" s="8"/>
      <c r="H344" s="8"/>
      <c r="I344" s="8"/>
      <c r="J344" s="8"/>
      <c r="K344" s="8"/>
      <c r="L344" s="8"/>
      <c r="M344" s="8"/>
      <c r="N344" s="8"/>
      <c r="O344" s="8"/>
      <c r="P344" s="121"/>
    </row>
    <row r="345" spans="1:16" x14ac:dyDescent="0.25">
      <c r="A345" s="117"/>
      <c r="B345" s="117"/>
      <c r="C345" s="118"/>
      <c r="D345" s="118"/>
      <c r="E345" s="118"/>
      <c r="F345" s="118"/>
      <c r="G345" s="8"/>
      <c r="H345" s="8"/>
      <c r="I345" s="8"/>
      <c r="J345" s="8"/>
      <c r="K345" s="8"/>
      <c r="L345" s="8"/>
      <c r="M345" s="8"/>
      <c r="N345" s="8"/>
      <c r="O345" s="8"/>
      <c r="P345" s="121"/>
    </row>
    <row r="346" spans="1:16" x14ac:dyDescent="0.25">
      <c r="A346" s="117"/>
      <c r="B346" s="117"/>
      <c r="C346" s="118"/>
      <c r="D346" s="118"/>
      <c r="E346" s="118"/>
      <c r="F346" s="118"/>
      <c r="G346" s="8"/>
      <c r="H346" s="8"/>
      <c r="I346" s="8"/>
      <c r="J346" s="8"/>
      <c r="K346" s="8"/>
      <c r="L346" s="8"/>
      <c r="M346" s="8"/>
      <c r="N346" s="8"/>
      <c r="O346" s="8"/>
      <c r="P346" s="121"/>
    </row>
    <row r="347" spans="1:16" x14ac:dyDescent="0.25">
      <c r="A347" s="117"/>
      <c r="B347" s="117"/>
      <c r="C347" s="118"/>
      <c r="D347" s="118"/>
      <c r="E347" s="118"/>
      <c r="F347" s="118"/>
      <c r="G347" s="8"/>
      <c r="H347" s="8"/>
      <c r="I347" s="8"/>
      <c r="J347" s="8"/>
      <c r="K347" s="8"/>
      <c r="L347" s="8"/>
      <c r="M347" s="8"/>
      <c r="N347" s="8"/>
      <c r="O347" s="8"/>
      <c r="P347" s="121"/>
    </row>
    <row r="348" spans="1:16" x14ac:dyDescent="0.25">
      <c r="A348" s="117"/>
      <c r="B348" s="117"/>
      <c r="C348" s="118"/>
      <c r="D348" s="118"/>
      <c r="E348" s="118"/>
      <c r="F348" s="118"/>
      <c r="G348" s="8"/>
      <c r="H348" s="8"/>
      <c r="I348" s="8"/>
      <c r="J348" s="8"/>
      <c r="K348" s="8"/>
      <c r="L348" s="8"/>
      <c r="M348" s="8"/>
      <c r="N348" s="8"/>
      <c r="O348" s="8"/>
      <c r="P348" s="121"/>
    </row>
    <row r="349" spans="1:16" x14ac:dyDescent="0.25">
      <c r="A349" s="117"/>
      <c r="B349" s="117"/>
      <c r="C349" s="118"/>
      <c r="D349" s="118"/>
      <c r="E349" s="118"/>
      <c r="F349" s="118"/>
      <c r="G349" s="8"/>
      <c r="H349" s="8"/>
      <c r="I349" s="8"/>
      <c r="J349" s="8"/>
      <c r="K349" s="8"/>
      <c r="L349" s="8"/>
      <c r="M349" s="8"/>
      <c r="N349" s="8"/>
      <c r="O349" s="8"/>
      <c r="P349" s="121"/>
    </row>
    <row r="350" spans="1:16" x14ac:dyDescent="0.25">
      <c r="A350" s="117"/>
      <c r="B350" s="117"/>
      <c r="C350" s="118"/>
      <c r="D350" s="118"/>
      <c r="E350" s="118"/>
      <c r="F350" s="118"/>
      <c r="G350" s="8"/>
      <c r="H350" s="8"/>
      <c r="I350" s="8"/>
      <c r="J350" s="8"/>
      <c r="K350" s="8"/>
      <c r="L350" s="8"/>
      <c r="M350" s="8"/>
      <c r="N350" s="8"/>
      <c r="O350" s="8"/>
      <c r="P350" s="121"/>
    </row>
    <row r="351" spans="1:16" x14ac:dyDescent="0.25">
      <c r="A351" s="117"/>
      <c r="B351" s="117"/>
      <c r="C351" s="118"/>
      <c r="D351" s="118"/>
      <c r="E351" s="118"/>
      <c r="F351" s="118"/>
      <c r="G351" s="8"/>
      <c r="H351" s="8"/>
      <c r="I351" s="8"/>
      <c r="J351" s="8"/>
      <c r="K351" s="8"/>
      <c r="L351" s="8"/>
      <c r="M351" s="8"/>
      <c r="N351" s="8"/>
      <c r="O351" s="8"/>
      <c r="P351" s="121"/>
    </row>
    <row r="352" spans="1:16" x14ac:dyDescent="0.25">
      <c r="A352" s="117"/>
      <c r="B352" s="117"/>
      <c r="C352" s="118"/>
      <c r="D352" s="118"/>
      <c r="E352" s="118"/>
      <c r="F352" s="118"/>
      <c r="G352" s="8"/>
      <c r="H352" s="8"/>
      <c r="I352" s="8"/>
      <c r="J352" s="8"/>
      <c r="K352" s="8"/>
      <c r="L352" s="8"/>
      <c r="M352" s="8"/>
      <c r="N352" s="8"/>
      <c r="O352" s="8"/>
      <c r="P352" s="121"/>
    </row>
    <row r="353" spans="1:16" x14ac:dyDescent="0.25">
      <c r="A353" s="117"/>
      <c r="B353" s="117"/>
      <c r="C353" s="118"/>
      <c r="D353" s="118"/>
      <c r="E353" s="118"/>
      <c r="F353" s="118"/>
      <c r="G353" s="8"/>
      <c r="H353" s="8"/>
      <c r="I353" s="8"/>
      <c r="J353" s="8"/>
      <c r="K353" s="8"/>
      <c r="L353" s="8"/>
      <c r="M353" s="8"/>
      <c r="N353" s="8"/>
      <c r="O353" s="8"/>
      <c r="P353" s="121"/>
    </row>
    <row r="354" spans="1:16" x14ac:dyDescent="0.25">
      <c r="A354" s="117"/>
      <c r="B354" s="117"/>
      <c r="C354" s="118"/>
      <c r="D354" s="118"/>
      <c r="E354" s="118"/>
      <c r="F354" s="118"/>
      <c r="G354" s="8"/>
      <c r="H354" s="8"/>
      <c r="I354" s="8"/>
      <c r="J354" s="8"/>
      <c r="K354" s="8"/>
      <c r="L354" s="8"/>
      <c r="M354" s="8"/>
      <c r="N354" s="8"/>
      <c r="O354" s="8"/>
      <c r="P354" s="121"/>
    </row>
    <row r="355" spans="1:16" x14ac:dyDescent="0.25">
      <c r="A355" s="117"/>
      <c r="B355" s="117"/>
      <c r="C355" s="118"/>
      <c r="D355" s="118"/>
      <c r="E355" s="118"/>
      <c r="F355" s="118"/>
      <c r="G355" s="8"/>
      <c r="H355" s="8"/>
      <c r="I355" s="8"/>
      <c r="J355" s="8"/>
      <c r="K355" s="8"/>
      <c r="L355" s="8"/>
      <c r="M355" s="8"/>
      <c r="N355" s="8"/>
      <c r="O355" s="8"/>
      <c r="P355" s="121"/>
    </row>
    <row r="356" spans="1:16" x14ac:dyDescent="0.25">
      <c r="A356" s="117"/>
      <c r="B356" s="117"/>
      <c r="C356" s="118"/>
      <c r="D356" s="118"/>
      <c r="E356" s="118"/>
      <c r="F356" s="118"/>
      <c r="G356" s="8"/>
      <c r="H356" s="8"/>
      <c r="I356" s="8"/>
      <c r="J356" s="8"/>
      <c r="K356" s="8"/>
      <c r="L356" s="8"/>
      <c r="M356" s="8"/>
      <c r="N356" s="8"/>
      <c r="O356" s="8"/>
      <c r="P356" s="121"/>
    </row>
    <row r="357" spans="1:16" x14ac:dyDescent="0.25">
      <c r="A357" s="117"/>
      <c r="B357" s="117"/>
      <c r="C357" s="118"/>
      <c r="D357" s="118"/>
      <c r="E357" s="118"/>
      <c r="F357" s="118"/>
      <c r="G357" s="8"/>
      <c r="H357" s="8"/>
      <c r="I357" s="8"/>
      <c r="J357" s="8"/>
      <c r="K357" s="8"/>
      <c r="L357" s="8"/>
      <c r="M357" s="8"/>
      <c r="N357" s="8"/>
      <c r="O357" s="8"/>
      <c r="P357" s="121"/>
    </row>
    <row r="358" spans="1:16" x14ac:dyDescent="0.25">
      <c r="A358" s="117"/>
      <c r="B358" s="117"/>
      <c r="C358" s="118"/>
      <c r="D358" s="118"/>
      <c r="E358" s="118"/>
      <c r="F358" s="118"/>
      <c r="G358" s="8"/>
      <c r="H358" s="8"/>
      <c r="I358" s="8"/>
      <c r="J358" s="8"/>
      <c r="K358" s="8"/>
      <c r="L358" s="8"/>
      <c r="M358" s="8"/>
      <c r="N358" s="8"/>
      <c r="O358" s="8"/>
      <c r="P358" s="121"/>
    </row>
    <row r="359" spans="1:16" x14ac:dyDescent="0.25">
      <c r="A359" s="117"/>
      <c r="B359" s="117"/>
      <c r="C359" s="118"/>
      <c r="D359" s="118"/>
      <c r="E359" s="118"/>
      <c r="F359" s="118"/>
      <c r="G359" s="8"/>
      <c r="H359" s="8"/>
      <c r="I359" s="8"/>
      <c r="J359" s="8"/>
      <c r="K359" s="8"/>
      <c r="L359" s="8"/>
      <c r="M359" s="8"/>
      <c r="N359" s="8"/>
      <c r="O359" s="8"/>
      <c r="P359" s="121"/>
    </row>
    <row r="360" spans="1:16" x14ac:dyDescent="0.25">
      <c r="A360" s="117"/>
      <c r="B360" s="117"/>
      <c r="C360" s="118"/>
      <c r="D360" s="118"/>
      <c r="E360" s="118"/>
      <c r="F360" s="118"/>
      <c r="G360" s="8"/>
      <c r="H360" s="8"/>
      <c r="I360" s="8"/>
      <c r="J360" s="8"/>
      <c r="K360" s="8"/>
      <c r="L360" s="8"/>
      <c r="M360" s="8"/>
      <c r="N360" s="8"/>
      <c r="O360" s="8"/>
      <c r="P360" s="121"/>
    </row>
    <row r="361" spans="1:16" x14ac:dyDescent="0.25">
      <c r="A361" s="117"/>
      <c r="B361" s="117"/>
      <c r="C361" s="118"/>
      <c r="D361" s="118"/>
      <c r="E361" s="118"/>
      <c r="F361" s="118"/>
      <c r="G361" s="8"/>
      <c r="H361" s="8"/>
      <c r="I361" s="8"/>
      <c r="J361" s="8"/>
      <c r="K361" s="8"/>
      <c r="L361" s="8"/>
      <c r="M361" s="8"/>
      <c r="N361" s="8"/>
      <c r="O361" s="8"/>
      <c r="P361" s="121"/>
    </row>
    <row r="362" spans="1:16" x14ac:dyDescent="0.25">
      <c r="A362" s="117"/>
      <c r="B362" s="117"/>
      <c r="C362" s="118"/>
      <c r="D362" s="118"/>
      <c r="E362" s="118"/>
      <c r="F362" s="118"/>
      <c r="G362" s="8"/>
      <c r="H362" s="8"/>
      <c r="I362" s="8"/>
      <c r="J362" s="8"/>
      <c r="K362" s="8"/>
      <c r="L362" s="8"/>
      <c r="M362" s="8"/>
      <c r="N362" s="8"/>
      <c r="O362" s="8"/>
      <c r="P362" s="121"/>
    </row>
    <row r="363" spans="1:16" x14ac:dyDescent="0.25">
      <c r="A363" s="117"/>
      <c r="B363" s="117"/>
      <c r="C363" s="118"/>
      <c r="D363" s="118"/>
      <c r="E363" s="118"/>
      <c r="F363" s="118"/>
      <c r="G363" s="8"/>
      <c r="H363" s="8"/>
      <c r="I363" s="8"/>
      <c r="J363" s="8"/>
      <c r="K363" s="8"/>
      <c r="L363" s="8"/>
      <c r="M363" s="8"/>
      <c r="N363" s="8"/>
      <c r="O363" s="8"/>
      <c r="P363" s="121"/>
    </row>
    <row r="364" spans="1:16" x14ac:dyDescent="0.25">
      <c r="A364" s="117"/>
      <c r="B364" s="117"/>
      <c r="C364" s="118"/>
      <c r="D364" s="118"/>
      <c r="E364" s="118"/>
      <c r="F364" s="118"/>
      <c r="G364" s="8"/>
      <c r="H364" s="8"/>
      <c r="I364" s="8"/>
      <c r="J364" s="8"/>
      <c r="K364" s="8"/>
      <c r="L364" s="8"/>
      <c r="M364" s="8"/>
      <c r="N364" s="8"/>
      <c r="O364" s="8"/>
      <c r="P364" s="121"/>
    </row>
    <row r="365" spans="1:16" x14ac:dyDescent="0.25">
      <c r="A365" s="117"/>
      <c r="B365" s="117"/>
      <c r="C365" s="118"/>
      <c r="D365" s="118"/>
      <c r="E365" s="118"/>
      <c r="F365" s="118"/>
      <c r="G365" s="8"/>
      <c r="H365" s="8"/>
      <c r="I365" s="8"/>
      <c r="J365" s="8"/>
      <c r="K365" s="8"/>
      <c r="L365" s="8"/>
      <c r="M365" s="8"/>
      <c r="N365" s="8"/>
      <c r="O365" s="8"/>
      <c r="P365" s="121"/>
    </row>
    <row r="366" spans="1:16" x14ac:dyDescent="0.25">
      <c r="A366" s="117"/>
      <c r="B366" s="117"/>
      <c r="C366" s="118"/>
      <c r="D366" s="118"/>
      <c r="E366" s="118"/>
      <c r="F366" s="118"/>
      <c r="G366" s="8"/>
      <c r="H366" s="8"/>
      <c r="I366" s="8"/>
      <c r="J366" s="8"/>
      <c r="K366" s="8"/>
      <c r="L366" s="8"/>
      <c r="M366" s="8"/>
      <c r="N366" s="8"/>
      <c r="O366" s="8"/>
      <c r="P366" s="121"/>
    </row>
    <row r="367" spans="1:16" x14ac:dyDescent="0.25">
      <c r="A367" s="117"/>
      <c r="B367" s="117"/>
      <c r="C367" s="118"/>
      <c r="D367" s="118"/>
      <c r="E367" s="118"/>
      <c r="F367" s="118"/>
      <c r="G367" s="8"/>
      <c r="H367" s="8"/>
      <c r="I367" s="8"/>
      <c r="J367" s="8"/>
      <c r="K367" s="8"/>
      <c r="L367" s="8"/>
      <c r="M367" s="8"/>
      <c r="N367" s="8"/>
      <c r="O367" s="8"/>
      <c r="P367" s="121"/>
    </row>
    <row r="368" spans="1:16" x14ac:dyDescent="0.25">
      <c r="A368" s="117"/>
      <c r="B368" s="117"/>
      <c r="C368" s="118"/>
      <c r="D368" s="118"/>
      <c r="E368" s="118"/>
      <c r="F368" s="118"/>
      <c r="G368" s="8"/>
      <c r="H368" s="8"/>
      <c r="I368" s="8"/>
      <c r="J368" s="8"/>
      <c r="K368" s="8"/>
      <c r="L368" s="8"/>
      <c r="M368" s="8"/>
      <c r="N368" s="8"/>
      <c r="O368" s="8"/>
      <c r="P368" s="121"/>
    </row>
    <row r="369" spans="1:16" x14ac:dyDescent="0.25">
      <c r="A369" s="117"/>
      <c r="B369" s="117"/>
      <c r="C369" s="118"/>
      <c r="D369" s="118"/>
      <c r="E369" s="118"/>
      <c r="F369" s="118"/>
      <c r="G369" s="8"/>
      <c r="H369" s="8"/>
      <c r="I369" s="8"/>
      <c r="J369" s="8"/>
      <c r="K369" s="8"/>
      <c r="L369" s="8"/>
      <c r="M369" s="8"/>
      <c r="N369" s="8"/>
      <c r="O369" s="8"/>
      <c r="P369" s="121"/>
    </row>
    <row r="370" spans="1:16" x14ac:dyDescent="0.25">
      <c r="A370" s="117"/>
      <c r="B370" s="117"/>
      <c r="C370" s="118"/>
      <c r="D370" s="118"/>
      <c r="E370" s="118"/>
      <c r="F370" s="118"/>
      <c r="G370" s="8"/>
      <c r="H370" s="8"/>
      <c r="I370" s="8"/>
      <c r="J370" s="8"/>
      <c r="K370" s="8"/>
      <c r="L370" s="8"/>
      <c r="M370" s="8"/>
      <c r="N370" s="8"/>
      <c r="O370" s="8"/>
      <c r="P370" s="121"/>
    </row>
    <row r="371" spans="1:16" x14ac:dyDescent="0.25">
      <c r="A371" s="117"/>
      <c r="B371" s="117"/>
      <c r="C371" s="118"/>
      <c r="D371" s="118"/>
      <c r="E371" s="118"/>
      <c r="F371" s="118"/>
      <c r="G371" s="8"/>
      <c r="H371" s="8"/>
      <c r="I371" s="8"/>
      <c r="J371" s="8"/>
      <c r="K371" s="8"/>
      <c r="L371" s="8"/>
      <c r="M371" s="8"/>
      <c r="N371" s="8"/>
      <c r="O371" s="8"/>
      <c r="P371" s="121"/>
    </row>
    <row r="372" spans="1:16" x14ac:dyDescent="0.25">
      <c r="A372" s="117"/>
      <c r="B372" s="117"/>
      <c r="C372" s="118"/>
      <c r="D372" s="118"/>
      <c r="E372" s="118"/>
      <c r="F372" s="118"/>
      <c r="G372" s="8"/>
      <c r="H372" s="8"/>
      <c r="I372" s="8"/>
      <c r="J372" s="8"/>
      <c r="K372" s="8"/>
      <c r="L372" s="8"/>
      <c r="M372" s="8"/>
      <c r="N372" s="8"/>
      <c r="O372" s="8"/>
      <c r="P372" s="121"/>
    </row>
    <row r="373" spans="1:16" x14ac:dyDescent="0.25">
      <c r="A373" s="117"/>
      <c r="B373" s="117"/>
      <c r="C373" s="118"/>
      <c r="D373" s="118"/>
      <c r="E373" s="118"/>
      <c r="F373" s="118"/>
      <c r="G373" s="8"/>
      <c r="H373" s="8"/>
      <c r="I373" s="8"/>
      <c r="J373" s="8"/>
      <c r="K373" s="8"/>
      <c r="L373" s="8"/>
      <c r="M373" s="8"/>
      <c r="N373" s="8"/>
      <c r="O373" s="8"/>
      <c r="P373" s="121"/>
    </row>
    <row r="374" spans="1:16" x14ac:dyDescent="0.25">
      <c r="A374" s="117"/>
      <c r="B374" s="117"/>
      <c r="C374" s="118"/>
      <c r="D374" s="118"/>
      <c r="E374" s="118"/>
      <c r="F374" s="118"/>
      <c r="G374" s="8"/>
      <c r="H374" s="8"/>
      <c r="I374" s="8"/>
      <c r="J374" s="8"/>
      <c r="K374" s="8"/>
      <c r="L374" s="8"/>
      <c r="M374" s="8"/>
      <c r="N374" s="8"/>
      <c r="O374" s="8"/>
      <c r="P374" s="121"/>
    </row>
    <row r="375" spans="1:16" x14ac:dyDescent="0.25">
      <c r="A375" s="117"/>
      <c r="B375" s="117"/>
      <c r="C375" s="118"/>
      <c r="D375" s="118"/>
      <c r="E375" s="118"/>
      <c r="F375" s="118"/>
      <c r="G375" s="8"/>
      <c r="H375" s="8"/>
      <c r="I375" s="8"/>
      <c r="J375" s="8"/>
      <c r="K375" s="8"/>
      <c r="L375" s="8"/>
      <c r="M375" s="8"/>
      <c r="N375" s="8"/>
      <c r="O375" s="8"/>
      <c r="P375" s="121"/>
    </row>
    <row r="376" spans="1:16" x14ac:dyDescent="0.25">
      <c r="A376" s="117"/>
      <c r="B376" s="117"/>
      <c r="C376" s="118"/>
      <c r="D376" s="118"/>
      <c r="E376" s="118"/>
      <c r="F376" s="118"/>
      <c r="G376" s="8"/>
      <c r="H376" s="8"/>
      <c r="I376" s="8"/>
      <c r="J376" s="8"/>
      <c r="K376" s="8"/>
      <c r="L376" s="8"/>
      <c r="M376" s="8"/>
      <c r="N376" s="8"/>
      <c r="O376" s="8"/>
      <c r="P376" s="121"/>
    </row>
    <row r="377" spans="1:16" x14ac:dyDescent="0.25">
      <c r="A377" s="117"/>
      <c r="B377" s="117"/>
      <c r="C377" s="118"/>
      <c r="D377" s="118"/>
      <c r="E377" s="118"/>
      <c r="F377" s="118"/>
      <c r="G377" s="8"/>
      <c r="H377" s="8"/>
      <c r="I377" s="8"/>
      <c r="J377" s="8"/>
      <c r="K377" s="8"/>
      <c r="L377" s="8"/>
      <c r="M377" s="8"/>
      <c r="N377" s="8"/>
      <c r="O377" s="8"/>
      <c r="P377" s="121"/>
    </row>
    <row r="378" spans="1:16" x14ac:dyDescent="0.25">
      <c r="A378" s="117"/>
      <c r="B378" s="117"/>
      <c r="C378" s="118"/>
      <c r="D378" s="118"/>
      <c r="E378" s="118"/>
      <c r="F378" s="118"/>
      <c r="G378" s="8"/>
      <c r="H378" s="8"/>
      <c r="I378" s="8"/>
      <c r="J378" s="8"/>
      <c r="K378" s="8"/>
      <c r="L378" s="8"/>
      <c r="M378" s="8"/>
      <c r="N378" s="8"/>
      <c r="O378" s="8"/>
      <c r="P378" s="121"/>
    </row>
    <row r="379" spans="1:16" x14ac:dyDescent="0.25">
      <c r="A379" s="117"/>
      <c r="B379" s="117"/>
      <c r="C379" s="118"/>
      <c r="D379" s="118"/>
      <c r="E379" s="118"/>
      <c r="F379" s="118"/>
      <c r="G379" s="8"/>
      <c r="H379" s="8"/>
      <c r="I379" s="8"/>
      <c r="J379" s="8"/>
      <c r="K379" s="8"/>
      <c r="L379" s="8"/>
      <c r="M379" s="8"/>
      <c r="N379" s="8"/>
      <c r="O379" s="8"/>
      <c r="P379" s="121"/>
    </row>
    <row r="380" spans="1:16" x14ac:dyDescent="0.25">
      <c r="A380" s="117"/>
      <c r="B380" s="117"/>
      <c r="C380" s="118"/>
      <c r="D380" s="118"/>
      <c r="E380" s="118"/>
      <c r="F380" s="118"/>
      <c r="G380" s="8"/>
      <c r="H380" s="8"/>
      <c r="I380" s="8"/>
      <c r="J380" s="8"/>
      <c r="K380" s="8"/>
      <c r="L380" s="8"/>
      <c r="M380" s="8"/>
      <c r="N380" s="8"/>
      <c r="O380" s="8"/>
      <c r="P380" s="121"/>
    </row>
    <row r="381" spans="1:16" x14ac:dyDescent="0.25">
      <c r="A381" s="117"/>
      <c r="B381" s="117"/>
      <c r="C381" s="118"/>
      <c r="D381" s="118"/>
      <c r="E381" s="118"/>
      <c r="F381" s="118"/>
      <c r="G381" s="8"/>
      <c r="H381" s="8"/>
      <c r="I381" s="8"/>
      <c r="J381" s="8"/>
      <c r="K381" s="8"/>
      <c r="L381" s="8"/>
      <c r="M381" s="8"/>
      <c r="N381" s="8"/>
      <c r="O381" s="8"/>
      <c r="P381" s="121"/>
    </row>
    <row r="382" spans="1:16" x14ac:dyDescent="0.25">
      <c r="A382" s="117"/>
      <c r="B382" s="117"/>
      <c r="C382" s="118"/>
      <c r="D382" s="118"/>
      <c r="E382" s="118"/>
      <c r="F382" s="118"/>
      <c r="G382" s="8"/>
      <c r="H382" s="8"/>
      <c r="I382" s="8"/>
      <c r="J382" s="8"/>
      <c r="K382" s="8"/>
      <c r="L382" s="8"/>
      <c r="M382" s="8"/>
      <c r="N382" s="8"/>
      <c r="O382" s="8"/>
      <c r="P382" s="121"/>
    </row>
    <row r="383" spans="1:16" x14ac:dyDescent="0.25">
      <c r="A383" s="117"/>
      <c r="B383" s="117"/>
      <c r="C383" s="118"/>
      <c r="D383" s="118"/>
      <c r="E383" s="118"/>
      <c r="F383" s="118"/>
      <c r="G383" s="8"/>
      <c r="H383" s="8"/>
      <c r="I383" s="8"/>
      <c r="J383" s="8"/>
      <c r="K383" s="8"/>
      <c r="L383" s="8"/>
      <c r="M383" s="8"/>
      <c r="N383" s="8"/>
      <c r="O383" s="8"/>
      <c r="P383" s="121"/>
    </row>
    <row r="384" spans="1:16" x14ac:dyDescent="0.25">
      <c r="A384" s="117"/>
      <c r="B384" s="117"/>
      <c r="C384" s="118"/>
      <c r="D384" s="118"/>
      <c r="E384" s="118"/>
      <c r="F384" s="118"/>
      <c r="G384" s="8"/>
      <c r="H384" s="8"/>
      <c r="I384" s="8"/>
      <c r="J384" s="8"/>
      <c r="K384" s="8"/>
      <c r="L384" s="8"/>
      <c r="M384" s="8"/>
      <c r="N384" s="8"/>
      <c r="O384" s="8"/>
      <c r="P384" s="121"/>
    </row>
    <row r="385" spans="1:16" x14ac:dyDescent="0.25">
      <c r="A385" s="117"/>
      <c r="B385" s="117"/>
      <c r="C385" s="118"/>
      <c r="D385" s="118"/>
      <c r="E385" s="118"/>
      <c r="F385" s="118"/>
      <c r="G385" s="8"/>
      <c r="H385" s="8"/>
      <c r="I385" s="8"/>
      <c r="J385" s="8"/>
      <c r="K385" s="8"/>
      <c r="L385" s="8"/>
      <c r="M385" s="8"/>
      <c r="N385" s="8"/>
      <c r="O385" s="8"/>
      <c r="P385" s="121"/>
    </row>
    <row r="386" spans="1:16" x14ac:dyDescent="0.25">
      <c r="A386" s="117"/>
      <c r="B386" s="117"/>
      <c r="C386" s="118"/>
      <c r="D386" s="118"/>
      <c r="E386" s="118"/>
      <c r="F386" s="118"/>
      <c r="G386" s="8"/>
      <c r="H386" s="8"/>
      <c r="I386" s="8"/>
      <c r="J386" s="8"/>
      <c r="K386" s="8"/>
      <c r="L386" s="8"/>
      <c r="M386" s="8"/>
      <c r="N386" s="8"/>
      <c r="O386" s="8"/>
      <c r="P386" s="121"/>
    </row>
    <row r="387" spans="1:16" x14ac:dyDescent="0.25">
      <c r="A387" s="117"/>
      <c r="B387" s="117"/>
      <c r="C387" s="118"/>
      <c r="D387" s="118"/>
      <c r="E387" s="118"/>
      <c r="F387" s="118"/>
      <c r="G387" s="8"/>
      <c r="H387" s="8"/>
      <c r="I387" s="8"/>
      <c r="J387" s="8"/>
      <c r="K387" s="8"/>
      <c r="L387" s="8"/>
      <c r="M387" s="8"/>
      <c r="N387" s="8"/>
      <c r="O387" s="8"/>
      <c r="P387" s="121"/>
    </row>
    <row r="388" spans="1:16" x14ac:dyDescent="0.25">
      <c r="A388" s="117"/>
      <c r="B388" s="117"/>
      <c r="C388" s="118"/>
      <c r="D388" s="118"/>
      <c r="E388" s="118"/>
      <c r="F388" s="118"/>
      <c r="G388" s="8"/>
      <c r="H388" s="8"/>
      <c r="I388" s="8"/>
      <c r="J388" s="8"/>
      <c r="K388" s="8"/>
      <c r="L388" s="8"/>
      <c r="M388" s="8"/>
      <c r="N388" s="8"/>
      <c r="O388" s="8"/>
      <c r="P388" s="121"/>
    </row>
    <row r="389" spans="1:16" x14ac:dyDescent="0.25">
      <c r="A389" s="117"/>
      <c r="B389" s="117"/>
      <c r="C389" s="118"/>
      <c r="D389" s="118"/>
      <c r="E389" s="118"/>
      <c r="F389" s="118"/>
      <c r="G389" s="8"/>
      <c r="H389" s="8"/>
      <c r="I389" s="8"/>
      <c r="J389" s="8"/>
      <c r="K389" s="8"/>
      <c r="L389" s="8"/>
      <c r="M389" s="8"/>
      <c r="N389" s="8"/>
      <c r="O389" s="8"/>
      <c r="P389" s="121"/>
    </row>
    <row r="390" spans="1:16" x14ac:dyDescent="0.25">
      <c r="A390" s="117"/>
      <c r="B390" s="117"/>
      <c r="C390" s="118"/>
      <c r="D390" s="118"/>
      <c r="E390" s="118"/>
      <c r="F390" s="118"/>
      <c r="G390" s="8"/>
      <c r="H390" s="8"/>
      <c r="I390" s="8"/>
      <c r="J390" s="8"/>
      <c r="K390" s="8"/>
      <c r="L390" s="8"/>
      <c r="M390" s="8"/>
      <c r="N390" s="8"/>
      <c r="O390" s="8"/>
      <c r="P390" s="121"/>
    </row>
    <row r="391" spans="1:16" x14ac:dyDescent="0.25">
      <c r="A391" s="117"/>
      <c r="B391" s="117"/>
      <c r="C391" s="118"/>
      <c r="D391" s="118"/>
      <c r="E391" s="118"/>
      <c r="F391" s="118"/>
      <c r="G391" s="8"/>
      <c r="H391" s="8"/>
      <c r="I391" s="8"/>
      <c r="J391" s="8"/>
      <c r="K391" s="8"/>
      <c r="L391" s="8"/>
      <c r="M391" s="8"/>
      <c r="N391" s="8"/>
      <c r="O391" s="8"/>
      <c r="P391" s="121"/>
    </row>
    <row r="392" spans="1:16" x14ac:dyDescent="0.25">
      <c r="A392" s="117"/>
      <c r="B392" s="117"/>
      <c r="C392" s="118"/>
      <c r="D392" s="118"/>
      <c r="E392" s="118"/>
      <c r="F392" s="118"/>
      <c r="G392" s="8"/>
      <c r="H392" s="8"/>
      <c r="I392" s="8"/>
      <c r="J392" s="8"/>
      <c r="K392" s="8"/>
      <c r="L392" s="8"/>
      <c r="M392" s="8"/>
      <c r="N392" s="8"/>
      <c r="O392" s="8"/>
      <c r="P392" s="121"/>
    </row>
    <row r="393" spans="1:16" x14ac:dyDescent="0.25">
      <c r="A393" s="117"/>
      <c r="B393" s="117"/>
      <c r="C393" s="118"/>
      <c r="D393" s="118"/>
      <c r="E393" s="118"/>
      <c r="F393" s="118"/>
      <c r="G393" s="8"/>
      <c r="H393" s="8"/>
      <c r="I393" s="8"/>
      <c r="J393" s="8"/>
      <c r="K393" s="8"/>
      <c r="L393" s="8"/>
      <c r="M393" s="8"/>
      <c r="N393" s="8"/>
      <c r="O393" s="8"/>
      <c r="P393" s="121"/>
    </row>
    <row r="394" spans="1:16" x14ac:dyDescent="0.25">
      <c r="A394" s="117"/>
      <c r="B394" s="117"/>
      <c r="C394" s="118"/>
      <c r="D394" s="118"/>
      <c r="E394" s="118"/>
      <c r="F394" s="118"/>
      <c r="G394" s="8"/>
      <c r="H394" s="8"/>
      <c r="I394" s="8"/>
      <c r="J394" s="8"/>
      <c r="K394" s="8"/>
      <c r="L394" s="8"/>
      <c r="M394" s="8"/>
      <c r="N394" s="8"/>
      <c r="O394" s="8"/>
      <c r="P394" s="121"/>
    </row>
    <row r="395" spans="1:16" x14ac:dyDescent="0.25">
      <c r="A395" s="117"/>
      <c r="B395" s="117"/>
      <c r="C395" s="118"/>
      <c r="D395" s="118"/>
      <c r="E395" s="118"/>
      <c r="F395" s="118"/>
      <c r="G395" s="8"/>
      <c r="H395" s="8"/>
      <c r="I395" s="8"/>
      <c r="J395" s="8"/>
      <c r="K395" s="8"/>
      <c r="L395" s="8"/>
      <c r="M395" s="8"/>
      <c r="N395" s="8"/>
      <c r="O395" s="8"/>
      <c r="P395" s="121"/>
    </row>
    <row r="396" spans="1:16" x14ac:dyDescent="0.25">
      <c r="A396" s="117"/>
      <c r="B396" s="117"/>
      <c r="C396" s="118"/>
      <c r="D396" s="118"/>
      <c r="E396" s="118"/>
      <c r="F396" s="118"/>
      <c r="G396" s="8"/>
      <c r="H396" s="8"/>
      <c r="I396" s="8"/>
      <c r="J396" s="8"/>
      <c r="K396" s="8"/>
      <c r="L396" s="8"/>
      <c r="M396" s="8"/>
      <c r="N396" s="8"/>
      <c r="O396" s="8"/>
      <c r="P396" s="121"/>
    </row>
    <row r="397" spans="1:16" x14ac:dyDescent="0.25">
      <c r="A397" s="117"/>
      <c r="B397" s="117"/>
      <c r="C397" s="118"/>
      <c r="D397" s="118"/>
      <c r="E397" s="118"/>
      <c r="F397" s="118"/>
      <c r="G397" s="8"/>
      <c r="H397" s="8"/>
      <c r="I397" s="8"/>
      <c r="J397" s="8"/>
      <c r="K397" s="8"/>
      <c r="L397" s="8"/>
      <c r="M397" s="8"/>
      <c r="N397" s="8"/>
      <c r="O397" s="8"/>
      <c r="P397" s="121"/>
    </row>
    <row r="398" spans="1:16" x14ac:dyDescent="0.25">
      <c r="A398" s="117"/>
      <c r="B398" s="117"/>
      <c r="C398" s="118"/>
      <c r="D398" s="118"/>
      <c r="E398" s="118"/>
      <c r="F398" s="118"/>
      <c r="G398" s="8"/>
      <c r="H398" s="8"/>
      <c r="I398" s="8"/>
      <c r="J398" s="8"/>
      <c r="K398" s="8"/>
      <c r="L398" s="8"/>
      <c r="M398" s="8"/>
      <c r="N398" s="8"/>
      <c r="O398" s="8"/>
      <c r="P398" s="121"/>
    </row>
    <row r="399" spans="1:16" x14ac:dyDescent="0.25">
      <c r="A399" s="117"/>
      <c r="B399" s="117"/>
      <c r="C399" s="118"/>
      <c r="D399" s="118"/>
      <c r="E399" s="118"/>
      <c r="F399" s="118"/>
      <c r="G399" s="8"/>
      <c r="H399" s="8"/>
      <c r="I399" s="8"/>
      <c r="J399" s="8"/>
      <c r="K399" s="8"/>
      <c r="L399" s="8"/>
      <c r="M399" s="8"/>
      <c r="N399" s="8"/>
      <c r="O399" s="8"/>
      <c r="P399" s="121"/>
    </row>
    <row r="400" spans="1:16" x14ac:dyDescent="0.25">
      <c r="A400" s="117"/>
      <c r="B400" s="117"/>
      <c r="C400" s="118"/>
      <c r="D400" s="118"/>
      <c r="E400" s="118"/>
      <c r="F400" s="118"/>
      <c r="G400" s="8"/>
      <c r="H400" s="8"/>
      <c r="I400" s="8"/>
      <c r="J400" s="8"/>
      <c r="K400" s="8"/>
      <c r="L400" s="8"/>
      <c r="M400" s="8"/>
      <c r="N400" s="8"/>
      <c r="O400" s="8"/>
      <c r="P400" s="121"/>
    </row>
    <row r="401" spans="1:16" x14ac:dyDescent="0.25">
      <c r="A401" s="117"/>
      <c r="B401" s="117"/>
      <c r="C401" s="118"/>
      <c r="D401" s="118"/>
      <c r="E401" s="118"/>
      <c r="F401" s="118"/>
      <c r="G401" s="8"/>
      <c r="H401" s="8"/>
      <c r="I401" s="8"/>
      <c r="J401" s="8"/>
      <c r="K401" s="8"/>
      <c r="L401" s="8"/>
      <c r="M401" s="8"/>
      <c r="N401" s="8"/>
      <c r="O401" s="8"/>
      <c r="P401" s="121"/>
    </row>
    <row r="402" spans="1:16" x14ac:dyDescent="0.25">
      <c r="A402" s="117"/>
      <c r="B402" s="117"/>
      <c r="C402" s="118"/>
      <c r="D402" s="118"/>
      <c r="E402" s="118"/>
      <c r="F402" s="118"/>
      <c r="G402" s="8"/>
      <c r="H402" s="8"/>
      <c r="I402" s="8"/>
      <c r="J402" s="8"/>
      <c r="K402" s="8"/>
      <c r="L402" s="8"/>
      <c r="M402" s="8"/>
      <c r="N402" s="8"/>
      <c r="O402" s="8"/>
      <c r="P402" s="121"/>
    </row>
    <row r="403" spans="1:16" x14ac:dyDescent="0.25">
      <c r="A403" s="117"/>
      <c r="B403" s="117"/>
      <c r="C403" s="118"/>
      <c r="D403" s="118"/>
      <c r="E403" s="118"/>
      <c r="F403" s="118"/>
      <c r="G403" s="8"/>
      <c r="H403" s="8"/>
      <c r="I403" s="8"/>
      <c r="J403" s="8"/>
      <c r="K403" s="8"/>
      <c r="L403" s="8"/>
      <c r="M403" s="8"/>
      <c r="N403" s="8"/>
      <c r="O403" s="8"/>
      <c r="P403" s="121"/>
    </row>
    <row r="404" spans="1:16" x14ac:dyDescent="0.25">
      <c r="A404" s="117"/>
      <c r="B404" s="117"/>
      <c r="C404" s="118"/>
      <c r="D404" s="118"/>
      <c r="E404" s="118"/>
      <c r="F404" s="118"/>
      <c r="G404" s="8"/>
      <c r="H404" s="8"/>
      <c r="I404" s="8"/>
      <c r="J404" s="8"/>
      <c r="K404" s="8"/>
      <c r="L404" s="8"/>
      <c r="M404" s="8"/>
      <c r="N404" s="8"/>
      <c r="O404" s="8"/>
      <c r="P404" s="121"/>
    </row>
    <row r="405" spans="1:16" x14ac:dyDescent="0.25">
      <c r="A405" s="117"/>
      <c r="B405" s="117"/>
      <c r="C405" s="118"/>
      <c r="D405" s="118"/>
      <c r="E405" s="118"/>
      <c r="F405" s="118"/>
      <c r="G405" s="8"/>
      <c r="H405" s="8"/>
      <c r="I405" s="8"/>
      <c r="J405" s="8"/>
      <c r="K405" s="8"/>
      <c r="L405" s="8"/>
      <c r="M405" s="8"/>
      <c r="N405" s="8"/>
      <c r="O405" s="8"/>
      <c r="P405" s="121"/>
    </row>
    <row r="406" spans="1:16" x14ac:dyDescent="0.25">
      <c r="A406" s="117"/>
      <c r="B406" s="117"/>
      <c r="C406" s="118"/>
      <c r="D406" s="118"/>
      <c r="E406" s="118"/>
      <c r="F406" s="118"/>
      <c r="G406" s="8"/>
      <c r="H406" s="8"/>
      <c r="I406" s="8"/>
      <c r="J406" s="8"/>
      <c r="K406" s="8"/>
      <c r="L406" s="8"/>
      <c r="M406" s="8"/>
      <c r="N406" s="8"/>
      <c r="O406" s="8"/>
      <c r="P406" s="121"/>
    </row>
    <row r="407" spans="1:16" x14ac:dyDescent="0.25">
      <c r="A407" s="117"/>
      <c r="B407" s="117"/>
      <c r="C407" s="118"/>
      <c r="D407" s="118"/>
      <c r="E407" s="118"/>
      <c r="F407" s="118"/>
      <c r="G407" s="8"/>
      <c r="H407" s="8"/>
      <c r="I407" s="8"/>
      <c r="J407" s="8"/>
      <c r="K407" s="8"/>
      <c r="L407" s="8"/>
      <c r="M407" s="8"/>
      <c r="N407" s="8"/>
      <c r="O407" s="8"/>
      <c r="P407" s="121"/>
    </row>
    <row r="408" spans="1:16" x14ac:dyDescent="0.25">
      <c r="A408" s="117"/>
      <c r="B408" s="117"/>
      <c r="C408" s="118"/>
      <c r="D408" s="118"/>
      <c r="E408" s="118"/>
      <c r="F408" s="118"/>
      <c r="G408" s="8"/>
      <c r="H408" s="8"/>
      <c r="I408" s="8"/>
      <c r="J408" s="8"/>
      <c r="K408" s="8"/>
      <c r="L408" s="8"/>
      <c r="M408" s="8"/>
      <c r="N408" s="8"/>
      <c r="O408" s="8"/>
      <c r="P408" s="121"/>
    </row>
    <row r="409" spans="1:16" x14ac:dyDescent="0.25">
      <c r="A409" s="117"/>
      <c r="B409" s="117"/>
      <c r="C409" s="118"/>
      <c r="D409" s="118"/>
      <c r="E409" s="118"/>
      <c r="F409" s="118"/>
      <c r="G409" s="8"/>
      <c r="H409" s="8"/>
      <c r="I409" s="8"/>
      <c r="J409" s="8"/>
      <c r="K409" s="8"/>
      <c r="L409" s="8"/>
      <c r="M409" s="8"/>
      <c r="N409" s="8"/>
      <c r="O409" s="8"/>
      <c r="P409" s="121"/>
    </row>
    <row r="410" spans="1:16" x14ac:dyDescent="0.25">
      <c r="A410" s="117"/>
      <c r="B410" s="117"/>
      <c r="C410" s="118"/>
      <c r="D410" s="118"/>
      <c r="E410" s="118"/>
      <c r="F410" s="118"/>
      <c r="G410" s="8"/>
      <c r="H410" s="8"/>
      <c r="I410" s="8"/>
      <c r="J410" s="8"/>
      <c r="K410" s="8"/>
      <c r="L410" s="8"/>
      <c r="M410" s="8"/>
      <c r="N410" s="8"/>
      <c r="O410" s="8"/>
      <c r="P410" s="121"/>
    </row>
    <row r="411" spans="1:16" x14ac:dyDescent="0.25">
      <c r="A411" s="117"/>
      <c r="B411" s="117"/>
      <c r="C411" s="118"/>
      <c r="D411" s="118"/>
      <c r="E411" s="118"/>
      <c r="F411" s="118"/>
      <c r="G411" s="8"/>
      <c r="H411" s="8"/>
      <c r="I411" s="8"/>
      <c r="J411" s="8"/>
      <c r="K411" s="8"/>
      <c r="L411" s="8"/>
      <c r="M411" s="8"/>
      <c r="N411" s="8"/>
      <c r="O411" s="8"/>
      <c r="P411" s="121"/>
    </row>
    <row r="412" spans="1:16" x14ac:dyDescent="0.25">
      <c r="A412" s="117"/>
      <c r="B412" s="117"/>
      <c r="C412" s="118"/>
      <c r="D412" s="118"/>
      <c r="E412" s="118"/>
      <c r="F412" s="118"/>
      <c r="G412" s="8"/>
      <c r="H412" s="8"/>
      <c r="I412" s="8"/>
      <c r="J412" s="8"/>
      <c r="K412" s="8"/>
      <c r="L412" s="8"/>
      <c r="M412" s="8"/>
      <c r="N412" s="8"/>
      <c r="O412" s="8"/>
      <c r="P412" s="121"/>
    </row>
    <row r="413" spans="1:16" x14ac:dyDescent="0.25">
      <c r="A413" s="117"/>
      <c r="B413" s="117"/>
      <c r="C413" s="118"/>
      <c r="D413" s="118"/>
      <c r="E413" s="118"/>
      <c r="F413" s="118"/>
      <c r="G413" s="8"/>
      <c r="H413" s="8"/>
      <c r="I413" s="8"/>
      <c r="J413" s="8"/>
      <c r="K413" s="8"/>
      <c r="L413" s="8"/>
      <c r="M413" s="8"/>
      <c r="N413" s="8"/>
      <c r="O413" s="8"/>
      <c r="P413" s="121"/>
    </row>
    <row r="414" spans="1:16" x14ac:dyDescent="0.25">
      <c r="A414" s="117"/>
      <c r="B414" s="117"/>
      <c r="C414" s="118"/>
      <c r="D414" s="118"/>
      <c r="E414" s="118"/>
      <c r="F414" s="118"/>
      <c r="G414" s="8"/>
      <c r="H414" s="8"/>
      <c r="I414" s="8"/>
      <c r="J414" s="8"/>
      <c r="K414" s="8"/>
      <c r="L414" s="8"/>
      <c r="M414" s="8"/>
      <c r="N414" s="8"/>
      <c r="O414" s="8"/>
      <c r="P414" s="121"/>
    </row>
    <row r="415" spans="1:16" x14ac:dyDescent="0.25">
      <c r="A415" s="117"/>
      <c r="B415" s="117"/>
      <c r="C415" s="118"/>
      <c r="D415" s="118"/>
      <c r="E415" s="118"/>
      <c r="F415" s="118"/>
      <c r="G415" s="8"/>
      <c r="H415" s="8"/>
      <c r="I415" s="8"/>
      <c r="J415" s="8"/>
      <c r="K415" s="8"/>
      <c r="L415" s="8"/>
      <c r="M415" s="8"/>
      <c r="N415" s="8"/>
      <c r="O415" s="8"/>
      <c r="P415" s="121"/>
    </row>
    <row r="416" spans="1:16" x14ac:dyDescent="0.25">
      <c r="A416" s="117"/>
      <c r="B416" s="117"/>
      <c r="C416" s="118"/>
      <c r="D416" s="118"/>
      <c r="E416" s="118"/>
      <c r="F416" s="118"/>
      <c r="G416" s="8"/>
      <c r="H416" s="8"/>
      <c r="I416" s="8"/>
      <c r="J416" s="8"/>
      <c r="K416" s="8"/>
      <c r="L416" s="8"/>
      <c r="M416" s="8"/>
      <c r="N416" s="8"/>
      <c r="O416" s="8"/>
      <c r="P416" s="121"/>
    </row>
    <row r="417" spans="1:16" x14ac:dyDescent="0.25">
      <c r="A417" s="117"/>
      <c r="B417" s="117"/>
      <c r="C417" s="118"/>
      <c r="D417" s="118"/>
      <c r="E417" s="118"/>
      <c r="F417" s="118"/>
      <c r="G417" s="8"/>
      <c r="H417" s="8"/>
      <c r="I417" s="8"/>
      <c r="J417" s="8"/>
      <c r="K417" s="8"/>
      <c r="L417" s="8"/>
      <c r="M417" s="8"/>
      <c r="N417" s="8"/>
      <c r="O417" s="8"/>
      <c r="P417" s="121"/>
    </row>
    <row r="418" spans="1:16" x14ac:dyDescent="0.25">
      <c r="A418" s="117"/>
      <c r="B418" s="117"/>
      <c r="C418" s="118"/>
      <c r="D418" s="118"/>
      <c r="E418" s="118"/>
      <c r="F418" s="118"/>
      <c r="G418" s="8"/>
      <c r="H418" s="8"/>
      <c r="I418" s="8"/>
      <c r="J418" s="8"/>
      <c r="K418" s="8"/>
      <c r="L418" s="8"/>
      <c r="M418" s="8"/>
      <c r="N418" s="8"/>
      <c r="O418" s="8"/>
      <c r="P418" s="121"/>
    </row>
    <row r="419" spans="1:16" x14ac:dyDescent="0.25">
      <c r="A419" s="117"/>
      <c r="B419" s="117"/>
      <c r="C419" s="118"/>
      <c r="D419" s="118"/>
      <c r="E419" s="118"/>
      <c r="F419" s="118"/>
      <c r="G419" s="8"/>
      <c r="H419" s="8"/>
      <c r="I419" s="8"/>
      <c r="J419" s="8"/>
      <c r="K419" s="8"/>
      <c r="L419" s="8"/>
      <c r="M419" s="8"/>
      <c r="N419" s="8"/>
      <c r="O419" s="8"/>
      <c r="P419" s="121"/>
    </row>
    <row r="420" spans="1:16" x14ac:dyDescent="0.25">
      <c r="A420" s="117"/>
      <c r="B420" s="117"/>
      <c r="C420" s="118"/>
      <c r="D420" s="118"/>
      <c r="E420" s="118"/>
      <c r="F420" s="118"/>
      <c r="G420" s="8"/>
      <c r="H420" s="8"/>
      <c r="I420" s="8"/>
      <c r="J420" s="8"/>
      <c r="K420" s="8"/>
      <c r="L420" s="8"/>
      <c r="M420" s="8"/>
      <c r="N420" s="8"/>
      <c r="O420" s="8"/>
      <c r="P420" s="121"/>
    </row>
    <row r="421" spans="1:16" x14ac:dyDescent="0.25">
      <c r="A421" s="117"/>
      <c r="B421" s="117"/>
      <c r="C421" s="118"/>
      <c r="D421" s="118"/>
      <c r="E421" s="118"/>
      <c r="F421" s="118"/>
      <c r="G421" s="8"/>
      <c r="H421" s="8"/>
      <c r="I421" s="8"/>
      <c r="J421" s="8"/>
      <c r="K421" s="8"/>
      <c r="L421" s="8"/>
      <c r="M421" s="8"/>
      <c r="N421" s="8"/>
      <c r="O421" s="8"/>
      <c r="P421" s="121"/>
    </row>
    <row r="422" spans="1:16" x14ac:dyDescent="0.25">
      <c r="A422" s="117"/>
      <c r="B422" s="117"/>
      <c r="C422" s="118"/>
      <c r="D422" s="118"/>
      <c r="E422" s="118"/>
      <c r="F422" s="118"/>
      <c r="G422" s="8"/>
      <c r="H422" s="8"/>
      <c r="I422" s="8"/>
      <c r="J422" s="8"/>
      <c r="K422" s="8"/>
      <c r="L422" s="8"/>
      <c r="M422" s="8"/>
      <c r="N422" s="8"/>
      <c r="O422" s="8"/>
      <c r="P422" s="121"/>
    </row>
    <row r="423" spans="1:16" x14ac:dyDescent="0.25">
      <c r="A423" s="117"/>
      <c r="B423" s="117"/>
      <c r="C423" s="118"/>
      <c r="D423" s="118"/>
      <c r="E423" s="118"/>
      <c r="F423" s="118"/>
      <c r="G423" s="8"/>
      <c r="H423" s="8"/>
      <c r="I423" s="8"/>
      <c r="J423" s="8"/>
      <c r="K423" s="8"/>
      <c r="L423" s="8"/>
      <c r="M423" s="8"/>
      <c r="N423" s="8"/>
      <c r="O423" s="8"/>
      <c r="P423" s="121"/>
    </row>
    <row r="424" spans="1:16" x14ac:dyDescent="0.25">
      <c r="A424" s="117"/>
      <c r="B424" s="117"/>
      <c r="C424" s="118"/>
      <c r="D424" s="118"/>
      <c r="E424" s="118"/>
      <c r="F424" s="118"/>
      <c r="G424" s="8"/>
      <c r="H424" s="8"/>
      <c r="I424" s="8"/>
      <c r="J424" s="8"/>
      <c r="K424" s="8"/>
      <c r="L424" s="8"/>
      <c r="M424" s="8"/>
      <c r="N424" s="8"/>
      <c r="O424" s="8"/>
      <c r="P424" s="121"/>
    </row>
    <row r="425" spans="1:16" x14ac:dyDescent="0.25">
      <c r="A425" s="117"/>
      <c r="B425" s="117"/>
      <c r="C425" s="118"/>
      <c r="D425" s="118"/>
      <c r="E425" s="118"/>
      <c r="F425" s="118"/>
      <c r="G425" s="8"/>
      <c r="H425" s="8"/>
      <c r="I425" s="8"/>
      <c r="J425" s="8"/>
      <c r="K425" s="8"/>
      <c r="L425" s="8"/>
      <c r="M425" s="8"/>
      <c r="N425" s="8"/>
      <c r="O425" s="8"/>
      <c r="P425" s="121"/>
    </row>
    <row r="426" spans="1:16" x14ac:dyDescent="0.25">
      <c r="A426" s="117"/>
      <c r="B426" s="117"/>
      <c r="C426" s="118"/>
      <c r="D426" s="118"/>
      <c r="E426" s="118"/>
      <c r="F426" s="118"/>
      <c r="G426" s="8"/>
      <c r="H426" s="8"/>
      <c r="I426" s="8"/>
      <c r="J426" s="8"/>
      <c r="K426" s="8"/>
      <c r="L426" s="8"/>
      <c r="M426" s="8"/>
      <c r="N426" s="8"/>
      <c r="O426" s="8"/>
      <c r="P426" s="121"/>
    </row>
    <row r="427" spans="1:16" x14ac:dyDescent="0.25">
      <c r="A427" s="117"/>
      <c r="B427" s="117"/>
      <c r="C427" s="118"/>
      <c r="D427" s="118"/>
      <c r="E427" s="118"/>
      <c r="F427" s="118"/>
      <c r="G427" s="8"/>
      <c r="H427" s="8"/>
      <c r="I427" s="8"/>
      <c r="J427" s="8"/>
      <c r="K427" s="8"/>
      <c r="L427" s="8"/>
      <c r="M427" s="8"/>
      <c r="N427" s="8"/>
      <c r="O427" s="8"/>
      <c r="P427" s="121"/>
    </row>
    <row r="428" spans="1:16" x14ac:dyDescent="0.25">
      <c r="A428" s="117"/>
      <c r="B428" s="117"/>
      <c r="C428" s="118"/>
      <c r="D428" s="118"/>
      <c r="E428" s="118"/>
      <c r="F428" s="118"/>
      <c r="G428" s="8"/>
      <c r="H428" s="8"/>
      <c r="I428" s="8"/>
      <c r="J428" s="8"/>
      <c r="K428" s="8"/>
      <c r="L428" s="8"/>
      <c r="M428" s="8"/>
      <c r="N428" s="8"/>
      <c r="O428" s="8"/>
      <c r="P428" s="121"/>
    </row>
    <row r="429" spans="1:16" x14ac:dyDescent="0.25">
      <c r="A429" s="117"/>
      <c r="B429" s="117"/>
      <c r="C429" s="118"/>
      <c r="D429" s="118"/>
      <c r="E429" s="118"/>
      <c r="F429" s="118"/>
      <c r="G429" s="8"/>
      <c r="H429" s="8"/>
      <c r="I429" s="8"/>
      <c r="J429" s="8"/>
      <c r="K429" s="8"/>
      <c r="L429" s="8"/>
      <c r="M429" s="8"/>
      <c r="N429" s="8"/>
      <c r="O429" s="8"/>
      <c r="P429" s="121"/>
    </row>
    <row r="430" spans="1:16" x14ac:dyDescent="0.25">
      <c r="A430" s="117"/>
      <c r="B430" s="117"/>
      <c r="C430" s="118"/>
      <c r="D430" s="118"/>
      <c r="E430" s="118"/>
      <c r="F430" s="118"/>
      <c r="G430" s="8"/>
      <c r="H430" s="8"/>
      <c r="I430" s="8"/>
      <c r="J430" s="8"/>
      <c r="K430" s="8"/>
      <c r="L430" s="8"/>
      <c r="M430" s="8"/>
      <c r="N430" s="8"/>
      <c r="O430" s="8"/>
      <c r="P430" s="121"/>
    </row>
    <row r="431" spans="1:16" x14ac:dyDescent="0.25">
      <c r="A431" s="117"/>
      <c r="B431" s="117"/>
      <c r="C431" s="118"/>
      <c r="D431" s="118"/>
      <c r="E431" s="118"/>
      <c r="F431" s="118"/>
      <c r="G431" s="8"/>
      <c r="H431" s="8"/>
      <c r="I431" s="8"/>
      <c r="J431" s="8"/>
      <c r="K431" s="8"/>
      <c r="L431" s="8"/>
      <c r="M431" s="8"/>
      <c r="N431" s="8"/>
      <c r="O431" s="8"/>
      <c r="P431" s="121"/>
    </row>
    <row r="432" spans="1:16" x14ac:dyDescent="0.25">
      <c r="A432" s="117"/>
      <c r="B432" s="117"/>
      <c r="C432" s="118"/>
      <c r="D432" s="118"/>
      <c r="E432" s="118"/>
      <c r="F432" s="118"/>
      <c r="G432" s="8"/>
      <c r="H432" s="8"/>
      <c r="I432" s="8"/>
      <c r="J432" s="8"/>
      <c r="K432" s="8"/>
      <c r="L432" s="8"/>
      <c r="M432" s="8"/>
      <c r="N432" s="8"/>
      <c r="O432" s="8"/>
      <c r="P432" s="121"/>
    </row>
    <row r="433" spans="1:16" x14ac:dyDescent="0.25">
      <c r="A433" s="117"/>
      <c r="B433" s="117"/>
      <c r="C433" s="118"/>
      <c r="D433" s="118"/>
      <c r="E433" s="118"/>
      <c r="F433" s="118"/>
      <c r="G433" s="8"/>
      <c r="H433" s="8"/>
      <c r="I433" s="8"/>
      <c r="J433" s="8"/>
      <c r="K433" s="8"/>
      <c r="L433" s="8"/>
      <c r="M433" s="8"/>
      <c r="N433" s="8"/>
      <c r="O433" s="8"/>
      <c r="P433" s="121"/>
    </row>
    <row r="434" spans="1:16" x14ac:dyDescent="0.25">
      <c r="A434" s="117"/>
      <c r="B434" s="117"/>
      <c r="C434" s="118"/>
      <c r="D434" s="118"/>
      <c r="E434" s="118"/>
      <c r="F434" s="118"/>
      <c r="G434" s="8"/>
      <c r="H434" s="8"/>
      <c r="I434" s="8"/>
      <c r="J434" s="8"/>
      <c r="K434" s="8"/>
      <c r="L434" s="8"/>
      <c r="M434" s="8"/>
      <c r="N434" s="8"/>
      <c r="O434" s="8"/>
      <c r="P434" s="121"/>
    </row>
    <row r="435" spans="1:16" x14ac:dyDescent="0.25">
      <c r="A435" s="117"/>
      <c r="B435" s="117"/>
      <c r="C435" s="118"/>
      <c r="D435" s="118"/>
      <c r="E435" s="118"/>
      <c r="F435" s="118"/>
      <c r="G435" s="8"/>
      <c r="H435" s="8"/>
      <c r="I435" s="8"/>
      <c r="J435" s="8"/>
      <c r="K435" s="8"/>
      <c r="L435" s="8"/>
      <c r="M435" s="8"/>
      <c r="N435" s="8"/>
      <c r="O435" s="8"/>
      <c r="P435" s="121"/>
    </row>
    <row r="436" spans="1:16" x14ac:dyDescent="0.25">
      <c r="A436" s="117"/>
      <c r="B436" s="117"/>
      <c r="C436" s="118"/>
      <c r="D436" s="118"/>
      <c r="E436" s="118"/>
      <c r="F436" s="118"/>
      <c r="G436" s="8"/>
      <c r="H436" s="8"/>
      <c r="I436" s="8"/>
      <c r="J436" s="8"/>
      <c r="K436" s="8"/>
      <c r="L436" s="8"/>
      <c r="M436" s="8"/>
      <c r="N436" s="8"/>
      <c r="O436" s="8"/>
      <c r="P436" s="121"/>
    </row>
    <row r="437" spans="1:16" x14ac:dyDescent="0.25">
      <c r="A437" s="117"/>
      <c r="B437" s="117"/>
      <c r="C437" s="118"/>
      <c r="D437" s="118"/>
      <c r="E437" s="118"/>
      <c r="F437" s="118"/>
      <c r="G437" s="8"/>
      <c r="H437" s="8"/>
      <c r="I437" s="8"/>
      <c r="J437" s="8"/>
      <c r="K437" s="8"/>
      <c r="L437" s="8"/>
      <c r="M437" s="8"/>
      <c r="N437" s="8"/>
      <c r="O437" s="8"/>
      <c r="P437" s="121"/>
    </row>
    <row r="438" spans="1:16" x14ac:dyDescent="0.25">
      <c r="A438" s="117"/>
      <c r="B438" s="117"/>
      <c r="C438" s="118"/>
      <c r="D438" s="118"/>
      <c r="E438" s="118"/>
      <c r="F438" s="118"/>
      <c r="G438" s="8"/>
      <c r="H438" s="8"/>
      <c r="I438" s="8"/>
      <c r="J438" s="8"/>
      <c r="K438" s="8"/>
      <c r="L438" s="8"/>
      <c r="M438" s="8"/>
      <c r="N438" s="8"/>
      <c r="O438" s="8"/>
      <c r="P438" s="121"/>
    </row>
    <row r="439" spans="1:16" x14ac:dyDescent="0.25">
      <c r="A439" s="117"/>
      <c r="B439" s="117"/>
      <c r="C439" s="118"/>
      <c r="D439" s="118"/>
      <c r="E439" s="118"/>
      <c r="F439" s="118"/>
      <c r="G439" s="8"/>
      <c r="H439" s="8"/>
      <c r="I439" s="8"/>
      <c r="J439" s="8"/>
      <c r="K439" s="8"/>
      <c r="L439" s="8"/>
      <c r="M439" s="8"/>
      <c r="N439" s="8"/>
      <c r="O439" s="8"/>
      <c r="P439" s="121"/>
    </row>
    <row r="440" spans="1:16" x14ac:dyDescent="0.25">
      <c r="A440" s="117"/>
      <c r="B440" s="117"/>
      <c r="C440" s="118"/>
      <c r="D440" s="118"/>
      <c r="E440" s="118"/>
      <c r="F440" s="118"/>
      <c r="G440" s="8"/>
      <c r="H440" s="8"/>
      <c r="I440" s="8"/>
      <c r="J440" s="8"/>
      <c r="K440" s="8"/>
      <c r="L440" s="8"/>
      <c r="M440" s="8"/>
      <c r="N440" s="8"/>
      <c r="O440" s="8"/>
      <c r="P440" s="121"/>
    </row>
    <row r="441" spans="1:16" x14ac:dyDescent="0.25">
      <c r="A441" s="117"/>
      <c r="B441" s="117"/>
      <c r="C441" s="118"/>
      <c r="D441" s="118"/>
      <c r="E441" s="118"/>
      <c r="F441" s="118"/>
      <c r="G441" s="8"/>
      <c r="H441" s="8"/>
      <c r="I441" s="8"/>
      <c r="J441" s="8"/>
      <c r="K441" s="8"/>
      <c r="L441" s="8"/>
      <c r="M441" s="8"/>
      <c r="N441" s="8"/>
      <c r="O441" s="8"/>
      <c r="P441" s="121"/>
    </row>
    <row r="442" spans="1:16" x14ac:dyDescent="0.25">
      <c r="A442" s="117"/>
      <c r="B442" s="117"/>
      <c r="C442" s="118"/>
      <c r="D442" s="118"/>
      <c r="E442" s="118"/>
      <c r="F442" s="118"/>
      <c r="G442" s="8"/>
      <c r="H442" s="8"/>
      <c r="I442" s="8"/>
      <c r="J442" s="8"/>
      <c r="K442" s="8"/>
      <c r="L442" s="8"/>
      <c r="M442" s="8"/>
      <c r="N442" s="8"/>
      <c r="O442" s="8"/>
      <c r="P442" s="121"/>
    </row>
    <row r="443" spans="1:16" x14ac:dyDescent="0.25">
      <c r="A443" s="117"/>
      <c r="B443" s="117"/>
      <c r="C443" s="118"/>
      <c r="D443" s="118"/>
      <c r="E443" s="118"/>
      <c r="F443" s="118"/>
      <c r="G443" s="8"/>
      <c r="H443" s="8"/>
      <c r="I443" s="8"/>
      <c r="J443" s="8"/>
      <c r="K443" s="8"/>
      <c r="L443" s="8"/>
      <c r="M443" s="8"/>
      <c r="N443" s="8"/>
      <c r="O443" s="8"/>
      <c r="P443" s="121"/>
    </row>
    <row r="444" spans="1:16" x14ac:dyDescent="0.25">
      <c r="A444" s="117"/>
      <c r="B444" s="117"/>
      <c r="C444" s="118"/>
      <c r="D444" s="118"/>
      <c r="E444" s="118"/>
      <c r="F444" s="118"/>
      <c r="G444" s="8"/>
      <c r="H444" s="8"/>
      <c r="I444" s="8"/>
      <c r="J444" s="8"/>
      <c r="K444" s="8"/>
      <c r="L444" s="8"/>
      <c r="M444" s="8"/>
      <c r="N444" s="8"/>
      <c r="O444" s="8"/>
      <c r="P444" s="121"/>
    </row>
    <row r="445" spans="1:16" x14ac:dyDescent="0.25">
      <c r="A445" s="117"/>
      <c r="B445" s="117"/>
      <c r="C445" s="118"/>
      <c r="D445" s="118"/>
      <c r="E445" s="118"/>
      <c r="F445" s="118"/>
      <c r="G445" s="8"/>
      <c r="H445" s="8"/>
      <c r="I445" s="8"/>
      <c r="J445" s="8"/>
      <c r="K445" s="8"/>
      <c r="L445" s="8"/>
      <c r="M445" s="8"/>
      <c r="N445" s="8"/>
      <c r="O445" s="8"/>
      <c r="P445" s="121"/>
    </row>
    <row r="446" spans="1:16" x14ac:dyDescent="0.25">
      <c r="A446" s="117"/>
      <c r="B446" s="117"/>
      <c r="C446" s="118"/>
      <c r="D446" s="118"/>
      <c r="E446" s="118"/>
      <c r="F446" s="118"/>
      <c r="G446" s="8"/>
      <c r="H446" s="8"/>
      <c r="I446" s="8"/>
      <c r="J446" s="8"/>
      <c r="K446" s="8"/>
      <c r="L446" s="8"/>
      <c r="M446" s="8"/>
      <c r="N446" s="8"/>
      <c r="O446" s="8"/>
      <c r="P446" s="121"/>
    </row>
    <row r="447" spans="1:16" x14ac:dyDescent="0.25">
      <c r="A447" s="117"/>
      <c r="B447" s="117"/>
      <c r="C447" s="118"/>
      <c r="D447" s="118"/>
      <c r="E447" s="118"/>
      <c r="F447" s="118"/>
      <c r="G447" s="8"/>
      <c r="H447" s="8"/>
      <c r="I447" s="8"/>
      <c r="J447" s="8"/>
      <c r="K447" s="8"/>
      <c r="L447" s="8"/>
      <c r="M447" s="8"/>
      <c r="N447" s="8"/>
      <c r="O447" s="8"/>
      <c r="P447" s="121"/>
    </row>
    <row r="448" spans="1:16" x14ac:dyDescent="0.25">
      <c r="A448" s="117"/>
      <c r="B448" s="117"/>
      <c r="C448" s="118"/>
      <c r="D448" s="118"/>
      <c r="E448" s="118"/>
      <c r="F448" s="118"/>
      <c r="G448" s="8"/>
      <c r="H448" s="8"/>
      <c r="I448" s="8"/>
      <c r="J448" s="8"/>
      <c r="K448" s="8"/>
      <c r="L448" s="8"/>
      <c r="M448" s="8"/>
      <c r="N448" s="8"/>
      <c r="O448" s="8"/>
      <c r="P448" s="121"/>
    </row>
    <row r="449" spans="1:16" x14ac:dyDescent="0.25">
      <c r="A449" s="117"/>
      <c r="B449" s="117"/>
      <c r="C449" s="118"/>
      <c r="D449" s="118"/>
      <c r="E449" s="118"/>
      <c r="F449" s="118"/>
      <c r="G449" s="8"/>
      <c r="H449" s="8"/>
      <c r="I449" s="8"/>
      <c r="J449" s="8"/>
      <c r="K449" s="8"/>
      <c r="L449" s="8"/>
      <c r="M449" s="8"/>
      <c r="N449" s="8"/>
      <c r="O449" s="8"/>
      <c r="P449" s="121"/>
    </row>
    <row r="450" spans="1:16" x14ac:dyDescent="0.25">
      <c r="A450" s="117"/>
      <c r="B450" s="117"/>
      <c r="C450" s="118"/>
      <c r="D450" s="118"/>
      <c r="E450" s="118"/>
      <c r="F450" s="118"/>
      <c r="G450" s="8"/>
      <c r="H450" s="8"/>
      <c r="I450" s="8"/>
      <c r="J450" s="8"/>
      <c r="K450" s="8"/>
      <c r="L450" s="8"/>
      <c r="M450" s="8"/>
      <c r="N450" s="8"/>
      <c r="O450" s="8"/>
      <c r="P450" s="121"/>
    </row>
    <row r="451" spans="1:16" x14ac:dyDescent="0.25">
      <c r="A451" s="117"/>
      <c r="B451" s="117"/>
      <c r="C451" s="118"/>
      <c r="D451" s="118"/>
      <c r="E451" s="118"/>
      <c r="F451" s="118"/>
      <c r="G451" s="8"/>
      <c r="H451" s="8"/>
      <c r="I451" s="8"/>
      <c r="J451" s="8"/>
      <c r="K451" s="8"/>
      <c r="L451" s="8"/>
      <c r="M451" s="8"/>
      <c r="N451" s="8"/>
      <c r="O451" s="8"/>
      <c r="P451" s="121"/>
    </row>
    <row r="452" spans="1:16" x14ac:dyDescent="0.25">
      <c r="A452" s="117"/>
      <c r="B452" s="117"/>
      <c r="C452" s="118"/>
      <c r="D452" s="118"/>
      <c r="E452" s="118"/>
      <c r="F452" s="118"/>
      <c r="G452" s="8"/>
      <c r="H452" s="8"/>
      <c r="I452" s="8"/>
      <c r="J452" s="8"/>
      <c r="K452" s="8"/>
      <c r="L452" s="8"/>
      <c r="M452" s="8"/>
      <c r="N452" s="8"/>
      <c r="O452" s="8"/>
      <c r="P452" s="121"/>
    </row>
    <row r="453" spans="1:16" x14ac:dyDescent="0.25">
      <c r="A453" s="117"/>
      <c r="B453" s="117"/>
      <c r="C453" s="118"/>
      <c r="D453" s="118"/>
      <c r="E453" s="118"/>
      <c r="F453" s="118"/>
      <c r="G453" s="8"/>
      <c r="H453" s="8"/>
      <c r="I453" s="8"/>
      <c r="J453" s="8"/>
      <c r="K453" s="8"/>
      <c r="L453" s="8"/>
      <c r="M453" s="8"/>
      <c r="N453" s="8"/>
      <c r="O453" s="8"/>
      <c r="P453" s="121"/>
    </row>
    <row r="454" spans="1:16" x14ac:dyDescent="0.25">
      <c r="A454" s="117"/>
      <c r="B454" s="117"/>
      <c r="C454" s="118"/>
      <c r="D454" s="118"/>
      <c r="E454" s="118"/>
      <c r="F454" s="118"/>
      <c r="G454" s="8"/>
      <c r="H454" s="8"/>
      <c r="I454" s="8"/>
      <c r="J454" s="8"/>
      <c r="K454" s="8"/>
      <c r="L454" s="8"/>
      <c r="M454" s="8"/>
      <c r="N454" s="8"/>
      <c r="O454" s="8"/>
      <c r="P454" s="121"/>
    </row>
    <row r="455" spans="1:16" x14ac:dyDescent="0.25">
      <c r="A455" s="117"/>
      <c r="B455" s="117"/>
      <c r="C455" s="118"/>
      <c r="D455" s="118"/>
      <c r="E455" s="118"/>
      <c r="F455" s="118"/>
      <c r="G455" s="8"/>
      <c r="H455" s="8"/>
      <c r="I455" s="8"/>
      <c r="J455" s="8"/>
      <c r="K455" s="8"/>
      <c r="L455" s="8"/>
      <c r="M455" s="8"/>
      <c r="N455" s="8"/>
      <c r="O455" s="8"/>
      <c r="P455" s="121"/>
    </row>
    <row r="456" spans="1:16" x14ac:dyDescent="0.25">
      <c r="A456" s="117"/>
      <c r="B456" s="117"/>
      <c r="C456" s="118"/>
      <c r="D456" s="118"/>
      <c r="E456" s="118"/>
      <c r="F456" s="118"/>
      <c r="G456" s="8"/>
      <c r="H456" s="8"/>
      <c r="I456" s="8"/>
      <c r="J456" s="8"/>
      <c r="K456" s="8"/>
      <c r="L456" s="8"/>
      <c r="M456" s="8"/>
      <c r="N456" s="8"/>
      <c r="O456" s="8"/>
      <c r="P456" s="121"/>
    </row>
    <row r="457" spans="1:16" x14ac:dyDescent="0.25">
      <c r="A457" s="117"/>
      <c r="B457" s="117"/>
      <c r="C457" s="118"/>
      <c r="D457" s="118"/>
      <c r="E457" s="118"/>
      <c r="F457" s="118"/>
      <c r="G457" s="8"/>
      <c r="H457" s="8"/>
      <c r="I457" s="8"/>
      <c r="J457" s="8"/>
      <c r="K457" s="8"/>
      <c r="L457" s="8"/>
      <c r="M457" s="8"/>
      <c r="N457" s="8"/>
      <c r="O457" s="8"/>
      <c r="P457" s="121"/>
    </row>
    <row r="458" spans="1:16" x14ac:dyDescent="0.25">
      <c r="A458" s="117"/>
      <c r="B458" s="117"/>
      <c r="C458" s="118"/>
      <c r="D458" s="118"/>
      <c r="E458" s="118"/>
      <c r="F458" s="118"/>
      <c r="G458" s="8"/>
      <c r="H458" s="8"/>
      <c r="I458" s="8"/>
      <c r="J458" s="8"/>
      <c r="K458" s="8"/>
      <c r="L458" s="8"/>
      <c r="M458" s="8"/>
      <c r="N458" s="8"/>
      <c r="O458" s="8"/>
      <c r="P458" s="121"/>
    </row>
    <row r="459" spans="1:16" x14ac:dyDescent="0.25">
      <c r="A459" s="117"/>
      <c r="B459" s="117"/>
      <c r="C459" s="118"/>
      <c r="D459" s="118"/>
      <c r="E459" s="118"/>
      <c r="F459" s="118"/>
      <c r="G459" s="8"/>
      <c r="H459" s="8"/>
      <c r="I459" s="8"/>
      <c r="J459" s="8"/>
      <c r="K459" s="8"/>
      <c r="L459" s="8"/>
      <c r="M459" s="8"/>
      <c r="N459" s="8"/>
      <c r="O459" s="8"/>
      <c r="P459" s="121"/>
    </row>
    <row r="460" spans="1:16" x14ac:dyDescent="0.25">
      <c r="A460" s="117"/>
      <c r="B460" s="117"/>
      <c r="C460" s="118"/>
      <c r="D460" s="118"/>
      <c r="E460" s="118"/>
      <c r="F460" s="118"/>
      <c r="G460" s="8"/>
      <c r="H460" s="8"/>
      <c r="I460" s="8"/>
      <c r="J460" s="8"/>
      <c r="K460" s="8"/>
      <c r="L460" s="8"/>
      <c r="M460" s="8"/>
      <c r="N460" s="8"/>
      <c r="O460" s="8"/>
      <c r="P460" s="121"/>
    </row>
    <row r="461" spans="1:16" x14ac:dyDescent="0.25">
      <c r="A461" s="117"/>
      <c r="B461" s="117"/>
      <c r="C461" s="118"/>
      <c r="D461" s="118"/>
      <c r="E461" s="118"/>
      <c r="F461" s="118"/>
      <c r="G461" s="8"/>
      <c r="H461" s="8"/>
      <c r="I461" s="8"/>
      <c r="J461" s="8"/>
      <c r="K461" s="8"/>
      <c r="L461" s="8"/>
      <c r="M461" s="8"/>
      <c r="N461" s="8"/>
      <c r="O461" s="8"/>
      <c r="P461" s="121"/>
    </row>
    <row r="462" spans="1:16" x14ac:dyDescent="0.25">
      <c r="A462" s="117"/>
      <c r="B462" s="117"/>
      <c r="C462" s="118"/>
      <c r="D462" s="118"/>
      <c r="E462" s="118"/>
      <c r="F462" s="118"/>
      <c r="G462" s="8"/>
      <c r="H462" s="8"/>
      <c r="I462" s="8"/>
      <c r="J462" s="8"/>
      <c r="K462" s="8"/>
      <c r="L462" s="8"/>
      <c r="M462" s="8"/>
      <c r="N462" s="8"/>
      <c r="O462" s="8"/>
      <c r="P462" s="121"/>
    </row>
    <row r="463" spans="1:16" x14ac:dyDescent="0.25">
      <c r="A463" s="117"/>
      <c r="B463" s="117"/>
      <c r="C463" s="118"/>
      <c r="D463" s="118"/>
      <c r="E463" s="118"/>
      <c r="F463" s="118"/>
      <c r="G463" s="8"/>
      <c r="H463" s="8"/>
      <c r="I463" s="8"/>
      <c r="J463" s="8"/>
      <c r="K463" s="8"/>
      <c r="L463" s="8"/>
      <c r="M463" s="8"/>
      <c r="N463" s="8"/>
      <c r="O463" s="8"/>
      <c r="P463" s="121"/>
    </row>
    <row r="464" spans="1:16" x14ac:dyDescent="0.25">
      <c r="A464" s="117"/>
      <c r="B464" s="117"/>
      <c r="C464" s="118"/>
      <c r="D464" s="118"/>
      <c r="E464" s="118"/>
      <c r="F464" s="118"/>
      <c r="G464" s="8"/>
      <c r="H464" s="8"/>
      <c r="I464" s="8"/>
      <c r="J464" s="8"/>
      <c r="K464" s="8"/>
      <c r="L464" s="8"/>
      <c r="M464" s="8"/>
      <c r="N464" s="8"/>
      <c r="O464" s="8"/>
      <c r="P464" s="121"/>
    </row>
    <row r="465" spans="1:16" x14ac:dyDescent="0.25">
      <c r="A465" s="117"/>
      <c r="B465" s="117"/>
      <c r="C465" s="118"/>
      <c r="D465" s="118"/>
      <c r="E465" s="118"/>
      <c r="F465" s="118"/>
      <c r="G465" s="8"/>
      <c r="H465" s="8"/>
      <c r="I465" s="8"/>
      <c r="J465" s="8"/>
      <c r="K465" s="8"/>
      <c r="L465" s="8"/>
      <c r="M465" s="8"/>
      <c r="N465" s="8"/>
      <c r="O465" s="8"/>
      <c r="P465" s="121"/>
    </row>
    <row r="466" spans="1:16" x14ac:dyDescent="0.25">
      <c r="A466" s="117"/>
      <c r="B466" s="117"/>
      <c r="C466" s="118"/>
      <c r="D466" s="118"/>
      <c r="E466" s="118"/>
      <c r="F466" s="118"/>
      <c r="G466" s="8"/>
      <c r="H466" s="8"/>
      <c r="I466" s="8"/>
      <c r="J466" s="8"/>
      <c r="K466" s="8"/>
      <c r="L466" s="8"/>
      <c r="M466" s="8"/>
      <c r="N466" s="8"/>
      <c r="O466" s="8"/>
      <c r="P466" s="121"/>
    </row>
    <row r="467" spans="1:16" x14ac:dyDescent="0.25">
      <c r="A467" s="117"/>
      <c r="B467" s="117"/>
      <c r="C467" s="118"/>
      <c r="D467" s="118"/>
      <c r="E467" s="118"/>
      <c r="F467" s="118"/>
      <c r="G467" s="8"/>
      <c r="H467" s="8"/>
      <c r="I467" s="8"/>
      <c r="J467" s="8"/>
      <c r="K467" s="8"/>
      <c r="L467" s="8"/>
      <c r="M467" s="8"/>
      <c r="N467" s="8"/>
      <c r="O467" s="8"/>
      <c r="P467" s="121"/>
    </row>
    <row r="468" spans="1:16" x14ac:dyDescent="0.25">
      <c r="A468" s="117"/>
      <c r="B468" s="117"/>
      <c r="C468" s="118"/>
      <c r="D468" s="118"/>
      <c r="E468" s="118"/>
      <c r="F468" s="118"/>
      <c r="G468" s="8"/>
      <c r="H468" s="8"/>
      <c r="I468" s="8"/>
      <c r="J468" s="8"/>
      <c r="K468" s="8"/>
      <c r="L468" s="8"/>
      <c r="M468" s="8"/>
      <c r="N468" s="8"/>
      <c r="O468" s="8"/>
      <c r="P468" s="121"/>
    </row>
    <row r="469" spans="1:16" x14ac:dyDescent="0.25">
      <c r="A469" s="117"/>
      <c r="B469" s="117"/>
      <c r="C469" s="118"/>
      <c r="D469" s="118"/>
      <c r="E469" s="118"/>
      <c r="F469" s="118"/>
      <c r="G469" s="8"/>
      <c r="H469" s="8"/>
      <c r="I469" s="8"/>
      <c r="J469" s="8"/>
      <c r="K469" s="8"/>
      <c r="L469" s="8"/>
      <c r="M469" s="8"/>
      <c r="N469" s="8"/>
      <c r="O469" s="8"/>
      <c r="P469" s="121"/>
    </row>
    <row r="470" spans="1:16" x14ac:dyDescent="0.25">
      <c r="A470" s="117"/>
      <c r="B470" s="117"/>
      <c r="C470" s="118"/>
      <c r="D470" s="118"/>
      <c r="E470" s="118"/>
      <c r="F470" s="118"/>
      <c r="G470" s="8"/>
      <c r="H470" s="8"/>
      <c r="I470" s="8"/>
      <c r="J470" s="8"/>
      <c r="K470" s="8"/>
      <c r="L470" s="8"/>
      <c r="M470" s="8"/>
      <c r="N470" s="8"/>
      <c r="O470" s="8"/>
      <c r="P470" s="121"/>
    </row>
    <row r="471" spans="1:16" x14ac:dyDescent="0.25">
      <c r="A471" s="117"/>
      <c r="B471" s="117"/>
      <c r="C471" s="118"/>
      <c r="D471" s="118"/>
      <c r="E471" s="118"/>
      <c r="F471" s="118"/>
      <c r="G471" s="8"/>
      <c r="H471" s="8"/>
      <c r="I471" s="8"/>
      <c r="J471" s="8"/>
      <c r="K471" s="8"/>
      <c r="L471" s="8"/>
      <c r="M471" s="8"/>
      <c r="N471" s="8"/>
      <c r="O471" s="8"/>
      <c r="P471" s="121"/>
    </row>
    <row r="472" spans="1:16" x14ac:dyDescent="0.25">
      <c r="A472" s="117"/>
      <c r="B472" s="117"/>
      <c r="C472" s="118"/>
      <c r="D472" s="118"/>
      <c r="E472" s="118"/>
      <c r="F472" s="118"/>
      <c r="G472" s="8"/>
      <c r="H472" s="8"/>
      <c r="I472" s="8"/>
      <c r="J472" s="8"/>
      <c r="K472" s="8"/>
      <c r="L472" s="8"/>
      <c r="M472" s="8"/>
      <c r="N472" s="8"/>
      <c r="O472" s="8"/>
      <c r="P472" s="121"/>
    </row>
    <row r="473" spans="1:16" x14ac:dyDescent="0.25">
      <c r="A473" s="117"/>
      <c r="B473" s="117"/>
      <c r="C473" s="118"/>
      <c r="D473" s="118"/>
      <c r="E473" s="118"/>
      <c r="F473" s="118"/>
      <c r="G473" s="8"/>
      <c r="H473" s="8"/>
      <c r="I473" s="8"/>
      <c r="J473" s="8"/>
      <c r="K473" s="8"/>
      <c r="L473" s="8"/>
      <c r="M473" s="8"/>
      <c r="N473" s="8"/>
      <c r="O473" s="8"/>
      <c r="P473" s="121"/>
    </row>
    <row r="474" spans="1:16" x14ac:dyDescent="0.25">
      <c r="A474" s="117"/>
      <c r="B474" s="117"/>
      <c r="C474" s="118"/>
      <c r="D474" s="118"/>
      <c r="E474" s="118"/>
      <c r="F474" s="118"/>
      <c r="G474" s="8"/>
      <c r="H474" s="8"/>
      <c r="I474" s="8"/>
      <c r="J474" s="8"/>
      <c r="K474" s="8"/>
      <c r="L474" s="8"/>
      <c r="M474" s="8"/>
      <c r="N474" s="8"/>
      <c r="O474" s="8"/>
      <c r="P474" s="121"/>
    </row>
    <row r="475" spans="1:16" x14ac:dyDescent="0.25">
      <c r="A475" s="117"/>
      <c r="B475" s="117"/>
      <c r="C475" s="118"/>
      <c r="D475" s="118"/>
      <c r="E475" s="118"/>
      <c r="F475" s="118"/>
      <c r="G475" s="8"/>
      <c r="H475" s="8"/>
      <c r="I475" s="8"/>
      <c r="J475" s="8"/>
      <c r="K475" s="8"/>
      <c r="L475" s="8"/>
      <c r="M475" s="8"/>
      <c r="N475" s="8"/>
      <c r="O475" s="8"/>
      <c r="P475" s="121"/>
    </row>
    <row r="476" spans="1:16" x14ac:dyDescent="0.25">
      <c r="A476" s="117"/>
      <c r="B476" s="117"/>
      <c r="C476" s="118"/>
      <c r="D476" s="118"/>
      <c r="E476" s="118"/>
      <c r="F476" s="118"/>
      <c r="G476" s="8"/>
      <c r="H476" s="8"/>
      <c r="I476" s="8"/>
      <c r="J476" s="8"/>
      <c r="K476" s="8"/>
      <c r="L476" s="8"/>
      <c r="M476" s="8"/>
      <c r="N476" s="8"/>
      <c r="O476" s="8"/>
      <c r="P476" s="121"/>
    </row>
    <row r="477" spans="1:16" x14ac:dyDescent="0.25">
      <c r="A477" s="117"/>
      <c r="B477" s="117"/>
      <c r="C477" s="118"/>
      <c r="D477" s="118"/>
      <c r="E477" s="118"/>
      <c r="F477" s="118"/>
      <c r="G477" s="8"/>
      <c r="H477" s="8"/>
      <c r="I477" s="8"/>
      <c r="J477" s="8"/>
      <c r="K477" s="8"/>
      <c r="L477" s="8"/>
      <c r="M477" s="8"/>
      <c r="N477" s="8"/>
      <c r="O477" s="8"/>
      <c r="P477" s="121"/>
    </row>
    <row r="478" spans="1:16" x14ac:dyDescent="0.25">
      <c r="A478" s="117"/>
      <c r="B478" s="117"/>
      <c r="C478" s="118"/>
      <c r="D478" s="118"/>
      <c r="E478" s="118"/>
      <c r="F478" s="118"/>
      <c r="G478" s="8"/>
      <c r="H478" s="8"/>
      <c r="I478" s="8"/>
      <c r="J478" s="8"/>
      <c r="K478" s="8"/>
      <c r="L478" s="8"/>
      <c r="M478" s="8"/>
      <c r="N478" s="8"/>
      <c r="O478" s="8"/>
      <c r="P478" s="121"/>
    </row>
    <row r="479" spans="1:16" x14ac:dyDescent="0.25">
      <c r="A479" s="117"/>
      <c r="B479" s="117"/>
      <c r="C479" s="118"/>
      <c r="D479" s="118"/>
      <c r="E479" s="118"/>
      <c r="F479" s="118"/>
      <c r="G479" s="8"/>
      <c r="H479" s="8"/>
      <c r="I479" s="8"/>
      <c r="J479" s="8"/>
      <c r="K479" s="8"/>
      <c r="L479" s="8"/>
      <c r="M479" s="8"/>
      <c r="N479" s="8"/>
      <c r="O479" s="8"/>
      <c r="P479" s="121"/>
    </row>
    <row r="480" spans="1:16" x14ac:dyDescent="0.25">
      <c r="A480" s="117"/>
      <c r="B480" s="117"/>
      <c r="C480" s="118"/>
      <c r="D480" s="118"/>
      <c r="E480" s="118"/>
      <c r="F480" s="118"/>
      <c r="G480" s="8"/>
      <c r="H480" s="8"/>
      <c r="I480" s="8"/>
      <c r="J480" s="8"/>
      <c r="K480" s="8"/>
      <c r="L480" s="8"/>
      <c r="M480" s="8"/>
      <c r="N480" s="8"/>
      <c r="O480" s="8"/>
      <c r="P480" s="121"/>
    </row>
    <row r="481" spans="1:18" x14ac:dyDescent="0.25">
      <c r="A481" s="117"/>
      <c r="B481" s="117"/>
      <c r="C481" s="118"/>
      <c r="D481" s="118"/>
      <c r="E481" s="118"/>
      <c r="F481" s="118"/>
      <c r="G481" s="8"/>
      <c r="H481" s="8"/>
      <c r="I481" s="8"/>
      <c r="J481" s="8"/>
      <c r="K481" s="8"/>
      <c r="L481" s="8"/>
      <c r="M481" s="8"/>
      <c r="N481" s="8"/>
      <c r="O481" s="8"/>
      <c r="P481" s="121"/>
      <c r="Q481" s="121"/>
      <c r="R481" s="121"/>
    </row>
    <row r="482" spans="1:18" x14ac:dyDescent="0.25">
      <c r="A482" s="117"/>
      <c r="B482" s="117"/>
      <c r="C482" s="118"/>
      <c r="D482" s="118"/>
      <c r="E482" s="118"/>
      <c r="F482" s="118"/>
      <c r="G482" s="8"/>
      <c r="H482" s="8"/>
      <c r="I482" s="8"/>
      <c r="J482" s="8"/>
      <c r="K482" s="8"/>
      <c r="L482" s="8"/>
      <c r="M482" s="8"/>
      <c r="N482" s="8"/>
      <c r="O482" s="8"/>
      <c r="P482" s="121"/>
      <c r="Q482" s="121"/>
      <c r="R482" s="121"/>
    </row>
    <row r="483" spans="1:18" x14ac:dyDescent="0.25">
      <c r="A483" s="96"/>
      <c r="B483" s="96"/>
      <c r="C483" s="96"/>
      <c r="D483" s="96"/>
      <c r="E483" s="96"/>
      <c r="F483" s="135"/>
      <c r="G483" s="136"/>
    </row>
    <row r="489" spans="1:18" x14ac:dyDescent="0.25">
      <c r="G489" s="90"/>
      <c r="H489" s="90"/>
      <c r="I489" s="90"/>
      <c r="J489" s="90"/>
      <c r="K489" s="90"/>
      <c r="L489" s="90"/>
      <c r="M489" s="90"/>
      <c r="N489" s="90"/>
      <c r="O489" s="90"/>
    </row>
  </sheetData>
  <mergeCells count="101">
    <mergeCell ref="A267:C267"/>
    <mergeCell ref="A199:C199"/>
    <mergeCell ref="I200:J200"/>
    <mergeCell ref="F200:H200"/>
    <mergeCell ref="A295:E295"/>
    <mergeCell ref="A296:E296"/>
    <mergeCell ref="A294:E294"/>
    <mergeCell ref="A281:E281"/>
    <mergeCell ref="A282:E282"/>
    <mergeCell ref="A284:E284"/>
    <mergeCell ref="A283:E283"/>
    <mergeCell ref="A291:E291"/>
    <mergeCell ref="A290:E290"/>
    <mergeCell ref="A288:E288"/>
    <mergeCell ref="A289:E289"/>
    <mergeCell ref="A285:E285"/>
    <mergeCell ref="A286:E286"/>
    <mergeCell ref="A287:E287"/>
    <mergeCell ref="A179:D179"/>
    <mergeCell ref="F180:H180"/>
    <mergeCell ref="I180:J180"/>
    <mergeCell ref="D1:I1"/>
    <mergeCell ref="D2:I2"/>
    <mergeCell ref="D3:I3"/>
    <mergeCell ref="D4:I4"/>
    <mergeCell ref="D5:I5"/>
    <mergeCell ref="D6:I6"/>
    <mergeCell ref="D7:I7"/>
    <mergeCell ref="D8:I8"/>
    <mergeCell ref="D9:I9"/>
    <mergeCell ref="D10:I10"/>
    <mergeCell ref="D11:I11"/>
    <mergeCell ref="C12:I12"/>
    <mergeCell ref="D13:I13"/>
    <mergeCell ref="D14:I14"/>
    <mergeCell ref="D16:I16"/>
    <mergeCell ref="A138:D138"/>
    <mergeCell ref="A60:C60"/>
    <mergeCell ref="A34:E34"/>
    <mergeCell ref="F81:H81"/>
    <mergeCell ref="I81:J81"/>
    <mergeCell ref="Q22:Q23"/>
    <mergeCell ref="R22:S22"/>
    <mergeCell ref="D17:I17"/>
    <mergeCell ref="K22:L22"/>
    <mergeCell ref="M22:N22"/>
    <mergeCell ref="A21:D21"/>
    <mergeCell ref="F22:H22"/>
    <mergeCell ref="O22:P22"/>
    <mergeCell ref="I22:J22"/>
    <mergeCell ref="A20:I20"/>
    <mergeCell ref="Q81:Q82"/>
    <mergeCell ref="R81:S81"/>
    <mergeCell ref="F120:H120"/>
    <mergeCell ref="I120:J120"/>
    <mergeCell ref="K81:L81"/>
    <mergeCell ref="M81:N81"/>
    <mergeCell ref="O81:P81"/>
    <mergeCell ref="K180:L180"/>
    <mergeCell ref="M180:N180"/>
    <mergeCell ref="O180:P180"/>
    <mergeCell ref="Q180:Q181"/>
    <mergeCell ref="R180:S180"/>
    <mergeCell ref="K120:L120"/>
    <mergeCell ref="M120:N120"/>
    <mergeCell ref="O120:P120"/>
    <mergeCell ref="Q120:Q121"/>
    <mergeCell ref="R120:S120"/>
    <mergeCell ref="F139:H139"/>
    <mergeCell ref="I139:J139"/>
    <mergeCell ref="K139:L139"/>
    <mergeCell ref="M139:N139"/>
    <mergeCell ref="O139:P139"/>
    <mergeCell ref="Q139:Q140"/>
    <mergeCell ref="R139:S139"/>
    <mergeCell ref="R35:S35"/>
    <mergeCell ref="O35:P35"/>
    <mergeCell ref="F35:H35"/>
    <mergeCell ref="I35:J35"/>
    <mergeCell ref="K35:L35"/>
    <mergeCell ref="M35:N35"/>
    <mergeCell ref="Q35:Q36"/>
    <mergeCell ref="Q61:Q62"/>
    <mergeCell ref="F61:H61"/>
    <mergeCell ref="I61:J61"/>
    <mergeCell ref="K61:L61"/>
    <mergeCell ref="M61:N61"/>
    <mergeCell ref="O61:P61"/>
    <mergeCell ref="R61:S61"/>
    <mergeCell ref="K200:L200"/>
    <mergeCell ref="M200:N200"/>
    <mergeCell ref="O200:P200"/>
    <mergeCell ref="Q200:Q201"/>
    <mergeCell ref="R200:S200"/>
    <mergeCell ref="F268:H268"/>
    <mergeCell ref="I268:J268"/>
    <mergeCell ref="K268:L268"/>
    <mergeCell ref="M268:N268"/>
    <mergeCell ref="O268:P268"/>
    <mergeCell ref="Q268:Q269"/>
    <mergeCell ref="R268:S268"/>
  </mergeCells>
  <phoneticPr fontId="11" type="noConversion"/>
  <pageMargins left="0.19685039370078741" right="0.19685039370078741" top="0.82677165354330717" bottom="0.43307086614173229" header="0.51181102362204722" footer="0.19685039370078741"/>
  <pageSetup paperSize="9" scale="36" fitToHeight="0" orientation="landscape" r:id="rId1"/>
  <headerFooter alignWithMargins="0">
    <oddHeader>&amp;RTehtud tööde akr nr x (xx- xx 2015)</oddHeader>
    <oddFooter>&amp;C&amp;A&amp;RLk &amp;P/&amp;N</oddFooter>
  </headerFooter>
  <rowBreaks count="1" manualBreakCount="1">
    <brk id="58" max="16383" man="1"/>
  </rowBreaks>
  <ignoredErrors>
    <ignoredError sqref="M295 O295 L159 L103 P190"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Q296"/>
  <sheetViews>
    <sheetView zoomScale="90" zoomScaleNormal="90" zoomScaleSheetLayoutView="100" workbookViewId="0">
      <selection activeCell="L281" sqref="L281"/>
    </sheetView>
  </sheetViews>
  <sheetFormatPr defaultColWidth="9.33203125" defaultRowHeight="13.2" x14ac:dyDescent="0.25"/>
  <cols>
    <col min="1" max="1" width="8.77734375" style="35" customWidth="1"/>
    <col min="2" max="2" width="59.77734375" style="137" customWidth="1"/>
    <col min="3" max="4" width="10.44140625" style="35" customWidth="1"/>
    <col min="5" max="5" width="11.6640625" style="35" bestFit="1" customWidth="1"/>
    <col min="6" max="6" width="13.6640625" style="3" bestFit="1" customWidth="1"/>
    <col min="7" max="7" width="15" style="3" customWidth="1"/>
    <col min="8" max="8" width="12.44140625" style="3" bestFit="1" customWidth="1"/>
    <col min="9" max="9" width="15" style="3" customWidth="1"/>
    <col min="10" max="10" width="12.44140625" style="3" bestFit="1" customWidth="1"/>
    <col min="11" max="11" width="15.33203125" style="3" customWidth="1"/>
    <col min="12" max="12" width="12.44140625" style="3" bestFit="1" customWidth="1"/>
    <col min="13" max="13" width="9.33203125" style="3"/>
    <col min="14" max="14" width="12.44140625" style="3" bestFit="1" customWidth="1"/>
    <col min="15" max="16" width="9.33203125" style="3"/>
    <col min="17" max="17" width="12.44140625" style="3" bestFit="1" customWidth="1"/>
    <col min="18" max="16384" width="9.33203125" style="3"/>
  </cols>
  <sheetData>
    <row r="1" spans="2:8" ht="28.95" customHeight="1" thickTop="1" thickBot="1" x14ac:dyDescent="0.3">
      <c r="B1" s="85" t="s">
        <v>33</v>
      </c>
      <c r="C1" s="435" t="str">
        <f>AKT!D1</f>
        <v>Riigitee nr 52  Viljandi - Rõngu km 7,000 - 22,098 Nõmme - Mustla lõigu rekonstrueerimine ja Raassilla silla lammutamine ja uue silla ehitamine</v>
      </c>
      <c r="D1" s="436"/>
      <c r="E1" s="436"/>
      <c r="F1" s="436"/>
      <c r="G1" s="436"/>
      <c r="H1" s="437"/>
    </row>
    <row r="2" spans="2:8" ht="13.5" customHeight="1" thickBot="1" x14ac:dyDescent="0.3">
      <c r="B2" s="87" t="s">
        <v>34</v>
      </c>
      <c r="C2" s="438" t="str">
        <f>AKT!D2</f>
        <v>Verston OÜ</v>
      </c>
      <c r="D2" s="439"/>
      <c r="E2" s="439"/>
      <c r="F2" s="439"/>
      <c r="G2" s="439"/>
      <c r="H2" s="440"/>
    </row>
    <row r="3" spans="2:8" ht="13.5" customHeight="1" thickBot="1" x14ac:dyDescent="0.3">
      <c r="B3" s="87" t="s">
        <v>35</v>
      </c>
      <c r="C3" s="438" t="str">
        <f>AKT!D3</f>
        <v>Transpordiamet</v>
      </c>
      <c r="D3" s="439"/>
      <c r="E3" s="439"/>
      <c r="F3" s="439"/>
      <c r="G3" s="439"/>
      <c r="H3" s="440"/>
    </row>
    <row r="4" spans="2:8" ht="13.5" customHeight="1" thickBot="1" x14ac:dyDescent="0.3">
      <c r="B4" s="87" t="s">
        <v>36</v>
      </c>
      <c r="C4" s="438" t="str">
        <f>AKT!D4</f>
        <v>Taalri Varahaldus AS</v>
      </c>
      <c r="D4" s="439"/>
      <c r="E4" s="439"/>
      <c r="F4" s="439"/>
      <c r="G4" s="439"/>
      <c r="H4" s="440"/>
    </row>
    <row r="5" spans="2:8" ht="13.5" customHeight="1" thickBot="1" x14ac:dyDescent="0.3">
      <c r="B5" s="87" t="s">
        <v>37</v>
      </c>
      <c r="C5" s="438" t="str">
        <f>AKT!D5</f>
        <v>1-9/20/1208-1</v>
      </c>
      <c r="D5" s="439"/>
      <c r="E5" s="439"/>
      <c r="F5" s="439"/>
      <c r="G5" s="439"/>
      <c r="H5" s="440"/>
    </row>
    <row r="6" spans="2:8" ht="13.8" thickBot="1" x14ac:dyDescent="0.3">
      <c r="B6" s="87" t="s">
        <v>38</v>
      </c>
      <c r="C6" s="441">
        <f>AKT!D6</f>
        <v>43985</v>
      </c>
      <c r="D6" s="442"/>
      <c r="E6" s="442"/>
      <c r="F6" s="442"/>
      <c r="G6" s="442"/>
      <c r="H6" s="443"/>
    </row>
    <row r="7" spans="2:8" ht="13.95" customHeight="1" thickBot="1" x14ac:dyDescent="0.3">
      <c r="B7" s="87" t="s">
        <v>98</v>
      </c>
      <c r="C7" s="444" t="str">
        <f>AKT!D7</f>
        <v>4 945 867,23  km-ta / 5 935 040,68 km-ga</v>
      </c>
      <c r="D7" s="439"/>
      <c r="E7" s="439"/>
      <c r="F7" s="439"/>
      <c r="G7" s="439"/>
      <c r="H7" s="440"/>
    </row>
    <row r="8" spans="2:8" ht="13.95" customHeight="1" thickBot="1" x14ac:dyDescent="0.3">
      <c r="B8" s="87" t="s">
        <v>445</v>
      </c>
      <c r="C8" s="444" t="str">
        <f>AKT!D8</f>
        <v>494 586,72 km-ta / 593 504,07 km-ga</v>
      </c>
      <c r="D8" s="439"/>
      <c r="E8" s="439"/>
      <c r="F8" s="439"/>
      <c r="G8" s="439"/>
      <c r="H8" s="440"/>
    </row>
    <row r="9" spans="2:8" ht="13.95" customHeight="1" thickBot="1" x14ac:dyDescent="0.3">
      <c r="B9" s="87" t="s">
        <v>99</v>
      </c>
      <c r="C9" s="444" t="str">
        <f>AKT!D9</f>
        <v>5 440 453,95 km-ta / 6 528 544,75 km-ga</v>
      </c>
      <c r="D9" s="439"/>
      <c r="E9" s="439"/>
      <c r="F9" s="439"/>
      <c r="G9" s="439"/>
      <c r="H9" s="440"/>
    </row>
    <row r="10" spans="2:8" ht="13.5" customHeight="1" thickBot="1" x14ac:dyDescent="0.3">
      <c r="B10" s="87" t="s">
        <v>39</v>
      </c>
      <c r="C10" s="441" t="str">
        <f>AKT!D10</f>
        <v>03.06.2020/31.10.2021</v>
      </c>
      <c r="D10" s="442"/>
      <c r="E10" s="442"/>
      <c r="F10" s="442"/>
      <c r="G10" s="442"/>
      <c r="H10" s="443"/>
    </row>
    <row r="11" spans="2:8" ht="13.95" customHeight="1" thickBot="1" x14ac:dyDescent="0.3">
      <c r="B11" s="89" t="s">
        <v>100</v>
      </c>
      <c r="C11" s="445" t="str">
        <f>AKT!D11</f>
        <v>Täitmistagatis</v>
      </c>
      <c r="D11" s="446"/>
      <c r="E11" s="446"/>
      <c r="F11" s="446"/>
      <c r="G11" s="446"/>
      <c r="H11" s="447"/>
    </row>
    <row r="12" spans="2:8" ht="15" thickTop="1" thickBot="1" x14ac:dyDescent="0.3">
      <c r="B12" s="448"/>
      <c r="C12" s="448"/>
      <c r="D12" s="448"/>
      <c r="E12" s="448"/>
      <c r="F12" s="448"/>
      <c r="G12" s="448"/>
      <c r="H12" s="448"/>
    </row>
    <row r="13" spans="2:8" ht="14.4" thickTop="1" thickBot="1" x14ac:dyDescent="0.3">
      <c r="B13" s="85" t="s">
        <v>40</v>
      </c>
      <c r="C13" s="449">
        <f>AKT!D13</f>
        <v>1</v>
      </c>
      <c r="D13" s="450"/>
      <c r="E13" s="450"/>
      <c r="F13" s="450"/>
      <c r="G13" s="450"/>
      <c r="H13" s="451"/>
    </row>
    <row r="14" spans="2:8" ht="13.8" thickBot="1" x14ac:dyDescent="0.3">
      <c r="B14" s="89" t="s">
        <v>41</v>
      </c>
      <c r="C14" s="452">
        <f>AKT!D14</f>
        <v>0.99999999967649722</v>
      </c>
      <c r="D14" s="453"/>
      <c r="E14" s="453"/>
      <c r="F14" s="453"/>
      <c r="G14" s="453"/>
      <c r="H14" s="454"/>
    </row>
    <row r="15" spans="2:8" ht="14.4" thickTop="1" thickBot="1" x14ac:dyDescent="0.3">
      <c r="B15" s="35"/>
      <c r="E15" s="90"/>
      <c r="F15" s="35"/>
    </row>
    <row r="16" spans="2:8" ht="14.4" thickTop="1" thickBot="1" x14ac:dyDescent="0.3">
      <c r="B16" s="85" t="s">
        <v>64</v>
      </c>
      <c r="C16" s="455">
        <f>AKT!D16</f>
        <v>11</v>
      </c>
      <c r="D16" s="456"/>
      <c r="E16" s="456"/>
      <c r="F16" s="456"/>
      <c r="G16" s="456"/>
      <c r="H16" s="457"/>
    </row>
    <row r="17" spans="1:17" ht="13.5" customHeight="1" thickBot="1" x14ac:dyDescent="0.3">
      <c r="B17" s="89" t="s">
        <v>111</v>
      </c>
      <c r="C17" s="429" t="str">
        <f>AKT!D17</f>
        <v>01.10.2021-05.10.2021</v>
      </c>
      <c r="D17" s="430"/>
      <c r="E17" s="430"/>
      <c r="F17" s="430"/>
      <c r="G17" s="430"/>
      <c r="H17" s="431"/>
    </row>
    <row r="18" spans="1:17" ht="13.8" thickTop="1" x14ac:dyDescent="0.25"/>
    <row r="19" spans="1:17" s="138" customFormat="1" ht="17.399999999999999" x14ac:dyDescent="0.3">
      <c r="D19" s="139"/>
      <c r="E19" s="139"/>
    </row>
    <row r="20" spans="1:17" ht="17.399999999999999" x14ac:dyDescent="0.3">
      <c r="A20" s="476" t="s">
        <v>20</v>
      </c>
      <c r="B20" s="476"/>
      <c r="C20" s="476"/>
      <c r="D20" s="140"/>
      <c r="E20" s="141"/>
    </row>
    <row r="21" spans="1:17" ht="15.6" x14ac:dyDescent="0.3">
      <c r="A21" s="477"/>
      <c r="B21" s="477"/>
      <c r="C21" s="477"/>
      <c r="D21" s="477"/>
      <c r="E21" s="478" t="s">
        <v>29</v>
      </c>
      <c r="F21" s="478"/>
      <c r="I21" s="86"/>
      <c r="J21" s="86"/>
    </row>
    <row r="22" spans="1:17" x14ac:dyDescent="0.25">
      <c r="A22" s="96"/>
      <c r="B22" s="96"/>
      <c r="C22" s="96"/>
      <c r="D22" s="426" t="s">
        <v>11</v>
      </c>
      <c r="E22" s="426"/>
      <c r="F22" s="426"/>
      <c r="G22" s="427" t="s">
        <v>0</v>
      </c>
      <c r="H22" s="428"/>
      <c r="I22" s="418" t="s">
        <v>1</v>
      </c>
      <c r="J22" s="419"/>
      <c r="K22" s="420" t="s">
        <v>2</v>
      </c>
      <c r="L22" s="421"/>
      <c r="M22" s="420" t="s">
        <v>3</v>
      </c>
      <c r="N22" s="421"/>
      <c r="O22" s="422" t="s">
        <v>4</v>
      </c>
      <c r="P22" s="424" t="s">
        <v>70</v>
      </c>
      <c r="Q22" s="425"/>
    </row>
    <row r="23" spans="1:17" x14ac:dyDescent="0.25">
      <c r="A23" s="97" t="s">
        <v>30</v>
      </c>
      <c r="B23" s="97" t="s">
        <v>13</v>
      </c>
      <c r="C23" s="97" t="s">
        <v>14</v>
      </c>
      <c r="D23" s="97" t="s">
        <v>5</v>
      </c>
      <c r="E23" s="98" t="s">
        <v>31</v>
      </c>
      <c r="F23" s="99" t="s">
        <v>32</v>
      </c>
      <c r="G23" s="100" t="s">
        <v>5</v>
      </c>
      <c r="H23" s="4" t="s">
        <v>21</v>
      </c>
      <c r="I23" s="101" t="s">
        <v>5</v>
      </c>
      <c r="J23" s="102" t="s">
        <v>21</v>
      </c>
      <c r="K23" s="100" t="s">
        <v>5</v>
      </c>
      <c r="L23" s="4" t="s">
        <v>21</v>
      </c>
      <c r="M23" s="100" t="s">
        <v>5</v>
      </c>
      <c r="N23" s="4" t="s">
        <v>21</v>
      </c>
      <c r="O23" s="423"/>
      <c r="P23" s="103" t="s">
        <v>5</v>
      </c>
      <c r="Q23" s="27" t="s">
        <v>21</v>
      </c>
    </row>
    <row r="24" spans="1:17" ht="19.8" thickBot="1" x14ac:dyDescent="0.3">
      <c r="A24" s="104">
        <v>1</v>
      </c>
      <c r="B24" s="5">
        <v>2</v>
      </c>
      <c r="C24" s="104">
        <v>3</v>
      </c>
      <c r="D24" s="5">
        <v>4</v>
      </c>
      <c r="E24" s="104">
        <v>5</v>
      </c>
      <c r="F24" s="5">
        <v>6</v>
      </c>
      <c r="G24" s="104">
        <v>7</v>
      </c>
      <c r="H24" s="5">
        <v>8</v>
      </c>
      <c r="I24" s="105">
        <v>9</v>
      </c>
      <c r="J24" s="106">
        <v>10</v>
      </c>
      <c r="K24" s="104" t="s">
        <v>6</v>
      </c>
      <c r="L24" s="5" t="s">
        <v>7</v>
      </c>
      <c r="M24" s="104" t="s">
        <v>8</v>
      </c>
      <c r="N24" s="5" t="s">
        <v>9</v>
      </c>
      <c r="O24" s="107" t="s">
        <v>10</v>
      </c>
      <c r="P24" s="108">
        <v>16</v>
      </c>
      <c r="Q24" s="108">
        <v>17</v>
      </c>
    </row>
    <row r="25" spans="1:17" ht="13.8" thickTop="1" x14ac:dyDescent="0.25">
      <c r="A25" s="60"/>
      <c r="B25" s="109"/>
      <c r="C25" s="60"/>
      <c r="D25" s="60"/>
      <c r="E25" s="110"/>
      <c r="F25" s="111"/>
      <c r="G25" s="6"/>
      <c r="H25" s="6"/>
      <c r="I25" s="142"/>
      <c r="J25" s="142"/>
      <c r="K25" s="6"/>
      <c r="L25" s="6"/>
      <c r="M25" s="6"/>
      <c r="N25" s="6"/>
      <c r="O25" s="6"/>
      <c r="P25" s="143"/>
      <c r="Q25" s="143"/>
    </row>
    <row r="26" spans="1:17" x14ac:dyDescent="0.25">
      <c r="A26" s="79"/>
      <c r="B26" s="344" t="s">
        <v>615</v>
      </c>
      <c r="C26" s="12"/>
      <c r="D26" s="144"/>
      <c r="E26" s="116"/>
      <c r="F26" s="13"/>
      <c r="G26" s="68"/>
      <c r="H26" s="15"/>
      <c r="I26" s="145"/>
      <c r="J26" s="112"/>
      <c r="K26" s="146"/>
      <c r="L26" s="113"/>
      <c r="M26" s="146"/>
      <c r="N26" s="113"/>
      <c r="O26" s="147"/>
      <c r="P26" s="126"/>
      <c r="Q26" s="127"/>
    </row>
    <row r="27" spans="1:17" x14ac:dyDescent="0.25">
      <c r="A27" s="79">
        <v>51001</v>
      </c>
      <c r="B27" s="149" t="s">
        <v>467</v>
      </c>
      <c r="C27" s="12" t="s">
        <v>22</v>
      </c>
      <c r="D27" s="150">
        <v>40</v>
      </c>
      <c r="E27" s="151">
        <v>95.74</v>
      </c>
      <c r="F27" s="339">
        <f>D27*E27</f>
        <v>3829.6</v>
      </c>
      <c r="G27" s="340">
        <v>0</v>
      </c>
      <c r="H27" s="342">
        <v>0</v>
      </c>
      <c r="I27" s="391">
        <v>40</v>
      </c>
      <c r="J27" s="335">
        <f>E27*I27</f>
        <v>3829.6</v>
      </c>
      <c r="K27" s="336">
        <f>G27+I27</f>
        <v>40</v>
      </c>
      <c r="L27" s="337">
        <f>E27*K27</f>
        <v>3829.6</v>
      </c>
      <c r="M27" s="336">
        <f>D27-K27</f>
        <v>0</v>
      </c>
      <c r="N27" s="337">
        <f>E27*M27</f>
        <v>0</v>
      </c>
      <c r="O27" s="147">
        <f t="shared" ref="O27" si="0">L27/F27</f>
        <v>1</v>
      </c>
      <c r="P27" s="152"/>
      <c r="Q27" s="153"/>
    </row>
    <row r="28" spans="1:17" x14ac:dyDescent="0.25">
      <c r="A28" s="79"/>
      <c r="B28" s="149"/>
      <c r="C28" s="12"/>
      <c r="D28" s="150"/>
      <c r="E28" s="151"/>
      <c r="F28" s="339"/>
      <c r="G28" s="340"/>
      <c r="H28" s="342"/>
      <c r="I28" s="145"/>
      <c r="J28" s="335"/>
      <c r="K28" s="336"/>
      <c r="L28" s="337"/>
      <c r="M28" s="336"/>
      <c r="N28" s="337"/>
      <c r="O28" s="147"/>
      <c r="P28" s="152"/>
      <c r="Q28" s="153"/>
    </row>
    <row r="29" spans="1:17" x14ac:dyDescent="0.25">
      <c r="A29" s="79"/>
      <c r="B29" s="344" t="s">
        <v>625</v>
      </c>
      <c r="C29" s="12"/>
      <c r="D29" s="150"/>
      <c r="E29" s="151"/>
      <c r="F29" s="339"/>
      <c r="G29" s="340"/>
      <c r="H29" s="342"/>
      <c r="I29" s="145"/>
      <c r="J29" s="335"/>
      <c r="K29" s="336"/>
      <c r="L29" s="337"/>
      <c r="M29" s="336"/>
      <c r="N29" s="337"/>
      <c r="O29" s="147"/>
      <c r="P29" s="152"/>
      <c r="Q29" s="153"/>
    </row>
    <row r="30" spans="1:17" ht="15.6" x14ac:dyDescent="0.25">
      <c r="A30" s="114">
        <v>30401</v>
      </c>
      <c r="B30" s="149" t="s">
        <v>465</v>
      </c>
      <c r="C30" s="334" t="s">
        <v>466</v>
      </c>
      <c r="D30" s="150">
        <v>17099</v>
      </c>
      <c r="E30" s="151">
        <v>5.03</v>
      </c>
      <c r="F30" s="339">
        <f>D30*E30</f>
        <v>86007.97</v>
      </c>
      <c r="G30" s="340">
        <v>17099</v>
      </c>
      <c r="H30" s="339">
        <v>86007.97</v>
      </c>
      <c r="I30" s="390">
        <v>0</v>
      </c>
      <c r="J30" s="339">
        <f>E30*I30</f>
        <v>0</v>
      </c>
      <c r="K30" s="339">
        <f>G30+I30</f>
        <v>17099</v>
      </c>
      <c r="L30" s="339">
        <f>E30*K30</f>
        <v>86007.97</v>
      </c>
      <c r="M30" s="340">
        <f>D30-K30</f>
        <v>0</v>
      </c>
      <c r="N30" s="339">
        <f>E30*M30</f>
        <v>0</v>
      </c>
      <c r="O30" s="148">
        <f t="shared" ref="O30" si="1">L30/F30</f>
        <v>1</v>
      </c>
      <c r="P30" s="152"/>
      <c r="Q30" s="153"/>
    </row>
    <row r="31" spans="1:17" ht="15.6" x14ac:dyDescent="0.25">
      <c r="A31" s="114">
        <v>30402</v>
      </c>
      <c r="B31" s="149" t="s">
        <v>224</v>
      </c>
      <c r="C31" s="334" t="s">
        <v>466</v>
      </c>
      <c r="D31" s="150">
        <v>-11147</v>
      </c>
      <c r="E31" s="151">
        <v>8.7799999999999994</v>
      </c>
      <c r="F31" s="339">
        <f>D31*E31</f>
        <v>-97870.659999999989</v>
      </c>
      <c r="G31" s="340">
        <v>-11147</v>
      </c>
      <c r="H31" s="339">
        <v>-97870.659999999989</v>
      </c>
      <c r="I31" s="390">
        <v>0</v>
      </c>
      <c r="J31" s="339">
        <f>E31*I31</f>
        <v>0</v>
      </c>
      <c r="K31" s="339">
        <f>G31+I31</f>
        <v>-11147</v>
      </c>
      <c r="L31" s="339">
        <f>E31*K31</f>
        <v>-97870.659999999989</v>
      </c>
      <c r="M31" s="340">
        <f>D31-K31</f>
        <v>0</v>
      </c>
      <c r="N31" s="339">
        <f>E31*M31</f>
        <v>0</v>
      </c>
      <c r="O31" s="148">
        <f t="shared" ref="O31" si="2">L31/F31</f>
        <v>1</v>
      </c>
      <c r="P31" s="152"/>
      <c r="Q31" s="153"/>
    </row>
    <row r="32" spans="1:17" ht="13.2" customHeight="1" x14ac:dyDescent="0.25">
      <c r="A32" s="114"/>
      <c r="B32" s="154"/>
      <c r="C32" s="76"/>
      <c r="D32" s="150"/>
      <c r="E32" s="151"/>
      <c r="F32" s="14"/>
      <c r="G32" s="77"/>
      <c r="H32" s="14"/>
      <c r="I32" s="16"/>
      <c r="J32" s="14"/>
      <c r="K32" s="14"/>
      <c r="L32" s="14"/>
      <c r="M32" s="77"/>
      <c r="N32" s="14"/>
      <c r="O32" s="148"/>
      <c r="P32" s="152"/>
      <c r="Q32" s="153"/>
    </row>
    <row r="33" spans="1:17" x14ac:dyDescent="0.25">
      <c r="A33" s="114"/>
      <c r="B33" s="344" t="s">
        <v>616</v>
      </c>
      <c r="C33" s="51"/>
      <c r="D33" s="150"/>
      <c r="E33" s="151"/>
      <c r="F33" s="14"/>
      <c r="G33" s="77"/>
      <c r="H33" s="14"/>
      <c r="I33" s="16"/>
      <c r="J33" s="14"/>
      <c r="K33" s="14"/>
      <c r="L33" s="14"/>
      <c r="M33" s="77"/>
      <c r="N33" s="14"/>
      <c r="O33" s="148"/>
      <c r="P33" s="152"/>
      <c r="Q33" s="153"/>
    </row>
    <row r="34" spans="1:17" ht="26.4" x14ac:dyDescent="0.25">
      <c r="A34" s="114">
        <v>30601</v>
      </c>
      <c r="B34" s="149" t="s">
        <v>468</v>
      </c>
      <c r="C34" s="334" t="s">
        <v>469</v>
      </c>
      <c r="D34" s="150">
        <v>107416</v>
      </c>
      <c r="E34" s="151">
        <v>0.42</v>
      </c>
      <c r="F34" s="339">
        <f t="shared" ref="F34:F39" si="3">D34*E34</f>
        <v>45114.720000000001</v>
      </c>
      <c r="G34" s="340">
        <v>0</v>
      </c>
      <c r="H34" s="339">
        <v>0</v>
      </c>
      <c r="I34" s="390">
        <v>107416</v>
      </c>
      <c r="J34" s="339">
        <f t="shared" ref="J34" si="4">E34*I34</f>
        <v>45114.720000000001</v>
      </c>
      <c r="K34" s="339">
        <f t="shared" ref="K34" si="5">G34+I34</f>
        <v>107416</v>
      </c>
      <c r="L34" s="339">
        <f t="shared" ref="L34" si="6">E34*K34</f>
        <v>45114.720000000001</v>
      </c>
      <c r="M34" s="340">
        <f t="shared" ref="M34" si="7">D34-K34</f>
        <v>0</v>
      </c>
      <c r="N34" s="339">
        <f t="shared" ref="N34" si="8">E34*M34</f>
        <v>0</v>
      </c>
      <c r="O34" s="148">
        <f t="shared" ref="O34" si="9">L34/F34</f>
        <v>1</v>
      </c>
      <c r="P34" s="152"/>
      <c r="Q34" s="153"/>
    </row>
    <row r="35" spans="1:17" ht="13.2" customHeight="1" x14ac:dyDescent="0.25">
      <c r="A35" s="114"/>
      <c r="B35" s="149"/>
      <c r="C35" s="76"/>
      <c r="D35" s="150"/>
      <c r="E35" s="151"/>
      <c r="F35" s="14"/>
      <c r="G35" s="77"/>
      <c r="H35" s="14"/>
      <c r="I35" s="16"/>
      <c r="J35" s="14"/>
      <c r="K35" s="14"/>
      <c r="L35" s="14"/>
      <c r="M35" s="77"/>
      <c r="N35" s="14"/>
      <c r="O35" s="148"/>
      <c r="P35" s="152"/>
      <c r="Q35" s="153"/>
    </row>
    <row r="36" spans="1:17" ht="13.2" customHeight="1" x14ac:dyDescent="0.25">
      <c r="A36" s="114"/>
      <c r="B36" s="344" t="s">
        <v>617</v>
      </c>
      <c r="C36" s="76"/>
      <c r="D36" s="150"/>
      <c r="E36" s="151"/>
      <c r="F36" s="14"/>
      <c r="G36" s="77"/>
      <c r="H36" s="14"/>
      <c r="I36" s="16"/>
      <c r="J36" s="14"/>
      <c r="K36" s="14"/>
      <c r="L36" s="14"/>
      <c r="M36" s="77"/>
      <c r="N36" s="14"/>
      <c r="O36" s="148"/>
      <c r="P36" s="152"/>
      <c r="Q36" s="153"/>
    </row>
    <row r="37" spans="1:17" ht="13.2" customHeight="1" x14ac:dyDescent="0.25">
      <c r="A37" s="114">
        <v>30107</v>
      </c>
      <c r="B37" s="149" t="s">
        <v>222</v>
      </c>
      <c r="C37" s="334" t="s">
        <v>474</v>
      </c>
      <c r="D37" s="150">
        <v>30</v>
      </c>
      <c r="E37" s="151">
        <v>4.5599999999999996</v>
      </c>
      <c r="F37" s="339">
        <f t="shared" si="3"/>
        <v>136.79999999999998</v>
      </c>
      <c r="G37" s="339">
        <v>0</v>
      </c>
      <c r="H37" s="339">
        <v>0</v>
      </c>
      <c r="I37" s="390">
        <v>30</v>
      </c>
      <c r="J37" s="339">
        <f t="shared" ref="J37:J39" si="10">E37*I37</f>
        <v>136.79999999999998</v>
      </c>
      <c r="K37" s="339">
        <f t="shared" ref="K37:K39" si="11">G37+I37</f>
        <v>30</v>
      </c>
      <c r="L37" s="339">
        <f t="shared" ref="L37:L39" si="12">E37*K37</f>
        <v>136.79999999999998</v>
      </c>
      <c r="M37" s="340">
        <f t="shared" ref="M37:M39" si="13">D37-K37</f>
        <v>0</v>
      </c>
      <c r="N37" s="339">
        <f t="shared" ref="N37:N39" si="14">E37*M37</f>
        <v>0</v>
      </c>
      <c r="O37" s="148">
        <f t="shared" ref="O37:O39" si="15">L37/F37</f>
        <v>1</v>
      </c>
      <c r="P37" s="152"/>
      <c r="Q37" s="153"/>
    </row>
    <row r="38" spans="1:17" ht="13.2" customHeight="1" x14ac:dyDescent="0.25">
      <c r="A38" s="114" t="s">
        <v>471</v>
      </c>
      <c r="B38" s="149" t="s">
        <v>467</v>
      </c>
      <c r="C38" s="76" t="s">
        <v>22</v>
      </c>
      <c r="D38" s="150">
        <v>13</v>
      </c>
      <c r="E38" s="151">
        <v>95.74</v>
      </c>
      <c r="F38" s="339">
        <f t="shared" si="3"/>
        <v>1244.6199999999999</v>
      </c>
      <c r="G38" s="339">
        <v>10.4</v>
      </c>
      <c r="H38" s="339">
        <v>995.69600000000003</v>
      </c>
      <c r="I38" s="390">
        <v>2.6</v>
      </c>
      <c r="J38" s="339">
        <f t="shared" si="10"/>
        <v>248.92400000000001</v>
      </c>
      <c r="K38" s="339">
        <f t="shared" si="11"/>
        <v>13</v>
      </c>
      <c r="L38" s="339">
        <f t="shared" si="12"/>
        <v>1244.6199999999999</v>
      </c>
      <c r="M38" s="340">
        <f t="shared" si="13"/>
        <v>0</v>
      </c>
      <c r="N38" s="339">
        <f t="shared" si="14"/>
        <v>0</v>
      </c>
      <c r="O38" s="148">
        <f t="shared" si="15"/>
        <v>1</v>
      </c>
      <c r="P38" s="152"/>
      <c r="Q38" s="153"/>
    </row>
    <row r="39" spans="1:17" x14ac:dyDescent="0.25">
      <c r="A39" s="114" t="s">
        <v>472</v>
      </c>
      <c r="B39" s="149" t="s">
        <v>470</v>
      </c>
      <c r="C39" s="76" t="s">
        <v>473</v>
      </c>
      <c r="D39" s="338">
        <v>17.5</v>
      </c>
      <c r="E39" s="151">
        <v>106.38</v>
      </c>
      <c r="F39" s="339">
        <f t="shared" si="3"/>
        <v>1861.6499999999999</v>
      </c>
      <c r="G39" s="339">
        <v>13.840000000000002</v>
      </c>
      <c r="H39" s="339">
        <v>1472.2992000000002</v>
      </c>
      <c r="I39" s="390">
        <v>3.66</v>
      </c>
      <c r="J39" s="339">
        <f t="shared" si="10"/>
        <v>389.35079999999999</v>
      </c>
      <c r="K39" s="339">
        <f t="shared" si="11"/>
        <v>17.5</v>
      </c>
      <c r="L39" s="339">
        <f t="shared" si="12"/>
        <v>1861.6499999999999</v>
      </c>
      <c r="M39" s="340">
        <f t="shared" si="13"/>
        <v>0</v>
      </c>
      <c r="N39" s="339">
        <f t="shared" si="14"/>
        <v>0</v>
      </c>
      <c r="O39" s="148">
        <f t="shared" si="15"/>
        <v>1</v>
      </c>
      <c r="P39" s="152"/>
      <c r="Q39" s="153"/>
    </row>
    <row r="40" spans="1:17" ht="13.2" customHeight="1" x14ac:dyDescent="0.25">
      <c r="A40" s="114"/>
      <c r="B40" s="149"/>
      <c r="C40" s="76"/>
      <c r="D40" s="150"/>
      <c r="E40" s="151"/>
      <c r="F40" s="14"/>
      <c r="G40" s="77"/>
      <c r="H40" s="14"/>
      <c r="I40" s="16"/>
      <c r="J40" s="14"/>
      <c r="K40" s="14"/>
      <c r="L40" s="14"/>
      <c r="M40" s="77"/>
      <c r="N40" s="14"/>
      <c r="O40" s="248"/>
      <c r="P40" s="152"/>
      <c r="Q40" s="153"/>
    </row>
    <row r="41" spans="1:17" ht="26.4" x14ac:dyDescent="0.25">
      <c r="A41" s="114"/>
      <c r="B41" s="344" t="s">
        <v>475</v>
      </c>
      <c r="C41" s="76"/>
      <c r="D41" s="150"/>
      <c r="E41" s="151"/>
      <c r="F41" s="14"/>
      <c r="G41" s="77"/>
      <c r="H41" s="14"/>
      <c r="I41" s="16"/>
      <c r="J41" s="14"/>
      <c r="K41" s="14"/>
      <c r="L41" s="14"/>
      <c r="M41" s="77"/>
      <c r="N41" s="14"/>
      <c r="O41" s="148"/>
      <c r="P41" s="152"/>
      <c r="Q41" s="153"/>
    </row>
    <row r="42" spans="1:17" ht="13.2" customHeight="1" x14ac:dyDescent="0.25">
      <c r="A42" s="114">
        <v>20208</v>
      </c>
      <c r="B42" s="149" t="s">
        <v>135</v>
      </c>
      <c r="C42" s="334" t="s">
        <v>24</v>
      </c>
      <c r="D42" s="150">
        <v>13</v>
      </c>
      <c r="E42" s="151">
        <v>69.150000000000006</v>
      </c>
      <c r="F42" s="339">
        <f t="shared" ref="F42:F54" si="16">D42*E42</f>
        <v>898.95</v>
      </c>
      <c r="G42" s="340">
        <v>13</v>
      </c>
      <c r="H42" s="339">
        <v>898.95</v>
      </c>
      <c r="I42" s="390">
        <v>0</v>
      </c>
      <c r="J42" s="339">
        <f t="shared" ref="J42:J54" si="17">E42*I42</f>
        <v>0</v>
      </c>
      <c r="K42" s="339">
        <f t="shared" ref="K42" si="18">G42+I42</f>
        <v>13</v>
      </c>
      <c r="L42" s="339">
        <f t="shared" ref="L42" si="19">E42*K42</f>
        <v>898.95</v>
      </c>
      <c r="M42" s="340">
        <f t="shared" ref="M42" si="20">D42-K42</f>
        <v>0</v>
      </c>
      <c r="N42" s="339">
        <f t="shared" ref="N42" si="21">E42*M42</f>
        <v>0</v>
      </c>
      <c r="O42" s="148">
        <f t="shared" ref="O42" si="22">L42/F42</f>
        <v>1</v>
      </c>
      <c r="P42" s="152"/>
      <c r="Q42" s="153"/>
    </row>
    <row r="43" spans="1:17" ht="13.2" customHeight="1" x14ac:dyDescent="0.25">
      <c r="A43" s="114"/>
      <c r="B43" s="149"/>
      <c r="C43" s="76"/>
      <c r="D43" s="150"/>
      <c r="E43" s="151"/>
      <c r="F43" s="339"/>
      <c r="G43" s="77"/>
      <c r="H43" s="14"/>
      <c r="I43" s="341"/>
      <c r="J43" s="339"/>
      <c r="K43" s="339"/>
      <c r="L43" s="339"/>
      <c r="M43" s="340"/>
      <c r="N43" s="339"/>
      <c r="O43" s="148"/>
      <c r="P43" s="152"/>
      <c r="Q43" s="153"/>
    </row>
    <row r="44" spans="1:17" ht="26.4" x14ac:dyDescent="0.25">
      <c r="A44" s="114"/>
      <c r="B44" s="344" t="s">
        <v>479</v>
      </c>
      <c r="C44" s="76"/>
      <c r="D44" s="150"/>
      <c r="E44" s="151"/>
      <c r="F44" s="339"/>
      <c r="G44" s="77"/>
      <c r="H44" s="14"/>
      <c r="I44" s="341"/>
      <c r="J44" s="339"/>
      <c r="K44" s="339"/>
      <c r="L44" s="339"/>
      <c r="M44" s="340"/>
      <c r="N44" s="339"/>
      <c r="O44" s="148"/>
      <c r="P44" s="152"/>
      <c r="Q44" s="153"/>
    </row>
    <row r="45" spans="1:17" ht="13.2" customHeight="1" x14ac:dyDescent="0.25">
      <c r="A45" s="114">
        <v>60202</v>
      </c>
      <c r="B45" s="149" t="s">
        <v>306</v>
      </c>
      <c r="C45" s="76" t="s">
        <v>307</v>
      </c>
      <c r="D45" s="150">
        <v>627</v>
      </c>
      <c r="E45" s="151">
        <v>4.5</v>
      </c>
      <c r="F45" s="339">
        <f t="shared" si="16"/>
        <v>2821.5</v>
      </c>
      <c r="G45" s="77">
        <v>627</v>
      </c>
      <c r="H45" s="14">
        <v>2821.5</v>
      </c>
      <c r="I45" s="390">
        <v>0</v>
      </c>
      <c r="J45" s="339">
        <f t="shared" ref="J45" si="23">E45*I45</f>
        <v>0</v>
      </c>
      <c r="K45" s="339">
        <f t="shared" ref="K45" si="24">G45+I45</f>
        <v>627</v>
      </c>
      <c r="L45" s="339">
        <f t="shared" ref="L45" si="25">E45*K45</f>
        <v>2821.5</v>
      </c>
      <c r="M45" s="340">
        <f t="shared" ref="M45" si="26">D45-K45</f>
        <v>0</v>
      </c>
      <c r="N45" s="339">
        <f t="shared" ref="N45" si="27">E45*M45</f>
        <v>0</v>
      </c>
      <c r="O45" s="148">
        <f t="shared" ref="O45" si="28">L45/F45</f>
        <v>1</v>
      </c>
      <c r="P45" s="152"/>
      <c r="Q45" s="153"/>
    </row>
    <row r="46" spans="1:17" ht="13.2" customHeight="1" x14ac:dyDescent="0.25">
      <c r="A46" s="114"/>
      <c r="B46" s="149"/>
      <c r="C46" s="76"/>
      <c r="D46" s="150"/>
      <c r="E46" s="151"/>
      <c r="F46" s="339"/>
      <c r="G46" s="77"/>
      <c r="H46" s="14"/>
      <c r="I46" s="341"/>
      <c r="J46" s="339"/>
      <c r="K46" s="339"/>
      <c r="L46" s="339"/>
      <c r="M46" s="340"/>
      <c r="N46" s="339"/>
      <c r="O46" s="148"/>
      <c r="P46" s="152"/>
      <c r="Q46" s="153"/>
    </row>
    <row r="47" spans="1:17" ht="26.4" x14ac:dyDescent="0.25">
      <c r="A47" s="114"/>
      <c r="B47" s="344" t="s">
        <v>480</v>
      </c>
      <c r="C47" s="76"/>
      <c r="D47" s="150"/>
      <c r="E47" s="151"/>
      <c r="F47" s="339"/>
      <c r="G47" s="77"/>
      <c r="H47" s="14"/>
      <c r="I47" s="341"/>
      <c r="J47" s="339"/>
      <c r="K47" s="339"/>
      <c r="L47" s="339"/>
      <c r="M47" s="340"/>
      <c r="N47" s="339"/>
      <c r="O47" s="148"/>
      <c r="P47" s="152"/>
      <c r="Q47" s="153"/>
    </row>
    <row r="48" spans="1:17" ht="13.2" customHeight="1" x14ac:dyDescent="0.25">
      <c r="A48" s="114">
        <v>60206</v>
      </c>
      <c r="B48" s="149" t="s">
        <v>319</v>
      </c>
      <c r="C48" s="76" t="s">
        <v>307</v>
      </c>
      <c r="D48" s="150">
        <f>1461-894</f>
        <v>567</v>
      </c>
      <c r="E48" s="151">
        <v>7.88</v>
      </c>
      <c r="F48" s="339">
        <f t="shared" si="16"/>
        <v>4467.96</v>
      </c>
      <c r="G48" s="77">
        <v>567</v>
      </c>
      <c r="H48" s="14">
        <v>4467.96</v>
      </c>
      <c r="I48" s="390">
        <v>0</v>
      </c>
      <c r="J48" s="339">
        <f t="shared" si="17"/>
        <v>0</v>
      </c>
      <c r="K48" s="339">
        <f t="shared" ref="K48" si="29">G48+I48</f>
        <v>567</v>
      </c>
      <c r="L48" s="339">
        <f t="shared" ref="L48" si="30">E48*K48</f>
        <v>4467.96</v>
      </c>
      <c r="M48" s="340">
        <f t="shared" ref="M48" si="31">D48-K48</f>
        <v>0</v>
      </c>
      <c r="N48" s="339">
        <f t="shared" ref="N48" si="32">E48*M48</f>
        <v>0</v>
      </c>
      <c r="O48" s="148">
        <f t="shared" ref="O48" si="33">L48/F48</f>
        <v>1</v>
      </c>
      <c r="P48" s="152"/>
      <c r="Q48" s="153"/>
    </row>
    <row r="49" spans="1:17" ht="13.2" customHeight="1" x14ac:dyDescent="0.25">
      <c r="A49" s="114"/>
      <c r="B49" s="149"/>
      <c r="C49" s="76"/>
      <c r="D49" s="150"/>
      <c r="E49" s="151"/>
      <c r="F49" s="339"/>
      <c r="G49" s="77"/>
      <c r="H49" s="14"/>
      <c r="I49" s="16"/>
      <c r="J49" s="339"/>
      <c r="K49" s="339"/>
      <c r="L49" s="339"/>
      <c r="M49" s="340"/>
      <c r="N49" s="339"/>
      <c r="O49" s="148"/>
      <c r="P49" s="152"/>
      <c r="Q49" s="153"/>
    </row>
    <row r="50" spans="1:17" ht="13.2" customHeight="1" x14ac:dyDescent="0.25">
      <c r="A50" s="114"/>
      <c r="B50" s="344" t="s">
        <v>618</v>
      </c>
      <c r="C50" s="76"/>
      <c r="D50" s="150"/>
      <c r="E50" s="151"/>
      <c r="F50" s="339"/>
      <c r="G50" s="77"/>
      <c r="H50" s="14"/>
      <c r="I50" s="16"/>
      <c r="J50" s="339"/>
      <c r="K50" s="339"/>
      <c r="L50" s="339"/>
      <c r="M50" s="340"/>
      <c r="N50" s="339"/>
      <c r="O50" s="148"/>
      <c r="P50" s="152"/>
      <c r="Q50" s="153"/>
    </row>
    <row r="51" spans="1:17" ht="13.2" customHeight="1" x14ac:dyDescent="0.25">
      <c r="A51" s="401" t="s">
        <v>552</v>
      </c>
      <c r="B51" s="396" t="s">
        <v>370</v>
      </c>
      <c r="C51" s="417" t="s">
        <v>24</v>
      </c>
      <c r="D51" s="398">
        <v>-1</v>
      </c>
      <c r="E51" s="399">
        <v>521.28</v>
      </c>
      <c r="F51" s="400">
        <f t="shared" si="16"/>
        <v>-521.28</v>
      </c>
      <c r="G51" s="77">
        <v>0</v>
      </c>
      <c r="H51" s="14">
        <v>0</v>
      </c>
      <c r="I51" s="389">
        <v>-1</v>
      </c>
      <c r="J51" s="339">
        <f t="shared" ref="J51" si="34">E51*I51</f>
        <v>-521.28</v>
      </c>
      <c r="K51" s="339">
        <f t="shared" ref="K51" si="35">G51+I51</f>
        <v>-1</v>
      </c>
      <c r="L51" s="339">
        <f t="shared" ref="L51" si="36">E51*K51</f>
        <v>-521.28</v>
      </c>
      <c r="M51" s="340">
        <f t="shared" ref="M51" si="37">D51-K51</f>
        <v>0</v>
      </c>
      <c r="N51" s="339">
        <f t="shared" ref="N51" si="38">E51*M51</f>
        <v>0</v>
      </c>
      <c r="O51" s="148">
        <f t="shared" ref="O51" si="39">L51/F51</f>
        <v>1</v>
      </c>
      <c r="P51" s="152"/>
      <c r="Q51" s="153"/>
    </row>
    <row r="52" spans="1:17" ht="13.2" customHeight="1" x14ac:dyDescent="0.25">
      <c r="A52" s="114">
        <v>70401</v>
      </c>
      <c r="B52" s="149" t="s">
        <v>477</v>
      </c>
      <c r="C52" s="76" t="s">
        <v>22</v>
      </c>
      <c r="D52" s="150">
        <v>12</v>
      </c>
      <c r="E52" s="151">
        <v>49.41</v>
      </c>
      <c r="F52" s="339">
        <f t="shared" si="16"/>
        <v>592.91999999999996</v>
      </c>
      <c r="G52" s="14">
        <v>10.8</v>
      </c>
      <c r="H52" s="14">
        <v>533.62800000000004</v>
      </c>
      <c r="I52" s="389">
        <v>1.2</v>
      </c>
      <c r="J52" s="339">
        <f t="shared" si="17"/>
        <v>59.291999999999994</v>
      </c>
      <c r="K52" s="339">
        <f t="shared" ref="K52:K54" si="40">G52+I52</f>
        <v>12</v>
      </c>
      <c r="L52" s="339">
        <f t="shared" ref="L52:L54" si="41">E52*K52</f>
        <v>592.91999999999996</v>
      </c>
      <c r="M52" s="340">
        <f t="shared" ref="M52:M54" si="42">D52-K52</f>
        <v>0</v>
      </c>
      <c r="N52" s="339">
        <f t="shared" ref="N52:N54" si="43">E52*M52</f>
        <v>0</v>
      </c>
      <c r="O52" s="148">
        <f t="shared" ref="O52:O54" si="44">L52/F52</f>
        <v>1</v>
      </c>
      <c r="P52" s="152"/>
      <c r="Q52" s="153"/>
    </row>
    <row r="53" spans="1:17" ht="13.2" customHeight="1" x14ac:dyDescent="0.25">
      <c r="A53" s="114">
        <v>70401</v>
      </c>
      <c r="B53" s="149" t="s">
        <v>478</v>
      </c>
      <c r="C53" s="76" t="s">
        <v>22</v>
      </c>
      <c r="D53" s="150">
        <v>12</v>
      </c>
      <c r="E53" s="151">
        <v>24.24</v>
      </c>
      <c r="F53" s="339">
        <f t="shared" si="16"/>
        <v>290.88</v>
      </c>
      <c r="G53" s="14">
        <v>10.8</v>
      </c>
      <c r="H53" s="14">
        <v>261.79199999999997</v>
      </c>
      <c r="I53" s="389">
        <v>1.2</v>
      </c>
      <c r="J53" s="339">
        <f t="shared" si="17"/>
        <v>29.087999999999997</v>
      </c>
      <c r="K53" s="339">
        <f t="shared" si="40"/>
        <v>12</v>
      </c>
      <c r="L53" s="339">
        <f t="shared" si="41"/>
        <v>290.88</v>
      </c>
      <c r="M53" s="340">
        <f t="shared" si="42"/>
        <v>0</v>
      </c>
      <c r="N53" s="339">
        <f t="shared" si="43"/>
        <v>0</v>
      </c>
      <c r="O53" s="148">
        <f t="shared" si="44"/>
        <v>1</v>
      </c>
      <c r="P53" s="152"/>
      <c r="Q53" s="153"/>
    </row>
    <row r="54" spans="1:17" ht="13.2" customHeight="1" x14ac:dyDescent="0.25">
      <c r="A54" s="114">
        <v>70405</v>
      </c>
      <c r="B54" s="149" t="s">
        <v>476</v>
      </c>
      <c r="C54" s="76" t="s">
        <v>24</v>
      </c>
      <c r="D54" s="150">
        <v>1</v>
      </c>
      <c r="E54" s="151">
        <v>214.72</v>
      </c>
      <c r="F54" s="339">
        <f t="shared" si="16"/>
        <v>214.72</v>
      </c>
      <c r="G54" s="14">
        <v>0.9</v>
      </c>
      <c r="H54" s="14">
        <v>193.24799999999999</v>
      </c>
      <c r="I54" s="389">
        <v>0.1</v>
      </c>
      <c r="J54" s="339">
        <f t="shared" si="17"/>
        <v>21.472000000000001</v>
      </c>
      <c r="K54" s="339">
        <f t="shared" si="40"/>
        <v>1</v>
      </c>
      <c r="L54" s="339">
        <f t="shared" si="41"/>
        <v>214.72</v>
      </c>
      <c r="M54" s="340">
        <f t="shared" si="42"/>
        <v>0</v>
      </c>
      <c r="N54" s="339">
        <f t="shared" si="43"/>
        <v>0</v>
      </c>
      <c r="O54" s="148">
        <f t="shared" si="44"/>
        <v>1</v>
      </c>
      <c r="P54" s="152"/>
      <c r="Q54" s="153"/>
    </row>
    <row r="55" spans="1:17" ht="13.2" customHeight="1" x14ac:dyDescent="0.25">
      <c r="A55" s="114"/>
      <c r="B55" s="149"/>
      <c r="C55" s="76"/>
      <c r="D55" s="150"/>
      <c r="E55" s="151"/>
      <c r="F55" s="339"/>
      <c r="G55" s="77"/>
      <c r="H55" s="14"/>
      <c r="I55" s="16"/>
      <c r="J55" s="339"/>
      <c r="K55" s="339"/>
      <c r="L55" s="339"/>
      <c r="M55" s="340"/>
      <c r="N55" s="339"/>
      <c r="O55" s="248"/>
      <c r="P55" s="152"/>
      <c r="Q55" s="153"/>
    </row>
    <row r="56" spans="1:17" ht="13.2" customHeight="1" x14ac:dyDescent="0.25">
      <c r="A56" s="384"/>
      <c r="B56" s="344" t="s">
        <v>505</v>
      </c>
      <c r="C56" s="385"/>
      <c r="D56" s="386"/>
      <c r="E56" s="387"/>
      <c r="F56" s="339"/>
      <c r="G56" s="77"/>
      <c r="H56" s="14"/>
      <c r="I56" s="16"/>
      <c r="J56" s="339"/>
      <c r="K56" s="339"/>
      <c r="L56" s="339"/>
      <c r="M56" s="340"/>
      <c r="N56" s="339"/>
      <c r="O56" s="248"/>
      <c r="P56" s="152"/>
      <c r="Q56" s="153"/>
    </row>
    <row r="57" spans="1:17" ht="13.2" customHeight="1" x14ac:dyDescent="0.25">
      <c r="A57" s="384">
        <v>30103</v>
      </c>
      <c r="B57" s="388" t="s">
        <v>221</v>
      </c>
      <c r="C57" s="334" t="s">
        <v>474</v>
      </c>
      <c r="D57" s="386">
        <v>10720</v>
      </c>
      <c r="E57" s="387">
        <v>3.05</v>
      </c>
      <c r="F57" s="339">
        <f t="shared" ref="F57" si="45">D57*E57</f>
        <v>32695.999999999996</v>
      </c>
      <c r="G57" s="77">
        <v>10720</v>
      </c>
      <c r="H57" s="14">
        <v>32695.999999999996</v>
      </c>
      <c r="I57" s="389">
        <v>0</v>
      </c>
      <c r="J57" s="339">
        <f t="shared" ref="J57" si="46">E57*I57</f>
        <v>0</v>
      </c>
      <c r="K57" s="339">
        <f t="shared" ref="K57" si="47">G57+I57</f>
        <v>10720</v>
      </c>
      <c r="L57" s="339">
        <f t="shared" ref="L57" si="48">E57*K57</f>
        <v>32695.999999999996</v>
      </c>
      <c r="M57" s="340">
        <f t="shared" ref="M57" si="49">D57-K57</f>
        <v>0</v>
      </c>
      <c r="N57" s="339">
        <f t="shared" ref="N57" si="50">E57*M57</f>
        <v>0</v>
      </c>
      <c r="O57" s="148">
        <f t="shared" ref="O57" si="51">L57/F57</f>
        <v>1</v>
      </c>
      <c r="P57" s="152"/>
      <c r="Q57" s="153"/>
    </row>
    <row r="58" spans="1:17" ht="13.2" customHeight="1" x14ac:dyDescent="0.25">
      <c r="A58" s="384"/>
      <c r="B58" s="388"/>
      <c r="C58" s="392"/>
      <c r="D58" s="386"/>
      <c r="E58" s="387"/>
      <c r="F58" s="339"/>
      <c r="G58" s="77"/>
      <c r="H58" s="14"/>
      <c r="I58" s="389"/>
      <c r="J58" s="339"/>
      <c r="K58" s="339"/>
      <c r="L58" s="339"/>
      <c r="M58" s="340"/>
      <c r="N58" s="339"/>
      <c r="O58" s="248"/>
      <c r="P58" s="152"/>
      <c r="Q58" s="153"/>
    </row>
    <row r="59" spans="1:17" ht="13.2" customHeight="1" x14ac:dyDescent="0.25">
      <c r="A59" s="384"/>
      <c r="B59" s="344" t="s">
        <v>506</v>
      </c>
      <c r="C59" s="392"/>
      <c r="D59" s="386"/>
      <c r="E59" s="387"/>
      <c r="F59" s="339"/>
      <c r="G59" s="77"/>
      <c r="H59" s="14"/>
      <c r="I59" s="389"/>
      <c r="J59" s="339"/>
      <c r="K59" s="339"/>
      <c r="L59" s="339"/>
      <c r="M59" s="340"/>
      <c r="N59" s="339"/>
      <c r="O59" s="248"/>
      <c r="P59" s="152"/>
      <c r="Q59" s="153"/>
    </row>
    <row r="60" spans="1:17" ht="13.2" customHeight="1" x14ac:dyDescent="0.25">
      <c r="A60" s="384"/>
      <c r="B60" s="149" t="s">
        <v>103</v>
      </c>
      <c r="C60" s="392"/>
      <c r="D60" s="386"/>
      <c r="E60" s="387"/>
      <c r="F60" s="339"/>
      <c r="G60" s="77"/>
      <c r="H60" s="14"/>
      <c r="I60" s="389"/>
      <c r="J60" s="339"/>
      <c r="K60" s="339"/>
      <c r="L60" s="339"/>
      <c r="M60" s="340"/>
      <c r="N60" s="339"/>
      <c r="O60" s="248"/>
      <c r="P60" s="152"/>
      <c r="Q60" s="153"/>
    </row>
    <row r="61" spans="1:17" ht="13.2" customHeight="1" x14ac:dyDescent="0.25">
      <c r="A61" s="384">
        <v>20201</v>
      </c>
      <c r="B61" s="388" t="s">
        <v>134</v>
      </c>
      <c r="C61" s="392" t="s">
        <v>329</v>
      </c>
      <c r="D61" s="386">
        <v>162</v>
      </c>
      <c r="E61" s="387">
        <v>0.48</v>
      </c>
      <c r="F61" s="339">
        <f t="shared" ref="F61:F74" si="52">D61*E61</f>
        <v>77.759999999999991</v>
      </c>
      <c r="G61" s="77">
        <v>162</v>
      </c>
      <c r="H61" s="14">
        <v>77.759999999999991</v>
      </c>
      <c r="I61" s="389">
        <v>0</v>
      </c>
      <c r="J61" s="339">
        <f t="shared" ref="J61:J75" si="53">E61*I61</f>
        <v>0</v>
      </c>
      <c r="K61" s="339">
        <f t="shared" ref="K61:K75" si="54">G61+I61</f>
        <v>162</v>
      </c>
      <c r="L61" s="339">
        <f t="shared" ref="L61:L75" si="55">E61*K61</f>
        <v>77.759999999999991</v>
      </c>
      <c r="M61" s="340">
        <f t="shared" ref="M61:M75" si="56">D61-K61</f>
        <v>0</v>
      </c>
      <c r="N61" s="339">
        <f t="shared" ref="N61:N75" si="57">E61*M61</f>
        <v>0</v>
      </c>
      <c r="O61" s="248">
        <f t="shared" ref="O61:O75" si="58">L61/F61</f>
        <v>1</v>
      </c>
      <c r="P61" s="152"/>
      <c r="Q61" s="153"/>
    </row>
    <row r="62" spans="1:17" ht="13.2" customHeight="1" x14ac:dyDescent="0.25">
      <c r="A62" s="384"/>
      <c r="B62" s="388" t="s">
        <v>102</v>
      </c>
      <c r="C62" s="392"/>
      <c r="D62" s="386"/>
      <c r="E62" s="387"/>
      <c r="F62" s="339"/>
      <c r="G62" s="77"/>
      <c r="H62" s="14"/>
      <c r="I62" s="389"/>
      <c r="J62" s="339"/>
      <c r="K62" s="339"/>
      <c r="L62" s="339"/>
      <c r="M62" s="340"/>
      <c r="N62" s="339"/>
      <c r="O62" s="248"/>
      <c r="P62" s="152"/>
      <c r="Q62" s="153"/>
    </row>
    <row r="63" spans="1:17" ht="13.2" customHeight="1" x14ac:dyDescent="0.25">
      <c r="A63" s="401">
        <v>30101</v>
      </c>
      <c r="B63" s="396" t="s">
        <v>218</v>
      </c>
      <c r="C63" s="397" t="s">
        <v>214</v>
      </c>
      <c r="D63" s="398">
        <f>-13713-80</f>
        <v>-13793</v>
      </c>
      <c r="E63" s="399">
        <v>0.5</v>
      </c>
      <c r="F63" s="400">
        <f t="shared" si="52"/>
        <v>-6896.5</v>
      </c>
      <c r="G63" s="77">
        <v>-13713</v>
      </c>
      <c r="H63" s="14">
        <v>-6856.5</v>
      </c>
      <c r="I63" s="389">
        <v>-80</v>
      </c>
      <c r="J63" s="339">
        <f t="shared" si="53"/>
        <v>-40</v>
      </c>
      <c r="K63" s="339">
        <f t="shared" si="54"/>
        <v>-13793</v>
      </c>
      <c r="L63" s="339">
        <f t="shared" si="55"/>
        <v>-6896.5</v>
      </c>
      <c r="M63" s="340">
        <f t="shared" si="56"/>
        <v>0</v>
      </c>
      <c r="N63" s="339">
        <f t="shared" si="57"/>
        <v>0</v>
      </c>
      <c r="O63" s="248">
        <f t="shared" si="58"/>
        <v>1</v>
      </c>
      <c r="P63" s="152"/>
      <c r="Q63" s="153"/>
    </row>
    <row r="64" spans="1:17" ht="13.2" customHeight="1" x14ac:dyDescent="0.25">
      <c r="A64" s="401">
        <v>30107</v>
      </c>
      <c r="B64" s="396" t="s">
        <v>222</v>
      </c>
      <c r="C64" s="397" t="s">
        <v>214</v>
      </c>
      <c r="D64" s="402">
        <f>-148-98.5</f>
        <v>-246.5</v>
      </c>
      <c r="E64" s="399">
        <v>4.5599999999999996</v>
      </c>
      <c r="F64" s="400">
        <f t="shared" si="52"/>
        <v>-1124.04</v>
      </c>
      <c r="G64" s="77">
        <v>-148</v>
      </c>
      <c r="H64" s="14">
        <v>-674.88</v>
      </c>
      <c r="I64" s="389">
        <v>-98.5</v>
      </c>
      <c r="J64" s="339">
        <f t="shared" si="53"/>
        <v>-449.15999999999997</v>
      </c>
      <c r="K64" s="339">
        <f t="shared" si="54"/>
        <v>-246.5</v>
      </c>
      <c r="L64" s="339">
        <f t="shared" si="55"/>
        <v>-1124.04</v>
      </c>
      <c r="M64" s="340">
        <f t="shared" si="56"/>
        <v>0</v>
      </c>
      <c r="N64" s="339">
        <f t="shared" si="57"/>
        <v>0</v>
      </c>
      <c r="O64" s="248">
        <f t="shared" si="58"/>
        <v>1</v>
      </c>
      <c r="P64" s="152"/>
      <c r="Q64" s="153"/>
    </row>
    <row r="65" spans="1:17" ht="13.2" customHeight="1" x14ac:dyDescent="0.25">
      <c r="A65" s="401">
        <v>30201</v>
      </c>
      <c r="B65" s="396" t="s">
        <v>223</v>
      </c>
      <c r="C65" s="397" t="s">
        <v>22</v>
      </c>
      <c r="D65" s="398">
        <v>-54</v>
      </c>
      <c r="E65" s="399">
        <v>2.86</v>
      </c>
      <c r="F65" s="400">
        <f t="shared" si="52"/>
        <v>-154.44</v>
      </c>
      <c r="G65" s="77">
        <v>-54</v>
      </c>
      <c r="H65" s="14">
        <v>-154.44</v>
      </c>
      <c r="I65" s="389">
        <v>0</v>
      </c>
      <c r="J65" s="339">
        <f t="shared" si="53"/>
        <v>0</v>
      </c>
      <c r="K65" s="339">
        <f t="shared" si="54"/>
        <v>-54</v>
      </c>
      <c r="L65" s="339">
        <f t="shared" si="55"/>
        <v>-154.44</v>
      </c>
      <c r="M65" s="340">
        <f t="shared" si="56"/>
        <v>0</v>
      </c>
      <c r="N65" s="339">
        <f t="shared" si="57"/>
        <v>0</v>
      </c>
      <c r="O65" s="248">
        <f t="shared" si="58"/>
        <v>1</v>
      </c>
      <c r="P65" s="152"/>
      <c r="Q65" s="153"/>
    </row>
    <row r="66" spans="1:17" ht="13.2" customHeight="1" x14ac:dyDescent="0.25">
      <c r="A66" s="401">
        <v>30402</v>
      </c>
      <c r="B66" s="396" t="s">
        <v>224</v>
      </c>
      <c r="C66" s="397" t="s">
        <v>321</v>
      </c>
      <c r="D66" s="398">
        <v>-95</v>
      </c>
      <c r="E66" s="399">
        <v>8.7799999999999994</v>
      </c>
      <c r="F66" s="400">
        <f t="shared" si="52"/>
        <v>-834.09999999999991</v>
      </c>
      <c r="G66" s="77">
        <v>0</v>
      </c>
      <c r="H66" s="14">
        <v>0</v>
      </c>
      <c r="I66" s="389">
        <v>-95</v>
      </c>
      <c r="J66" s="339">
        <f t="shared" si="53"/>
        <v>-834.09999999999991</v>
      </c>
      <c r="K66" s="339">
        <f t="shared" si="54"/>
        <v>-95</v>
      </c>
      <c r="L66" s="339">
        <f t="shared" si="55"/>
        <v>-834.09999999999991</v>
      </c>
      <c r="M66" s="340">
        <f t="shared" si="56"/>
        <v>0</v>
      </c>
      <c r="N66" s="339">
        <f t="shared" si="57"/>
        <v>0</v>
      </c>
      <c r="O66" s="248">
        <f t="shared" si="58"/>
        <v>1</v>
      </c>
      <c r="P66" s="152"/>
      <c r="Q66" s="153"/>
    </row>
    <row r="67" spans="1:17" ht="13.2" customHeight="1" x14ac:dyDescent="0.25">
      <c r="A67" s="384">
        <v>30403</v>
      </c>
      <c r="B67" s="388" t="s">
        <v>225</v>
      </c>
      <c r="C67" s="392" t="s">
        <v>214</v>
      </c>
      <c r="D67" s="386">
        <v>2021</v>
      </c>
      <c r="E67" s="387">
        <v>1.69</v>
      </c>
      <c r="F67" s="339">
        <f t="shared" si="52"/>
        <v>3415.49</v>
      </c>
      <c r="G67" s="77">
        <v>2021</v>
      </c>
      <c r="H67" s="14">
        <v>3415.49</v>
      </c>
      <c r="I67" s="389">
        <v>0</v>
      </c>
      <c r="J67" s="339">
        <f t="shared" si="53"/>
        <v>0</v>
      </c>
      <c r="K67" s="339">
        <f t="shared" si="54"/>
        <v>2021</v>
      </c>
      <c r="L67" s="339">
        <f t="shared" si="55"/>
        <v>3415.49</v>
      </c>
      <c r="M67" s="340">
        <f t="shared" si="56"/>
        <v>0</v>
      </c>
      <c r="N67" s="339">
        <f t="shared" si="57"/>
        <v>0</v>
      </c>
      <c r="O67" s="248">
        <f t="shared" si="58"/>
        <v>1</v>
      </c>
      <c r="P67" s="152"/>
      <c r="Q67" s="153"/>
    </row>
    <row r="68" spans="1:17" ht="13.2" customHeight="1" x14ac:dyDescent="0.25">
      <c r="A68" s="384">
        <v>30603</v>
      </c>
      <c r="B68" s="149" t="s">
        <v>226</v>
      </c>
      <c r="C68" s="392" t="s">
        <v>329</v>
      </c>
      <c r="D68" s="386">
        <v>3501</v>
      </c>
      <c r="E68" s="387">
        <v>0.34</v>
      </c>
      <c r="F68" s="339">
        <f t="shared" si="52"/>
        <v>1190.3400000000001</v>
      </c>
      <c r="G68" s="77">
        <v>3501</v>
      </c>
      <c r="H68" s="14">
        <v>1190.3400000000001</v>
      </c>
      <c r="I68" s="389">
        <v>0</v>
      </c>
      <c r="J68" s="339">
        <f t="shared" si="53"/>
        <v>0</v>
      </c>
      <c r="K68" s="339">
        <f t="shared" si="54"/>
        <v>3501</v>
      </c>
      <c r="L68" s="339">
        <f t="shared" si="55"/>
        <v>1190.3400000000001</v>
      </c>
      <c r="M68" s="340">
        <f t="shared" si="56"/>
        <v>0</v>
      </c>
      <c r="N68" s="339">
        <f t="shared" si="57"/>
        <v>0</v>
      </c>
      <c r="O68" s="248">
        <f t="shared" si="58"/>
        <v>1</v>
      </c>
      <c r="P68" s="152"/>
      <c r="Q68" s="153"/>
    </row>
    <row r="69" spans="1:17" ht="13.2" customHeight="1" x14ac:dyDescent="0.25">
      <c r="A69" s="401">
        <v>30604</v>
      </c>
      <c r="B69" s="396" t="s">
        <v>227</v>
      </c>
      <c r="C69" s="397" t="s">
        <v>329</v>
      </c>
      <c r="D69" s="398">
        <v>-3503</v>
      </c>
      <c r="E69" s="399">
        <v>0.17</v>
      </c>
      <c r="F69" s="400">
        <f t="shared" si="52"/>
        <v>-595.51</v>
      </c>
      <c r="G69" s="77">
        <v>-3503</v>
      </c>
      <c r="H69" s="14">
        <v>-595.51</v>
      </c>
      <c r="I69" s="389">
        <v>0</v>
      </c>
      <c r="J69" s="339">
        <f t="shared" si="53"/>
        <v>0</v>
      </c>
      <c r="K69" s="339">
        <f t="shared" si="54"/>
        <v>-3503</v>
      </c>
      <c r="L69" s="339">
        <f t="shared" si="55"/>
        <v>-595.51</v>
      </c>
      <c r="M69" s="340">
        <f t="shared" si="56"/>
        <v>0</v>
      </c>
      <c r="N69" s="339">
        <f t="shared" si="57"/>
        <v>0</v>
      </c>
      <c r="O69" s="248">
        <f t="shared" si="58"/>
        <v>1</v>
      </c>
      <c r="P69" s="152"/>
      <c r="Q69" s="153"/>
    </row>
    <row r="70" spans="1:17" ht="13.2" customHeight="1" x14ac:dyDescent="0.25">
      <c r="A70" s="384">
        <v>30605</v>
      </c>
      <c r="B70" s="149" t="s">
        <v>228</v>
      </c>
      <c r="C70" s="392" t="s">
        <v>329</v>
      </c>
      <c r="D70" s="393">
        <v>96.2</v>
      </c>
      <c r="E70" s="387">
        <v>1.1499999999999999</v>
      </c>
      <c r="F70" s="339">
        <f t="shared" si="52"/>
        <v>110.63</v>
      </c>
      <c r="G70" s="77">
        <v>0</v>
      </c>
      <c r="H70" s="14">
        <v>0</v>
      </c>
      <c r="I70" s="389">
        <v>96.2</v>
      </c>
      <c r="J70" s="339">
        <f t="shared" si="53"/>
        <v>110.63</v>
      </c>
      <c r="K70" s="339">
        <f t="shared" si="54"/>
        <v>96.2</v>
      </c>
      <c r="L70" s="339">
        <f t="shared" si="55"/>
        <v>110.63</v>
      </c>
      <c r="M70" s="340">
        <f t="shared" si="56"/>
        <v>0</v>
      </c>
      <c r="N70" s="339">
        <f t="shared" si="57"/>
        <v>0</v>
      </c>
      <c r="O70" s="248">
        <f t="shared" si="58"/>
        <v>1</v>
      </c>
      <c r="P70" s="152"/>
      <c r="Q70" s="153"/>
    </row>
    <row r="71" spans="1:17" ht="13.2" customHeight="1" x14ac:dyDescent="0.25">
      <c r="A71" s="401">
        <v>30606</v>
      </c>
      <c r="B71" s="396" t="s">
        <v>229</v>
      </c>
      <c r="C71" s="397" t="s">
        <v>329</v>
      </c>
      <c r="D71" s="398">
        <v>-30</v>
      </c>
      <c r="E71" s="399">
        <v>3.83</v>
      </c>
      <c r="F71" s="400">
        <f t="shared" si="52"/>
        <v>-114.9</v>
      </c>
      <c r="G71" s="77">
        <v>-30</v>
      </c>
      <c r="H71" s="14">
        <v>-114.9</v>
      </c>
      <c r="I71" s="389">
        <v>0</v>
      </c>
      <c r="J71" s="339">
        <f t="shared" si="53"/>
        <v>0</v>
      </c>
      <c r="K71" s="339">
        <f t="shared" si="54"/>
        <v>-30</v>
      </c>
      <c r="L71" s="339">
        <f t="shared" si="55"/>
        <v>-114.9</v>
      </c>
      <c r="M71" s="340">
        <f t="shared" si="56"/>
        <v>0</v>
      </c>
      <c r="N71" s="339">
        <f t="shared" si="57"/>
        <v>0</v>
      </c>
      <c r="O71" s="248">
        <f t="shared" si="58"/>
        <v>1</v>
      </c>
      <c r="P71" s="152"/>
      <c r="Q71" s="153"/>
    </row>
    <row r="72" spans="1:17" ht="13.2" customHeight="1" x14ac:dyDescent="0.25">
      <c r="A72" s="384">
        <v>30607</v>
      </c>
      <c r="B72" s="149" t="s">
        <v>230</v>
      </c>
      <c r="C72" s="392" t="s">
        <v>329</v>
      </c>
      <c r="D72" s="393">
        <v>2895</v>
      </c>
      <c r="E72" s="387">
        <v>5.0599999999999996</v>
      </c>
      <c r="F72" s="339">
        <f t="shared" si="52"/>
        <v>14648.699999999999</v>
      </c>
      <c r="G72" s="77">
        <v>0</v>
      </c>
      <c r="H72" s="14">
        <v>0</v>
      </c>
      <c r="I72" s="389">
        <v>2895</v>
      </c>
      <c r="J72" s="339">
        <f t="shared" si="53"/>
        <v>14648.699999999999</v>
      </c>
      <c r="K72" s="339">
        <f t="shared" si="54"/>
        <v>2895</v>
      </c>
      <c r="L72" s="339">
        <f t="shared" si="55"/>
        <v>14648.699999999999</v>
      </c>
      <c r="M72" s="340">
        <f t="shared" si="56"/>
        <v>0</v>
      </c>
      <c r="N72" s="339">
        <f t="shared" si="57"/>
        <v>0</v>
      </c>
      <c r="O72" s="248">
        <f t="shared" si="58"/>
        <v>1</v>
      </c>
      <c r="P72" s="152"/>
      <c r="Q72" s="153"/>
    </row>
    <row r="73" spans="1:17" ht="13.2" customHeight="1" x14ac:dyDescent="0.25">
      <c r="A73" s="384">
        <v>30608</v>
      </c>
      <c r="B73" s="149" t="s">
        <v>231</v>
      </c>
      <c r="C73" s="392" t="s">
        <v>329</v>
      </c>
      <c r="D73" s="386">
        <v>321</v>
      </c>
      <c r="E73" s="387">
        <v>6.22</v>
      </c>
      <c r="F73" s="339">
        <f t="shared" si="52"/>
        <v>1996.62</v>
      </c>
      <c r="G73" s="77">
        <v>0</v>
      </c>
      <c r="H73" s="14">
        <v>0</v>
      </c>
      <c r="I73" s="389">
        <v>321</v>
      </c>
      <c r="J73" s="339">
        <f t="shared" si="53"/>
        <v>1996.62</v>
      </c>
      <c r="K73" s="339">
        <f t="shared" si="54"/>
        <v>321</v>
      </c>
      <c r="L73" s="339">
        <f t="shared" si="55"/>
        <v>1996.62</v>
      </c>
      <c r="M73" s="340">
        <f t="shared" si="56"/>
        <v>0</v>
      </c>
      <c r="N73" s="339">
        <f t="shared" si="57"/>
        <v>0</v>
      </c>
      <c r="O73" s="248">
        <f t="shared" si="58"/>
        <v>1</v>
      </c>
      <c r="P73" s="152"/>
      <c r="Q73" s="153"/>
    </row>
    <row r="74" spans="1:17" ht="13.2" customHeight="1" x14ac:dyDescent="0.25">
      <c r="A74" s="401">
        <v>30610</v>
      </c>
      <c r="B74" s="396" t="s">
        <v>232</v>
      </c>
      <c r="C74" s="397" t="s">
        <v>329</v>
      </c>
      <c r="D74" s="402">
        <v>-57.599999999999994</v>
      </c>
      <c r="E74" s="399">
        <v>0.23</v>
      </c>
      <c r="F74" s="400">
        <f t="shared" si="52"/>
        <v>-13.247999999999999</v>
      </c>
      <c r="G74" s="77">
        <v>0</v>
      </c>
      <c r="H74" s="14">
        <v>0</v>
      </c>
      <c r="I74" s="389">
        <v>-57.599999999999994</v>
      </c>
      <c r="J74" s="339">
        <f t="shared" si="53"/>
        <v>-13.247999999999999</v>
      </c>
      <c r="K74" s="339">
        <f t="shared" si="54"/>
        <v>-57.599999999999994</v>
      </c>
      <c r="L74" s="339">
        <f t="shared" si="55"/>
        <v>-13.247999999999999</v>
      </c>
      <c r="M74" s="340">
        <f t="shared" si="56"/>
        <v>0</v>
      </c>
      <c r="N74" s="339">
        <f t="shared" si="57"/>
        <v>0</v>
      </c>
      <c r="O74" s="248">
        <f t="shared" si="58"/>
        <v>1</v>
      </c>
      <c r="P74" s="152"/>
      <c r="Q74" s="153"/>
    </row>
    <row r="75" spans="1:17" ht="13.2" customHeight="1" x14ac:dyDescent="0.25">
      <c r="A75" s="384">
        <v>30706</v>
      </c>
      <c r="B75" s="149" t="s">
        <v>233</v>
      </c>
      <c r="C75" s="392" t="s">
        <v>329</v>
      </c>
      <c r="D75" s="393">
        <f>41070.6-38647</f>
        <v>2423.5999999999985</v>
      </c>
      <c r="E75" s="387">
        <v>1.78</v>
      </c>
      <c r="F75" s="339">
        <f t="shared" ref="F75:F107" si="59">D75*E75</f>
        <v>4314.0079999999971</v>
      </c>
      <c r="G75" s="77">
        <v>2423.5999999999985</v>
      </c>
      <c r="H75" s="14">
        <v>4314.0079999999971</v>
      </c>
      <c r="I75" s="389">
        <v>0</v>
      </c>
      <c r="J75" s="339">
        <f t="shared" si="53"/>
        <v>0</v>
      </c>
      <c r="K75" s="339">
        <f t="shared" si="54"/>
        <v>2423.5999999999985</v>
      </c>
      <c r="L75" s="339">
        <f t="shared" si="55"/>
        <v>4314.0079999999971</v>
      </c>
      <c r="M75" s="340">
        <f t="shared" si="56"/>
        <v>0</v>
      </c>
      <c r="N75" s="339">
        <f t="shared" si="57"/>
        <v>0</v>
      </c>
      <c r="O75" s="248">
        <f t="shared" si="58"/>
        <v>1</v>
      </c>
      <c r="P75" s="152"/>
      <c r="Q75" s="153"/>
    </row>
    <row r="76" spans="1:17" ht="13.2" customHeight="1" x14ac:dyDescent="0.25">
      <c r="A76" s="384"/>
      <c r="B76" s="388" t="s">
        <v>104</v>
      </c>
      <c r="C76" s="392"/>
      <c r="D76" s="386"/>
      <c r="E76" s="387"/>
      <c r="F76" s="339"/>
      <c r="G76" s="77"/>
      <c r="H76" s="14"/>
      <c r="I76" s="389"/>
      <c r="J76" s="339"/>
      <c r="K76" s="339"/>
      <c r="L76" s="339"/>
      <c r="M76" s="340"/>
      <c r="N76" s="339"/>
      <c r="O76" s="248"/>
      <c r="P76" s="152"/>
      <c r="Q76" s="153"/>
    </row>
    <row r="77" spans="1:17" ht="13.2" customHeight="1" x14ac:dyDescent="0.25">
      <c r="A77" s="384">
        <v>40101</v>
      </c>
      <c r="B77" s="388" t="s">
        <v>234</v>
      </c>
      <c r="C77" s="392" t="s">
        <v>329</v>
      </c>
      <c r="D77" s="386">
        <v>2641</v>
      </c>
      <c r="E77" s="387">
        <v>3.11</v>
      </c>
      <c r="F77" s="339">
        <f t="shared" si="59"/>
        <v>8213.51</v>
      </c>
      <c r="G77" s="77">
        <v>2641</v>
      </c>
      <c r="H77" s="14">
        <v>8213.51</v>
      </c>
      <c r="I77" s="389">
        <v>0</v>
      </c>
      <c r="J77" s="339">
        <f t="shared" ref="J77:J107" si="60">E77*I77</f>
        <v>0</v>
      </c>
      <c r="K77" s="339">
        <f t="shared" ref="K77:K107" si="61">G77+I77</f>
        <v>2641</v>
      </c>
      <c r="L77" s="339">
        <f t="shared" ref="L77:L107" si="62">E77*K77</f>
        <v>8213.51</v>
      </c>
      <c r="M77" s="340">
        <f t="shared" ref="M77:M107" si="63">D77-K77</f>
        <v>0</v>
      </c>
      <c r="N77" s="339">
        <f t="shared" ref="N77:N107" si="64">E77*M77</f>
        <v>0</v>
      </c>
      <c r="O77" s="248">
        <f t="shared" ref="O77:O107" si="65">L77/F77</f>
        <v>1</v>
      </c>
      <c r="P77" s="152"/>
      <c r="Q77" s="153"/>
    </row>
    <row r="78" spans="1:17" ht="13.2" customHeight="1" x14ac:dyDescent="0.25">
      <c r="A78" s="384">
        <v>40102</v>
      </c>
      <c r="B78" s="388" t="s">
        <v>236</v>
      </c>
      <c r="C78" s="392" t="s">
        <v>329</v>
      </c>
      <c r="D78" s="386">
        <v>286</v>
      </c>
      <c r="E78" s="387">
        <v>2.69</v>
      </c>
      <c r="F78" s="339">
        <f t="shared" si="59"/>
        <v>769.34</v>
      </c>
      <c r="G78" s="77">
        <v>286</v>
      </c>
      <c r="H78" s="14">
        <v>769.34</v>
      </c>
      <c r="I78" s="389">
        <v>0</v>
      </c>
      <c r="J78" s="339">
        <f t="shared" si="60"/>
        <v>0</v>
      </c>
      <c r="K78" s="339">
        <f t="shared" si="61"/>
        <v>286</v>
      </c>
      <c r="L78" s="339">
        <f t="shared" si="62"/>
        <v>769.34</v>
      </c>
      <c r="M78" s="340">
        <f t="shared" si="63"/>
        <v>0</v>
      </c>
      <c r="N78" s="339">
        <f t="shared" si="64"/>
        <v>0</v>
      </c>
      <c r="O78" s="248">
        <f t="shared" si="65"/>
        <v>1</v>
      </c>
      <c r="P78" s="152"/>
      <c r="Q78" s="153"/>
    </row>
    <row r="79" spans="1:17" ht="13.2" customHeight="1" x14ac:dyDescent="0.25">
      <c r="A79" s="401" t="s">
        <v>507</v>
      </c>
      <c r="B79" s="396" t="s">
        <v>508</v>
      </c>
      <c r="C79" s="397" t="s">
        <v>329</v>
      </c>
      <c r="D79" s="398">
        <v>-487</v>
      </c>
      <c r="E79" s="399">
        <v>3.78</v>
      </c>
      <c r="F79" s="400">
        <f t="shared" si="59"/>
        <v>-1840.86</v>
      </c>
      <c r="G79" s="77">
        <v>-487</v>
      </c>
      <c r="H79" s="14">
        <v>-1840.86</v>
      </c>
      <c r="I79" s="389">
        <v>0</v>
      </c>
      <c r="J79" s="339">
        <f t="shared" si="60"/>
        <v>0</v>
      </c>
      <c r="K79" s="339">
        <f t="shared" si="61"/>
        <v>-487</v>
      </c>
      <c r="L79" s="339">
        <f t="shared" si="62"/>
        <v>-1840.86</v>
      </c>
      <c r="M79" s="340">
        <f t="shared" si="63"/>
        <v>0</v>
      </c>
      <c r="N79" s="339">
        <f t="shared" si="64"/>
        <v>0</v>
      </c>
      <c r="O79" s="248">
        <f t="shared" si="65"/>
        <v>1</v>
      </c>
      <c r="P79" s="152"/>
      <c r="Q79" s="153"/>
    </row>
    <row r="80" spans="1:17" ht="13.2" customHeight="1" x14ac:dyDescent="0.25">
      <c r="A80" s="384" t="s">
        <v>509</v>
      </c>
      <c r="B80" s="388" t="s">
        <v>516</v>
      </c>
      <c r="C80" s="392" t="s">
        <v>329</v>
      </c>
      <c r="D80" s="386">
        <f>1224-105</f>
        <v>1119</v>
      </c>
      <c r="E80" s="387">
        <v>5.86</v>
      </c>
      <c r="F80" s="339">
        <f t="shared" si="59"/>
        <v>6557.34</v>
      </c>
      <c r="G80" s="77">
        <v>1224</v>
      </c>
      <c r="H80" s="14">
        <v>7172.64</v>
      </c>
      <c r="I80" s="389">
        <v>-105</v>
      </c>
      <c r="J80" s="339">
        <f t="shared" si="60"/>
        <v>-615.30000000000007</v>
      </c>
      <c r="K80" s="339">
        <f t="shared" si="61"/>
        <v>1119</v>
      </c>
      <c r="L80" s="339">
        <f t="shared" si="62"/>
        <v>6557.34</v>
      </c>
      <c r="M80" s="340">
        <f t="shared" si="63"/>
        <v>0</v>
      </c>
      <c r="N80" s="339">
        <f t="shared" si="64"/>
        <v>0</v>
      </c>
      <c r="O80" s="248">
        <f t="shared" si="65"/>
        <v>1</v>
      </c>
      <c r="P80" s="152"/>
      <c r="Q80" s="153"/>
    </row>
    <row r="81" spans="1:17" ht="13.2" customHeight="1" x14ac:dyDescent="0.25">
      <c r="A81" s="384" t="s">
        <v>510</v>
      </c>
      <c r="B81" s="388" t="s">
        <v>517</v>
      </c>
      <c r="C81" s="392" t="s">
        <v>329</v>
      </c>
      <c r="D81" s="386">
        <f>233-128</f>
        <v>105</v>
      </c>
      <c r="E81" s="387">
        <v>8.0299999999999994</v>
      </c>
      <c r="F81" s="339">
        <f t="shared" si="59"/>
        <v>843.15</v>
      </c>
      <c r="G81" s="77">
        <v>233</v>
      </c>
      <c r="H81" s="14">
        <v>1870.9899999999998</v>
      </c>
      <c r="I81" s="389">
        <v>-128</v>
      </c>
      <c r="J81" s="339">
        <f t="shared" si="60"/>
        <v>-1027.8399999999999</v>
      </c>
      <c r="K81" s="339">
        <f t="shared" si="61"/>
        <v>105</v>
      </c>
      <c r="L81" s="339">
        <f t="shared" si="62"/>
        <v>843.15</v>
      </c>
      <c r="M81" s="340">
        <f t="shared" si="63"/>
        <v>0</v>
      </c>
      <c r="N81" s="339">
        <f t="shared" si="64"/>
        <v>0</v>
      </c>
      <c r="O81" s="248">
        <f t="shared" si="65"/>
        <v>1</v>
      </c>
      <c r="P81" s="152"/>
      <c r="Q81" s="153"/>
    </row>
    <row r="82" spans="1:17" ht="13.2" customHeight="1" x14ac:dyDescent="0.25">
      <c r="A82" s="384" t="s">
        <v>511</v>
      </c>
      <c r="B82" s="388" t="s">
        <v>518</v>
      </c>
      <c r="C82" s="392" t="s">
        <v>329</v>
      </c>
      <c r="D82" s="386">
        <v>618</v>
      </c>
      <c r="E82" s="387">
        <v>8.85</v>
      </c>
      <c r="F82" s="339">
        <f t="shared" si="59"/>
        <v>5469.3</v>
      </c>
      <c r="G82" s="77">
        <v>618</v>
      </c>
      <c r="H82" s="14">
        <v>5469.3</v>
      </c>
      <c r="I82" s="389">
        <v>0</v>
      </c>
      <c r="J82" s="339">
        <f t="shared" si="60"/>
        <v>0</v>
      </c>
      <c r="K82" s="339">
        <f t="shared" si="61"/>
        <v>618</v>
      </c>
      <c r="L82" s="339">
        <f t="shared" si="62"/>
        <v>5469.3</v>
      </c>
      <c r="M82" s="340">
        <f t="shared" si="63"/>
        <v>0</v>
      </c>
      <c r="N82" s="339">
        <f t="shared" si="64"/>
        <v>0</v>
      </c>
      <c r="O82" s="248">
        <f t="shared" si="65"/>
        <v>1</v>
      </c>
      <c r="P82" s="152"/>
      <c r="Q82" s="153"/>
    </row>
    <row r="83" spans="1:17" ht="13.2" customHeight="1" x14ac:dyDescent="0.25">
      <c r="A83" s="384" t="s">
        <v>512</v>
      </c>
      <c r="B83" s="388" t="s">
        <v>519</v>
      </c>
      <c r="C83" s="392" t="s">
        <v>329</v>
      </c>
      <c r="D83" s="386">
        <v>2483</v>
      </c>
      <c r="E83" s="387">
        <v>2.09</v>
      </c>
      <c r="F83" s="339">
        <f t="shared" si="59"/>
        <v>5189.4699999999993</v>
      </c>
      <c r="G83" s="77">
        <v>2483</v>
      </c>
      <c r="H83" s="14">
        <v>5189.4699999999993</v>
      </c>
      <c r="I83" s="389">
        <v>0</v>
      </c>
      <c r="J83" s="339">
        <f t="shared" si="60"/>
        <v>0</v>
      </c>
      <c r="K83" s="339">
        <f t="shared" si="61"/>
        <v>2483</v>
      </c>
      <c r="L83" s="339">
        <f t="shared" si="62"/>
        <v>5189.4699999999993</v>
      </c>
      <c r="M83" s="340">
        <f t="shared" si="63"/>
        <v>0</v>
      </c>
      <c r="N83" s="339">
        <f t="shared" si="64"/>
        <v>0</v>
      </c>
      <c r="O83" s="248">
        <f t="shared" si="65"/>
        <v>1</v>
      </c>
      <c r="P83" s="152"/>
      <c r="Q83" s="153"/>
    </row>
    <row r="84" spans="1:17" ht="13.2" customHeight="1" x14ac:dyDescent="0.25">
      <c r="A84" s="401" t="s">
        <v>513</v>
      </c>
      <c r="B84" s="396" t="s">
        <v>520</v>
      </c>
      <c r="C84" s="397" t="s">
        <v>329</v>
      </c>
      <c r="D84" s="398">
        <v>-5568</v>
      </c>
      <c r="E84" s="399">
        <v>2.31</v>
      </c>
      <c r="F84" s="400">
        <f t="shared" si="59"/>
        <v>-12862.08</v>
      </c>
      <c r="G84" s="77">
        <v>-5568</v>
      </c>
      <c r="H84" s="14">
        <v>-12862.08</v>
      </c>
      <c r="I84" s="389">
        <v>0</v>
      </c>
      <c r="J84" s="339">
        <f t="shared" si="60"/>
        <v>0</v>
      </c>
      <c r="K84" s="339">
        <f t="shared" si="61"/>
        <v>-5568</v>
      </c>
      <c r="L84" s="339">
        <f t="shared" si="62"/>
        <v>-12862.08</v>
      </c>
      <c r="M84" s="340">
        <f t="shared" si="63"/>
        <v>0</v>
      </c>
      <c r="N84" s="339">
        <f t="shared" si="64"/>
        <v>0</v>
      </c>
      <c r="O84" s="248">
        <f t="shared" si="65"/>
        <v>1</v>
      </c>
      <c r="P84" s="152"/>
      <c r="Q84" s="153"/>
    </row>
    <row r="85" spans="1:17" ht="13.2" customHeight="1" x14ac:dyDescent="0.25">
      <c r="A85" s="384" t="s">
        <v>514</v>
      </c>
      <c r="B85" s="388" t="s">
        <v>521</v>
      </c>
      <c r="C85" s="392" t="s">
        <v>329</v>
      </c>
      <c r="D85" s="386">
        <v>394</v>
      </c>
      <c r="E85" s="387">
        <v>4.51</v>
      </c>
      <c r="F85" s="339">
        <f t="shared" si="59"/>
        <v>1776.9399999999998</v>
      </c>
      <c r="G85" s="77">
        <v>394</v>
      </c>
      <c r="H85" s="14">
        <v>1776.9399999999998</v>
      </c>
      <c r="I85" s="389">
        <v>0</v>
      </c>
      <c r="J85" s="339">
        <f t="shared" si="60"/>
        <v>0</v>
      </c>
      <c r="K85" s="339">
        <f t="shared" si="61"/>
        <v>394</v>
      </c>
      <c r="L85" s="339">
        <f t="shared" si="62"/>
        <v>1776.9399999999998</v>
      </c>
      <c r="M85" s="340">
        <f t="shared" si="63"/>
        <v>0</v>
      </c>
      <c r="N85" s="339">
        <f t="shared" si="64"/>
        <v>0</v>
      </c>
      <c r="O85" s="248">
        <f t="shared" si="65"/>
        <v>1</v>
      </c>
      <c r="P85" s="152"/>
      <c r="Q85" s="153"/>
    </row>
    <row r="86" spans="1:17" ht="13.2" customHeight="1" x14ac:dyDescent="0.25">
      <c r="A86" s="401" t="s">
        <v>515</v>
      </c>
      <c r="B86" s="396" t="s">
        <v>522</v>
      </c>
      <c r="C86" s="397" t="s">
        <v>329</v>
      </c>
      <c r="D86" s="398">
        <v>-716</v>
      </c>
      <c r="E86" s="399">
        <v>6.52</v>
      </c>
      <c r="F86" s="400">
        <f t="shared" si="59"/>
        <v>-4668.32</v>
      </c>
      <c r="G86" s="77">
        <v>-716</v>
      </c>
      <c r="H86" s="14">
        <v>-4668.32</v>
      </c>
      <c r="I86" s="389">
        <v>0</v>
      </c>
      <c r="J86" s="339">
        <f t="shared" si="60"/>
        <v>0</v>
      </c>
      <c r="K86" s="339">
        <f t="shared" si="61"/>
        <v>-716</v>
      </c>
      <c r="L86" s="339">
        <f t="shared" si="62"/>
        <v>-4668.32</v>
      </c>
      <c r="M86" s="340">
        <f t="shared" si="63"/>
        <v>0</v>
      </c>
      <c r="N86" s="339">
        <f t="shared" si="64"/>
        <v>0</v>
      </c>
      <c r="O86" s="248">
        <f t="shared" si="65"/>
        <v>1</v>
      </c>
      <c r="P86" s="152"/>
      <c r="Q86" s="153"/>
    </row>
    <row r="87" spans="1:17" ht="13.2" customHeight="1" x14ac:dyDescent="0.25">
      <c r="A87" s="384">
        <v>40511</v>
      </c>
      <c r="B87" s="388" t="s">
        <v>523</v>
      </c>
      <c r="C87" s="392" t="s">
        <v>329</v>
      </c>
      <c r="D87" s="386">
        <v>1487</v>
      </c>
      <c r="E87" s="387">
        <v>7.2</v>
      </c>
      <c r="F87" s="339">
        <f t="shared" si="59"/>
        <v>10706.4</v>
      </c>
      <c r="G87" s="77">
        <v>1487</v>
      </c>
      <c r="H87" s="14">
        <v>10706.4</v>
      </c>
      <c r="I87" s="389">
        <v>0</v>
      </c>
      <c r="J87" s="339">
        <f t="shared" si="60"/>
        <v>0</v>
      </c>
      <c r="K87" s="339">
        <f t="shared" si="61"/>
        <v>1487</v>
      </c>
      <c r="L87" s="339">
        <f t="shared" si="62"/>
        <v>10706.4</v>
      </c>
      <c r="M87" s="340">
        <f t="shared" si="63"/>
        <v>0</v>
      </c>
      <c r="N87" s="339">
        <f t="shared" si="64"/>
        <v>0</v>
      </c>
      <c r="O87" s="248">
        <f t="shared" si="65"/>
        <v>1</v>
      </c>
      <c r="P87" s="152"/>
      <c r="Q87" s="153"/>
    </row>
    <row r="88" spans="1:17" ht="39.6" x14ac:dyDescent="0.25">
      <c r="A88" s="401" t="s">
        <v>254</v>
      </c>
      <c r="B88" s="396" t="s">
        <v>524</v>
      </c>
      <c r="C88" s="397" t="s">
        <v>329</v>
      </c>
      <c r="D88" s="398">
        <v>-451</v>
      </c>
      <c r="E88" s="399">
        <v>4.71</v>
      </c>
      <c r="F88" s="400">
        <f t="shared" si="59"/>
        <v>-2124.21</v>
      </c>
      <c r="G88" s="77">
        <v>-451</v>
      </c>
      <c r="H88" s="14">
        <v>-2124.21</v>
      </c>
      <c r="I88" s="389">
        <v>0</v>
      </c>
      <c r="J88" s="339">
        <f t="shared" si="60"/>
        <v>0</v>
      </c>
      <c r="K88" s="339">
        <f t="shared" si="61"/>
        <v>-451</v>
      </c>
      <c r="L88" s="339">
        <f t="shared" si="62"/>
        <v>-2124.21</v>
      </c>
      <c r="M88" s="340">
        <f t="shared" si="63"/>
        <v>0</v>
      </c>
      <c r="N88" s="339">
        <f t="shared" si="64"/>
        <v>0</v>
      </c>
      <c r="O88" s="248">
        <f t="shared" si="65"/>
        <v>1</v>
      </c>
      <c r="P88" s="152"/>
      <c r="Q88" s="153"/>
    </row>
    <row r="89" spans="1:17" ht="13.2" customHeight="1" x14ac:dyDescent="0.25">
      <c r="A89" s="401">
        <v>41101</v>
      </c>
      <c r="B89" s="396" t="s">
        <v>143</v>
      </c>
      <c r="C89" s="397" t="s">
        <v>214</v>
      </c>
      <c r="D89" s="398">
        <v>-1</v>
      </c>
      <c r="E89" s="399">
        <v>25.22</v>
      </c>
      <c r="F89" s="400">
        <f t="shared" si="59"/>
        <v>-25.22</v>
      </c>
      <c r="G89" s="77">
        <v>-1</v>
      </c>
      <c r="H89" s="14">
        <v>-25.22</v>
      </c>
      <c r="I89" s="389">
        <v>0</v>
      </c>
      <c r="J89" s="339">
        <f t="shared" si="60"/>
        <v>0</v>
      </c>
      <c r="K89" s="339">
        <f t="shared" si="61"/>
        <v>-1</v>
      </c>
      <c r="L89" s="339">
        <f t="shared" si="62"/>
        <v>-25.22</v>
      </c>
      <c r="M89" s="340">
        <f t="shared" si="63"/>
        <v>0</v>
      </c>
      <c r="N89" s="339">
        <f t="shared" si="64"/>
        <v>0</v>
      </c>
      <c r="O89" s="248">
        <f t="shared" si="65"/>
        <v>1</v>
      </c>
      <c r="P89" s="152"/>
      <c r="Q89" s="153"/>
    </row>
    <row r="90" spans="1:17" ht="13.2" customHeight="1" x14ac:dyDescent="0.25">
      <c r="A90" s="401">
        <v>41101</v>
      </c>
      <c r="B90" s="396" t="s">
        <v>257</v>
      </c>
      <c r="C90" s="397" t="s">
        <v>119</v>
      </c>
      <c r="D90" s="398">
        <v>-309.2</v>
      </c>
      <c r="E90" s="399">
        <v>1.1299999999999999</v>
      </c>
      <c r="F90" s="400">
        <f t="shared" si="59"/>
        <v>-349.39599999999996</v>
      </c>
      <c r="G90" s="77">
        <v>-309.2</v>
      </c>
      <c r="H90" s="14">
        <v>-349.39599999999996</v>
      </c>
      <c r="I90" s="389">
        <v>0</v>
      </c>
      <c r="J90" s="339">
        <f t="shared" si="60"/>
        <v>0</v>
      </c>
      <c r="K90" s="339">
        <f t="shared" si="61"/>
        <v>-309.2</v>
      </c>
      <c r="L90" s="339">
        <f t="shared" si="62"/>
        <v>-349.39599999999996</v>
      </c>
      <c r="M90" s="340">
        <f t="shared" si="63"/>
        <v>0</v>
      </c>
      <c r="N90" s="339">
        <f t="shared" si="64"/>
        <v>0</v>
      </c>
      <c r="O90" s="248">
        <f t="shared" si="65"/>
        <v>1</v>
      </c>
      <c r="P90" s="152"/>
      <c r="Q90" s="153"/>
    </row>
    <row r="91" spans="1:17" ht="13.2" customHeight="1" x14ac:dyDescent="0.25">
      <c r="A91" s="401">
        <v>41101</v>
      </c>
      <c r="B91" s="396" t="s">
        <v>258</v>
      </c>
      <c r="C91" s="397" t="s">
        <v>119</v>
      </c>
      <c r="D91" s="402">
        <v>-56.8</v>
      </c>
      <c r="E91" s="399">
        <v>1.1299999999999999</v>
      </c>
      <c r="F91" s="400">
        <f t="shared" si="59"/>
        <v>-64.183999999999997</v>
      </c>
      <c r="G91" s="77">
        <v>-56.8</v>
      </c>
      <c r="H91" s="14">
        <v>-64.183999999999997</v>
      </c>
      <c r="I91" s="389">
        <v>0</v>
      </c>
      <c r="J91" s="339">
        <f t="shared" si="60"/>
        <v>0</v>
      </c>
      <c r="K91" s="339">
        <f t="shared" si="61"/>
        <v>-56.8</v>
      </c>
      <c r="L91" s="339">
        <f t="shared" si="62"/>
        <v>-64.183999999999997</v>
      </c>
      <c r="M91" s="340">
        <f t="shared" si="63"/>
        <v>0</v>
      </c>
      <c r="N91" s="339">
        <f t="shared" si="64"/>
        <v>0</v>
      </c>
      <c r="O91" s="248">
        <f t="shared" si="65"/>
        <v>1</v>
      </c>
      <c r="P91" s="152"/>
      <c r="Q91" s="153"/>
    </row>
    <row r="92" spans="1:17" ht="26.4" x14ac:dyDescent="0.25">
      <c r="A92" s="384" t="s">
        <v>259</v>
      </c>
      <c r="B92" s="388" t="s">
        <v>525</v>
      </c>
      <c r="C92" s="392" t="s">
        <v>329</v>
      </c>
      <c r="D92" s="386">
        <v>123</v>
      </c>
      <c r="E92" s="387">
        <v>8.17</v>
      </c>
      <c r="F92" s="339">
        <f t="shared" si="59"/>
        <v>1004.91</v>
      </c>
      <c r="G92" s="77">
        <v>0</v>
      </c>
      <c r="H92" s="14">
        <v>0</v>
      </c>
      <c r="I92" s="389">
        <v>123</v>
      </c>
      <c r="J92" s="339">
        <f t="shared" si="60"/>
        <v>1004.91</v>
      </c>
      <c r="K92" s="339">
        <f t="shared" si="61"/>
        <v>123</v>
      </c>
      <c r="L92" s="339">
        <f t="shared" si="62"/>
        <v>1004.91</v>
      </c>
      <c r="M92" s="340">
        <f t="shared" si="63"/>
        <v>0</v>
      </c>
      <c r="N92" s="339">
        <f t="shared" si="64"/>
        <v>0</v>
      </c>
      <c r="O92" s="248">
        <f t="shared" si="65"/>
        <v>1</v>
      </c>
      <c r="P92" s="152"/>
      <c r="Q92" s="153"/>
    </row>
    <row r="93" spans="1:17" ht="26.4" x14ac:dyDescent="0.25">
      <c r="A93" s="401" t="s">
        <v>259</v>
      </c>
      <c r="B93" s="396" t="s">
        <v>526</v>
      </c>
      <c r="C93" s="397" t="s">
        <v>329</v>
      </c>
      <c r="D93" s="398">
        <v>-1872</v>
      </c>
      <c r="E93" s="399">
        <v>12.59</v>
      </c>
      <c r="F93" s="400">
        <f t="shared" si="59"/>
        <v>-23568.48</v>
      </c>
      <c r="G93" s="340">
        <v>0</v>
      </c>
      <c r="H93" s="339">
        <v>0</v>
      </c>
      <c r="I93" s="390">
        <v>-1872</v>
      </c>
      <c r="J93" s="339">
        <f>E93*I93</f>
        <v>-23568.48</v>
      </c>
      <c r="K93" s="339">
        <f t="shared" si="61"/>
        <v>-1872</v>
      </c>
      <c r="L93" s="339">
        <f>E93*K93</f>
        <v>-23568.48</v>
      </c>
      <c r="M93" s="340">
        <f t="shared" si="63"/>
        <v>0</v>
      </c>
      <c r="N93" s="339">
        <f t="shared" si="64"/>
        <v>0</v>
      </c>
      <c r="O93" s="248">
        <f t="shared" si="65"/>
        <v>1</v>
      </c>
      <c r="P93" s="152"/>
      <c r="Q93" s="153"/>
    </row>
    <row r="94" spans="1:17" x14ac:dyDescent="0.25">
      <c r="A94" s="401">
        <v>43003</v>
      </c>
      <c r="B94" s="396" t="s">
        <v>631</v>
      </c>
      <c r="C94" s="397" t="s">
        <v>607</v>
      </c>
      <c r="D94" s="398">
        <v>-93</v>
      </c>
      <c r="E94" s="399">
        <v>8.17</v>
      </c>
      <c r="F94" s="400">
        <f t="shared" si="59"/>
        <v>-759.81</v>
      </c>
      <c r="G94" s="340">
        <v>0</v>
      </c>
      <c r="H94" s="339">
        <v>0</v>
      </c>
      <c r="I94" s="390">
        <v>-93</v>
      </c>
      <c r="J94" s="339">
        <f>E94*I94</f>
        <v>-759.81</v>
      </c>
      <c r="K94" s="339">
        <f t="shared" si="61"/>
        <v>-93</v>
      </c>
      <c r="L94" s="339">
        <f>E94*K94</f>
        <v>-759.81</v>
      </c>
      <c r="M94" s="340">
        <f t="shared" si="63"/>
        <v>0</v>
      </c>
      <c r="N94" s="339">
        <f t="shared" si="64"/>
        <v>0</v>
      </c>
      <c r="O94" s="248">
        <f t="shared" si="65"/>
        <v>1</v>
      </c>
      <c r="P94" s="152"/>
      <c r="Q94" s="153"/>
    </row>
    <row r="95" spans="1:17" x14ac:dyDescent="0.25">
      <c r="A95" s="384">
        <v>44501</v>
      </c>
      <c r="B95" s="388" t="s">
        <v>527</v>
      </c>
      <c r="C95" s="392" t="s">
        <v>329</v>
      </c>
      <c r="D95" s="386">
        <v>57</v>
      </c>
      <c r="E95" s="387">
        <v>1.19</v>
      </c>
      <c r="F95" s="339">
        <f t="shared" si="59"/>
        <v>67.83</v>
      </c>
      <c r="G95" s="77">
        <v>57</v>
      </c>
      <c r="H95" s="14">
        <v>67.83</v>
      </c>
      <c r="I95" s="389">
        <v>0</v>
      </c>
      <c r="J95" s="339">
        <f t="shared" si="60"/>
        <v>0</v>
      </c>
      <c r="K95" s="339">
        <f t="shared" si="61"/>
        <v>57</v>
      </c>
      <c r="L95" s="339">
        <f t="shared" si="62"/>
        <v>67.83</v>
      </c>
      <c r="M95" s="340">
        <f t="shared" si="63"/>
        <v>0</v>
      </c>
      <c r="N95" s="339">
        <f t="shared" si="64"/>
        <v>0</v>
      </c>
      <c r="O95" s="248">
        <f t="shared" si="65"/>
        <v>1</v>
      </c>
      <c r="P95" s="152"/>
      <c r="Q95" s="153"/>
    </row>
    <row r="96" spans="1:17" ht="13.2" customHeight="1" x14ac:dyDescent="0.25">
      <c r="A96" s="401">
        <v>44501</v>
      </c>
      <c r="B96" s="396" t="s">
        <v>528</v>
      </c>
      <c r="C96" s="397" t="s">
        <v>329</v>
      </c>
      <c r="D96" s="398">
        <v>-113</v>
      </c>
      <c r="E96" s="399">
        <v>1.35</v>
      </c>
      <c r="F96" s="400">
        <f t="shared" si="59"/>
        <v>-152.55000000000001</v>
      </c>
      <c r="G96" s="77">
        <v>-113</v>
      </c>
      <c r="H96" s="14">
        <v>-152.55000000000001</v>
      </c>
      <c r="I96" s="389">
        <v>0</v>
      </c>
      <c r="J96" s="339">
        <f t="shared" si="60"/>
        <v>0</v>
      </c>
      <c r="K96" s="339">
        <f t="shared" si="61"/>
        <v>-113</v>
      </c>
      <c r="L96" s="339">
        <f t="shared" si="62"/>
        <v>-152.55000000000001</v>
      </c>
      <c r="M96" s="340">
        <f t="shared" si="63"/>
        <v>0</v>
      </c>
      <c r="N96" s="339">
        <f t="shared" si="64"/>
        <v>0</v>
      </c>
      <c r="O96" s="248">
        <f t="shared" si="65"/>
        <v>1</v>
      </c>
      <c r="P96" s="152"/>
      <c r="Q96" s="153"/>
    </row>
    <row r="97" spans="1:17" ht="13.2" customHeight="1" x14ac:dyDescent="0.25">
      <c r="A97" s="384">
        <v>44501</v>
      </c>
      <c r="B97" s="388" t="s">
        <v>529</v>
      </c>
      <c r="C97" s="392" t="s">
        <v>329</v>
      </c>
      <c r="D97" s="386">
        <v>31</v>
      </c>
      <c r="E97" s="387">
        <v>1.84</v>
      </c>
      <c r="F97" s="339">
        <f t="shared" si="59"/>
        <v>57.04</v>
      </c>
      <c r="G97" s="77">
        <v>31</v>
      </c>
      <c r="H97" s="14">
        <v>57.04</v>
      </c>
      <c r="I97" s="389">
        <v>0</v>
      </c>
      <c r="J97" s="339">
        <f t="shared" si="60"/>
        <v>0</v>
      </c>
      <c r="K97" s="339">
        <f t="shared" si="61"/>
        <v>31</v>
      </c>
      <c r="L97" s="339">
        <f t="shared" si="62"/>
        <v>57.04</v>
      </c>
      <c r="M97" s="340">
        <f t="shared" si="63"/>
        <v>0</v>
      </c>
      <c r="N97" s="339">
        <f t="shared" si="64"/>
        <v>0</v>
      </c>
      <c r="O97" s="248">
        <f t="shared" si="65"/>
        <v>1</v>
      </c>
      <c r="P97" s="152"/>
      <c r="Q97" s="153"/>
    </row>
    <row r="98" spans="1:17" ht="13.2" customHeight="1" x14ac:dyDescent="0.25">
      <c r="A98" s="401">
        <v>44501</v>
      </c>
      <c r="B98" s="396" t="s">
        <v>632</v>
      </c>
      <c r="C98" s="397" t="s">
        <v>607</v>
      </c>
      <c r="D98" s="398">
        <v>-46</v>
      </c>
      <c r="E98" s="399">
        <v>2.04</v>
      </c>
      <c r="F98" s="400">
        <f>D98*E98</f>
        <v>-93.84</v>
      </c>
      <c r="G98" s="77">
        <v>0</v>
      </c>
      <c r="H98" s="14">
        <v>0</v>
      </c>
      <c r="I98" s="389">
        <v>-46</v>
      </c>
      <c r="J98" s="339">
        <f t="shared" si="60"/>
        <v>-93.84</v>
      </c>
      <c r="K98" s="339">
        <f t="shared" si="61"/>
        <v>-46</v>
      </c>
      <c r="L98" s="339">
        <f t="shared" si="62"/>
        <v>-93.84</v>
      </c>
      <c r="M98" s="340">
        <f t="shared" si="63"/>
        <v>0</v>
      </c>
      <c r="N98" s="339">
        <f t="shared" si="64"/>
        <v>0</v>
      </c>
      <c r="O98" s="248">
        <f t="shared" si="65"/>
        <v>1</v>
      </c>
      <c r="P98" s="152"/>
      <c r="Q98" s="153"/>
    </row>
    <row r="99" spans="1:17" ht="13.2" customHeight="1" x14ac:dyDescent="0.25">
      <c r="A99" s="384">
        <v>44501</v>
      </c>
      <c r="B99" s="388" t="s">
        <v>530</v>
      </c>
      <c r="C99" s="392" t="s">
        <v>329</v>
      </c>
      <c r="D99" s="386">
        <v>450</v>
      </c>
      <c r="E99" s="387">
        <v>3.33</v>
      </c>
      <c r="F99" s="339">
        <f>D99*E99</f>
        <v>1498.5</v>
      </c>
      <c r="G99" s="77">
        <v>450</v>
      </c>
      <c r="H99" s="14">
        <v>1498.5</v>
      </c>
      <c r="I99" s="389">
        <v>0</v>
      </c>
      <c r="J99" s="339">
        <f>E99*I99</f>
        <v>0</v>
      </c>
      <c r="K99" s="339">
        <f t="shared" si="61"/>
        <v>450</v>
      </c>
      <c r="L99" s="339">
        <f>E99*K99</f>
        <v>1498.5</v>
      </c>
      <c r="M99" s="340">
        <f t="shared" si="63"/>
        <v>0</v>
      </c>
      <c r="N99" s="339">
        <f t="shared" si="64"/>
        <v>0</v>
      </c>
      <c r="O99" s="248">
        <f t="shared" si="65"/>
        <v>1</v>
      </c>
      <c r="P99" s="152"/>
      <c r="Q99" s="153"/>
    </row>
    <row r="100" spans="1:17" ht="13.2" customHeight="1" x14ac:dyDescent="0.25">
      <c r="A100" s="114">
        <v>45001</v>
      </c>
      <c r="B100" s="149" t="s">
        <v>531</v>
      </c>
      <c r="C100" s="409" t="s">
        <v>22</v>
      </c>
      <c r="D100" s="150">
        <f>-1+16</f>
        <v>15</v>
      </c>
      <c r="E100" s="151">
        <v>19.68</v>
      </c>
      <c r="F100" s="410">
        <f t="shared" si="59"/>
        <v>295.2</v>
      </c>
      <c r="G100" s="77">
        <v>-1</v>
      </c>
      <c r="H100" s="14">
        <v>-19.68</v>
      </c>
      <c r="I100" s="389">
        <v>16</v>
      </c>
      <c r="J100" s="339">
        <f t="shared" si="60"/>
        <v>314.88</v>
      </c>
      <c r="K100" s="339">
        <f t="shared" si="61"/>
        <v>15</v>
      </c>
      <c r="L100" s="339">
        <f t="shared" si="62"/>
        <v>295.2</v>
      </c>
      <c r="M100" s="340">
        <f t="shared" si="63"/>
        <v>0</v>
      </c>
      <c r="N100" s="339">
        <f t="shared" si="64"/>
        <v>0</v>
      </c>
      <c r="O100" s="248">
        <f t="shared" si="65"/>
        <v>1</v>
      </c>
      <c r="P100" s="152"/>
      <c r="Q100" s="153"/>
    </row>
    <row r="101" spans="1:17" ht="13.2" customHeight="1" x14ac:dyDescent="0.25">
      <c r="A101" s="384">
        <v>45003</v>
      </c>
      <c r="B101" s="388" t="s">
        <v>532</v>
      </c>
      <c r="C101" s="392" t="s">
        <v>22</v>
      </c>
      <c r="D101" s="386">
        <f>1+41</f>
        <v>42</v>
      </c>
      <c r="E101" s="387">
        <v>39.36</v>
      </c>
      <c r="F101" s="339">
        <f t="shared" si="59"/>
        <v>1653.12</v>
      </c>
      <c r="G101" s="77">
        <v>1</v>
      </c>
      <c r="H101" s="14">
        <v>39.36</v>
      </c>
      <c r="I101" s="389">
        <v>41</v>
      </c>
      <c r="J101" s="339">
        <f t="shared" si="60"/>
        <v>1613.76</v>
      </c>
      <c r="K101" s="339">
        <f t="shared" si="61"/>
        <v>42</v>
      </c>
      <c r="L101" s="339">
        <f t="shared" si="62"/>
        <v>1653.12</v>
      </c>
      <c r="M101" s="340">
        <f t="shared" si="63"/>
        <v>0</v>
      </c>
      <c r="N101" s="339">
        <f t="shared" si="64"/>
        <v>0</v>
      </c>
      <c r="O101" s="248">
        <f t="shared" si="65"/>
        <v>1</v>
      </c>
      <c r="P101" s="152"/>
      <c r="Q101" s="153"/>
    </row>
    <row r="102" spans="1:17" ht="13.2" customHeight="1" x14ac:dyDescent="0.25">
      <c r="A102" s="401">
        <v>45004</v>
      </c>
      <c r="B102" s="396" t="s">
        <v>533</v>
      </c>
      <c r="C102" s="397" t="s">
        <v>329</v>
      </c>
      <c r="D102" s="398">
        <v>-1</v>
      </c>
      <c r="E102" s="399">
        <v>24.47</v>
      </c>
      <c r="F102" s="400">
        <f t="shared" si="59"/>
        <v>-24.47</v>
      </c>
      <c r="G102" s="77">
        <v>-1</v>
      </c>
      <c r="H102" s="14">
        <v>-24.47</v>
      </c>
      <c r="I102" s="389">
        <v>0</v>
      </c>
      <c r="J102" s="339">
        <f t="shared" si="60"/>
        <v>0</v>
      </c>
      <c r="K102" s="339">
        <f t="shared" si="61"/>
        <v>-1</v>
      </c>
      <c r="L102" s="339">
        <f t="shared" si="62"/>
        <v>-24.47</v>
      </c>
      <c r="M102" s="340">
        <f t="shared" si="63"/>
        <v>0</v>
      </c>
      <c r="N102" s="339">
        <f t="shared" si="64"/>
        <v>0</v>
      </c>
      <c r="O102" s="248">
        <f t="shared" si="65"/>
        <v>1</v>
      </c>
      <c r="P102" s="152"/>
      <c r="Q102" s="153"/>
    </row>
    <row r="103" spans="1:17" ht="13.2" customHeight="1" x14ac:dyDescent="0.25">
      <c r="A103" s="401">
        <v>45004</v>
      </c>
      <c r="B103" s="396" t="s">
        <v>534</v>
      </c>
      <c r="C103" s="397" t="s">
        <v>329</v>
      </c>
      <c r="D103" s="402">
        <v>-1.9</v>
      </c>
      <c r="E103" s="399">
        <v>24.47</v>
      </c>
      <c r="F103" s="400">
        <f t="shared" si="59"/>
        <v>-46.492999999999995</v>
      </c>
      <c r="G103" s="77">
        <v>-1.9</v>
      </c>
      <c r="H103" s="14">
        <v>-46.492999999999995</v>
      </c>
      <c r="I103" s="389">
        <v>0</v>
      </c>
      <c r="J103" s="339">
        <f t="shared" si="60"/>
        <v>0</v>
      </c>
      <c r="K103" s="339">
        <f t="shared" si="61"/>
        <v>-1.9</v>
      </c>
      <c r="L103" s="339">
        <f t="shared" si="62"/>
        <v>-46.492999999999995</v>
      </c>
      <c r="M103" s="340">
        <f t="shared" si="63"/>
        <v>0</v>
      </c>
      <c r="N103" s="339">
        <f t="shared" si="64"/>
        <v>0</v>
      </c>
      <c r="O103" s="248">
        <f t="shared" si="65"/>
        <v>1</v>
      </c>
      <c r="P103" s="152"/>
      <c r="Q103" s="153"/>
    </row>
    <row r="104" spans="1:17" ht="26.4" x14ac:dyDescent="0.25">
      <c r="A104" s="384">
        <v>45005</v>
      </c>
      <c r="B104" s="388" t="s">
        <v>535</v>
      </c>
      <c r="C104" s="392" t="s">
        <v>329</v>
      </c>
      <c r="D104" s="386">
        <v>7</v>
      </c>
      <c r="E104" s="387">
        <v>39.36</v>
      </c>
      <c r="F104" s="339">
        <f t="shared" si="59"/>
        <v>275.52</v>
      </c>
      <c r="G104" s="77">
        <v>7</v>
      </c>
      <c r="H104" s="14">
        <v>275.52</v>
      </c>
      <c r="I104" s="389">
        <v>0</v>
      </c>
      <c r="J104" s="339">
        <f t="shared" si="60"/>
        <v>0</v>
      </c>
      <c r="K104" s="339">
        <f t="shared" si="61"/>
        <v>7</v>
      </c>
      <c r="L104" s="339">
        <f t="shared" si="62"/>
        <v>275.52</v>
      </c>
      <c r="M104" s="340">
        <f t="shared" si="63"/>
        <v>0</v>
      </c>
      <c r="N104" s="339">
        <f t="shared" si="64"/>
        <v>0</v>
      </c>
      <c r="O104" s="248">
        <f t="shared" si="65"/>
        <v>1</v>
      </c>
      <c r="P104" s="152"/>
      <c r="Q104" s="153"/>
    </row>
    <row r="105" spans="1:17" ht="26.4" x14ac:dyDescent="0.25">
      <c r="A105" s="401">
        <v>45005</v>
      </c>
      <c r="B105" s="396" t="s">
        <v>536</v>
      </c>
      <c r="C105" s="397" t="s">
        <v>329</v>
      </c>
      <c r="D105" s="398">
        <v>-20</v>
      </c>
      <c r="E105" s="399">
        <v>39.36</v>
      </c>
      <c r="F105" s="400">
        <f t="shared" si="59"/>
        <v>-787.2</v>
      </c>
      <c r="G105" s="77">
        <v>-20</v>
      </c>
      <c r="H105" s="14">
        <v>-787.2</v>
      </c>
      <c r="I105" s="389">
        <v>0</v>
      </c>
      <c r="J105" s="339">
        <f t="shared" si="60"/>
        <v>0</v>
      </c>
      <c r="K105" s="339">
        <f t="shared" si="61"/>
        <v>-20</v>
      </c>
      <c r="L105" s="339">
        <f t="shared" si="62"/>
        <v>-787.2</v>
      </c>
      <c r="M105" s="340">
        <f t="shared" si="63"/>
        <v>0</v>
      </c>
      <c r="N105" s="339">
        <f t="shared" si="64"/>
        <v>0</v>
      </c>
      <c r="O105" s="248">
        <f t="shared" si="65"/>
        <v>1</v>
      </c>
      <c r="P105" s="152"/>
      <c r="Q105" s="153"/>
    </row>
    <row r="106" spans="1:17" x14ac:dyDescent="0.25">
      <c r="A106" s="384">
        <v>45007</v>
      </c>
      <c r="B106" s="388" t="s">
        <v>537</v>
      </c>
      <c r="C106" s="392" t="s">
        <v>329</v>
      </c>
      <c r="D106" s="386">
        <v>7</v>
      </c>
      <c r="E106" s="387">
        <v>79.790000000000006</v>
      </c>
      <c r="F106" s="339">
        <f t="shared" si="59"/>
        <v>558.53000000000009</v>
      </c>
      <c r="G106" s="77">
        <v>7</v>
      </c>
      <c r="H106" s="14">
        <v>558.53000000000009</v>
      </c>
      <c r="I106" s="389">
        <v>0</v>
      </c>
      <c r="J106" s="339">
        <f t="shared" si="60"/>
        <v>0</v>
      </c>
      <c r="K106" s="339">
        <f t="shared" si="61"/>
        <v>7</v>
      </c>
      <c r="L106" s="339">
        <f t="shared" si="62"/>
        <v>558.53000000000009</v>
      </c>
      <c r="M106" s="340">
        <f t="shared" si="63"/>
        <v>0</v>
      </c>
      <c r="N106" s="339">
        <f t="shared" si="64"/>
        <v>0</v>
      </c>
      <c r="O106" s="248">
        <f t="shared" si="65"/>
        <v>1</v>
      </c>
      <c r="P106" s="152"/>
      <c r="Q106" s="153"/>
    </row>
    <row r="107" spans="1:17" x14ac:dyDescent="0.25">
      <c r="A107" s="401">
        <v>45008</v>
      </c>
      <c r="B107" s="396" t="s">
        <v>281</v>
      </c>
      <c r="C107" s="397" t="s">
        <v>329</v>
      </c>
      <c r="D107" s="398">
        <v>-2</v>
      </c>
      <c r="E107" s="399">
        <v>101.06</v>
      </c>
      <c r="F107" s="400">
        <f t="shared" si="59"/>
        <v>-202.12</v>
      </c>
      <c r="G107" s="77">
        <v>-2</v>
      </c>
      <c r="H107" s="14">
        <v>-202.12</v>
      </c>
      <c r="I107" s="389">
        <v>0</v>
      </c>
      <c r="J107" s="339">
        <f t="shared" si="60"/>
        <v>0</v>
      </c>
      <c r="K107" s="339">
        <f t="shared" si="61"/>
        <v>-2</v>
      </c>
      <c r="L107" s="339">
        <f t="shared" si="62"/>
        <v>-202.12</v>
      </c>
      <c r="M107" s="340">
        <f t="shared" si="63"/>
        <v>0</v>
      </c>
      <c r="N107" s="339">
        <f t="shared" si="64"/>
        <v>0</v>
      </c>
      <c r="O107" s="248">
        <f t="shared" si="65"/>
        <v>1</v>
      </c>
      <c r="P107" s="152"/>
      <c r="Q107" s="153"/>
    </row>
    <row r="108" spans="1:17" ht="13.2" customHeight="1" x14ac:dyDescent="0.25">
      <c r="A108" s="384"/>
      <c r="B108" s="388"/>
      <c r="C108" s="392"/>
      <c r="D108" s="386"/>
      <c r="E108" s="387"/>
      <c r="F108" s="339"/>
      <c r="G108" s="77"/>
      <c r="H108" s="14"/>
      <c r="I108" s="389"/>
      <c r="J108" s="339"/>
      <c r="K108" s="339"/>
      <c r="L108" s="339"/>
      <c r="M108" s="340"/>
      <c r="N108" s="339"/>
      <c r="O108" s="248"/>
      <c r="P108" s="152"/>
      <c r="Q108" s="153"/>
    </row>
    <row r="109" spans="1:17" ht="13.2" customHeight="1" x14ac:dyDescent="0.25">
      <c r="A109" s="384"/>
      <c r="B109" s="388" t="s">
        <v>105</v>
      </c>
      <c r="C109" s="392"/>
      <c r="D109" s="386"/>
      <c r="E109" s="387"/>
      <c r="F109" s="339"/>
      <c r="G109" s="77"/>
      <c r="H109" s="14"/>
      <c r="I109" s="389"/>
      <c r="J109" s="339"/>
      <c r="K109" s="339"/>
      <c r="L109" s="339"/>
      <c r="M109" s="340"/>
      <c r="N109" s="339"/>
      <c r="O109" s="248"/>
      <c r="P109" s="152"/>
      <c r="Q109" s="153"/>
    </row>
    <row r="110" spans="1:17" ht="13.2" customHeight="1" x14ac:dyDescent="0.25">
      <c r="A110" s="401" t="s">
        <v>557</v>
      </c>
      <c r="B110" s="396" t="s">
        <v>558</v>
      </c>
      <c r="C110" s="397" t="s">
        <v>22</v>
      </c>
      <c r="D110" s="405">
        <v>-2</v>
      </c>
      <c r="E110" s="399">
        <v>95.74</v>
      </c>
      <c r="F110" s="400">
        <f t="shared" ref="F110:F113" si="66">D110*E110</f>
        <v>-191.48</v>
      </c>
      <c r="G110" s="77">
        <v>0</v>
      </c>
      <c r="H110" s="14">
        <v>0</v>
      </c>
      <c r="I110" s="389">
        <v>-2</v>
      </c>
      <c r="J110" s="339">
        <f t="shared" ref="J110" si="67">E110*I110</f>
        <v>-191.48</v>
      </c>
      <c r="K110" s="339">
        <f t="shared" ref="K110" si="68">G110+I110</f>
        <v>-2</v>
      </c>
      <c r="L110" s="339">
        <f t="shared" ref="L110" si="69">E110*K110</f>
        <v>-191.48</v>
      </c>
      <c r="M110" s="340">
        <f t="shared" ref="M110" si="70">D110-K110</f>
        <v>0</v>
      </c>
      <c r="N110" s="339">
        <f t="shared" ref="N110" si="71">E110*M110</f>
        <v>0</v>
      </c>
      <c r="O110" s="248">
        <f t="shared" ref="O110" si="72">L110/F110</f>
        <v>1</v>
      </c>
      <c r="P110" s="152"/>
      <c r="Q110" s="153"/>
    </row>
    <row r="111" spans="1:17" ht="13.2" customHeight="1" x14ac:dyDescent="0.25">
      <c r="A111" s="401" t="s">
        <v>556</v>
      </c>
      <c r="B111" s="407" t="s">
        <v>559</v>
      </c>
      <c r="C111" s="397" t="s">
        <v>22</v>
      </c>
      <c r="D111" s="405">
        <v>-1</v>
      </c>
      <c r="E111" s="399">
        <v>101.06</v>
      </c>
      <c r="F111" s="400">
        <f t="shared" si="66"/>
        <v>-101.06</v>
      </c>
      <c r="G111" s="77">
        <v>0</v>
      </c>
      <c r="H111" s="14">
        <v>0</v>
      </c>
      <c r="I111" s="389">
        <v>-1</v>
      </c>
      <c r="J111" s="339">
        <f t="shared" ref="J111:J113" si="73">E111*I111</f>
        <v>-101.06</v>
      </c>
      <c r="K111" s="339">
        <f t="shared" ref="K111:K113" si="74">G111+I111</f>
        <v>-1</v>
      </c>
      <c r="L111" s="339">
        <f t="shared" ref="L111:L113" si="75">E111*K111</f>
        <v>-101.06</v>
      </c>
      <c r="M111" s="340">
        <f t="shared" ref="M111:M113" si="76">D111-K111</f>
        <v>0</v>
      </c>
      <c r="N111" s="339">
        <f t="shared" ref="N111:N113" si="77">E111*M111</f>
        <v>0</v>
      </c>
      <c r="O111" s="248">
        <f t="shared" ref="O111:O113" si="78">L111/F111</f>
        <v>1</v>
      </c>
      <c r="P111" s="152"/>
      <c r="Q111" s="153"/>
    </row>
    <row r="112" spans="1:17" ht="13.2" customHeight="1" x14ac:dyDescent="0.25">
      <c r="A112" s="384" t="s">
        <v>471</v>
      </c>
      <c r="B112" s="406" t="s">
        <v>467</v>
      </c>
      <c r="C112" s="392" t="s">
        <v>22</v>
      </c>
      <c r="D112" s="404">
        <f>26.7-12</f>
        <v>14.7</v>
      </c>
      <c r="E112" s="387">
        <v>95.74</v>
      </c>
      <c r="F112" s="339">
        <f t="shared" si="66"/>
        <v>1407.3779999999999</v>
      </c>
      <c r="G112" s="77">
        <v>0</v>
      </c>
      <c r="H112" s="14">
        <v>0</v>
      </c>
      <c r="I112" s="389">
        <f>79.7-40-13-12</f>
        <v>14.700000000000003</v>
      </c>
      <c r="J112" s="339">
        <f t="shared" si="73"/>
        <v>1407.3780000000002</v>
      </c>
      <c r="K112" s="339">
        <f t="shared" si="74"/>
        <v>14.700000000000003</v>
      </c>
      <c r="L112" s="339">
        <f t="shared" si="75"/>
        <v>1407.3780000000002</v>
      </c>
      <c r="M112" s="340">
        <f t="shared" si="76"/>
        <v>0</v>
      </c>
      <c r="N112" s="339">
        <f t="shared" si="77"/>
        <v>0</v>
      </c>
      <c r="O112" s="248">
        <f t="shared" si="78"/>
        <v>1.0000000000000002</v>
      </c>
      <c r="P112" s="152"/>
      <c r="Q112" s="153"/>
    </row>
    <row r="113" spans="1:17" ht="13.2" customHeight="1" x14ac:dyDescent="0.25">
      <c r="A113" s="401" t="s">
        <v>560</v>
      </c>
      <c r="B113" s="408" t="s">
        <v>561</v>
      </c>
      <c r="C113" s="397" t="s">
        <v>22</v>
      </c>
      <c r="D113" s="405">
        <v>-0.2</v>
      </c>
      <c r="E113" s="399">
        <v>138.30000000000001</v>
      </c>
      <c r="F113" s="400">
        <f t="shared" si="66"/>
        <v>-27.660000000000004</v>
      </c>
      <c r="G113" s="77">
        <v>0</v>
      </c>
      <c r="H113" s="14">
        <v>0</v>
      </c>
      <c r="I113" s="389">
        <v>-0.2</v>
      </c>
      <c r="J113" s="339">
        <f t="shared" si="73"/>
        <v>-27.660000000000004</v>
      </c>
      <c r="K113" s="339">
        <f t="shared" si="74"/>
        <v>-0.2</v>
      </c>
      <c r="L113" s="339">
        <f t="shared" si="75"/>
        <v>-27.660000000000004</v>
      </c>
      <c r="M113" s="340">
        <f t="shared" si="76"/>
        <v>0</v>
      </c>
      <c r="N113" s="339">
        <f t="shared" si="77"/>
        <v>0</v>
      </c>
      <c r="O113" s="248">
        <f t="shared" si="78"/>
        <v>1</v>
      </c>
      <c r="P113" s="152"/>
      <c r="Q113" s="153"/>
    </row>
    <row r="114" spans="1:17" ht="13.2" customHeight="1" x14ac:dyDescent="0.25">
      <c r="A114" s="384"/>
      <c r="B114" s="388"/>
      <c r="C114" s="392"/>
      <c r="D114" s="386"/>
      <c r="E114" s="387"/>
      <c r="F114" s="339"/>
      <c r="G114" s="77"/>
      <c r="H114" s="14"/>
      <c r="I114" s="389"/>
      <c r="J114" s="339"/>
      <c r="K114" s="339"/>
      <c r="L114" s="339"/>
      <c r="M114" s="340"/>
      <c r="N114" s="339"/>
      <c r="O114" s="248"/>
      <c r="P114" s="152"/>
      <c r="Q114" s="153"/>
    </row>
    <row r="115" spans="1:17" ht="13.2" customHeight="1" x14ac:dyDescent="0.25">
      <c r="A115" s="384"/>
      <c r="B115" s="388"/>
      <c r="C115" s="392"/>
      <c r="D115" s="386"/>
      <c r="E115" s="387"/>
      <c r="F115" s="339"/>
      <c r="G115" s="77"/>
      <c r="H115" s="14"/>
      <c r="I115" s="389"/>
      <c r="J115" s="339"/>
      <c r="K115" s="339"/>
      <c r="L115" s="339"/>
      <c r="M115" s="340"/>
      <c r="N115" s="339"/>
      <c r="O115" s="248"/>
      <c r="P115" s="152"/>
      <c r="Q115" s="153"/>
    </row>
    <row r="116" spans="1:17" ht="13.2" customHeight="1" x14ac:dyDescent="0.25">
      <c r="A116" s="384"/>
      <c r="B116" s="388" t="s">
        <v>106</v>
      </c>
      <c r="C116" s="392"/>
      <c r="D116" s="386"/>
      <c r="E116" s="387"/>
      <c r="F116" s="339"/>
      <c r="G116" s="77"/>
      <c r="H116" s="14"/>
      <c r="I116" s="389"/>
      <c r="J116" s="339"/>
      <c r="K116" s="339"/>
      <c r="L116" s="339"/>
      <c r="M116" s="340"/>
      <c r="N116" s="339"/>
      <c r="O116" s="248"/>
      <c r="P116" s="152"/>
      <c r="Q116" s="153"/>
    </row>
    <row r="117" spans="1:17" ht="13.2" customHeight="1" x14ac:dyDescent="0.25">
      <c r="A117" s="384">
        <v>70102</v>
      </c>
      <c r="B117" s="388" t="s">
        <v>362</v>
      </c>
      <c r="C117" s="392" t="s">
        <v>329</v>
      </c>
      <c r="D117" s="404">
        <v>0.23</v>
      </c>
      <c r="E117" s="387">
        <v>202.13</v>
      </c>
      <c r="F117" s="339">
        <f t="shared" ref="F117:F125" si="79">D117*E117</f>
        <v>46.489899999999999</v>
      </c>
      <c r="G117" s="77">
        <v>0</v>
      </c>
      <c r="H117" s="14">
        <v>0</v>
      </c>
      <c r="I117" s="389">
        <v>0.23</v>
      </c>
      <c r="J117" s="339">
        <f t="shared" ref="J117" si="80">E117*I117</f>
        <v>46.489899999999999</v>
      </c>
      <c r="K117" s="339">
        <f t="shared" ref="K117" si="81">G117+I117</f>
        <v>0.23</v>
      </c>
      <c r="L117" s="339">
        <f t="shared" ref="L117" si="82">E117*K117</f>
        <v>46.489899999999999</v>
      </c>
      <c r="M117" s="340">
        <f t="shared" ref="M117" si="83">D117-K117</f>
        <v>0</v>
      </c>
      <c r="N117" s="339">
        <f t="shared" ref="N117" si="84">E117*M117</f>
        <v>0</v>
      </c>
      <c r="O117" s="248">
        <f t="shared" ref="O117" si="85">L117/F117</f>
        <v>1</v>
      </c>
      <c r="P117" s="152"/>
      <c r="Q117" s="153"/>
    </row>
    <row r="118" spans="1:17" ht="13.2" customHeight="1" x14ac:dyDescent="0.25">
      <c r="A118" s="384">
        <v>70107</v>
      </c>
      <c r="B118" s="388" t="s">
        <v>364</v>
      </c>
      <c r="C118" s="392" t="s">
        <v>24</v>
      </c>
      <c r="D118" s="386">
        <v>4</v>
      </c>
      <c r="E118" s="387">
        <v>53.19</v>
      </c>
      <c r="F118" s="339">
        <f t="shared" si="79"/>
        <v>212.76</v>
      </c>
      <c r="G118" s="77">
        <v>0</v>
      </c>
      <c r="H118" s="14">
        <v>0</v>
      </c>
      <c r="I118" s="389">
        <v>4</v>
      </c>
      <c r="J118" s="339">
        <f t="shared" ref="J118" si="86">E118*I118</f>
        <v>212.76</v>
      </c>
      <c r="K118" s="339">
        <f t="shared" ref="K118" si="87">G118+I118</f>
        <v>4</v>
      </c>
      <c r="L118" s="339">
        <f t="shared" ref="L118" si="88">E118*K118</f>
        <v>212.76</v>
      </c>
      <c r="M118" s="340">
        <f t="shared" ref="M118" si="89">D118-K118</f>
        <v>0</v>
      </c>
      <c r="N118" s="339">
        <f t="shared" ref="N118" si="90">E118*M118</f>
        <v>0</v>
      </c>
      <c r="O118" s="248">
        <f t="shared" ref="O118" si="91">L118/F118</f>
        <v>1</v>
      </c>
      <c r="P118" s="152"/>
      <c r="Q118" s="153"/>
    </row>
    <row r="119" spans="1:17" ht="13.2" customHeight="1" x14ac:dyDescent="0.25">
      <c r="A119" s="384">
        <v>70108</v>
      </c>
      <c r="B119" s="388" t="s">
        <v>365</v>
      </c>
      <c r="C119" s="392" t="s">
        <v>24</v>
      </c>
      <c r="D119" s="386">
        <v>13</v>
      </c>
      <c r="E119" s="387">
        <v>55.32</v>
      </c>
      <c r="F119" s="339">
        <f t="shared" si="79"/>
        <v>719.16</v>
      </c>
      <c r="G119" s="77">
        <v>0</v>
      </c>
      <c r="H119" s="14">
        <v>0</v>
      </c>
      <c r="I119" s="389">
        <v>13</v>
      </c>
      <c r="J119" s="339">
        <f t="shared" ref="J119" si="92">E119*I119</f>
        <v>719.16</v>
      </c>
      <c r="K119" s="339">
        <f t="shared" ref="K119" si="93">G119+I119</f>
        <v>13</v>
      </c>
      <c r="L119" s="339">
        <f t="shared" ref="L119" si="94">E119*K119</f>
        <v>719.16</v>
      </c>
      <c r="M119" s="340">
        <f t="shared" ref="M119" si="95">D119-K119</f>
        <v>0</v>
      </c>
      <c r="N119" s="339">
        <f t="shared" ref="N119" si="96">E119*M119</f>
        <v>0</v>
      </c>
      <c r="O119" s="248">
        <f t="shared" ref="O119" si="97">L119/F119</f>
        <v>1</v>
      </c>
      <c r="P119" s="152"/>
      <c r="Q119" s="153"/>
    </row>
    <row r="120" spans="1:17" ht="13.2" customHeight="1" x14ac:dyDescent="0.25">
      <c r="A120" s="401">
        <v>70201</v>
      </c>
      <c r="B120" s="396" t="s">
        <v>366</v>
      </c>
      <c r="C120" s="397" t="s">
        <v>329</v>
      </c>
      <c r="D120" s="398">
        <v>-4</v>
      </c>
      <c r="E120" s="399">
        <v>6.38</v>
      </c>
      <c r="F120" s="400">
        <f t="shared" si="79"/>
        <v>-25.52</v>
      </c>
      <c r="G120" s="77">
        <v>0</v>
      </c>
      <c r="H120" s="14">
        <v>0</v>
      </c>
      <c r="I120" s="389">
        <v>-4</v>
      </c>
      <c r="J120" s="339">
        <f t="shared" ref="J120:J125" si="98">E120*I120</f>
        <v>-25.52</v>
      </c>
      <c r="K120" s="339">
        <f t="shared" ref="K120:K125" si="99">G120+I120</f>
        <v>-4</v>
      </c>
      <c r="L120" s="339">
        <f t="shared" ref="L120:L125" si="100">E120*K120</f>
        <v>-25.52</v>
      </c>
      <c r="M120" s="340">
        <f t="shared" ref="M120:M125" si="101">D120-K120</f>
        <v>0</v>
      </c>
      <c r="N120" s="339">
        <f t="shared" ref="N120:N125" si="102">E120*M120</f>
        <v>0</v>
      </c>
      <c r="O120" s="248">
        <f t="shared" ref="O120:O125" si="103">L120/F120</f>
        <v>1</v>
      </c>
      <c r="P120" s="152"/>
      <c r="Q120" s="153"/>
    </row>
    <row r="121" spans="1:17" ht="13.2" customHeight="1" x14ac:dyDescent="0.25">
      <c r="A121" s="401">
        <v>70401</v>
      </c>
      <c r="B121" s="396" t="s">
        <v>368</v>
      </c>
      <c r="C121" s="397" t="s">
        <v>329</v>
      </c>
      <c r="D121" s="398">
        <f>-88-12</f>
        <v>-100</v>
      </c>
      <c r="E121" s="399">
        <v>24.24</v>
      </c>
      <c r="F121" s="400">
        <f t="shared" si="79"/>
        <v>-2424</v>
      </c>
      <c r="G121" s="77">
        <v>0</v>
      </c>
      <c r="H121" s="14">
        <v>0</v>
      </c>
      <c r="I121" s="389">
        <f>-88-12</f>
        <v>-100</v>
      </c>
      <c r="J121" s="339">
        <f t="shared" si="98"/>
        <v>-2424</v>
      </c>
      <c r="K121" s="339">
        <f t="shared" si="99"/>
        <v>-100</v>
      </c>
      <c r="L121" s="339">
        <f t="shared" si="100"/>
        <v>-2424</v>
      </c>
      <c r="M121" s="340">
        <f t="shared" si="101"/>
        <v>0</v>
      </c>
      <c r="N121" s="339">
        <f t="shared" si="102"/>
        <v>0</v>
      </c>
      <c r="O121" s="248">
        <f t="shared" si="103"/>
        <v>1</v>
      </c>
      <c r="P121" s="152"/>
      <c r="Q121" s="153"/>
    </row>
    <row r="122" spans="1:17" ht="13.2" customHeight="1" x14ac:dyDescent="0.25">
      <c r="A122" s="401">
        <v>70404</v>
      </c>
      <c r="B122" s="396" t="s">
        <v>369</v>
      </c>
      <c r="C122" s="397" t="s">
        <v>24</v>
      </c>
      <c r="D122" s="398">
        <v>-2</v>
      </c>
      <c r="E122" s="399">
        <v>1702.13</v>
      </c>
      <c r="F122" s="400">
        <f t="shared" si="79"/>
        <v>-3404.26</v>
      </c>
      <c r="G122" s="77">
        <v>0</v>
      </c>
      <c r="H122" s="14">
        <v>0</v>
      </c>
      <c r="I122" s="389">
        <v>-2</v>
      </c>
      <c r="J122" s="339">
        <f t="shared" si="98"/>
        <v>-3404.26</v>
      </c>
      <c r="K122" s="339">
        <f t="shared" si="99"/>
        <v>-2</v>
      </c>
      <c r="L122" s="339">
        <f t="shared" si="100"/>
        <v>-3404.26</v>
      </c>
      <c r="M122" s="340">
        <f t="shared" si="101"/>
        <v>0</v>
      </c>
      <c r="N122" s="339">
        <f t="shared" si="102"/>
        <v>0</v>
      </c>
      <c r="O122" s="248">
        <f t="shared" si="103"/>
        <v>1</v>
      </c>
      <c r="P122" s="152"/>
      <c r="Q122" s="153"/>
    </row>
    <row r="123" spans="1:17" ht="13.2" customHeight="1" x14ac:dyDescent="0.25">
      <c r="A123" s="401" t="s">
        <v>552</v>
      </c>
      <c r="B123" s="396" t="s">
        <v>370</v>
      </c>
      <c r="C123" s="397" t="s">
        <v>24</v>
      </c>
      <c r="D123" s="398">
        <f>-2+1</f>
        <v>-1</v>
      </c>
      <c r="E123" s="399">
        <v>521.28</v>
      </c>
      <c r="F123" s="400">
        <f t="shared" si="79"/>
        <v>-521.28</v>
      </c>
      <c r="G123" s="77">
        <v>0</v>
      </c>
      <c r="H123" s="14">
        <v>0</v>
      </c>
      <c r="I123" s="389">
        <f>-2+1</f>
        <v>-1</v>
      </c>
      <c r="J123" s="339">
        <f t="shared" si="98"/>
        <v>-521.28</v>
      </c>
      <c r="K123" s="339">
        <f t="shared" si="99"/>
        <v>-1</v>
      </c>
      <c r="L123" s="339">
        <f t="shared" si="100"/>
        <v>-521.28</v>
      </c>
      <c r="M123" s="340">
        <f t="shared" si="101"/>
        <v>0</v>
      </c>
      <c r="N123" s="339">
        <f t="shared" si="102"/>
        <v>0</v>
      </c>
      <c r="O123" s="248">
        <f t="shared" si="103"/>
        <v>1</v>
      </c>
      <c r="P123" s="152"/>
      <c r="Q123" s="153"/>
    </row>
    <row r="124" spans="1:17" ht="13.2" customHeight="1" x14ac:dyDescent="0.25">
      <c r="A124" s="401" t="s">
        <v>553</v>
      </c>
      <c r="B124" s="396" t="s">
        <v>372</v>
      </c>
      <c r="C124" s="397" t="s">
        <v>24</v>
      </c>
      <c r="D124" s="398">
        <v>-1</v>
      </c>
      <c r="E124" s="399">
        <v>404.26</v>
      </c>
      <c r="F124" s="400">
        <f t="shared" si="79"/>
        <v>-404.26</v>
      </c>
      <c r="G124" s="77">
        <v>0</v>
      </c>
      <c r="H124" s="14">
        <v>0</v>
      </c>
      <c r="I124" s="389">
        <v>-1</v>
      </c>
      <c r="J124" s="339">
        <f t="shared" si="98"/>
        <v>-404.26</v>
      </c>
      <c r="K124" s="339">
        <f t="shared" si="99"/>
        <v>-1</v>
      </c>
      <c r="L124" s="339">
        <f t="shared" si="100"/>
        <v>-404.26</v>
      </c>
      <c r="M124" s="340">
        <f t="shared" si="101"/>
        <v>0</v>
      </c>
      <c r="N124" s="339">
        <f t="shared" si="102"/>
        <v>0</v>
      </c>
      <c r="O124" s="248">
        <f t="shared" si="103"/>
        <v>1</v>
      </c>
      <c r="P124" s="152"/>
      <c r="Q124" s="153"/>
    </row>
    <row r="125" spans="1:17" ht="13.2" customHeight="1" x14ac:dyDescent="0.25">
      <c r="A125" s="401">
        <v>70501</v>
      </c>
      <c r="B125" s="396" t="s">
        <v>375</v>
      </c>
      <c r="C125" s="397" t="s">
        <v>24</v>
      </c>
      <c r="D125" s="398">
        <v>-8</v>
      </c>
      <c r="E125" s="399">
        <v>13.52</v>
      </c>
      <c r="F125" s="400">
        <f t="shared" si="79"/>
        <v>-108.16</v>
      </c>
      <c r="G125" s="77">
        <v>0</v>
      </c>
      <c r="H125" s="14">
        <v>0</v>
      </c>
      <c r="I125" s="389">
        <v>-8</v>
      </c>
      <c r="J125" s="339">
        <f t="shared" si="98"/>
        <v>-108.16</v>
      </c>
      <c r="K125" s="339">
        <f t="shared" si="99"/>
        <v>-8</v>
      </c>
      <c r="L125" s="339">
        <f t="shared" si="100"/>
        <v>-108.16</v>
      </c>
      <c r="M125" s="340">
        <f t="shared" si="101"/>
        <v>0</v>
      </c>
      <c r="N125" s="339">
        <f t="shared" si="102"/>
        <v>0</v>
      </c>
      <c r="O125" s="248">
        <f t="shared" si="103"/>
        <v>1</v>
      </c>
      <c r="P125" s="152"/>
      <c r="Q125" s="153"/>
    </row>
    <row r="126" spans="1:17" ht="13.2" customHeight="1" x14ac:dyDescent="0.25">
      <c r="A126" s="384"/>
      <c r="B126" s="388"/>
      <c r="C126" s="392"/>
      <c r="D126" s="386"/>
      <c r="E126" s="387"/>
      <c r="F126" s="339"/>
      <c r="G126" s="77"/>
      <c r="H126" s="14"/>
      <c r="I126" s="389"/>
      <c r="J126" s="339"/>
      <c r="K126" s="339"/>
      <c r="L126" s="339"/>
      <c r="M126" s="340"/>
      <c r="N126" s="339"/>
      <c r="O126" s="248"/>
      <c r="P126" s="152"/>
      <c r="Q126" s="153"/>
    </row>
    <row r="127" spans="1:17" ht="13.2" customHeight="1" x14ac:dyDescent="0.25">
      <c r="A127" s="384"/>
      <c r="B127" s="388" t="s">
        <v>107</v>
      </c>
      <c r="C127" s="392"/>
      <c r="D127" s="386"/>
      <c r="E127" s="387"/>
      <c r="F127" s="339"/>
      <c r="G127" s="77"/>
      <c r="H127" s="14"/>
      <c r="I127" s="389"/>
      <c r="J127" s="339"/>
      <c r="K127" s="339"/>
      <c r="L127" s="339"/>
      <c r="M127" s="340"/>
      <c r="N127" s="339"/>
      <c r="O127" s="248"/>
      <c r="P127" s="152"/>
      <c r="Q127" s="153"/>
    </row>
    <row r="128" spans="1:17" ht="13.2" customHeight="1" x14ac:dyDescent="0.25">
      <c r="A128" s="384"/>
      <c r="B128" s="300" t="s">
        <v>378</v>
      </c>
      <c r="C128" s="392"/>
      <c r="D128" s="386"/>
      <c r="E128" s="387"/>
      <c r="F128" s="339"/>
      <c r="G128" s="77"/>
      <c r="H128" s="14"/>
      <c r="I128" s="389"/>
      <c r="J128" s="339"/>
      <c r="K128" s="339"/>
      <c r="L128" s="339"/>
      <c r="M128" s="340"/>
      <c r="N128" s="339"/>
      <c r="O128" s="248"/>
      <c r="P128" s="152"/>
      <c r="Q128" s="153"/>
    </row>
    <row r="129" spans="1:17" ht="13.2" customHeight="1" x14ac:dyDescent="0.25">
      <c r="A129" s="384" t="s">
        <v>551</v>
      </c>
      <c r="B129" s="388" t="s">
        <v>380</v>
      </c>
      <c r="C129" s="392" t="s">
        <v>22</v>
      </c>
      <c r="D129" s="393">
        <v>15.5</v>
      </c>
      <c r="E129" s="387">
        <v>15.96</v>
      </c>
      <c r="F129" s="339">
        <f>D129*E129</f>
        <v>247.38000000000002</v>
      </c>
      <c r="G129" s="77">
        <v>0</v>
      </c>
      <c r="H129" s="14">
        <v>0</v>
      </c>
      <c r="I129" s="389">
        <v>15.5</v>
      </c>
      <c r="J129" s="339">
        <f t="shared" ref="J129" si="104">E129*I129</f>
        <v>247.38000000000002</v>
      </c>
      <c r="K129" s="339">
        <f t="shared" ref="K129" si="105">G129+I129</f>
        <v>15.5</v>
      </c>
      <c r="L129" s="339">
        <f t="shared" ref="L129" si="106">E129*K129</f>
        <v>247.38000000000002</v>
      </c>
      <c r="M129" s="340">
        <f t="shared" ref="M129" si="107">D129-K129</f>
        <v>0</v>
      </c>
      <c r="N129" s="339">
        <f t="shared" ref="N129" si="108">E129*M129</f>
        <v>0</v>
      </c>
      <c r="O129" s="248">
        <f t="shared" ref="O129" si="109">L129/F129</f>
        <v>1</v>
      </c>
      <c r="P129" s="152"/>
      <c r="Q129" s="153"/>
    </row>
    <row r="130" spans="1:17" ht="13.2" customHeight="1" x14ac:dyDescent="0.25">
      <c r="A130" s="384"/>
      <c r="B130" s="388"/>
      <c r="C130" s="392"/>
      <c r="D130" s="386"/>
      <c r="E130" s="387"/>
      <c r="F130" s="339"/>
      <c r="G130" s="77"/>
      <c r="H130" s="14"/>
      <c r="I130" s="389"/>
      <c r="J130" s="339"/>
      <c r="K130" s="339"/>
      <c r="L130" s="339"/>
      <c r="M130" s="340"/>
      <c r="N130" s="339"/>
      <c r="O130" s="248"/>
      <c r="P130" s="152"/>
      <c r="Q130" s="153"/>
    </row>
    <row r="131" spans="1:17" ht="13.2" customHeight="1" x14ac:dyDescent="0.25">
      <c r="A131" s="384"/>
      <c r="B131" s="300" t="s">
        <v>384</v>
      </c>
      <c r="C131" s="392"/>
      <c r="D131" s="386"/>
      <c r="E131" s="387"/>
      <c r="F131" s="339"/>
      <c r="G131" s="77"/>
      <c r="H131" s="14"/>
      <c r="I131" s="389"/>
      <c r="J131" s="339"/>
      <c r="K131" s="339"/>
      <c r="L131" s="339"/>
      <c r="M131" s="340"/>
      <c r="N131" s="339"/>
      <c r="O131" s="248"/>
      <c r="P131" s="152"/>
      <c r="Q131" s="153"/>
    </row>
    <row r="132" spans="1:17" ht="13.2" customHeight="1" x14ac:dyDescent="0.25">
      <c r="A132" s="401">
        <v>80211</v>
      </c>
      <c r="B132" s="411" t="s">
        <v>385</v>
      </c>
      <c r="C132" s="397" t="s">
        <v>24</v>
      </c>
      <c r="D132" s="398">
        <v>-1</v>
      </c>
      <c r="E132" s="399">
        <v>744.68</v>
      </c>
      <c r="F132" s="400">
        <f t="shared" ref="F132:F134" si="110">D132*E132</f>
        <v>-744.68</v>
      </c>
      <c r="G132" s="77">
        <v>0</v>
      </c>
      <c r="H132" s="14">
        <v>0</v>
      </c>
      <c r="I132" s="389">
        <v>-1</v>
      </c>
      <c r="J132" s="339">
        <f t="shared" ref="J132" si="111">E132*I132</f>
        <v>-744.68</v>
      </c>
      <c r="K132" s="339">
        <f t="shared" ref="K132" si="112">G132+I132</f>
        <v>-1</v>
      </c>
      <c r="L132" s="339">
        <f t="shared" ref="L132" si="113">E132*K132</f>
        <v>-744.68</v>
      </c>
      <c r="M132" s="340">
        <f t="shared" ref="M132" si="114">D132-K132</f>
        <v>0</v>
      </c>
      <c r="N132" s="339">
        <f t="shared" ref="N132" si="115">E132*M132</f>
        <v>0</v>
      </c>
      <c r="O132" s="248">
        <f t="shared" ref="O132" si="116">L132/F132</f>
        <v>1</v>
      </c>
      <c r="P132" s="152"/>
      <c r="Q132" s="153"/>
    </row>
    <row r="133" spans="1:17" ht="26.4" x14ac:dyDescent="0.25">
      <c r="A133" s="384">
        <v>80213</v>
      </c>
      <c r="B133" s="230" t="s">
        <v>386</v>
      </c>
      <c r="C133" s="392" t="s">
        <v>22</v>
      </c>
      <c r="D133" s="386">
        <v>113</v>
      </c>
      <c r="E133" s="387">
        <v>15.96</v>
      </c>
      <c r="F133" s="339">
        <f t="shared" si="110"/>
        <v>1803.48</v>
      </c>
      <c r="G133" s="340">
        <v>0</v>
      </c>
      <c r="H133" s="339">
        <v>0</v>
      </c>
      <c r="I133" s="390">
        <v>113</v>
      </c>
      <c r="J133" s="339">
        <f t="shared" ref="J133" si="117">E133*I133</f>
        <v>1803.48</v>
      </c>
      <c r="K133" s="339">
        <f t="shared" ref="K133" si="118">G133+I133</f>
        <v>113</v>
      </c>
      <c r="L133" s="339">
        <f t="shared" ref="L133" si="119">E133*K133</f>
        <v>1803.48</v>
      </c>
      <c r="M133" s="340">
        <f t="shared" ref="M133" si="120">D133-K133</f>
        <v>0</v>
      </c>
      <c r="N133" s="339">
        <f t="shared" ref="N133" si="121">E133*M133</f>
        <v>0</v>
      </c>
      <c r="O133" s="248">
        <f t="shared" ref="O133" si="122">L133/F133</f>
        <v>1</v>
      </c>
      <c r="P133" s="152"/>
      <c r="Q133" s="153"/>
    </row>
    <row r="134" spans="1:17" x14ac:dyDescent="0.25">
      <c r="A134" s="401">
        <v>80214</v>
      </c>
      <c r="B134" s="411" t="s">
        <v>387</v>
      </c>
      <c r="C134" s="397"/>
      <c r="D134" s="398">
        <f>-141+28</f>
        <v>-113</v>
      </c>
      <c r="E134" s="399">
        <v>14.89</v>
      </c>
      <c r="F134" s="400">
        <f t="shared" si="110"/>
        <v>-1682.5700000000002</v>
      </c>
      <c r="G134" s="340">
        <v>0</v>
      </c>
      <c r="H134" s="339">
        <v>0</v>
      </c>
      <c r="I134" s="390">
        <f>-141+28</f>
        <v>-113</v>
      </c>
      <c r="J134" s="339">
        <f t="shared" ref="J134" si="123">E134*I134</f>
        <v>-1682.5700000000002</v>
      </c>
      <c r="K134" s="339">
        <f t="shared" ref="K134" si="124">G134+I134</f>
        <v>-113</v>
      </c>
      <c r="L134" s="339">
        <f t="shared" ref="L134" si="125">E134*K134</f>
        <v>-1682.5700000000002</v>
      </c>
      <c r="M134" s="340">
        <f t="shared" ref="M134" si="126">D134-K134</f>
        <v>0</v>
      </c>
      <c r="N134" s="339">
        <f t="shared" ref="N134" si="127">E134*M134</f>
        <v>0</v>
      </c>
      <c r="O134" s="248">
        <f t="shared" ref="O134" si="128">L134/F134</f>
        <v>1</v>
      </c>
      <c r="P134" s="152"/>
      <c r="Q134" s="153"/>
    </row>
    <row r="135" spans="1:17" ht="13.2" customHeight="1" x14ac:dyDescent="0.25">
      <c r="A135" s="384"/>
      <c r="B135" s="388"/>
      <c r="C135" s="392"/>
      <c r="D135" s="386"/>
      <c r="E135" s="387"/>
      <c r="F135" s="339"/>
      <c r="G135" s="77"/>
      <c r="H135" s="14"/>
      <c r="I135" s="389"/>
      <c r="J135" s="339"/>
      <c r="K135" s="339"/>
      <c r="L135" s="339"/>
      <c r="M135" s="340"/>
      <c r="N135" s="339"/>
      <c r="O135" s="248"/>
      <c r="P135" s="152"/>
      <c r="Q135" s="153"/>
    </row>
    <row r="136" spans="1:17" ht="13.2" customHeight="1" x14ac:dyDescent="0.25">
      <c r="A136" s="384"/>
      <c r="B136" s="300" t="s">
        <v>390</v>
      </c>
      <c r="C136" s="392"/>
      <c r="D136" s="386"/>
      <c r="E136" s="387"/>
      <c r="F136" s="339"/>
      <c r="G136" s="77"/>
      <c r="H136" s="14"/>
      <c r="I136" s="389"/>
      <c r="J136" s="339"/>
      <c r="K136" s="339"/>
      <c r="L136" s="339"/>
      <c r="M136" s="340"/>
      <c r="N136" s="339"/>
      <c r="O136" s="248"/>
      <c r="P136" s="152"/>
      <c r="Q136" s="153"/>
    </row>
    <row r="137" spans="1:17" ht="13.2" customHeight="1" x14ac:dyDescent="0.25">
      <c r="A137" s="401">
        <v>80216</v>
      </c>
      <c r="B137" s="411" t="s">
        <v>389</v>
      </c>
      <c r="C137" s="397"/>
      <c r="D137" s="402">
        <v>-62.8</v>
      </c>
      <c r="E137" s="399">
        <v>0.64</v>
      </c>
      <c r="F137" s="400">
        <f t="shared" ref="F137" si="129">D137*E137</f>
        <v>-40.192</v>
      </c>
      <c r="G137" s="77">
        <v>0</v>
      </c>
      <c r="H137" s="14">
        <v>0</v>
      </c>
      <c r="I137" s="389">
        <v>-62.8</v>
      </c>
      <c r="J137" s="339">
        <f t="shared" ref="J137" si="130">E137*I137</f>
        <v>-40.192</v>
      </c>
      <c r="K137" s="339">
        <f t="shared" ref="K137" si="131">G137+I137</f>
        <v>-62.8</v>
      </c>
      <c r="L137" s="339">
        <f t="shared" ref="L137" si="132">E137*K137</f>
        <v>-40.192</v>
      </c>
      <c r="M137" s="340">
        <f t="shared" ref="M137" si="133">D137-K137</f>
        <v>0</v>
      </c>
      <c r="N137" s="339">
        <f t="shared" ref="N137" si="134">E137*M137</f>
        <v>0</v>
      </c>
      <c r="O137" s="248">
        <f t="shared" ref="O137" si="135">L137/F137</f>
        <v>1</v>
      </c>
      <c r="P137" s="152"/>
      <c r="Q137" s="153"/>
    </row>
    <row r="138" spans="1:17" ht="13.2" customHeight="1" x14ac:dyDescent="0.25">
      <c r="A138" s="384"/>
      <c r="B138" s="388"/>
      <c r="C138" s="392"/>
      <c r="D138" s="386"/>
      <c r="E138" s="387"/>
      <c r="F138" s="339"/>
      <c r="G138" s="77"/>
      <c r="H138" s="14"/>
      <c r="I138" s="389"/>
      <c r="J138" s="339"/>
      <c r="K138" s="339"/>
      <c r="L138" s="339"/>
      <c r="M138" s="340"/>
      <c r="N138" s="339"/>
      <c r="O138" s="248"/>
      <c r="P138" s="152"/>
      <c r="Q138" s="153"/>
    </row>
    <row r="139" spans="1:17" ht="13.2" customHeight="1" x14ac:dyDescent="0.25">
      <c r="A139" s="384"/>
      <c r="B139" s="300" t="s">
        <v>398</v>
      </c>
      <c r="C139" s="392"/>
      <c r="D139" s="386"/>
      <c r="E139" s="387"/>
      <c r="F139" s="339"/>
      <c r="G139" s="77"/>
      <c r="H139" s="14"/>
      <c r="I139" s="389"/>
      <c r="J139" s="339"/>
      <c r="K139" s="339"/>
      <c r="L139" s="339"/>
      <c r="M139" s="340"/>
      <c r="N139" s="339"/>
      <c r="O139" s="248"/>
      <c r="P139" s="152"/>
      <c r="Q139" s="153"/>
    </row>
    <row r="140" spans="1:17" ht="26.4" x14ac:dyDescent="0.25">
      <c r="A140" s="384" t="s">
        <v>554</v>
      </c>
      <c r="B140" s="388" t="s">
        <v>405</v>
      </c>
      <c r="C140" s="392" t="s">
        <v>22</v>
      </c>
      <c r="D140" s="393">
        <v>204.8</v>
      </c>
      <c r="E140" s="387">
        <v>11.7</v>
      </c>
      <c r="F140" s="339">
        <f t="shared" ref="F140:F160" si="136">D140*E140</f>
        <v>2396.16</v>
      </c>
      <c r="G140" s="340">
        <v>0</v>
      </c>
      <c r="H140" s="339">
        <v>0</v>
      </c>
      <c r="I140" s="390">
        <v>204.8</v>
      </c>
      <c r="J140" s="339">
        <f t="shared" ref="J140" si="137">E140*I140</f>
        <v>2396.16</v>
      </c>
      <c r="K140" s="339">
        <f t="shared" ref="K140" si="138">G140+I140</f>
        <v>204.8</v>
      </c>
      <c r="L140" s="339">
        <f t="shared" ref="L140" si="139">E140*K140</f>
        <v>2396.16</v>
      </c>
      <c r="M140" s="340">
        <f t="shared" ref="M140" si="140">D140-K140</f>
        <v>0</v>
      </c>
      <c r="N140" s="339">
        <f t="shared" ref="N140" si="141">E140*M140</f>
        <v>0</v>
      </c>
      <c r="O140" s="248">
        <f t="shared" ref="O140" si="142">L140/F140</f>
        <v>1</v>
      </c>
      <c r="P140" s="152"/>
      <c r="Q140" s="153"/>
    </row>
    <row r="141" spans="1:17" ht="13.2" customHeight="1" x14ac:dyDescent="0.25">
      <c r="A141" s="384" t="s">
        <v>555</v>
      </c>
      <c r="B141" s="388" t="s">
        <v>406</v>
      </c>
      <c r="C141" s="392" t="s">
        <v>22</v>
      </c>
      <c r="D141" s="393">
        <v>270.8</v>
      </c>
      <c r="E141" s="387">
        <v>11.7</v>
      </c>
      <c r="F141" s="339">
        <f t="shared" si="136"/>
        <v>3168.36</v>
      </c>
      <c r="G141" s="77">
        <v>0</v>
      </c>
      <c r="H141" s="14">
        <v>0</v>
      </c>
      <c r="I141" s="389">
        <v>270.8</v>
      </c>
      <c r="J141" s="339">
        <f t="shared" ref="J141" si="143">E141*I141</f>
        <v>3168.36</v>
      </c>
      <c r="K141" s="339">
        <f t="shared" ref="K141" si="144">G141+I141</f>
        <v>270.8</v>
      </c>
      <c r="L141" s="339">
        <f t="shared" ref="L141" si="145">E141*K141</f>
        <v>3168.36</v>
      </c>
      <c r="M141" s="340">
        <f t="shared" ref="M141" si="146">D141-K141</f>
        <v>0</v>
      </c>
      <c r="N141" s="339">
        <f t="shared" ref="N141" si="147">E141*M141</f>
        <v>0</v>
      </c>
      <c r="O141" s="248">
        <f t="shared" ref="O141" si="148">L141/F141</f>
        <v>1</v>
      </c>
      <c r="P141" s="152"/>
      <c r="Q141" s="153"/>
    </row>
    <row r="142" spans="1:17" ht="13.2" customHeight="1" x14ac:dyDescent="0.25">
      <c r="A142" s="384"/>
      <c r="B142" s="388"/>
      <c r="C142" s="392"/>
      <c r="D142" s="386"/>
      <c r="E142" s="387"/>
      <c r="F142" s="339"/>
      <c r="G142" s="77"/>
      <c r="H142" s="14"/>
      <c r="I142" s="389"/>
      <c r="J142" s="339"/>
      <c r="K142" s="339"/>
      <c r="L142" s="339"/>
      <c r="M142" s="340"/>
      <c r="N142" s="339"/>
      <c r="O142" s="248"/>
      <c r="P142" s="152"/>
      <c r="Q142" s="153"/>
    </row>
    <row r="143" spans="1:17" ht="13.2" customHeight="1" x14ac:dyDescent="0.25">
      <c r="A143" s="384"/>
      <c r="B143" s="300" t="s">
        <v>418</v>
      </c>
      <c r="C143" s="392"/>
      <c r="D143" s="386"/>
      <c r="E143" s="387"/>
      <c r="F143" s="339"/>
      <c r="G143" s="77"/>
      <c r="H143" s="14"/>
      <c r="I143" s="389"/>
      <c r="J143" s="339"/>
      <c r="K143" s="339"/>
      <c r="L143" s="339"/>
      <c r="M143" s="340"/>
      <c r="N143" s="339"/>
      <c r="O143" s="248"/>
      <c r="P143" s="152"/>
      <c r="Q143" s="153"/>
    </row>
    <row r="144" spans="1:17" ht="13.2" customHeight="1" x14ac:dyDescent="0.25">
      <c r="A144" s="401" t="s">
        <v>563</v>
      </c>
      <c r="B144" s="396" t="s">
        <v>419</v>
      </c>
      <c r="C144" s="397" t="s">
        <v>22</v>
      </c>
      <c r="D144" s="398">
        <v>-22</v>
      </c>
      <c r="E144" s="399">
        <v>79.790000000000006</v>
      </c>
      <c r="F144" s="400">
        <f t="shared" si="136"/>
        <v>-1755.38</v>
      </c>
      <c r="G144" s="77">
        <v>0</v>
      </c>
      <c r="H144" s="14">
        <v>0</v>
      </c>
      <c r="I144" s="389">
        <v>-22</v>
      </c>
      <c r="J144" s="339">
        <f t="shared" ref="J144" si="149">E144*I144</f>
        <v>-1755.38</v>
      </c>
      <c r="K144" s="339">
        <f t="shared" ref="K144" si="150">G144+I144</f>
        <v>-22</v>
      </c>
      <c r="L144" s="339">
        <f t="shared" ref="L144" si="151">E144*K144</f>
        <v>-1755.38</v>
      </c>
      <c r="M144" s="340">
        <f t="shared" ref="M144" si="152">D144-K144</f>
        <v>0</v>
      </c>
      <c r="N144" s="339">
        <f t="shared" ref="N144" si="153">E144*M144</f>
        <v>0</v>
      </c>
      <c r="O144" s="248">
        <f t="shared" ref="O144" si="154">L144/F144</f>
        <v>1</v>
      </c>
      <c r="P144" s="152"/>
      <c r="Q144" s="153"/>
    </row>
    <row r="145" spans="1:17" ht="13.2" customHeight="1" x14ac:dyDescent="0.25">
      <c r="A145" s="401" t="s">
        <v>564</v>
      </c>
      <c r="B145" s="396" t="s">
        <v>420</v>
      </c>
      <c r="C145" s="397" t="s">
        <v>22</v>
      </c>
      <c r="D145" s="398">
        <v>-19</v>
      </c>
      <c r="E145" s="399">
        <v>79.790000000000006</v>
      </c>
      <c r="F145" s="400">
        <f t="shared" si="136"/>
        <v>-1516.0100000000002</v>
      </c>
      <c r="G145" s="77">
        <v>0</v>
      </c>
      <c r="H145" s="14">
        <v>0</v>
      </c>
      <c r="I145" s="389">
        <v>-19</v>
      </c>
      <c r="J145" s="339">
        <f t="shared" ref="J145:J160" si="155">E145*I145</f>
        <v>-1516.0100000000002</v>
      </c>
      <c r="K145" s="339">
        <f t="shared" ref="K145:K160" si="156">G145+I145</f>
        <v>-19</v>
      </c>
      <c r="L145" s="339">
        <f t="shared" ref="L145:L160" si="157">E145*K145</f>
        <v>-1516.0100000000002</v>
      </c>
      <c r="M145" s="340">
        <f t="shared" ref="M145:M160" si="158">D145-K145</f>
        <v>0</v>
      </c>
      <c r="N145" s="339">
        <f t="shared" ref="N145:N160" si="159">E145*M145</f>
        <v>0</v>
      </c>
      <c r="O145" s="248">
        <f t="shared" ref="O145:O160" si="160">L145/F145</f>
        <v>1</v>
      </c>
      <c r="P145" s="152"/>
      <c r="Q145" s="153"/>
    </row>
    <row r="146" spans="1:17" ht="13.2" customHeight="1" x14ac:dyDescent="0.25">
      <c r="A146" s="401" t="s">
        <v>565</v>
      </c>
      <c r="B146" s="396" t="s">
        <v>421</v>
      </c>
      <c r="C146" s="397" t="s">
        <v>24</v>
      </c>
      <c r="D146" s="398">
        <v>-6</v>
      </c>
      <c r="E146" s="399">
        <v>26.6</v>
      </c>
      <c r="F146" s="400">
        <f t="shared" si="136"/>
        <v>-159.60000000000002</v>
      </c>
      <c r="G146" s="77">
        <v>0</v>
      </c>
      <c r="H146" s="14">
        <v>0</v>
      </c>
      <c r="I146" s="389">
        <v>-6</v>
      </c>
      <c r="J146" s="339">
        <f t="shared" si="155"/>
        <v>-159.60000000000002</v>
      </c>
      <c r="K146" s="339">
        <f t="shared" si="156"/>
        <v>-6</v>
      </c>
      <c r="L146" s="339">
        <f t="shared" si="157"/>
        <v>-159.60000000000002</v>
      </c>
      <c r="M146" s="340">
        <f t="shared" si="158"/>
        <v>0</v>
      </c>
      <c r="N146" s="339">
        <f t="shared" si="159"/>
        <v>0</v>
      </c>
      <c r="O146" s="248">
        <f t="shared" si="160"/>
        <v>1</v>
      </c>
      <c r="P146" s="152"/>
      <c r="Q146" s="153"/>
    </row>
    <row r="147" spans="1:17" ht="13.2" customHeight="1" x14ac:dyDescent="0.25">
      <c r="A147" s="401" t="s">
        <v>566</v>
      </c>
      <c r="B147" s="396" t="s">
        <v>422</v>
      </c>
      <c r="C147" s="397" t="s">
        <v>24</v>
      </c>
      <c r="D147" s="398">
        <v>-3</v>
      </c>
      <c r="E147" s="399">
        <v>26.6</v>
      </c>
      <c r="F147" s="400">
        <f t="shared" si="136"/>
        <v>-79.800000000000011</v>
      </c>
      <c r="G147" s="77">
        <v>0</v>
      </c>
      <c r="H147" s="14">
        <v>0</v>
      </c>
      <c r="I147" s="389">
        <v>-3</v>
      </c>
      <c r="J147" s="339">
        <f t="shared" si="155"/>
        <v>-79.800000000000011</v>
      </c>
      <c r="K147" s="339">
        <f t="shared" si="156"/>
        <v>-3</v>
      </c>
      <c r="L147" s="339">
        <f t="shared" si="157"/>
        <v>-79.800000000000011</v>
      </c>
      <c r="M147" s="340">
        <f t="shared" si="158"/>
        <v>0</v>
      </c>
      <c r="N147" s="339">
        <f t="shared" si="159"/>
        <v>0</v>
      </c>
      <c r="O147" s="248">
        <f t="shared" si="160"/>
        <v>1</v>
      </c>
      <c r="P147" s="152"/>
      <c r="Q147" s="153"/>
    </row>
    <row r="148" spans="1:17" ht="13.2" customHeight="1" x14ac:dyDescent="0.25">
      <c r="A148" s="401" t="s">
        <v>567</v>
      </c>
      <c r="B148" s="396" t="s">
        <v>423</v>
      </c>
      <c r="C148" s="397" t="s">
        <v>24</v>
      </c>
      <c r="D148" s="398">
        <v>-2</v>
      </c>
      <c r="E148" s="399">
        <v>26.6</v>
      </c>
      <c r="F148" s="400">
        <f t="shared" si="136"/>
        <v>-53.2</v>
      </c>
      <c r="G148" s="77">
        <v>0</v>
      </c>
      <c r="H148" s="14">
        <v>0</v>
      </c>
      <c r="I148" s="389">
        <v>-2</v>
      </c>
      <c r="J148" s="339">
        <f t="shared" si="155"/>
        <v>-53.2</v>
      </c>
      <c r="K148" s="339">
        <f t="shared" si="156"/>
        <v>-2</v>
      </c>
      <c r="L148" s="339">
        <f t="shared" si="157"/>
        <v>-53.2</v>
      </c>
      <c r="M148" s="340">
        <f t="shared" si="158"/>
        <v>0</v>
      </c>
      <c r="N148" s="339">
        <f t="shared" si="159"/>
        <v>0</v>
      </c>
      <c r="O148" s="248">
        <f t="shared" si="160"/>
        <v>1</v>
      </c>
      <c r="P148" s="152"/>
      <c r="Q148" s="153"/>
    </row>
    <row r="149" spans="1:17" ht="13.2" customHeight="1" x14ac:dyDescent="0.25">
      <c r="A149" s="401" t="s">
        <v>568</v>
      </c>
      <c r="B149" s="396" t="s">
        <v>424</v>
      </c>
      <c r="C149" s="397" t="s">
        <v>24</v>
      </c>
      <c r="D149" s="398">
        <v>-1</v>
      </c>
      <c r="E149" s="399">
        <v>26.6</v>
      </c>
      <c r="F149" s="400">
        <f t="shared" si="136"/>
        <v>-26.6</v>
      </c>
      <c r="G149" s="77">
        <v>0</v>
      </c>
      <c r="H149" s="14">
        <v>0</v>
      </c>
      <c r="I149" s="389">
        <v>-1</v>
      </c>
      <c r="J149" s="339">
        <f t="shared" si="155"/>
        <v>-26.6</v>
      </c>
      <c r="K149" s="339">
        <f t="shared" si="156"/>
        <v>-1</v>
      </c>
      <c r="L149" s="339">
        <f t="shared" si="157"/>
        <v>-26.6</v>
      </c>
      <c r="M149" s="340">
        <f t="shared" si="158"/>
        <v>0</v>
      </c>
      <c r="N149" s="339">
        <f t="shared" si="159"/>
        <v>0</v>
      </c>
      <c r="O149" s="248">
        <f t="shared" si="160"/>
        <v>1</v>
      </c>
      <c r="P149" s="152"/>
      <c r="Q149" s="153"/>
    </row>
    <row r="150" spans="1:17" ht="13.2" customHeight="1" x14ac:dyDescent="0.25">
      <c r="A150" s="401" t="s">
        <v>569</v>
      </c>
      <c r="B150" s="396" t="s">
        <v>425</v>
      </c>
      <c r="C150" s="397" t="s">
        <v>24</v>
      </c>
      <c r="D150" s="398">
        <v>-2</v>
      </c>
      <c r="E150" s="399">
        <v>26.6</v>
      </c>
      <c r="F150" s="400">
        <f t="shared" si="136"/>
        <v>-53.2</v>
      </c>
      <c r="G150" s="77">
        <v>0</v>
      </c>
      <c r="H150" s="14">
        <v>0</v>
      </c>
      <c r="I150" s="389">
        <v>-2</v>
      </c>
      <c r="J150" s="339">
        <f t="shared" si="155"/>
        <v>-53.2</v>
      </c>
      <c r="K150" s="339">
        <f t="shared" si="156"/>
        <v>-2</v>
      </c>
      <c r="L150" s="339">
        <f t="shared" si="157"/>
        <v>-53.2</v>
      </c>
      <c r="M150" s="340">
        <f t="shared" si="158"/>
        <v>0</v>
      </c>
      <c r="N150" s="339">
        <f t="shared" si="159"/>
        <v>0</v>
      </c>
      <c r="O150" s="248">
        <f t="shared" si="160"/>
        <v>1</v>
      </c>
      <c r="P150" s="152"/>
      <c r="Q150" s="153"/>
    </row>
    <row r="151" spans="1:17" ht="13.2" customHeight="1" x14ac:dyDescent="0.25">
      <c r="A151" s="401" t="s">
        <v>570</v>
      </c>
      <c r="B151" s="396" t="s">
        <v>426</v>
      </c>
      <c r="C151" s="397" t="s">
        <v>24</v>
      </c>
      <c r="D151" s="398">
        <v>-2</v>
      </c>
      <c r="E151" s="399">
        <v>26.6</v>
      </c>
      <c r="F151" s="400">
        <f t="shared" si="136"/>
        <v>-53.2</v>
      </c>
      <c r="G151" s="77">
        <v>0</v>
      </c>
      <c r="H151" s="14">
        <v>0</v>
      </c>
      <c r="I151" s="389">
        <v>-2</v>
      </c>
      <c r="J151" s="339">
        <f t="shared" si="155"/>
        <v>-53.2</v>
      </c>
      <c r="K151" s="339">
        <f t="shared" si="156"/>
        <v>-2</v>
      </c>
      <c r="L151" s="339">
        <f t="shared" si="157"/>
        <v>-53.2</v>
      </c>
      <c r="M151" s="340">
        <f t="shared" si="158"/>
        <v>0</v>
      </c>
      <c r="N151" s="339">
        <f t="shared" si="159"/>
        <v>0</v>
      </c>
      <c r="O151" s="248">
        <f t="shared" si="160"/>
        <v>1</v>
      </c>
      <c r="P151" s="152"/>
      <c r="Q151" s="153"/>
    </row>
    <row r="152" spans="1:17" ht="13.2" customHeight="1" x14ac:dyDescent="0.25">
      <c r="A152" s="401" t="s">
        <v>571</v>
      </c>
      <c r="B152" s="396" t="s">
        <v>427</v>
      </c>
      <c r="C152" s="397" t="s">
        <v>24</v>
      </c>
      <c r="D152" s="398">
        <v>-1</v>
      </c>
      <c r="E152" s="399">
        <v>26.6</v>
      </c>
      <c r="F152" s="400">
        <f t="shared" si="136"/>
        <v>-26.6</v>
      </c>
      <c r="G152" s="77">
        <v>0</v>
      </c>
      <c r="H152" s="14">
        <v>0</v>
      </c>
      <c r="I152" s="389">
        <v>-1</v>
      </c>
      <c r="J152" s="339">
        <f t="shared" si="155"/>
        <v>-26.6</v>
      </c>
      <c r="K152" s="339">
        <f t="shared" si="156"/>
        <v>-1</v>
      </c>
      <c r="L152" s="339">
        <f t="shared" si="157"/>
        <v>-26.6</v>
      </c>
      <c r="M152" s="340">
        <f t="shared" si="158"/>
        <v>0</v>
      </c>
      <c r="N152" s="339">
        <f t="shared" si="159"/>
        <v>0</v>
      </c>
      <c r="O152" s="248">
        <f t="shared" si="160"/>
        <v>1</v>
      </c>
      <c r="P152" s="152"/>
      <c r="Q152" s="153"/>
    </row>
    <row r="153" spans="1:17" ht="13.2" customHeight="1" x14ac:dyDescent="0.25">
      <c r="A153" s="401" t="s">
        <v>572</v>
      </c>
      <c r="B153" s="396" t="s">
        <v>428</v>
      </c>
      <c r="C153" s="397" t="s">
        <v>24</v>
      </c>
      <c r="D153" s="398">
        <v>-3</v>
      </c>
      <c r="E153" s="399">
        <v>26.6</v>
      </c>
      <c r="F153" s="400">
        <f t="shared" si="136"/>
        <v>-79.800000000000011</v>
      </c>
      <c r="G153" s="77">
        <v>0</v>
      </c>
      <c r="H153" s="14">
        <v>0</v>
      </c>
      <c r="I153" s="389">
        <v>-3</v>
      </c>
      <c r="J153" s="339">
        <f t="shared" si="155"/>
        <v>-79.800000000000011</v>
      </c>
      <c r="K153" s="339">
        <f t="shared" si="156"/>
        <v>-3</v>
      </c>
      <c r="L153" s="339">
        <f t="shared" si="157"/>
        <v>-79.800000000000011</v>
      </c>
      <c r="M153" s="340">
        <f t="shared" si="158"/>
        <v>0</v>
      </c>
      <c r="N153" s="339">
        <f t="shared" si="159"/>
        <v>0</v>
      </c>
      <c r="O153" s="248">
        <f t="shared" si="160"/>
        <v>1</v>
      </c>
      <c r="P153" s="152"/>
      <c r="Q153" s="153"/>
    </row>
    <row r="154" spans="1:17" ht="13.2" customHeight="1" x14ac:dyDescent="0.25">
      <c r="A154" s="401" t="s">
        <v>573</v>
      </c>
      <c r="B154" s="396" t="s">
        <v>429</v>
      </c>
      <c r="C154" s="397" t="s">
        <v>24</v>
      </c>
      <c r="D154" s="398">
        <v>-3</v>
      </c>
      <c r="E154" s="399">
        <v>372.34</v>
      </c>
      <c r="F154" s="400">
        <f t="shared" si="136"/>
        <v>-1117.02</v>
      </c>
      <c r="G154" s="77">
        <v>0</v>
      </c>
      <c r="H154" s="14">
        <v>0</v>
      </c>
      <c r="I154" s="389">
        <v>-3</v>
      </c>
      <c r="J154" s="339">
        <f t="shared" si="155"/>
        <v>-1117.02</v>
      </c>
      <c r="K154" s="339">
        <f t="shared" si="156"/>
        <v>-3</v>
      </c>
      <c r="L154" s="339">
        <f t="shared" si="157"/>
        <v>-1117.02</v>
      </c>
      <c r="M154" s="340">
        <f t="shared" si="158"/>
        <v>0</v>
      </c>
      <c r="N154" s="339">
        <f t="shared" si="159"/>
        <v>0</v>
      </c>
      <c r="O154" s="248">
        <f t="shared" si="160"/>
        <v>1</v>
      </c>
      <c r="P154" s="152"/>
      <c r="Q154" s="153"/>
    </row>
    <row r="155" spans="1:17" ht="13.2" customHeight="1" x14ac:dyDescent="0.25">
      <c r="A155" s="401" t="s">
        <v>574</v>
      </c>
      <c r="B155" s="396" t="s">
        <v>430</v>
      </c>
      <c r="C155" s="397" t="s">
        <v>417</v>
      </c>
      <c r="D155" s="398">
        <v>-1</v>
      </c>
      <c r="E155" s="399">
        <v>106.38</v>
      </c>
      <c r="F155" s="400">
        <f t="shared" si="136"/>
        <v>-106.38</v>
      </c>
      <c r="G155" s="77">
        <v>0</v>
      </c>
      <c r="H155" s="14">
        <v>0</v>
      </c>
      <c r="I155" s="389">
        <v>-1</v>
      </c>
      <c r="J155" s="339">
        <f t="shared" si="155"/>
        <v>-106.38</v>
      </c>
      <c r="K155" s="339">
        <f t="shared" si="156"/>
        <v>-1</v>
      </c>
      <c r="L155" s="339">
        <f t="shared" si="157"/>
        <v>-106.38</v>
      </c>
      <c r="M155" s="340">
        <f t="shared" si="158"/>
        <v>0</v>
      </c>
      <c r="N155" s="339">
        <f t="shared" si="159"/>
        <v>0</v>
      </c>
      <c r="O155" s="248">
        <f t="shared" si="160"/>
        <v>1</v>
      </c>
      <c r="P155" s="152"/>
      <c r="Q155" s="153"/>
    </row>
    <row r="156" spans="1:17" ht="13.2" customHeight="1" x14ac:dyDescent="0.25">
      <c r="A156" s="401" t="s">
        <v>575</v>
      </c>
      <c r="B156" s="396" t="s">
        <v>432</v>
      </c>
      <c r="C156" s="397" t="s">
        <v>24</v>
      </c>
      <c r="D156" s="398">
        <v>-3</v>
      </c>
      <c r="E156" s="399">
        <v>372.34</v>
      </c>
      <c r="F156" s="400">
        <f t="shared" si="136"/>
        <v>-1117.02</v>
      </c>
      <c r="G156" s="77">
        <v>0</v>
      </c>
      <c r="H156" s="14">
        <v>0</v>
      </c>
      <c r="I156" s="389">
        <v>-3</v>
      </c>
      <c r="J156" s="339">
        <f t="shared" si="155"/>
        <v>-1117.02</v>
      </c>
      <c r="K156" s="339">
        <f t="shared" si="156"/>
        <v>-3</v>
      </c>
      <c r="L156" s="339">
        <f t="shared" si="157"/>
        <v>-1117.02</v>
      </c>
      <c r="M156" s="340">
        <f t="shared" si="158"/>
        <v>0</v>
      </c>
      <c r="N156" s="339">
        <f t="shared" si="159"/>
        <v>0</v>
      </c>
      <c r="O156" s="248">
        <f t="shared" si="160"/>
        <v>1</v>
      </c>
      <c r="P156" s="152"/>
      <c r="Q156" s="153"/>
    </row>
    <row r="157" spans="1:17" ht="13.2" customHeight="1" x14ac:dyDescent="0.25">
      <c r="A157" s="401" t="s">
        <v>576</v>
      </c>
      <c r="B157" s="396" t="s">
        <v>434</v>
      </c>
      <c r="C157" s="397" t="s">
        <v>24</v>
      </c>
      <c r="D157" s="398">
        <v>-1</v>
      </c>
      <c r="E157" s="399">
        <v>106.38</v>
      </c>
      <c r="F157" s="400">
        <f t="shared" si="136"/>
        <v>-106.38</v>
      </c>
      <c r="G157" s="77">
        <v>0</v>
      </c>
      <c r="H157" s="14">
        <v>0</v>
      </c>
      <c r="I157" s="389">
        <v>-1</v>
      </c>
      <c r="J157" s="339">
        <f t="shared" si="155"/>
        <v>-106.38</v>
      </c>
      <c r="K157" s="339">
        <f t="shared" si="156"/>
        <v>-1</v>
      </c>
      <c r="L157" s="339">
        <f t="shared" si="157"/>
        <v>-106.38</v>
      </c>
      <c r="M157" s="340">
        <f t="shared" si="158"/>
        <v>0</v>
      </c>
      <c r="N157" s="339">
        <f t="shared" si="159"/>
        <v>0</v>
      </c>
      <c r="O157" s="248">
        <f t="shared" si="160"/>
        <v>1</v>
      </c>
      <c r="P157" s="152"/>
      <c r="Q157" s="153"/>
    </row>
    <row r="158" spans="1:17" ht="13.2" customHeight="1" x14ac:dyDescent="0.25">
      <c r="A158" s="401"/>
      <c r="B158" s="396" t="s">
        <v>435</v>
      </c>
      <c r="C158" s="397" t="s">
        <v>24</v>
      </c>
      <c r="D158" s="398">
        <v>-1</v>
      </c>
      <c r="E158" s="399">
        <v>531.91</v>
      </c>
      <c r="F158" s="400">
        <f t="shared" si="136"/>
        <v>-531.91</v>
      </c>
      <c r="G158" s="77">
        <v>0</v>
      </c>
      <c r="H158" s="14">
        <v>0</v>
      </c>
      <c r="I158" s="389">
        <v>-1</v>
      </c>
      <c r="J158" s="339">
        <f t="shared" si="155"/>
        <v>-531.91</v>
      </c>
      <c r="K158" s="339">
        <f t="shared" si="156"/>
        <v>-1</v>
      </c>
      <c r="L158" s="339">
        <f t="shared" si="157"/>
        <v>-531.91</v>
      </c>
      <c r="M158" s="340">
        <f t="shared" si="158"/>
        <v>0</v>
      </c>
      <c r="N158" s="339">
        <f t="shared" si="159"/>
        <v>0</v>
      </c>
      <c r="O158" s="248">
        <f t="shared" si="160"/>
        <v>1</v>
      </c>
      <c r="P158" s="152"/>
      <c r="Q158" s="153"/>
    </row>
    <row r="159" spans="1:17" ht="13.2" customHeight="1" x14ac:dyDescent="0.25">
      <c r="A159" s="401"/>
      <c r="B159" s="396" t="s">
        <v>436</v>
      </c>
      <c r="C159" s="397" t="s">
        <v>24</v>
      </c>
      <c r="D159" s="398">
        <v>-1</v>
      </c>
      <c r="E159" s="399">
        <v>585.11</v>
      </c>
      <c r="F159" s="400">
        <f t="shared" si="136"/>
        <v>-585.11</v>
      </c>
      <c r="G159" s="77">
        <v>0</v>
      </c>
      <c r="H159" s="14">
        <v>0</v>
      </c>
      <c r="I159" s="389">
        <v>-1</v>
      </c>
      <c r="J159" s="339">
        <f t="shared" si="155"/>
        <v>-585.11</v>
      </c>
      <c r="K159" s="339">
        <f t="shared" si="156"/>
        <v>-1</v>
      </c>
      <c r="L159" s="339">
        <f t="shared" si="157"/>
        <v>-585.11</v>
      </c>
      <c r="M159" s="340">
        <f t="shared" si="158"/>
        <v>0</v>
      </c>
      <c r="N159" s="339">
        <f t="shared" si="159"/>
        <v>0</v>
      </c>
      <c r="O159" s="248">
        <f t="shared" si="160"/>
        <v>1</v>
      </c>
      <c r="P159" s="152"/>
      <c r="Q159" s="153"/>
    </row>
    <row r="160" spans="1:17" ht="13.2" customHeight="1" x14ac:dyDescent="0.25">
      <c r="A160" s="401"/>
      <c r="B160" s="396" t="s">
        <v>437</v>
      </c>
      <c r="C160" s="397" t="s">
        <v>22</v>
      </c>
      <c r="D160" s="398">
        <v>-250</v>
      </c>
      <c r="E160" s="399">
        <v>10.64</v>
      </c>
      <c r="F160" s="400">
        <f t="shared" si="136"/>
        <v>-2660</v>
      </c>
      <c r="G160" s="77">
        <v>0</v>
      </c>
      <c r="H160" s="14">
        <v>0</v>
      </c>
      <c r="I160" s="389">
        <v>-250</v>
      </c>
      <c r="J160" s="339">
        <f t="shared" si="155"/>
        <v>-2660</v>
      </c>
      <c r="K160" s="339">
        <f t="shared" si="156"/>
        <v>-250</v>
      </c>
      <c r="L160" s="339">
        <f t="shared" si="157"/>
        <v>-2660</v>
      </c>
      <c r="M160" s="340">
        <f t="shared" si="158"/>
        <v>0</v>
      </c>
      <c r="N160" s="339">
        <f t="shared" si="159"/>
        <v>0</v>
      </c>
      <c r="O160" s="248">
        <f t="shared" si="160"/>
        <v>1</v>
      </c>
      <c r="P160" s="152"/>
      <c r="Q160" s="153"/>
    </row>
    <row r="161" spans="1:17" ht="13.2" customHeight="1" x14ac:dyDescent="0.25">
      <c r="A161" s="384"/>
      <c r="B161" s="388"/>
      <c r="C161" s="392"/>
      <c r="D161" s="386"/>
      <c r="E161" s="387"/>
      <c r="F161" s="339"/>
      <c r="G161" s="77"/>
      <c r="H161" s="14"/>
      <c r="I161" s="389"/>
      <c r="J161" s="339"/>
      <c r="K161" s="339"/>
      <c r="L161" s="339"/>
      <c r="M161" s="340"/>
      <c r="N161" s="339"/>
      <c r="O161" s="248"/>
      <c r="P161" s="152"/>
      <c r="Q161" s="153"/>
    </row>
    <row r="162" spans="1:17" ht="13.2" customHeight="1" x14ac:dyDescent="0.25">
      <c r="A162" s="384"/>
      <c r="B162" s="388" t="s">
        <v>108</v>
      </c>
      <c r="C162" s="392"/>
      <c r="D162" s="386"/>
      <c r="E162" s="387"/>
      <c r="F162" s="339"/>
      <c r="G162" s="77"/>
      <c r="H162" s="14"/>
      <c r="I162" s="389"/>
      <c r="J162" s="339"/>
      <c r="K162" s="339"/>
      <c r="L162" s="339"/>
      <c r="M162" s="340"/>
      <c r="N162" s="339"/>
      <c r="O162" s="248"/>
      <c r="P162" s="152"/>
      <c r="Q162" s="153"/>
    </row>
    <row r="163" spans="1:17" ht="13.2" customHeight="1" x14ac:dyDescent="0.25">
      <c r="A163" s="401">
        <v>90201</v>
      </c>
      <c r="B163" s="396" t="s">
        <v>562</v>
      </c>
      <c r="C163" s="397" t="s">
        <v>329</v>
      </c>
      <c r="D163" s="398">
        <f>-8217-70</f>
        <v>-8287</v>
      </c>
      <c r="E163" s="399">
        <v>0.1</v>
      </c>
      <c r="F163" s="400">
        <f t="shared" ref="F163:F166" si="161">D163*E163</f>
        <v>-828.7</v>
      </c>
      <c r="G163" s="77">
        <v>0</v>
      </c>
      <c r="H163" s="14">
        <v>0</v>
      </c>
      <c r="I163" s="389">
        <f>-8217-70</f>
        <v>-8287</v>
      </c>
      <c r="J163" s="339">
        <f t="shared" ref="J163" si="162">E163*I163</f>
        <v>-828.7</v>
      </c>
      <c r="K163" s="339">
        <f t="shared" ref="K163" si="163">G163+I163</f>
        <v>-8287</v>
      </c>
      <c r="L163" s="339">
        <f t="shared" ref="L163" si="164">E163*K163</f>
        <v>-828.7</v>
      </c>
      <c r="M163" s="340">
        <f t="shared" ref="M163" si="165">D163-K163</f>
        <v>0</v>
      </c>
      <c r="N163" s="339">
        <f t="shared" ref="N163" si="166">E163*M163</f>
        <v>0</v>
      </c>
      <c r="O163" s="248">
        <f t="shared" ref="O163" si="167">L163/F163</f>
        <v>1</v>
      </c>
      <c r="P163" s="152"/>
      <c r="Q163" s="153"/>
    </row>
    <row r="164" spans="1:17" ht="13.2" customHeight="1" x14ac:dyDescent="0.25">
      <c r="A164" s="114">
        <v>91501</v>
      </c>
      <c r="B164" s="149" t="s">
        <v>441</v>
      </c>
      <c r="C164" s="409" t="s">
        <v>22</v>
      </c>
      <c r="D164" s="150">
        <v>1</v>
      </c>
      <c r="E164" s="151">
        <v>26.6</v>
      </c>
      <c r="F164" s="410">
        <f t="shared" si="161"/>
        <v>26.6</v>
      </c>
      <c r="G164" s="77">
        <v>0</v>
      </c>
      <c r="H164" s="14">
        <v>0</v>
      </c>
      <c r="I164" s="389">
        <v>1</v>
      </c>
      <c r="J164" s="339">
        <f t="shared" ref="J164:J166" si="168">E164*I164</f>
        <v>26.6</v>
      </c>
      <c r="K164" s="339">
        <f t="shared" ref="K164:K166" si="169">G164+I164</f>
        <v>1</v>
      </c>
      <c r="L164" s="339">
        <f t="shared" ref="L164:L166" si="170">E164*K164</f>
        <v>26.6</v>
      </c>
      <c r="M164" s="340">
        <f t="shared" ref="M164:M166" si="171">D164-K164</f>
        <v>0</v>
      </c>
      <c r="N164" s="339">
        <f t="shared" ref="N164:N166" si="172">E164*M164</f>
        <v>0</v>
      </c>
      <c r="O164" s="248">
        <f t="shared" ref="O164:O166" si="173">L164/F164</f>
        <v>1</v>
      </c>
      <c r="P164" s="152"/>
      <c r="Q164" s="153"/>
    </row>
    <row r="165" spans="1:17" ht="13.2" customHeight="1" x14ac:dyDescent="0.25">
      <c r="A165" s="401">
        <v>91505</v>
      </c>
      <c r="B165" s="396" t="s">
        <v>442</v>
      </c>
      <c r="C165" s="397" t="s">
        <v>24</v>
      </c>
      <c r="D165" s="398">
        <v>-1</v>
      </c>
      <c r="E165" s="399">
        <v>1595.74</v>
      </c>
      <c r="F165" s="400">
        <f t="shared" si="161"/>
        <v>-1595.74</v>
      </c>
      <c r="G165" s="77">
        <v>0</v>
      </c>
      <c r="H165" s="14">
        <v>0</v>
      </c>
      <c r="I165" s="389">
        <v>-1</v>
      </c>
      <c r="J165" s="339">
        <f t="shared" si="168"/>
        <v>-1595.74</v>
      </c>
      <c r="K165" s="339">
        <f t="shared" si="169"/>
        <v>-1</v>
      </c>
      <c r="L165" s="339">
        <f t="shared" si="170"/>
        <v>-1595.74</v>
      </c>
      <c r="M165" s="340">
        <f t="shared" si="171"/>
        <v>0</v>
      </c>
      <c r="N165" s="339">
        <f t="shared" si="172"/>
        <v>0</v>
      </c>
      <c r="O165" s="248">
        <f t="shared" si="173"/>
        <v>1</v>
      </c>
      <c r="P165" s="152"/>
      <c r="Q165" s="153"/>
    </row>
    <row r="166" spans="1:17" ht="13.2" customHeight="1" x14ac:dyDescent="0.25">
      <c r="A166" s="401">
        <v>91507</v>
      </c>
      <c r="B166" s="396" t="s">
        <v>443</v>
      </c>
      <c r="C166" s="397" t="s">
        <v>22</v>
      </c>
      <c r="D166" s="398">
        <v>-37</v>
      </c>
      <c r="E166" s="399">
        <v>37.229999999999997</v>
      </c>
      <c r="F166" s="400">
        <f t="shared" si="161"/>
        <v>-1377.51</v>
      </c>
      <c r="G166" s="77">
        <v>0</v>
      </c>
      <c r="H166" s="14">
        <v>0</v>
      </c>
      <c r="I166" s="389">
        <v>-37</v>
      </c>
      <c r="J166" s="339">
        <f t="shared" si="168"/>
        <v>-1377.51</v>
      </c>
      <c r="K166" s="339">
        <f t="shared" si="169"/>
        <v>-37</v>
      </c>
      <c r="L166" s="339">
        <f t="shared" si="170"/>
        <v>-1377.51</v>
      </c>
      <c r="M166" s="340">
        <f t="shared" si="171"/>
        <v>0</v>
      </c>
      <c r="N166" s="339">
        <f t="shared" si="172"/>
        <v>0</v>
      </c>
      <c r="O166" s="248">
        <f t="shared" si="173"/>
        <v>1</v>
      </c>
      <c r="P166" s="152"/>
      <c r="Q166" s="153"/>
    </row>
    <row r="167" spans="1:17" ht="13.2" customHeight="1" x14ac:dyDescent="0.25">
      <c r="A167" s="384"/>
      <c r="B167" s="388"/>
      <c r="C167" s="392"/>
      <c r="D167" s="386"/>
      <c r="E167" s="387"/>
      <c r="F167" s="339"/>
      <c r="G167" s="77"/>
      <c r="H167" s="14"/>
      <c r="I167" s="389"/>
      <c r="J167" s="339"/>
      <c r="K167" s="339"/>
      <c r="L167" s="339"/>
      <c r="M167" s="340"/>
      <c r="N167" s="339"/>
      <c r="O167" s="248"/>
      <c r="P167" s="152"/>
      <c r="Q167" s="153"/>
    </row>
    <row r="168" spans="1:17" ht="13.2" customHeight="1" x14ac:dyDescent="0.25">
      <c r="A168" s="384"/>
      <c r="B168" s="344" t="s">
        <v>636</v>
      </c>
      <c r="C168" s="392"/>
      <c r="D168" s="386"/>
      <c r="E168" s="387"/>
      <c r="F168" s="339"/>
      <c r="G168" s="77"/>
      <c r="H168" s="14"/>
      <c r="I168" s="389"/>
      <c r="J168" s="339"/>
      <c r="K168" s="339"/>
      <c r="L168" s="339"/>
      <c r="M168" s="340"/>
      <c r="N168" s="339"/>
      <c r="O168" s="248"/>
      <c r="P168" s="152"/>
      <c r="Q168" s="153"/>
    </row>
    <row r="169" spans="1:17" ht="13.2" customHeight="1" x14ac:dyDescent="0.25">
      <c r="A169" s="384"/>
      <c r="B169" s="300" t="s">
        <v>378</v>
      </c>
      <c r="C169" s="392"/>
      <c r="D169" s="386"/>
      <c r="E169" s="387"/>
      <c r="F169" s="339"/>
      <c r="G169" s="77"/>
      <c r="H169" s="14"/>
      <c r="I169" s="389"/>
      <c r="J169" s="339"/>
      <c r="K169" s="339"/>
      <c r="L169" s="339"/>
      <c r="M169" s="340"/>
      <c r="N169" s="339"/>
      <c r="O169" s="248"/>
      <c r="P169" s="152"/>
      <c r="Q169" s="153"/>
    </row>
    <row r="170" spans="1:17" ht="13.2" customHeight="1" x14ac:dyDescent="0.25">
      <c r="A170" s="384">
        <v>80102</v>
      </c>
      <c r="B170" s="388" t="s">
        <v>543</v>
      </c>
      <c r="C170" s="392" t="s">
        <v>24</v>
      </c>
      <c r="D170" s="386">
        <v>3</v>
      </c>
      <c r="E170" s="387">
        <v>100</v>
      </c>
      <c r="F170" s="339">
        <f t="shared" ref="F170:F181" si="174">D170*E170</f>
        <v>300</v>
      </c>
      <c r="G170" s="77">
        <v>0</v>
      </c>
      <c r="H170" s="14">
        <v>0</v>
      </c>
      <c r="I170" s="389">
        <v>3</v>
      </c>
      <c r="J170" s="339">
        <f t="shared" ref="J170" si="175">E170*I170</f>
        <v>300</v>
      </c>
      <c r="K170" s="339">
        <f t="shared" ref="K170" si="176">G170+I170</f>
        <v>3</v>
      </c>
      <c r="L170" s="339">
        <f t="shared" ref="L170" si="177">E170*K170</f>
        <v>300</v>
      </c>
      <c r="M170" s="340">
        <f t="shared" ref="M170" si="178">D170-K170</f>
        <v>0</v>
      </c>
      <c r="N170" s="339">
        <f t="shared" ref="N170" si="179">E170*M170</f>
        <v>0</v>
      </c>
      <c r="O170" s="248">
        <f t="shared" ref="O170" si="180">L170/F170</f>
        <v>1</v>
      </c>
      <c r="P170" s="152"/>
      <c r="Q170" s="153"/>
    </row>
    <row r="171" spans="1:17" ht="13.2" customHeight="1" x14ac:dyDescent="0.25">
      <c r="A171" s="384">
        <v>80104</v>
      </c>
      <c r="B171" s="388" t="s">
        <v>545</v>
      </c>
      <c r="C171" s="392" t="s">
        <v>22</v>
      </c>
      <c r="D171" s="386">
        <v>123</v>
      </c>
      <c r="E171" s="387">
        <v>7.98</v>
      </c>
      <c r="F171" s="339">
        <f t="shared" si="174"/>
        <v>981.54000000000008</v>
      </c>
      <c r="G171" s="77">
        <v>0</v>
      </c>
      <c r="H171" s="14">
        <v>0</v>
      </c>
      <c r="I171" s="389">
        <v>123</v>
      </c>
      <c r="J171" s="339">
        <f t="shared" ref="J171:J181" si="181">E171*I171</f>
        <v>981.54000000000008</v>
      </c>
      <c r="K171" s="339">
        <f t="shared" ref="K171:K181" si="182">G171+I171</f>
        <v>123</v>
      </c>
      <c r="L171" s="339">
        <f t="shared" ref="L171:L181" si="183">E171*K171</f>
        <v>981.54000000000008</v>
      </c>
      <c r="M171" s="340">
        <f t="shared" ref="M171:M181" si="184">D171-K171</f>
        <v>0</v>
      </c>
      <c r="N171" s="339">
        <f t="shared" ref="N171:N181" si="185">E171*M171</f>
        <v>0</v>
      </c>
      <c r="O171" s="248">
        <f t="shared" ref="O171:O181" si="186">L171/F171</f>
        <v>1</v>
      </c>
      <c r="P171" s="152"/>
      <c r="Q171" s="153"/>
    </row>
    <row r="172" spans="1:17" ht="13.2" customHeight="1" x14ac:dyDescent="0.25">
      <c r="A172" s="384">
        <v>80104</v>
      </c>
      <c r="B172" s="388" t="s">
        <v>541</v>
      </c>
      <c r="C172" s="392" t="s">
        <v>24</v>
      </c>
      <c r="D172" s="386">
        <v>2</v>
      </c>
      <c r="E172" s="387">
        <v>400</v>
      </c>
      <c r="F172" s="339">
        <f t="shared" si="174"/>
        <v>800</v>
      </c>
      <c r="G172" s="77">
        <v>0</v>
      </c>
      <c r="H172" s="14">
        <v>0</v>
      </c>
      <c r="I172" s="389">
        <v>2</v>
      </c>
      <c r="J172" s="339">
        <f t="shared" si="181"/>
        <v>800</v>
      </c>
      <c r="K172" s="339">
        <f t="shared" si="182"/>
        <v>2</v>
      </c>
      <c r="L172" s="339">
        <f t="shared" si="183"/>
        <v>800</v>
      </c>
      <c r="M172" s="340">
        <f t="shared" si="184"/>
        <v>0</v>
      </c>
      <c r="N172" s="339">
        <f t="shared" si="185"/>
        <v>0</v>
      </c>
      <c r="O172" s="248">
        <f t="shared" si="186"/>
        <v>1</v>
      </c>
      <c r="P172" s="152"/>
      <c r="Q172" s="153"/>
    </row>
    <row r="173" spans="1:17" ht="13.2" customHeight="1" x14ac:dyDescent="0.25">
      <c r="A173" s="384">
        <v>80107</v>
      </c>
      <c r="B173" s="388" t="s">
        <v>544</v>
      </c>
      <c r="C173" s="392" t="s">
        <v>24</v>
      </c>
      <c r="D173" s="386">
        <v>2</v>
      </c>
      <c r="E173" s="387">
        <v>319.34000000000003</v>
      </c>
      <c r="F173" s="339">
        <f t="shared" si="174"/>
        <v>638.68000000000006</v>
      </c>
      <c r="G173" s="77">
        <v>0</v>
      </c>
      <c r="H173" s="14">
        <v>0</v>
      </c>
      <c r="I173" s="389">
        <v>2</v>
      </c>
      <c r="J173" s="339">
        <f t="shared" si="181"/>
        <v>638.68000000000006</v>
      </c>
      <c r="K173" s="339">
        <f t="shared" si="182"/>
        <v>2</v>
      </c>
      <c r="L173" s="339">
        <f t="shared" si="183"/>
        <v>638.68000000000006</v>
      </c>
      <c r="M173" s="340">
        <f t="shared" si="184"/>
        <v>0</v>
      </c>
      <c r="N173" s="339">
        <f t="shared" si="185"/>
        <v>0</v>
      </c>
      <c r="O173" s="248">
        <f t="shared" si="186"/>
        <v>1</v>
      </c>
      <c r="P173" s="152"/>
      <c r="Q173" s="153"/>
    </row>
    <row r="174" spans="1:17" ht="13.2" customHeight="1" x14ac:dyDescent="0.25">
      <c r="A174" s="384">
        <v>80102</v>
      </c>
      <c r="B174" s="388" t="s">
        <v>543</v>
      </c>
      <c r="C174" s="392" t="s">
        <v>24</v>
      </c>
      <c r="D174" s="386">
        <v>7</v>
      </c>
      <c r="E174" s="387">
        <v>100</v>
      </c>
      <c r="F174" s="339">
        <f t="shared" si="174"/>
        <v>700</v>
      </c>
      <c r="G174" s="77">
        <v>0</v>
      </c>
      <c r="H174" s="14">
        <v>0</v>
      </c>
      <c r="I174" s="389">
        <v>7</v>
      </c>
      <c r="J174" s="339">
        <f t="shared" si="181"/>
        <v>700</v>
      </c>
      <c r="K174" s="339">
        <f t="shared" si="182"/>
        <v>7</v>
      </c>
      <c r="L174" s="339">
        <f t="shared" si="183"/>
        <v>700</v>
      </c>
      <c r="M174" s="340">
        <f t="shared" si="184"/>
        <v>0</v>
      </c>
      <c r="N174" s="339">
        <f t="shared" si="185"/>
        <v>0</v>
      </c>
      <c r="O174" s="248">
        <f t="shared" si="186"/>
        <v>1</v>
      </c>
      <c r="P174" s="152"/>
      <c r="Q174" s="153"/>
    </row>
    <row r="175" spans="1:17" ht="13.2" customHeight="1" x14ac:dyDescent="0.25">
      <c r="A175" s="384">
        <v>80104</v>
      </c>
      <c r="B175" s="388" t="s">
        <v>541</v>
      </c>
      <c r="C175" s="392" t="s">
        <v>24</v>
      </c>
      <c r="D175" s="386">
        <v>2</v>
      </c>
      <c r="E175" s="387">
        <v>400</v>
      </c>
      <c r="F175" s="339">
        <f t="shared" si="174"/>
        <v>800</v>
      </c>
      <c r="G175" s="77">
        <v>0</v>
      </c>
      <c r="H175" s="14">
        <v>0</v>
      </c>
      <c r="I175" s="389">
        <v>2</v>
      </c>
      <c r="J175" s="339">
        <f t="shared" si="181"/>
        <v>800</v>
      </c>
      <c r="K175" s="339">
        <f t="shared" si="182"/>
        <v>2</v>
      </c>
      <c r="L175" s="339">
        <f t="shared" si="183"/>
        <v>800</v>
      </c>
      <c r="M175" s="340">
        <f t="shared" si="184"/>
        <v>0</v>
      </c>
      <c r="N175" s="339">
        <f t="shared" si="185"/>
        <v>0</v>
      </c>
      <c r="O175" s="248">
        <f t="shared" si="186"/>
        <v>1</v>
      </c>
      <c r="P175" s="152"/>
      <c r="Q175" s="153"/>
    </row>
    <row r="176" spans="1:17" ht="13.2" customHeight="1" x14ac:dyDescent="0.25">
      <c r="A176" s="384">
        <v>80107</v>
      </c>
      <c r="B176" s="388" t="s">
        <v>542</v>
      </c>
      <c r="C176" s="392" t="s">
        <v>24</v>
      </c>
      <c r="D176" s="386">
        <v>2</v>
      </c>
      <c r="E176" s="387">
        <v>319.34000000000003</v>
      </c>
      <c r="F176" s="339">
        <f t="shared" si="174"/>
        <v>638.68000000000006</v>
      </c>
      <c r="G176" s="77">
        <v>0</v>
      </c>
      <c r="H176" s="14">
        <v>0</v>
      </c>
      <c r="I176" s="389">
        <v>2</v>
      </c>
      <c r="J176" s="339">
        <f t="shared" si="181"/>
        <v>638.68000000000006</v>
      </c>
      <c r="K176" s="339">
        <f t="shared" si="182"/>
        <v>2</v>
      </c>
      <c r="L176" s="339">
        <f t="shared" si="183"/>
        <v>638.68000000000006</v>
      </c>
      <c r="M176" s="340">
        <f t="shared" si="184"/>
        <v>0</v>
      </c>
      <c r="N176" s="339">
        <f t="shared" si="185"/>
        <v>0</v>
      </c>
      <c r="O176" s="248">
        <f t="shared" si="186"/>
        <v>1</v>
      </c>
      <c r="P176" s="152"/>
      <c r="Q176" s="153"/>
    </row>
    <row r="177" spans="1:17" ht="13.2" customHeight="1" x14ac:dyDescent="0.25">
      <c r="A177" s="384">
        <v>80117</v>
      </c>
      <c r="B177" s="388" t="s">
        <v>540</v>
      </c>
      <c r="C177" s="392" t="s">
        <v>22</v>
      </c>
      <c r="D177" s="386">
        <v>118</v>
      </c>
      <c r="E177" s="387">
        <v>31.934000000000001</v>
      </c>
      <c r="F177" s="339">
        <f t="shared" si="174"/>
        <v>3768.212</v>
      </c>
      <c r="G177" s="77">
        <v>0</v>
      </c>
      <c r="H177" s="14">
        <v>0</v>
      </c>
      <c r="I177" s="389">
        <v>118</v>
      </c>
      <c r="J177" s="339">
        <f t="shared" si="181"/>
        <v>3768.212</v>
      </c>
      <c r="K177" s="339">
        <f t="shared" si="182"/>
        <v>118</v>
      </c>
      <c r="L177" s="339">
        <f t="shared" si="183"/>
        <v>3768.212</v>
      </c>
      <c r="M177" s="340">
        <f t="shared" si="184"/>
        <v>0</v>
      </c>
      <c r="N177" s="339">
        <f t="shared" si="185"/>
        <v>0</v>
      </c>
      <c r="O177" s="248">
        <f t="shared" si="186"/>
        <v>1</v>
      </c>
      <c r="P177" s="152"/>
      <c r="Q177" s="153"/>
    </row>
    <row r="178" spans="1:17" ht="13.2" customHeight="1" x14ac:dyDescent="0.25">
      <c r="A178" s="384">
        <v>80136</v>
      </c>
      <c r="B178" s="388" t="s">
        <v>550</v>
      </c>
      <c r="C178" s="392" t="s">
        <v>417</v>
      </c>
      <c r="D178" s="386">
        <v>1</v>
      </c>
      <c r="E178" s="387">
        <v>3193.4</v>
      </c>
      <c r="F178" s="339">
        <f t="shared" si="174"/>
        <v>3193.4</v>
      </c>
      <c r="G178" s="77">
        <v>0</v>
      </c>
      <c r="H178" s="14">
        <v>0</v>
      </c>
      <c r="I178" s="389">
        <v>1</v>
      </c>
      <c r="J178" s="339">
        <f t="shared" si="181"/>
        <v>3193.4</v>
      </c>
      <c r="K178" s="339">
        <f t="shared" si="182"/>
        <v>1</v>
      </c>
      <c r="L178" s="339">
        <f t="shared" si="183"/>
        <v>3193.4</v>
      </c>
      <c r="M178" s="340">
        <f t="shared" si="184"/>
        <v>0</v>
      </c>
      <c r="N178" s="339">
        <f t="shared" si="185"/>
        <v>0</v>
      </c>
      <c r="O178" s="248">
        <f t="shared" si="186"/>
        <v>1</v>
      </c>
      <c r="P178" s="152"/>
      <c r="Q178" s="153"/>
    </row>
    <row r="179" spans="1:17" ht="13.2" customHeight="1" x14ac:dyDescent="0.25">
      <c r="A179" s="384"/>
      <c r="B179" s="388" t="s">
        <v>638</v>
      </c>
      <c r="C179" s="392" t="s">
        <v>417</v>
      </c>
      <c r="D179" s="386">
        <v>0</v>
      </c>
      <c r="E179" s="387">
        <v>413.72</v>
      </c>
      <c r="F179" s="339">
        <f t="shared" si="174"/>
        <v>0</v>
      </c>
      <c r="G179" s="77">
        <v>0</v>
      </c>
      <c r="H179" s="14">
        <v>0</v>
      </c>
      <c r="I179" s="389">
        <v>0</v>
      </c>
      <c r="J179" s="339">
        <f t="shared" si="181"/>
        <v>0</v>
      </c>
      <c r="K179" s="339">
        <f t="shared" si="182"/>
        <v>0</v>
      </c>
      <c r="L179" s="339">
        <f t="shared" si="183"/>
        <v>0</v>
      </c>
      <c r="M179" s="340">
        <f t="shared" si="184"/>
        <v>0</v>
      </c>
      <c r="N179" s="339">
        <f t="shared" si="185"/>
        <v>0</v>
      </c>
      <c r="O179" s="248" t="e">
        <f t="shared" si="186"/>
        <v>#DIV/0!</v>
      </c>
      <c r="P179" s="152"/>
      <c r="Q179" s="153"/>
    </row>
    <row r="180" spans="1:17" ht="13.2" customHeight="1" x14ac:dyDescent="0.25">
      <c r="A180" s="384"/>
      <c r="B180" s="300" t="s">
        <v>390</v>
      </c>
      <c r="C180" s="392"/>
      <c r="D180" s="386"/>
      <c r="E180" s="387"/>
      <c r="F180" s="339"/>
      <c r="G180" s="77"/>
      <c r="H180" s="14"/>
      <c r="I180" s="389"/>
      <c r="J180" s="339"/>
      <c r="K180" s="339"/>
      <c r="L180" s="339"/>
      <c r="M180" s="340"/>
      <c r="N180" s="339"/>
      <c r="O180" s="248"/>
      <c r="P180" s="152"/>
      <c r="Q180" s="153"/>
    </row>
    <row r="181" spans="1:17" ht="13.2" customHeight="1" x14ac:dyDescent="0.25">
      <c r="A181" s="401">
        <v>80207</v>
      </c>
      <c r="B181" s="411" t="s">
        <v>637</v>
      </c>
      <c r="C181" s="397" t="s">
        <v>24</v>
      </c>
      <c r="D181" s="398">
        <v>-1</v>
      </c>
      <c r="E181" s="399">
        <v>372.34</v>
      </c>
      <c r="F181" s="400">
        <f t="shared" si="174"/>
        <v>-372.34</v>
      </c>
      <c r="G181" s="77">
        <v>0</v>
      </c>
      <c r="H181" s="14">
        <v>0</v>
      </c>
      <c r="I181" s="389">
        <v>-1</v>
      </c>
      <c r="J181" s="339">
        <f t="shared" si="181"/>
        <v>-372.34</v>
      </c>
      <c r="K181" s="339">
        <f t="shared" si="182"/>
        <v>-1</v>
      </c>
      <c r="L181" s="339">
        <f t="shared" si="183"/>
        <v>-372.34</v>
      </c>
      <c r="M181" s="340">
        <f t="shared" si="184"/>
        <v>0</v>
      </c>
      <c r="N181" s="339">
        <f t="shared" si="185"/>
        <v>0</v>
      </c>
      <c r="O181" s="248">
        <f t="shared" si="186"/>
        <v>1</v>
      </c>
      <c r="P181" s="152"/>
      <c r="Q181" s="153"/>
    </row>
    <row r="182" spans="1:17" ht="13.2" customHeight="1" x14ac:dyDescent="0.25">
      <c r="A182" s="384"/>
      <c r="B182" s="388"/>
      <c r="C182" s="392"/>
      <c r="D182" s="386"/>
      <c r="E182" s="387"/>
      <c r="F182" s="339"/>
      <c r="G182" s="77"/>
      <c r="H182" s="14"/>
      <c r="I182" s="389"/>
      <c r="J182" s="339"/>
      <c r="K182" s="339"/>
      <c r="L182" s="339"/>
      <c r="M182" s="340"/>
      <c r="N182" s="339"/>
      <c r="O182" s="248"/>
      <c r="P182" s="152"/>
      <c r="Q182" s="153"/>
    </row>
    <row r="183" spans="1:17" ht="13.2" customHeight="1" x14ac:dyDescent="0.25">
      <c r="A183" s="384"/>
      <c r="B183" s="344" t="s">
        <v>633</v>
      </c>
      <c r="C183" s="392"/>
      <c r="D183" s="386"/>
      <c r="E183" s="387"/>
      <c r="F183" s="339"/>
      <c r="G183" s="77"/>
      <c r="H183" s="14"/>
      <c r="I183" s="389"/>
      <c r="J183" s="339"/>
      <c r="K183" s="339"/>
      <c r="L183" s="339"/>
      <c r="M183" s="340"/>
      <c r="N183" s="339"/>
      <c r="O183" s="248"/>
      <c r="P183" s="152"/>
      <c r="Q183" s="153"/>
    </row>
    <row r="184" spans="1:17" ht="13.2" customHeight="1" x14ac:dyDescent="0.25">
      <c r="A184" s="384" t="s">
        <v>611</v>
      </c>
      <c r="B184" s="388" t="s">
        <v>612</v>
      </c>
      <c r="C184" s="392" t="s">
        <v>329</v>
      </c>
      <c r="D184" s="386">
        <v>65</v>
      </c>
      <c r="E184" s="387">
        <v>112.52</v>
      </c>
      <c r="F184" s="339">
        <f t="shared" ref="F184" si="187">D184*E184</f>
        <v>7313.8</v>
      </c>
      <c r="G184" s="77">
        <v>0</v>
      </c>
      <c r="H184" s="14">
        <v>0</v>
      </c>
      <c r="I184" s="389">
        <v>65</v>
      </c>
      <c r="J184" s="339">
        <f t="shared" ref="J184" si="188">E184*I184</f>
        <v>7313.8</v>
      </c>
      <c r="K184" s="339">
        <f t="shared" ref="K184" si="189">G184+I184</f>
        <v>65</v>
      </c>
      <c r="L184" s="339">
        <f t="shared" ref="L184" si="190">E184*K184</f>
        <v>7313.8</v>
      </c>
      <c r="M184" s="340">
        <f t="shared" ref="M184" si="191">D184-K184</f>
        <v>0</v>
      </c>
      <c r="N184" s="339">
        <f t="shared" ref="N184" si="192">E184*M184</f>
        <v>0</v>
      </c>
      <c r="O184" s="248">
        <f t="shared" ref="O184" si="193">L184/F184</f>
        <v>1</v>
      </c>
      <c r="P184" s="152"/>
      <c r="Q184" s="153"/>
    </row>
    <row r="185" spans="1:17" ht="13.2" customHeight="1" x14ac:dyDescent="0.25">
      <c r="A185" s="384"/>
      <c r="B185" s="388"/>
      <c r="C185" s="392"/>
      <c r="D185" s="386"/>
      <c r="E185" s="387"/>
      <c r="F185" s="339"/>
      <c r="G185" s="77"/>
      <c r="H185" s="14"/>
      <c r="I185" s="389"/>
      <c r="J185" s="339"/>
      <c r="K185" s="339"/>
      <c r="L185" s="339"/>
      <c r="M185" s="340"/>
      <c r="N185" s="339"/>
      <c r="O185" s="248"/>
      <c r="P185" s="152"/>
      <c r="Q185" s="153"/>
    </row>
    <row r="186" spans="1:17" ht="13.2" customHeight="1" x14ac:dyDescent="0.25">
      <c r="A186" s="384"/>
      <c r="B186" s="344" t="s">
        <v>634</v>
      </c>
      <c r="C186" s="392"/>
      <c r="D186" s="386"/>
      <c r="E186" s="387"/>
      <c r="F186" s="339"/>
      <c r="G186" s="77"/>
      <c r="H186" s="14"/>
      <c r="I186" s="389"/>
      <c r="J186" s="339"/>
      <c r="K186" s="339"/>
      <c r="L186" s="339"/>
      <c r="M186" s="340"/>
      <c r="N186" s="339"/>
      <c r="O186" s="248"/>
      <c r="P186" s="152"/>
      <c r="Q186" s="153"/>
    </row>
    <row r="187" spans="1:17" ht="13.2" customHeight="1" x14ac:dyDescent="0.25">
      <c r="A187" s="413"/>
      <c r="B187" s="39" t="s">
        <v>102</v>
      </c>
      <c r="C187" s="392"/>
      <c r="D187" s="386"/>
      <c r="E187" s="387"/>
      <c r="F187" s="339"/>
      <c r="G187" s="77"/>
      <c r="H187" s="14"/>
      <c r="I187" s="389"/>
      <c r="J187" s="339"/>
      <c r="K187" s="339"/>
      <c r="L187" s="339"/>
      <c r="M187" s="340"/>
      <c r="N187" s="339"/>
      <c r="O187" s="248"/>
      <c r="P187" s="152"/>
      <c r="Q187" s="153"/>
    </row>
    <row r="188" spans="1:17" ht="13.2" customHeight="1" x14ac:dyDescent="0.25">
      <c r="A188" s="413">
        <v>30101</v>
      </c>
      <c r="B188" s="414" t="s">
        <v>628</v>
      </c>
      <c r="C188" s="392" t="s">
        <v>321</v>
      </c>
      <c r="D188" s="386">
        <v>80</v>
      </c>
      <c r="E188" s="387">
        <v>0.5</v>
      </c>
      <c r="F188" s="339">
        <f t="shared" ref="F188:F198" si="194">D188*E188</f>
        <v>40</v>
      </c>
      <c r="G188" s="77">
        <v>0</v>
      </c>
      <c r="H188" s="14">
        <v>0</v>
      </c>
      <c r="I188" s="389">
        <v>80</v>
      </c>
      <c r="J188" s="339">
        <f t="shared" ref="J188" si="195">E188*I188</f>
        <v>40</v>
      </c>
      <c r="K188" s="339">
        <f t="shared" ref="K188" si="196">G188+I188</f>
        <v>80</v>
      </c>
      <c r="L188" s="339">
        <f t="shared" ref="L188" si="197">E188*K188</f>
        <v>40</v>
      </c>
      <c r="M188" s="340">
        <f t="shared" ref="M188" si="198">D188-K188</f>
        <v>0</v>
      </c>
      <c r="N188" s="339">
        <f t="shared" ref="N188" si="199">E188*M188</f>
        <v>0</v>
      </c>
      <c r="O188" s="248">
        <f t="shared" ref="O188" si="200">L188/F188</f>
        <v>1</v>
      </c>
      <c r="P188" s="152"/>
      <c r="Q188" s="153"/>
    </row>
    <row r="189" spans="1:17" ht="13.2" customHeight="1" x14ac:dyDescent="0.25">
      <c r="A189" s="413">
        <v>30402</v>
      </c>
      <c r="B189" s="414" t="s">
        <v>224</v>
      </c>
      <c r="C189" s="392" t="s">
        <v>321</v>
      </c>
      <c r="D189" s="386">
        <v>95</v>
      </c>
      <c r="E189" s="387">
        <v>8.7799999999999994</v>
      </c>
      <c r="F189" s="339">
        <f t="shared" si="194"/>
        <v>834.09999999999991</v>
      </c>
      <c r="G189" s="77">
        <v>0</v>
      </c>
      <c r="H189" s="14">
        <v>0</v>
      </c>
      <c r="I189" s="389">
        <v>95</v>
      </c>
      <c r="J189" s="339">
        <f t="shared" ref="J189" si="201">E189*I189</f>
        <v>834.09999999999991</v>
      </c>
      <c r="K189" s="339">
        <f t="shared" ref="K189" si="202">G189+I189</f>
        <v>95</v>
      </c>
      <c r="L189" s="339">
        <f t="shared" ref="L189" si="203">E189*K189</f>
        <v>834.09999999999991</v>
      </c>
      <c r="M189" s="340">
        <f t="shared" ref="M189" si="204">D189-K189</f>
        <v>0</v>
      </c>
      <c r="N189" s="339">
        <f t="shared" ref="N189" si="205">E189*M189</f>
        <v>0</v>
      </c>
      <c r="O189" s="248">
        <f t="shared" ref="O189" si="206">L189/F189</f>
        <v>1</v>
      </c>
      <c r="P189" s="152"/>
      <c r="Q189" s="153"/>
    </row>
    <row r="190" spans="1:17" ht="13.2" customHeight="1" x14ac:dyDescent="0.25">
      <c r="A190" s="413"/>
      <c r="B190" s="39" t="s">
        <v>104</v>
      </c>
      <c r="C190" s="392"/>
      <c r="D190" s="386"/>
      <c r="E190" s="387"/>
      <c r="F190" s="339"/>
      <c r="G190" s="77"/>
      <c r="H190" s="14"/>
      <c r="I190" s="389"/>
      <c r="J190" s="339"/>
      <c r="K190" s="339"/>
      <c r="L190" s="339"/>
      <c r="M190" s="340"/>
      <c r="N190" s="339"/>
      <c r="O190" s="248"/>
      <c r="P190" s="152"/>
      <c r="Q190" s="153"/>
    </row>
    <row r="191" spans="1:17" ht="13.2" customHeight="1" x14ac:dyDescent="0.25">
      <c r="A191" s="413">
        <v>40501</v>
      </c>
      <c r="B191" s="39" t="s">
        <v>630</v>
      </c>
      <c r="C191" s="392" t="s">
        <v>607</v>
      </c>
      <c r="D191" s="386">
        <v>105</v>
      </c>
      <c r="E191" s="387">
        <v>5.86</v>
      </c>
      <c r="F191" s="339">
        <f t="shared" si="194"/>
        <v>615.30000000000007</v>
      </c>
      <c r="G191" s="77">
        <v>0</v>
      </c>
      <c r="H191" s="14">
        <v>0</v>
      </c>
      <c r="I191" s="389">
        <v>105</v>
      </c>
      <c r="J191" s="339">
        <f t="shared" ref="J191:J193" si="207">E191*I191</f>
        <v>615.30000000000007</v>
      </c>
      <c r="K191" s="339">
        <f t="shared" ref="K191:K193" si="208">G191+I191</f>
        <v>105</v>
      </c>
      <c r="L191" s="339">
        <f t="shared" ref="L191:L193" si="209">E191*K191</f>
        <v>615.30000000000007</v>
      </c>
      <c r="M191" s="340">
        <f t="shared" ref="M191:M193" si="210">D191-K191</f>
        <v>0</v>
      </c>
      <c r="N191" s="339">
        <f t="shared" ref="N191:N193" si="211">E191*M191</f>
        <v>0</v>
      </c>
      <c r="O191" s="248">
        <f t="shared" ref="O191:O193" si="212">L191/F191</f>
        <v>1</v>
      </c>
      <c r="P191" s="152"/>
      <c r="Q191" s="153"/>
    </row>
    <row r="192" spans="1:17" ht="13.2" customHeight="1" x14ac:dyDescent="0.25">
      <c r="A192" s="413">
        <v>43002</v>
      </c>
      <c r="B192" s="39" t="s">
        <v>608</v>
      </c>
      <c r="C192" s="392" t="s">
        <v>607</v>
      </c>
      <c r="D192" s="386">
        <v>82</v>
      </c>
      <c r="E192" s="387">
        <v>10.49</v>
      </c>
      <c r="F192" s="339">
        <f t="shared" si="194"/>
        <v>860.18000000000006</v>
      </c>
      <c r="G192" s="77">
        <v>0</v>
      </c>
      <c r="H192" s="14">
        <v>0</v>
      </c>
      <c r="I192" s="389">
        <v>82</v>
      </c>
      <c r="J192" s="339">
        <f t="shared" si="207"/>
        <v>860.18000000000006</v>
      </c>
      <c r="K192" s="339">
        <f t="shared" si="208"/>
        <v>82</v>
      </c>
      <c r="L192" s="339">
        <f t="shared" si="209"/>
        <v>860.18000000000006</v>
      </c>
      <c r="M192" s="340">
        <f t="shared" si="210"/>
        <v>0</v>
      </c>
      <c r="N192" s="339">
        <f t="shared" si="211"/>
        <v>0</v>
      </c>
      <c r="O192" s="248">
        <f t="shared" si="212"/>
        <v>1</v>
      </c>
      <c r="P192" s="152"/>
      <c r="Q192" s="153"/>
    </row>
    <row r="193" spans="1:17" ht="13.2" customHeight="1" x14ac:dyDescent="0.25">
      <c r="A193" s="413">
        <v>43003</v>
      </c>
      <c r="B193" s="39" t="s">
        <v>631</v>
      </c>
      <c r="C193" s="392" t="s">
        <v>607</v>
      </c>
      <c r="D193" s="386">
        <v>93</v>
      </c>
      <c r="E193" s="387">
        <v>8.17</v>
      </c>
      <c r="F193" s="339">
        <f t="shared" si="194"/>
        <v>759.81</v>
      </c>
      <c r="G193" s="77">
        <v>0</v>
      </c>
      <c r="H193" s="14">
        <v>0</v>
      </c>
      <c r="I193" s="389">
        <v>93</v>
      </c>
      <c r="J193" s="339">
        <f t="shared" si="207"/>
        <v>759.81</v>
      </c>
      <c r="K193" s="339">
        <f t="shared" si="208"/>
        <v>93</v>
      </c>
      <c r="L193" s="339">
        <f t="shared" si="209"/>
        <v>759.81</v>
      </c>
      <c r="M193" s="340">
        <f t="shared" si="210"/>
        <v>0</v>
      </c>
      <c r="N193" s="339">
        <f t="shared" si="211"/>
        <v>0</v>
      </c>
      <c r="O193" s="248">
        <f t="shared" si="212"/>
        <v>1</v>
      </c>
      <c r="P193" s="152"/>
      <c r="Q193" s="153"/>
    </row>
    <row r="194" spans="1:17" ht="13.2" customHeight="1" x14ac:dyDescent="0.25">
      <c r="A194" s="413">
        <v>44501</v>
      </c>
      <c r="B194" s="414" t="s">
        <v>632</v>
      </c>
      <c r="C194" s="392" t="s">
        <v>607</v>
      </c>
      <c r="D194" s="386">
        <v>46</v>
      </c>
      <c r="E194" s="387">
        <v>2.04</v>
      </c>
      <c r="F194" s="339">
        <f t="shared" si="194"/>
        <v>93.84</v>
      </c>
      <c r="G194" s="77">
        <v>0</v>
      </c>
      <c r="H194" s="14">
        <v>0</v>
      </c>
      <c r="I194" s="389">
        <v>46</v>
      </c>
      <c r="J194" s="339">
        <f t="shared" ref="J194:J196" si="213">E194*I194</f>
        <v>93.84</v>
      </c>
      <c r="K194" s="339">
        <f t="shared" ref="K194:K196" si="214">G194+I194</f>
        <v>46</v>
      </c>
      <c r="L194" s="339">
        <f t="shared" ref="L194:L196" si="215">E194*K194</f>
        <v>93.84</v>
      </c>
      <c r="M194" s="340">
        <f t="shared" ref="M194:M196" si="216">D194-K194</f>
        <v>0</v>
      </c>
      <c r="N194" s="339">
        <f t="shared" ref="N194:N196" si="217">E194*M194</f>
        <v>0</v>
      </c>
      <c r="O194" s="248">
        <f t="shared" ref="O194:O196" si="218">L194/F194</f>
        <v>1</v>
      </c>
      <c r="P194" s="152"/>
      <c r="Q194" s="153"/>
    </row>
    <row r="195" spans="1:17" ht="13.2" customHeight="1" x14ac:dyDescent="0.25">
      <c r="A195" s="413"/>
      <c r="B195" s="39" t="s">
        <v>609</v>
      </c>
      <c r="C195" s="392"/>
      <c r="D195" s="386"/>
      <c r="E195" s="387"/>
      <c r="F195" s="339"/>
      <c r="G195" s="77"/>
      <c r="H195" s="14"/>
      <c r="I195" s="389"/>
      <c r="J195" s="339"/>
      <c r="K195" s="339"/>
      <c r="L195" s="339"/>
      <c r="M195" s="340"/>
      <c r="N195" s="339"/>
      <c r="O195" s="248"/>
      <c r="P195" s="152"/>
      <c r="Q195" s="153"/>
    </row>
    <row r="196" spans="1:17" ht="13.2" customHeight="1" x14ac:dyDescent="0.25">
      <c r="A196" s="413">
        <v>51001</v>
      </c>
      <c r="B196" s="414" t="s">
        <v>610</v>
      </c>
      <c r="C196" s="392" t="s">
        <v>22</v>
      </c>
      <c r="D196" s="393">
        <v>10.4</v>
      </c>
      <c r="E196" s="387">
        <v>88.56</v>
      </c>
      <c r="F196" s="339">
        <f t="shared" si="194"/>
        <v>921.024</v>
      </c>
      <c r="G196" s="77">
        <v>0</v>
      </c>
      <c r="H196" s="14">
        <v>0</v>
      </c>
      <c r="I196" s="389">
        <v>10.4</v>
      </c>
      <c r="J196" s="339">
        <f t="shared" si="213"/>
        <v>921.024</v>
      </c>
      <c r="K196" s="339">
        <f t="shared" si="214"/>
        <v>10.4</v>
      </c>
      <c r="L196" s="339">
        <f t="shared" si="215"/>
        <v>921.024</v>
      </c>
      <c r="M196" s="340">
        <f t="shared" si="216"/>
        <v>0</v>
      </c>
      <c r="N196" s="339">
        <f t="shared" si="217"/>
        <v>0</v>
      </c>
      <c r="O196" s="248">
        <f t="shared" si="218"/>
        <v>1</v>
      </c>
      <c r="P196" s="152"/>
      <c r="Q196" s="153"/>
    </row>
    <row r="197" spans="1:17" ht="13.2" customHeight="1" x14ac:dyDescent="0.25">
      <c r="A197" s="413"/>
      <c r="B197" s="39" t="s">
        <v>108</v>
      </c>
      <c r="C197" s="392"/>
      <c r="D197" s="386"/>
      <c r="E197" s="387"/>
      <c r="F197" s="339"/>
      <c r="G197" s="77"/>
      <c r="H197" s="14"/>
      <c r="I197" s="389"/>
      <c r="J197" s="339"/>
      <c r="K197" s="339"/>
      <c r="L197" s="339"/>
      <c r="M197" s="340"/>
      <c r="N197" s="339"/>
      <c r="O197" s="248"/>
      <c r="P197" s="152"/>
      <c r="Q197" s="153"/>
    </row>
    <row r="198" spans="1:17" ht="13.2" customHeight="1" x14ac:dyDescent="0.25">
      <c r="A198" s="413">
        <v>90201</v>
      </c>
      <c r="B198" s="414" t="s">
        <v>629</v>
      </c>
      <c r="C198" s="392" t="s">
        <v>607</v>
      </c>
      <c r="D198" s="386">
        <v>70</v>
      </c>
      <c r="E198" s="387">
        <v>0.1</v>
      </c>
      <c r="F198" s="339">
        <f t="shared" si="194"/>
        <v>7</v>
      </c>
      <c r="G198" s="77">
        <v>0</v>
      </c>
      <c r="H198" s="14">
        <v>0</v>
      </c>
      <c r="I198" s="389">
        <v>70</v>
      </c>
      <c r="J198" s="339">
        <f t="shared" ref="J198" si="219">E198*I198</f>
        <v>7</v>
      </c>
      <c r="K198" s="339">
        <f t="shared" ref="K198" si="220">G198+I198</f>
        <v>70</v>
      </c>
      <c r="L198" s="339">
        <f t="shared" ref="L198" si="221">E198*K198</f>
        <v>7</v>
      </c>
      <c r="M198" s="340">
        <f t="shared" ref="M198" si="222">D198-K198</f>
        <v>0</v>
      </c>
      <c r="N198" s="339">
        <f t="shared" ref="N198" si="223">E198*M198</f>
        <v>0</v>
      </c>
      <c r="O198" s="248">
        <f t="shared" ref="O198" si="224">L198/F198</f>
        <v>1</v>
      </c>
      <c r="P198" s="152"/>
      <c r="Q198" s="153"/>
    </row>
    <row r="199" spans="1:17" ht="13.2" customHeight="1" x14ac:dyDescent="0.25">
      <c r="A199" s="384"/>
      <c r="B199" s="388"/>
      <c r="C199" s="392"/>
      <c r="D199" s="386"/>
      <c r="E199" s="387"/>
      <c r="F199" s="339"/>
      <c r="G199" s="77"/>
      <c r="H199" s="14"/>
      <c r="I199" s="389"/>
      <c r="J199" s="339"/>
      <c r="K199" s="339"/>
      <c r="L199" s="339"/>
      <c r="M199" s="340"/>
      <c r="N199" s="339"/>
      <c r="O199" s="248"/>
      <c r="P199" s="152"/>
      <c r="Q199" s="153"/>
    </row>
    <row r="200" spans="1:17" ht="13.2" customHeight="1" x14ac:dyDescent="0.25">
      <c r="A200" s="384"/>
      <c r="B200" s="344" t="s">
        <v>635</v>
      </c>
      <c r="C200" s="392"/>
      <c r="D200" s="386"/>
      <c r="E200" s="387"/>
      <c r="F200" s="339"/>
      <c r="G200" s="77"/>
      <c r="H200" s="14"/>
      <c r="I200" s="389"/>
      <c r="J200" s="339"/>
      <c r="K200" s="339"/>
      <c r="L200" s="339"/>
      <c r="M200" s="340"/>
      <c r="N200" s="339"/>
      <c r="O200" s="248"/>
      <c r="P200" s="152"/>
      <c r="Q200" s="153"/>
    </row>
    <row r="201" spans="1:17" ht="13.2" customHeight="1" x14ac:dyDescent="0.25">
      <c r="A201" s="384"/>
      <c r="B201" s="388" t="s">
        <v>104</v>
      </c>
      <c r="C201" s="392"/>
      <c r="D201" s="386"/>
      <c r="E201" s="387"/>
      <c r="F201" s="339"/>
      <c r="G201" s="77"/>
      <c r="H201" s="14"/>
      <c r="I201" s="389"/>
      <c r="J201" s="339"/>
      <c r="K201" s="339"/>
      <c r="L201" s="339"/>
      <c r="M201" s="340"/>
      <c r="N201" s="339"/>
      <c r="O201" s="248"/>
      <c r="P201" s="152"/>
      <c r="Q201" s="153"/>
    </row>
    <row r="202" spans="1:17" ht="13.2" customHeight="1" x14ac:dyDescent="0.25">
      <c r="A202" s="384">
        <v>40104</v>
      </c>
      <c r="B202" s="388" t="s">
        <v>606</v>
      </c>
      <c r="C202" s="392" t="s">
        <v>607</v>
      </c>
      <c r="D202" s="386">
        <v>5734</v>
      </c>
      <c r="E202" s="387">
        <v>0.78</v>
      </c>
      <c r="F202" s="339">
        <f t="shared" ref="F202" si="225">D202*E202</f>
        <v>4472.5200000000004</v>
      </c>
      <c r="G202" s="77">
        <v>0</v>
      </c>
      <c r="H202" s="14">
        <v>0</v>
      </c>
      <c r="I202" s="389">
        <v>5734</v>
      </c>
      <c r="J202" s="339">
        <f t="shared" ref="J202" si="226">E202*I202</f>
        <v>4472.5200000000004</v>
      </c>
      <c r="K202" s="339">
        <f t="shared" ref="K202" si="227">G202+I202</f>
        <v>5734</v>
      </c>
      <c r="L202" s="339">
        <f t="shared" ref="L202" si="228">E202*K202</f>
        <v>4472.5200000000004</v>
      </c>
      <c r="M202" s="340">
        <f t="shared" ref="M202" si="229">D202-K202</f>
        <v>0</v>
      </c>
      <c r="N202" s="339">
        <f t="shared" ref="N202" si="230">E202*M202</f>
        <v>0</v>
      </c>
      <c r="O202" s="248">
        <f t="shared" ref="O202" si="231">L202/F202</f>
        <v>1</v>
      </c>
      <c r="P202" s="152"/>
      <c r="Q202" s="153"/>
    </row>
    <row r="203" spans="1:17" ht="13.2" customHeight="1" x14ac:dyDescent="0.25">
      <c r="A203" s="384"/>
      <c r="B203" s="388"/>
      <c r="C203" s="392"/>
      <c r="D203" s="386"/>
      <c r="E203" s="387"/>
      <c r="F203" s="339"/>
      <c r="G203" s="77"/>
      <c r="H203" s="14"/>
      <c r="I203" s="389"/>
      <c r="J203" s="339"/>
      <c r="K203" s="339"/>
      <c r="L203" s="339"/>
      <c r="M203" s="340"/>
      <c r="N203" s="339"/>
      <c r="O203" s="248"/>
      <c r="P203" s="152"/>
      <c r="Q203" s="153"/>
    </row>
    <row r="204" spans="1:17" ht="13.2" customHeight="1" x14ac:dyDescent="0.25">
      <c r="A204" s="384"/>
      <c r="B204" s="344" t="s">
        <v>639</v>
      </c>
      <c r="C204" s="392"/>
      <c r="D204" s="386"/>
      <c r="E204" s="387"/>
      <c r="F204" s="339"/>
      <c r="G204" s="77"/>
      <c r="H204" s="14"/>
      <c r="I204" s="389"/>
      <c r="J204" s="339"/>
      <c r="K204" s="339"/>
      <c r="L204" s="339"/>
      <c r="M204" s="340"/>
      <c r="N204" s="339"/>
      <c r="O204" s="248"/>
      <c r="P204" s="152"/>
      <c r="Q204" s="153"/>
    </row>
    <row r="205" spans="1:17" ht="13.2" customHeight="1" x14ac:dyDescent="0.25">
      <c r="A205" s="384"/>
      <c r="B205" s="300" t="s">
        <v>384</v>
      </c>
      <c r="C205" s="392"/>
      <c r="D205" s="386"/>
      <c r="E205" s="387"/>
      <c r="F205" s="339"/>
      <c r="G205" s="77"/>
      <c r="H205" s="14"/>
      <c r="I205" s="389"/>
      <c r="J205" s="339"/>
      <c r="K205" s="339"/>
      <c r="L205" s="339"/>
      <c r="M205" s="340"/>
      <c r="N205" s="339"/>
      <c r="O205" s="248"/>
      <c r="P205" s="152"/>
      <c r="Q205" s="153"/>
    </row>
    <row r="206" spans="1:17" ht="13.2" customHeight="1" x14ac:dyDescent="0.25">
      <c r="A206" s="401">
        <v>80214</v>
      </c>
      <c r="B206" s="411" t="s">
        <v>387</v>
      </c>
      <c r="C206" s="397"/>
      <c r="D206" s="398">
        <f>-141+113</f>
        <v>-28</v>
      </c>
      <c r="E206" s="399">
        <v>14.89</v>
      </c>
      <c r="F206" s="400">
        <f>D206*E206</f>
        <v>-416.92</v>
      </c>
      <c r="G206" s="77">
        <v>0</v>
      </c>
      <c r="H206" s="14">
        <v>0</v>
      </c>
      <c r="I206" s="389">
        <v>-28</v>
      </c>
      <c r="J206" s="339">
        <f t="shared" ref="J206:J207" si="232">E206*I206</f>
        <v>-416.92</v>
      </c>
      <c r="K206" s="339">
        <f t="shared" ref="K206:K207" si="233">G206+I206</f>
        <v>-28</v>
      </c>
      <c r="L206" s="339">
        <f t="shared" ref="L206:L207" si="234">E206*K206</f>
        <v>-416.92</v>
      </c>
      <c r="M206" s="340">
        <f t="shared" ref="M206:M207" si="235">D206-K206</f>
        <v>0</v>
      </c>
      <c r="N206" s="339">
        <f t="shared" ref="N206:N207" si="236">E206*M206</f>
        <v>0</v>
      </c>
      <c r="O206" s="248">
        <f t="shared" ref="O206:O207" si="237">L206/F206</f>
        <v>1</v>
      </c>
      <c r="P206" s="152"/>
      <c r="Q206" s="153"/>
    </row>
    <row r="207" spans="1:17" ht="13.2" customHeight="1" x14ac:dyDescent="0.25">
      <c r="A207" s="401">
        <v>80216</v>
      </c>
      <c r="B207" s="411" t="s">
        <v>389</v>
      </c>
      <c r="C207" s="397"/>
      <c r="D207" s="398">
        <v>-28</v>
      </c>
      <c r="E207" s="399">
        <v>0.64</v>
      </c>
      <c r="F207" s="400">
        <f>D207*E207</f>
        <v>-17.920000000000002</v>
      </c>
      <c r="G207" s="77">
        <v>0</v>
      </c>
      <c r="H207" s="14">
        <v>0</v>
      </c>
      <c r="I207" s="389">
        <v>-28</v>
      </c>
      <c r="J207" s="339">
        <f t="shared" si="232"/>
        <v>-17.920000000000002</v>
      </c>
      <c r="K207" s="339">
        <f t="shared" si="233"/>
        <v>-28</v>
      </c>
      <c r="L207" s="339">
        <f t="shared" si="234"/>
        <v>-17.920000000000002</v>
      </c>
      <c r="M207" s="340">
        <f t="shared" si="235"/>
        <v>0</v>
      </c>
      <c r="N207" s="339">
        <f t="shared" si="236"/>
        <v>0</v>
      </c>
      <c r="O207" s="248">
        <f t="shared" si="237"/>
        <v>1</v>
      </c>
      <c r="P207" s="152"/>
      <c r="Q207" s="153"/>
    </row>
    <row r="208" spans="1:17" ht="13.2" customHeight="1" x14ac:dyDescent="0.25">
      <c r="A208" s="384">
        <v>80210</v>
      </c>
      <c r="B208" s="388" t="s">
        <v>547</v>
      </c>
      <c r="C208" s="392" t="s">
        <v>22</v>
      </c>
      <c r="D208" s="386">
        <v>7688</v>
      </c>
      <c r="E208" s="387">
        <v>1.56</v>
      </c>
      <c r="F208" s="339">
        <f>D208*E208</f>
        <v>11993.28</v>
      </c>
      <c r="G208" s="77">
        <v>0</v>
      </c>
      <c r="H208" s="14">
        <v>0</v>
      </c>
      <c r="I208" s="389">
        <v>7688</v>
      </c>
      <c r="J208" s="339">
        <f t="shared" ref="J208" si="238">E208*I208</f>
        <v>11993.28</v>
      </c>
      <c r="K208" s="339">
        <f t="shared" ref="K208" si="239">G208+I208</f>
        <v>7688</v>
      </c>
      <c r="L208" s="339">
        <f t="shared" ref="L208" si="240">E208*K208</f>
        <v>11993.28</v>
      </c>
      <c r="M208" s="340">
        <f t="shared" ref="M208" si="241">D208-K208</f>
        <v>0</v>
      </c>
      <c r="N208" s="339">
        <f t="shared" ref="N208" si="242">E208*M208</f>
        <v>0</v>
      </c>
      <c r="O208" s="248">
        <f t="shared" ref="O208" si="243">L208/F208</f>
        <v>1</v>
      </c>
      <c r="P208" s="152"/>
      <c r="Q208" s="153"/>
    </row>
    <row r="209" spans="1:17" ht="13.2" customHeight="1" x14ac:dyDescent="0.25">
      <c r="A209" s="384">
        <v>80210</v>
      </c>
      <c r="B209" s="388" t="s">
        <v>548</v>
      </c>
      <c r="C209" s="392" t="s">
        <v>22</v>
      </c>
      <c r="D209" s="386">
        <v>7688</v>
      </c>
      <c r="E209" s="387">
        <v>3.63</v>
      </c>
      <c r="F209" s="339">
        <f t="shared" ref="F209:F211" si="244">D209*E209</f>
        <v>27907.439999999999</v>
      </c>
      <c r="G209" s="77">
        <v>0</v>
      </c>
      <c r="H209" s="14">
        <v>0</v>
      </c>
      <c r="I209" s="389">
        <v>7688</v>
      </c>
      <c r="J209" s="339">
        <f t="shared" ref="J209:J211" si="245">E209*I209</f>
        <v>27907.439999999999</v>
      </c>
      <c r="K209" s="339">
        <f t="shared" ref="K209:K211" si="246">G209+I209</f>
        <v>7688</v>
      </c>
      <c r="L209" s="339">
        <f t="shared" ref="L209:L211" si="247">E209*K209</f>
        <v>27907.439999999999</v>
      </c>
      <c r="M209" s="340">
        <f t="shared" ref="M209:M211" si="248">D209-K209</f>
        <v>0</v>
      </c>
      <c r="N209" s="339">
        <f t="shared" ref="N209:N211" si="249">E209*M209</f>
        <v>0</v>
      </c>
      <c r="O209" s="248">
        <f t="shared" ref="O209:O211" si="250">L209/F209</f>
        <v>1</v>
      </c>
      <c r="P209" s="152"/>
      <c r="Q209" s="153"/>
    </row>
    <row r="210" spans="1:17" ht="13.2" customHeight="1" x14ac:dyDescent="0.25">
      <c r="A210" s="384">
        <v>80212</v>
      </c>
      <c r="B210" s="388" t="s">
        <v>546</v>
      </c>
      <c r="C210" s="392" t="s">
        <v>24</v>
      </c>
      <c r="D210" s="386">
        <v>4</v>
      </c>
      <c r="E210" s="387">
        <v>1092.5</v>
      </c>
      <c r="F210" s="339">
        <f t="shared" si="244"/>
        <v>4370</v>
      </c>
      <c r="G210" s="77">
        <v>0</v>
      </c>
      <c r="H210" s="14">
        <v>0</v>
      </c>
      <c r="I210" s="389">
        <v>4</v>
      </c>
      <c r="J210" s="339">
        <f t="shared" si="245"/>
        <v>4370</v>
      </c>
      <c r="K210" s="339">
        <f t="shared" si="246"/>
        <v>4</v>
      </c>
      <c r="L210" s="339">
        <f t="shared" si="247"/>
        <v>4370</v>
      </c>
      <c r="M210" s="340">
        <f t="shared" si="248"/>
        <v>0</v>
      </c>
      <c r="N210" s="339">
        <f t="shared" si="249"/>
        <v>0</v>
      </c>
      <c r="O210" s="248">
        <f t="shared" si="250"/>
        <v>1</v>
      </c>
      <c r="P210" s="152"/>
      <c r="Q210" s="153"/>
    </row>
    <row r="211" spans="1:17" ht="13.2" customHeight="1" x14ac:dyDescent="0.25">
      <c r="A211" s="384">
        <v>80309</v>
      </c>
      <c r="B211" s="388" t="s">
        <v>640</v>
      </c>
      <c r="C211" s="392" t="s">
        <v>22</v>
      </c>
      <c r="D211" s="386">
        <v>0</v>
      </c>
      <c r="E211" s="387">
        <v>45</v>
      </c>
      <c r="F211" s="339">
        <f t="shared" si="244"/>
        <v>0</v>
      </c>
      <c r="G211" s="77">
        <v>0</v>
      </c>
      <c r="H211" s="14">
        <v>0</v>
      </c>
      <c r="I211" s="389">
        <v>0</v>
      </c>
      <c r="J211" s="339">
        <f t="shared" si="245"/>
        <v>0</v>
      </c>
      <c r="K211" s="339">
        <f t="shared" si="246"/>
        <v>0</v>
      </c>
      <c r="L211" s="339">
        <f t="shared" si="247"/>
        <v>0</v>
      </c>
      <c r="M211" s="340">
        <f t="shared" si="248"/>
        <v>0</v>
      </c>
      <c r="N211" s="339">
        <f t="shared" si="249"/>
        <v>0</v>
      </c>
      <c r="O211" s="248" t="e">
        <f t="shared" si="250"/>
        <v>#DIV/0!</v>
      </c>
      <c r="P211" s="152"/>
      <c r="Q211" s="153"/>
    </row>
    <row r="212" spans="1:17" ht="13.2" customHeight="1" x14ac:dyDescent="0.25">
      <c r="A212" s="384"/>
      <c r="B212" s="300" t="s">
        <v>390</v>
      </c>
      <c r="C212" s="392"/>
      <c r="D212" s="404"/>
      <c r="E212" s="387"/>
      <c r="F212" s="339"/>
      <c r="G212" s="77"/>
      <c r="H212" s="14"/>
      <c r="I212" s="389"/>
      <c r="J212" s="339"/>
      <c r="K212" s="339"/>
      <c r="L212" s="339"/>
      <c r="M212" s="340"/>
      <c r="N212" s="339"/>
      <c r="O212" s="248"/>
      <c r="P212" s="152"/>
      <c r="Q212" s="153"/>
    </row>
    <row r="213" spans="1:17" ht="13.2" customHeight="1" x14ac:dyDescent="0.25">
      <c r="A213" s="401">
        <v>80202</v>
      </c>
      <c r="B213" s="396" t="s">
        <v>392</v>
      </c>
      <c r="C213" s="397" t="s">
        <v>24</v>
      </c>
      <c r="D213" s="398">
        <v>0</v>
      </c>
      <c r="E213" s="399">
        <v>53.19</v>
      </c>
      <c r="F213" s="400">
        <f t="shared" ref="F213:F216" si="251">D213*E213</f>
        <v>0</v>
      </c>
      <c r="G213" s="77">
        <v>0</v>
      </c>
      <c r="H213" s="14">
        <v>0</v>
      </c>
      <c r="I213" s="389">
        <v>0</v>
      </c>
      <c r="J213" s="339">
        <f t="shared" ref="J213:J214" si="252">E213*I213</f>
        <v>0</v>
      </c>
      <c r="K213" s="339">
        <f t="shared" ref="K213:K214" si="253">G213+I213</f>
        <v>0</v>
      </c>
      <c r="L213" s="339">
        <f t="shared" ref="L213:L214" si="254">E213*K213</f>
        <v>0</v>
      </c>
      <c r="M213" s="340">
        <f t="shared" ref="M213:M214" si="255">D213-K213</f>
        <v>0</v>
      </c>
      <c r="N213" s="339">
        <f t="shared" ref="N213:N214" si="256">E213*M213</f>
        <v>0</v>
      </c>
      <c r="O213" s="248" t="e">
        <f t="shared" ref="O213:O214" si="257">L213/F213</f>
        <v>#DIV/0!</v>
      </c>
      <c r="P213" s="152"/>
      <c r="Q213" s="153"/>
    </row>
    <row r="214" spans="1:17" ht="13.2" customHeight="1" x14ac:dyDescent="0.25">
      <c r="A214" s="401">
        <v>80209</v>
      </c>
      <c r="B214" s="396" t="s">
        <v>397</v>
      </c>
      <c r="C214" s="397" t="s">
        <v>22</v>
      </c>
      <c r="D214" s="402">
        <v>-363.6</v>
      </c>
      <c r="E214" s="399">
        <v>19.149999999999999</v>
      </c>
      <c r="F214" s="400">
        <f t="shared" si="251"/>
        <v>-6962.94</v>
      </c>
      <c r="G214" s="77">
        <v>0</v>
      </c>
      <c r="H214" s="14">
        <v>0</v>
      </c>
      <c r="I214" s="389">
        <v>-363.6</v>
      </c>
      <c r="J214" s="339">
        <f t="shared" si="252"/>
        <v>-6962.94</v>
      </c>
      <c r="K214" s="339">
        <f t="shared" si="253"/>
        <v>-363.6</v>
      </c>
      <c r="L214" s="339">
        <f t="shared" si="254"/>
        <v>-6962.94</v>
      </c>
      <c r="M214" s="340">
        <f t="shared" si="255"/>
        <v>0</v>
      </c>
      <c r="N214" s="339">
        <f t="shared" si="256"/>
        <v>0</v>
      </c>
      <c r="O214" s="248">
        <f t="shared" si="257"/>
        <v>1</v>
      </c>
      <c r="P214" s="152"/>
      <c r="Q214" s="153"/>
    </row>
    <row r="215" spans="1:17" ht="13.2" customHeight="1" x14ac:dyDescent="0.25">
      <c r="A215" s="401">
        <v>80213</v>
      </c>
      <c r="B215" s="396" t="s">
        <v>641</v>
      </c>
      <c r="C215" s="397" t="s">
        <v>22</v>
      </c>
      <c r="D215" s="398">
        <v>0</v>
      </c>
      <c r="E215" s="399">
        <v>15.96</v>
      </c>
      <c r="F215" s="400">
        <f t="shared" si="251"/>
        <v>0</v>
      </c>
      <c r="G215" s="77">
        <v>0</v>
      </c>
      <c r="H215" s="14">
        <v>0</v>
      </c>
      <c r="I215" s="389">
        <v>0</v>
      </c>
      <c r="J215" s="339">
        <f t="shared" ref="J215:J216" si="258">E215*I215</f>
        <v>0</v>
      </c>
      <c r="K215" s="339">
        <f t="shared" ref="K215:K216" si="259">G215+I215</f>
        <v>0</v>
      </c>
      <c r="L215" s="339">
        <f t="shared" ref="L215:L216" si="260">E215*K215</f>
        <v>0</v>
      </c>
      <c r="M215" s="340">
        <f t="shared" ref="M215" si="261">D215-K215</f>
        <v>0</v>
      </c>
      <c r="N215" s="339">
        <f t="shared" ref="N215" si="262">E215*M215</f>
        <v>0</v>
      </c>
      <c r="O215" s="248" t="e">
        <f t="shared" ref="O215:O216" si="263">L215/F215</f>
        <v>#DIV/0!</v>
      </c>
      <c r="P215" s="152"/>
      <c r="Q215" s="153"/>
    </row>
    <row r="216" spans="1:17" ht="13.2" customHeight="1" x14ac:dyDescent="0.25">
      <c r="A216" s="401">
        <v>80216</v>
      </c>
      <c r="B216" s="396" t="s">
        <v>389</v>
      </c>
      <c r="C216" s="397" t="s">
        <v>22</v>
      </c>
      <c r="D216" s="402">
        <f>-426.4+62.8</f>
        <v>-363.59999999999997</v>
      </c>
      <c r="E216" s="399">
        <v>0.64</v>
      </c>
      <c r="F216" s="400">
        <f t="shared" si="251"/>
        <v>-232.70399999999998</v>
      </c>
      <c r="G216" s="77">
        <v>0</v>
      </c>
      <c r="H216" s="14">
        <v>0</v>
      </c>
      <c r="I216" s="389">
        <v>-363.6</v>
      </c>
      <c r="J216" s="339">
        <f t="shared" si="258"/>
        <v>-232.70400000000001</v>
      </c>
      <c r="K216" s="339">
        <f t="shared" si="259"/>
        <v>-363.6</v>
      </c>
      <c r="L216" s="339">
        <f t="shared" si="260"/>
        <v>-232.70400000000001</v>
      </c>
      <c r="M216" s="340"/>
      <c r="N216" s="339"/>
      <c r="O216" s="248">
        <f t="shared" si="263"/>
        <v>1.0000000000000002</v>
      </c>
      <c r="P216" s="152"/>
      <c r="Q216" s="153"/>
    </row>
    <row r="217" spans="1:17" ht="13.2" customHeight="1" x14ac:dyDescent="0.25">
      <c r="A217" s="384">
        <v>80201</v>
      </c>
      <c r="B217" s="388" t="s">
        <v>391</v>
      </c>
      <c r="C217" s="392" t="s">
        <v>22</v>
      </c>
      <c r="D217" s="386">
        <v>0</v>
      </c>
      <c r="E217" s="387">
        <v>1063.83</v>
      </c>
      <c r="F217" s="339">
        <f>D217*E217</f>
        <v>0</v>
      </c>
      <c r="G217" s="77">
        <v>0</v>
      </c>
      <c r="H217" s="14">
        <v>0</v>
      </c>
      <c r="I217" s="389">
        <v>0</v>
      </c>
      <c r="J217" s="339">
        <f t="shared" ref="J217" si="264">E217*I217</f>
        <v>0</v>
      </c>
      <c r="K217" s="339">
        <f t="shared" ref="K217" si="265">G217+I217</f>
        <v>0</v>
      </c>
      <c r="L217" s="339">
        <f t="shared" ref="L217" si="266">E217*K217</f>
        <v>0</v>
      </c>
      <c r="M217" s="340">
        <f t="shared" ref="M217" si="267">D217-K217</f>
        <v>0</v>
      </c>
      <c r="N217" s="339">
        <f t="shared" ref="N217" si="268">E217*M217</f>
        <v>0</v>
      </c>
      <c r="O217" s="248" t="e">
        <f t="shared" ref="O217" si="269">L217/F217</f>
        <v>#DIV/0!</v>
      </c>
      <c r="P217" s="152"/>
      <c r="Q217" s="153"/>
    </row>
    <row r="218" spans="1:17" ht="13.2" customHeight="1" x14ac:dyDescent="0.25">
      <c r="A218" s="384">
        <v>80210</v>
      </c>
      <c r="B218" s="388" t="s">
        <v>549</v>
      </c>
      <c r="C218" s="392" t="s">
        <v>22</v>
      </c>
      <c r="D218" s="393">
        <v>602.4</v>
      </c>
      <c r="E218" s="387">
        <v>11.5</v>
      </c>
      <c r="F218" s="339">
        <f t="shared" ref="F218:F219" si="270">D218*E218</f>
        <v>6927.5999999999995</v>
      </c>
      <c r="G218" s="77">
        <v>0</v>
      </c>
      <c r="H218" s="14">
        <v>0</v>
      </c>
      <c r="I218" s="389">
        <v>602.4</v>
      </c>
      <c r="J218" s="339">
        <f t="shared" ref="J218:J219" si="271">E218*I218</f>
        <v>6927.5999999999995</v>
      </c>
      <c r="K218" s="339">
        <f t="shared" ref="K218:K219" si="272">G218+I218</f>
        <v>602.4</v>
      </c>
      <c r="L218" s="339">
        <f t="shared" ref="L218:L219" si="273">E218*K218</f>
        <v>6927.5999999999995</v>
      </c>
      <c r="M218" s="340">
        <f t="shared" ref="M218:M219" si="274">D218-K218</f>
        <v>0</v>
      </c>
      <c r="N218" s="339">
        <f t="shared" ref="N218:N219" si="275">E218*M218</f>
        <v>0</v>
      </c>
      <c r="O218" s="248">
        <f t="shared" ref="O218:O219" si="276">L218/F218</f>
        <v>1</v>
      </c>
      <c r="P218" s="152"/>
      <c r="Q218" s="153"/>
    </row>
    <row r="219" spans="1:17" ht="13.2" customHeight="1" x14ac:dyDescent="0.25">
      <c r="A219" s="384">
        <v>80211</v>
      </c>
      <c r="B219" s="388" t="s">
        <v>539</v>
      </c>
      <c r="C219" s="392" t="s">
        <v>24</v>
      </c>
      <c r="D219" s="393">
        <v>8</v>
      </c>
      <c r="E219" s="387">
        <v>997.5</v>
      </c>
      <c r="F219" s="339">
        <f t="shared" si="270"/>
        <v>7980</v>
      </c>
      <c r="G219" s="77">
        <v>0</v>
      </c>
      <c r="H219" s="14">
        <v>0</v>
      </c>
      <c r="I219" s="389">
        <v>8</v>
      </c>
      <c r="J219" s="339">
        <f t="shared" si="271"/>
        <v>7980</v>
      </c>
      <c r="K219" s="339">
        <f t="shared" si="272"/>
        <v>8</v>
      </c>
      <c r="L219" s="339">
        <f t="shared" si="273"/>
        <v>7980</v>
      </c>
      <c r="M219" s="340">
        <f t="shared" si="274"/>
        <v>0</v>
      </c>
      <c r="N219" s="339">
        <f t="shared" si="275"/>
        <v>0</v>
      </c>
      <c r="O219" s="248">
        <f t="shared" si="276"/>
        <v>1</v>
      </c>
      <c r="P219" s="152"/>
      <c r="Q219" s="153"/>
    </row>
    <row r="220" spans="1:17" ht="13.2" customHeight="1" x14ac:dyDescent="0.25">
      <c r="A220" s="384"/>
      <c r="B220" s="388"/>
      <c r="C220" s="392"/>
      <c r="D220" s="386"/>
      <c r="E220" s="387"/>
      <c r="F220" s="339"/>
      <c r="G220" s="77"/>
      <c r="H220" s="14"/>
      <c r="I220" s="389"/>
      <c r="J220" s="339"/>
      <c r="K220" s="339"/>
      <c r="L220" s="339"/>
      <c r="M220" s="340"/>
      <c r="N220" s="339"/>
      <c r="O220" s="248"/>
      <c r="P220" s="152"/>
      <c r="Q220" s="153"/>
    </row>
    <row r="221" spans="1:17" ht="13.2" customHeight="1" x14ac:dyDescent="0.25">
      <c r="A221" s="384"/>
      <c r="B221" s="344" t="s">
        <v>619</v>
      </c>
      <c r="C221" s="392"/>
      <c r="D221" s="386"/>
      <c r="E221" s="387"/>
      <c r="F221" s="339"/>
      <c r="G221" s="77"/>
      <c r="H221" s="14"/>
      <c r="I221" s="389"/>
      <c r="J221" s="339"/>
      <c r="K221" s="339"/>
      <c r="L221" s="339"/>
      <c r="M221" s="340"/>
      <c r="N221" s="339"/>
      <c r="O221" s="248"/>
      <c r="P221" s="152"/>
      <c r="Q221" s="153"/>
    </row>
    <row r="222" spans="1:17" ht="13.2" customHeight="1" x14ac:dyDescent="0.25">
      <c r="A222" s="384"/>
      <c r="B222" s="388" t="s">
        <v>104</v>
      </c>
      <c r="C222" s="392"/>
      <c r="D222" s="386"/>
      <c r="E222" s="387"/>
      <c r="F222" s="339"/>
      <c r="G222" s="77"/>
      <c r="H222" s="14"/>
      <c r="I222" s="389"/>
      <c r="J222" s="339"/>
      <c r="K222" s="339"/>
      <c r="L222" s="339"/>
      <c r="M222" s="340"/>
      <c r="N222" s="339"/>
      <c r="O222" s="248"/>
      <c r="P222" s="152"/>
      <c r="Q222" s="153"/>
    </row>
    <row r="223" spans="1:17" ht="13.2" customHeight="1" x14ac:dyDescent="0.25">
      <c r="A223" s="401" t="s">
        <v>601</v>
      </c>
      <c r="B223" s="396" t="s">
        <v>526</v>
      </c>
      <c r="C223" s="397" t="s">
        <v>329</v>
      </c>
      <c r="D223" s="398">
        <v>-1872</v>
      </c>
      <c r="E223" s="399">
        <v>12.59</v>
      </c>
      <c r="F223" s="400">
        <f>D223*E223</f>
        <v>-23568.48</v>
      </c>
      <c r="G223" s="77">
        <v>0</v>
      </c>
      <c r="H223" s="14">
        <v>0</v>
      </c>
      <c r="I223" s="389">
        <v>-1872</v>
      </c>
      <c r="J223" s="339">
        <f t="shared" ref="J223" si="277">E223*I223</f>
        <v>-23568.48</v>
      </c>
      <c r="K223" s="339">
        <f t="shared" ref="K223" si="278">G223+I223</f>
        <v>-1872</v>
      </c>
      <c r="L223" s="339">
        <f t="shared" ref="L223" si="279">E223*K223</f>
        <v>-23568.48</v>
      </c>
      <c r="M223" s="340">
        <f t="shared" ref="M223" si="280">D223-K223</f>
        <v>0</v>
      </c>
      <c r="N223" s="339">
        <f t="shared" ref="N223" si="281">E223*M223</f>
        <v>0</v>
      </c>
      <c r="O223" s="248">
        <f t="shared" ref="O223" si="282">L223/F223</f>
        <v>1</v>
      </c>
      <c r="P223" s="152"/>
      <c r="Q223" s="153"/>
    </row>
    <row r="224" spans="1:17" ht="13.2" customHeight="1" x14ac:dyDescent="0.25">
      <c r="A224" s="384" t="s">
        <v>602</v>
      </c>
      <c r="B224" s="388" t="s">
        <v>604</v>
      </c>
      <c r="C224" s="392" t="s">
        <v>329</v>
      </c>
      <c r="D224" s="386">
        <v>1872</v>
      </c>
      <c r="E224" s="387">
        <v>9.48</v>
      </c>
      <c r="F224" s="339">
        <f t="shared" ref="F224:F225" si="283">D224*E224</f>
        <v>17746.560000000001</v>
      </c>
      <c r="G224" s="77">
        <v>0</v>
      </c>
      <c r="H224" s="14">
        <v>0</v>
      </c>
      <c r="I224" s="389">
        <v>1872</v>
      </c>
      <c r="J224" s="339">
        <f t="shared" ref="J224:J225" si="284">E224*I224</f>
        <v>17746.560000000001</v>
      </c>
      <c r="K224" s="339">
        <f t="shared" ref="K224:K225" si="285">G224+I224</f>
        <v>1872</v>
      </c>
      <c r="L224" s="339">
        <f t="shared" ref="L224:L225" si="286">E224*K224</f>
        <v>17746.560000000001</v>
      </c>
      <c r="M224" s="340">
        <f t="shared" ref="M224:M225" si="287">D224-K224</f>
        <v>0</v>
      </c>
      <c r="N224" s="339">
        <f t="shared" ref="N224:N225" si="288">E224*M224</f>
        <v>0</v>
      </c>
      <c r="O224" s="248">
        <f t="shared" ref="O224:O225" si="289">L224/F224</f>
        <v>1</v>
      </c>
      <c r="P224" s="152"/>
      <c r="Q224" s="153"/>
    </row>
    <row r="225" spans="1:17" ht="13.2" customHeight="1" x14ac:dyDescent="0.25">
      <c r="A225" s="384" t="s">
        <v>603</v>
      </c>
      <c r="B225" s="388" t="s">
        <v>605</v>
      </c>
      <c r="C225" s="392" t="s">
        <v>329</v>
      </c>
      <c r="D225" s="386">
        <v>1872</v>
      </c>
      <c r="E225" s="387">
        <v>8.17</v>
      </c>
      <c r="F225" s="339">
        <f t="shared" si="283"/>
        <v>15294.24</v>
      </c>
      <c r="G225" s="77">
        <v>0</v>
      </c>
      <c r="H225" s="14">
        <v>0</v>
      </c>
      <c r="I225" s="389">
        <v>1872</v>
      </c>
      <c r="J225" s="339">
        <f t="shared" si="284"/>
        <v>15294.24</v>
      </c>
      <c r="K225" s="339">
        <f t="shared" si="285"/>
        <v>1872</v>
      </c>
      <c r="L225" s="339">
        <f t="shared" si="286"/>
        <v>15294.24</v>
      </c>
      <c r="M225" s="340">
        <f t="shared" si="287"/>
        <v>0</v>
      </c>
      <c r="N225" s="339">
        <f t="shared" si="288"/>
        <v>0</v>
      </c>
      <c r="O225" s="248">
        <f t="shared" si="289"/>
        <v>1</v>
      </c>
      <c r="P225" s="152"/>
      <c r="Q225" s="153"/>
    </row>
    <row r="226" spans="1:17" ht="13.2" customHeight="1" x14ac:dyDescent="0.25">
      <c r="A226" s="384"/>
      <c r="B226" s="388"/>
      <c r="C226" s="392"/>
      <c r="D226" s="386"/>
      <c r="E226" s="387"/>
      <c r="F226" s="339"/>
      <c r="G226" s="77"/>
      <c r="H226" s="14"/>
      <c r="I226" s="389"/>
      <c r="J226" s="339"/>
      <c r="K226" s="339"/>
      <c r="L226" s="339"/>
      <c r="M226" s="340"/>
      <c r="N226" s="339"/>
      <c r="O226" s="248"/>
      <c r="P226" s="152"/>
      <c r="Q226" s="153"/>
    </row>
    <row r="227" spans="1:17" ht="13.2" customHeight="1" x14ac:dyDescent="0.25">
      <c r="A227" s="384"/>
      <c r="B227" s="344" t="s">
        <v>620</v>
      </c>
      <c r="C227" s="392"/>
      <c r="D227" s="386"/>
      <c r="E227" s="387"/>
      <c r="F227" s="339"/>
      <c r="G227" s="77"/>
      <c r="H227" s="14"/>
      <c r="I227" s="389"/>
      <c r="J227" s="339"/>
      <c r="K227" s="339"/>
      <c r="L227" s="339"/>
      <c r="M227" s="340"/>
      <c r="N227" s="339"/>
      <c r="O227" s="248"/>
      <c r="P227" s="152"/>
      <c r="Q227" s="153"/>
    </row>
    <row r="228" spans="1:17" ht="13.2" customHeight="1" x14ac:dyDescent="0.25">
      <c r="A228" s="384"/>
      <c r="B228" s="388" t="s">
        <v>104</v>
      </c>
      <c r="C228" s="392"/>
      <c r="D228" s="386"/>
      <c r="E228" s="387"/>
      <c r="F228" s="339"/>
      <c r="G228" s="77"/>
      <c r="H228" s="14"/>
      <c r="I228" s="389"/>
      <c r="J228" s="339"/>
      <c r="K228" s="339"/>
      <c r="L228" s="339"/>
      <c r="M228" s="340"/>
      <c r="N228" s="339"/>
      <c r="O228" s="248"/>
      <c r="P228" s="152"/>
      <c r="Q228" s="153"/>
    </row>
    <row r="229" spans="1:17" ht="13.2" customHeight="1" x14ac:dyDescent="0.25">
      <c r="A229" s="401">
        <v>45001</v>
      </c>
      <c r="B229" s="396" t="s">
        <v>626</v>
      </c>
      <c r="C229" s="397" t="s">
        <v>22</v>
      </c>
      <c r="D229" s="398">
        <v>-16</v>
      </c>
      <c r="E229" s="399">
        <v>19.68</v>
      </c>
      <c r="F229" s="400">
        <f t="shared" ref="F229:F231" si="290">D229*E229</f>
        <v>-314.88</v>
      </c>
      <c r="G229" s="77">
        <v>0</v>
      </c>
      <c r="H229" s="14">
        <v>0</v>
      </c>
      <c r="I229" s="389">
        <v>-16</v>
      </c>
      <c r="J229" s="339">
        <f t="shared" ref="J229:J230" si="291">E229*I229</f>
        <v>-314.88</v>
      </c>
      <c r="K229" s="339">
        <f t="shared" ref="K229:K230" si="292">G229+I229</f>
        <v>-16</v>
      </c>
      <c r="L229" s="339">
        <f t="shared" ref="L229:L230" si="293">E229*K229</f>
        <v>-314.88</v>
      </c>
      <c r="M229" s="340">
        <f t="shared" ref="M229:M230" si="294">D229-K229</f>
        <v>0</v>
      </c>
      <c r="N229" s="339">
        <f t="shared" ref="N229:N230" si="295">E229*M229</f>
        <v>0</v>
      </c>
      <c r="O229" s="248">
        <f t="shared" ref="O229:O230" si="296">L229/F229</f>
        <v>1</v>
      </c>
      <c r="P229" s="152"/>
      <c r="Q229" s="153"/>
    </row>
    <row r="230" spans="1:17" ht="13.2" customHeight="1" x14ac:dyDescent="0.25">
      <c r="A230" s="401">
        <v>45003</v>
      </c>
      <c r="B230" s="396" t="s">
        <v>627</v>
      </c>
      <c r="C230" s="397" t="s">
        <v>22</v>
      </c>
      <c r="D230" s="398">
        <v>-41</v>
      </c>
      <c r="E230" s="399">
        <v>39.36</v>
      </c>
      <c r="F230" s="400">
        <f t="shared" si="290"/>
        <v>-1613.76</v>
      </c>
      <c r="G230" s="77">
        <v>0</v>
      </c>
      <c r="H230" s="14">
        <v>0</v>
      </c>
      <c r="I230" s="389">
        <v>-41</v>
      </c>
      <c r="J230" s="339">
        <f t="shared" si="291"/>
        <v>-1613.76</v>
      </c>
      <c r="K230" s="339">
        <f t="shared" si="292"/>
        <v>-41</v>
      </c>
      <c r="L230" s="339">
        <f t="shared" si="293"/>
        <v>-1613.76</v>
      </c>
      <c r="M230" s="340">
        <f t="shared" si="294"/>
        <v>0</v>
      </c>
      <c r="N230" s="339">
        <f t="shared" si="295"/>
        <v>0</v>
      </c>
      <c r="O230" s="248">
        <f t="shared" si="296"/>
        <v>1</v>
      </c>
      <c r="P230" s="152"/>
      <c r="Q230" s="153"/>
    </row>
    <row r="231" spans="1:17" ht="13.2" customHeight="1" x14ac:dyDescent="0.25">
      <c r="A231" s="384">
        <v>45001</v>
      </c>
      <c r="B231" s="388" t="s">
        <v>600</v>
      </c>
      <c r="C231" s="392" t="s">
        <v>22</v>
      </c>
      <c r="D231" s="393">
        <v>53.8</v>
      </c>
      <c r="E231" s="387">
        <v>24.92</v>
      </c>
      <c r="F231" s="339">
        <f t="shared" si="290"/>
        <v>1340.6959999999999</v>
      </c>
      <c r="G231" s="77">
        <v>0</v>
      </c>
      <c r="H231" s="14">
        <v>0</v>
      </c>
      <c r="I231" s="389">
        <v>53.8</v>
      </c>
      <c r="J231" s="339">
        <f t="shared" ref="J231" si="297">E231*I231</f>
        <v>1340.6959999999999</v>
      </c>
      <c r="K231" s="339">
        <f t="shared" ref="K231" si="298">G231+I231</f>
        <v>53.8</v>
      </c>
      <c r="L231" s="339">
        <f t="shared" ref="L231" si="299">E231*K231</f>
        <v>1340.6959999999999</v>
      </c>
      <c r="M231" s="340">
        <f t="shared" ref="M231" si="300">D231-K231</f>
        <v>0</v>
      </c>
      <c r="N231" s="339">
        <f t="shared" ref="N231" si="301">E231*M231</f>
        <v>0</v>
      </c>
      <c r="O231" s="248">
        <f t="shared" ref="O231" si="302">L231/F231</f>
        <v>1</v>
      </c>
      <c r="P231" s="152"/>
      <c r="Q231" s="153"/>
    </row>
    <row r="232" spans="1:17" ht="13.2" customHeight="1" x14ac:dyDescent="0.25">
      <c r="A232" s="384"/>
      <c r="B232" s="388"/>
      <c r="C232" s="392"/>
      <c r="D232" s="386"/>
      <c r="E232" s="387"/>
      <c r="F232" s="339"/>
      <c r="G232" s="77"/>
      <c r="H232" s="14"/>
      <c r="I232" s="389"/>
      <c r="J232" s="339"/>
      <c r="K232" s="339"/>
      <c r="L232" s="339"/>
      <c r="M232" s="340"/>
      <c r="N232" s="339"/>
      <c r="O232" s="248"/>
      <c r="P232" s="152"/>
      <c r="Q232" s="153"/>
    </row>
    <row r="233" spans="1:17" ht="13.2" customHeight="1" x14ac:dyDescent="0.25">
      <c r="A233" s="384"/>
      <c r="B233" s="344" t="s">
        <v>621</v>
      </c>
      <c r="C233" s="392"/>
      <c r="D233" s="386"/>
      <c r="E233" s="387"/>
      <c r="F233" s="339"/>
      <c r="G233" s="77"/>
      <c r="H233" s="14"/>
      <c r="I233" s="389"/>
      <c r="J233" s="339"/>
      <c r="K233" s="339"/>
      <c r="L233" s="339"/>
      <c r="M233" s="340"/>
      <c r="N233" s="339"/>
      <c r="O233" s="248"/>
      <c r="P233" s="152"/>
      <c r="Q233" s="153"/>
    </row>
    <row r="234" spans="1:17" ht="13.2" customHeight="1" x14ac:dyDescent="0.25">
      <c r="A234" s="384"/>
      <c r="B234" s="388" t="s">
        <v>108</v>
      </c>
      <c r="C234" s="392"/>
      <c r="D234" s="386"/>
      <c r="E234" s="387"/>
      <c r="F234" s="339"/>
      <c r="G234" s="77"/>
      <c r="H234" s="14"/>
      <c r="I234" s="389"/>
      <c r="J234" s="339"/>
      <c r="K234" s="339"/>
      <c r="L234" s="339"/>
      <c r="M234" s="340"/>
      <c r="N234" s="339"/>
      <c r="O234" s="248"/>
      <c r="P234" s="152"/>
      <c r="Q234" s="153"/>
    </row>
    <row r="235" spans="1:17" ht="13.2" customHeight="1" x14ac:dyDescent="0.25">
      <c r="A235" s="384"/>
      <c r="B235" s="412" t="s">
        <v>582</v>
      </c>
      <c r="C235" s="39"/>
      <c r="D235" s="386"/>
      <c r="E235" s="387"/>
      <c r="F235" s="339"/>
      <c r="G235" s="77"/>
      <c r="H235" s="14"/>
      <c r="I235" s="389"/>
      <c r="J235" s="339"/>
      <c r="K235" s="339"/>
      <c r="L235" s="339"/>
      <c r="M235" s="340"/>
      <c r="N235" s="339"/>
      <c r="O235" s="248"/>
      <c r="P235" s="152"/>
      <c r="Q235" s="153"/>
    </row>
    <row r="236" spans="1:17" ht="13.2" customHeight="1" x14ac:dyDescent="0.25">
      <c r="A236" s="384"/>
      <c r="B236" s="39" t="s">
        <v>598</v>
      </c>
      <c r="C236" s="238" t="s">
        <v>24</v>
      </c>
      <c r="D236" s="386">
        <v>1</v>
      </c>
      <c r="E236" s="387">
        <v>48.82</v>
      </c>
      <c r="F236" s="339">
        <f t="shared" ref="F236:F252" si="303">D236*E236</f>
        <v>48.82</v>
      </c>
      <c r="G236" s="77">
        <v>0</v>
      </c>
      <c r="H236" s="14">
        <v>0</v>
      </c>
      <c r="I236" s="389">
        <v>1</v>
      </c>
      <c r="J236" s="339">
        <f t="shared" ref="J236" si="304">E236*I236</f>
        <v>48.82</v>
      </c>
      <c r="K236" s="339">
        <f t="shared" ref="K236" si="305">G236+I236</f>
        <v>1</v>
      </c>
      <c r="L236" s="339">
        <f t="shared" ref="L236" si="306">E236*K236</f>
        <v>48.82</v>
      </c>
      <c r="M236" s="340">
        <f t="shared" ref="M236" si="307">D236-K236</f>
        <v>0</v>
      </c>
      <c r="N236" s="339">
        <f t="shared" ref="N236" si="308">E236*M236</f>
        <v>0</v>
      </c>
      <c r="O236" s="248">
        <f t="shared" ref="O236" si="309">L236/F236</f>
        <v>1</v>
      </c>
      <c r="P236" s="152"/>
      <c r="Q236" s="153"/>
    </row>
    <row r="237" spans="1:17" ht="13.2" customHeight="1" x14ac:dyDescent="0.25">
      <c r="A237" s="384"/>
      <c r="B237" s="39" t="s">
        <v>597</v>
      </c>
      <c r="C237" s="238" t="s">
        <v>24</v>
      </c>
      <c r="D237" s="386">
        <v>1</v>
      </c>
      <c r="E237" s="387">
        <v>48.82</v>
      </c>
      <c r="F237" s="339">
        <f t="shared" si="303"/>
        <v>48.82</v>
      </c>
      <c r="G237" s="77">
        <v>0</v>
      </c>
      <c r="H237" s="14">
        <v>0</v>
      </c>
      <c r="I237" s="389">
        <v>1</v>
      </c>
      <c r="J237" s="339">
        <f t="shared" ref="J237:J252" si="310">E237*I237</f>
        <v>48.82</v>
      </c>
      <c r="K237" s="339">
        <f t="shared" ref="K237:K252" si="311">G237+I237</f>
        <v>1</v>
      </c>
      <c r="L237" s="339">
        <f t="shared" ref="L237:L252" si="312">E237*K237</f>
        <v>48.82</v>
      </c>
      <c r="M237" s="340">
        <f t="shared" ref="M237:M252" si="313">D237-K237</f>
        <v>0</v>
      </c>
      <c r="N237" s="339">
        <f t="shared" ref="N237:N252" si="314">E237*M237</f>
        <v>0</v>
      </c>
      <c r="O237" s="248">
        <f t="shared" ref="O237:O252" si="315">L237/F237</f>
        <v>1</v>
      </c>
      <c r="P237" s="152"/>
      <c r="Q237" s="153"/>
    </row>
    <row r="238" spans="1:17" ht="13.2" customHeight="1" x14ac:dyDescent="0.25">
      <c r="A238" s="384"/>
      <c r="B238" s="39" t="s">
        <v>596</v>
      </c>
      <c r="C238" s="238" t="s">
        <v>24</v>
      </c>
      <c r="D238" s="386">
        <v>1</v>
      </c>
      <c r="E238" s="387">
        <v>48.82</v>
      </c>
      <c r="F238" s="339">
        <f t="shared" si="303"/>
        <v>48.82</v>
      </c>
      <c r="G238" s="77">
        <v>0</v>
      </c>
      <c r="H238" s="14">
        <v>0</v>
      </c>
      <c r="I238" s="389">
        <v>1</v>
      </c>
      <c r="J238" s="339">
        <f t="shared" si="310"/>
        <v>48.82</v>
      </c>
      <c r="K238" s="339">
        <f t="shared" si="311"/>
        <v>1</v>
      </c>
      <c r="L238" s="339">
        <f t="shared" si="312"/>
        <v>48.82</v>
      </c>
      <c r="M238" s="340">
        <f t="shared" si="313"/>
        <v>0</v>
      </c>
      <c r="N238" s="339">
        <f t="shared" si="314"/>
        <v>0</v>
      </c>
      <c r="O238" s="248">
        <f t="shared" si="315"/>
        <v>1</v>
      </c>
      <c r="P238" s="152"/>
      <c r="Q238" s="153"/>
    </row>
    <row r="239" spans="1:17" ht="13.2" customHeight="1" x14ac:dyDescent="0.25">
      <c r="A239" s="384"/>
      <c r="B239" s="39" t="s">
        <v>595</v>
      </c>
      <c r="C239" s="238" t="s">
        <v>24</v>
      </c>
      <c r="D239" s="386">
        <v>1</v>
      </c>
      <c r="E239" s="387">
        <v>48.82</v>
      </c>
      <c r="F239" s="339">
        <f t="shared" si="303"/>
        <v>48.82</v>
      </c>
      <c r="G239" s="77">
        <v>0</v>
      </c>
      <c r="H239" s="14">
        <v>0</v>
      </c>
      <c r="I239" s="389">
        <v>1</v>
      </c>
      <c r="J239" s="339">
        <f t="shared" si="310"/>
        <v>48.82</v>
      </c>
      <c r="K239" s="339">
        <f t="shared" si="311"/>
        <v>1</v>
      </c>
      <c r="L239" s="339">
        <f t="shared" si="312"/>
        <v>48.82</v>
      </c>
      <c r="M239" s="340">
        <f t="shared" si="313"/>
        <v>0</v>
      </c>
      <c r="N239" s="339">
        <f t="shared" si="314"/>
        <v>0</v>
      </c>
      <c r="O239" s="248">
        <f t="shared" si="315"/>
        <v>1</v>
      </c>
      <c r="P239" s="152"/>
      <c r="Q239" s="153"/>
    </row>
    <row r="240" spans="1:17" ht="13.2" customHeight="1" x14ac:dyDescent="0.25">
      <c r="A240" s="384"/>
      <c r="B240" s="39" t="s">
        <v>594</v>
      </c>
      <c r="C240" s="238" t="s">
        <v>24</v>
      </c>
      <c r="D240" s="386">
        <v>1</v>
      </c>
      <c r="E240" s="387">
        <v>33.82</v>
      </c>
      <c r="F240" s="339">
        <f t="shared" si="303"/>
        <v>33.82</v>
      </c>
      <c r="G240" s="77">
        <v>0</v>
      </c>
      <c r="H240" s="14">
        <v>0</v>
      </c>
      <c r="I240" s="389">
        <v>1</v>
      </c>
      <c r="J240" s="339">
        <f t="shared" si="310"/>
        <v>33.82</v>
      </c>
      <c r="K240" s="339">
        <f t="shared" si="311"/>
        <v>1</v>
      </c>
      <c r="L240" s="339">
        <f t="shared" si="312"/>
        <v>33.82</v>
      </c>
      <c r="M240" s="340">
        <f t="shared" si="313"/>
        <v>0</v>
      </c>
      <c r="N240" s="339">
        <f t="shared" si="314"/>
        <v>0</v>
      </c>
      <c r="O240" s="248">
        <f t="shared" si="315"/>
        <v>1</v>
      </c>
      <c r="P240" s="152"/>
      <c r="Q240" s="153"/>
    </row>
    <row r="241" spans="1:17" ht="13.2" customHeight="1" x14ac:dyDescent="0.25">
      <c r="A241" s="384"/>
      <c r="B241" s="39" t="s">
        <v>593</v>
      </c>
      <c r="C241" s="238" t="s">
        <v>24</v>
      </c>
      <c r="D241" s="386">
        <v>1</v>
      </c>
      <c r="E241" s="387">
        <v>33.82</v>
      </c>
      <c r="F241" s="339">
        <f t="shared" si="303"/>
        <v>33.82</v>
      </c>
      <c r="G241" s="77">
        <v>0</v>
      </c>
      <c r="H241" s="14">
        <v>0</v>
      </c>
      <c r="I241" s="389">
        <v>1</v>
      </c>
      <c r="J241" s="339">
        <f t="shared" si="310"/>
        <v>33.82</v>
      </c>
      <c r="K241" s="339">
        <f t="shared" si="311"/>
        <v>1</v>
      </c>
      <c r="L241" s="339">
        <f t="shared" si="312"/>
        <v>33.82</v>
      </c>
      <c r="M241" s="340">
        <f t="shared" si="313"/>
        <v>0</v>
      </c>
      <c r="N241" s="339">
        <f t="shared" si="314"/>
        <v>0</v>
      </c>
      <c r="O241" s="248">
        <f t="shared" si="315"/>
        <v>1</v>
      </c>
      <c r="P241" s="152"/>
      <c r="Q241" s="153"/>
    </row>
    <row r="242" spans="1:17" ht="13.2" customHeight="1" x14ac:dyDescent="0.25">
      <c r="A242" s="384"/>
      <c r="B242" s="39" t="s">
        <v>592</v>
      </c>
      <c r="C242" s="238" t="s">
        <v>24</v>
      </c>
      <c r="D242" s="386">
        <v>1</v>
      </c>
      <c r="E242" s="387">
        <v>33.82</v>
      </c>
      <c r="F242" s="339">
        <f t="shared" si="303"/>
        <v>33.82</v>
      </c>
      <c r="G242" s="77">
        <v>0</v>
      </c>
      <c r="H242" s="14">
        <v>0</v>
      </c>
      <c r="I242" s="389">
        <v>1</v>
      </c>
      <c r="J242" s="339">
        <f t="shared" si="310"/>
        <v>33.82</v>
      </c>
      <c r="K242" s="339">
        <f t="shared" si="311"/>
        <v>1</v>
      </c>
      <c r="L242" s="339">
        <f t="shared" si="312"/>
        <v>33.82</v>
      </c>
      <c r="M242" s="340">
        <f t="shared" si="313"/>
        <v>0</v>
      </c>
      <c r="N242" s="339">
        <f t="shared" si="314"/>
        <v>0</v>
      </c>
      <c r="O242" s="248">
        <f t="shared" si="315"/>
        <v>1</v>
      </c>
      <c r="P242" s="152"/>
      <c r="Q242" s="153"/>
    </row>
    <row r="243" spans="1:17" ht="13.2" customHeight="1" x14ac:dyDescent="0.25">
      <c r="A243" s="384"/>
      <c r="B243" s="39" t="s">
        <v>591</v>
      </c>
      <c r="C243" s="238" t="s">
        <v>24</v>
      </c>
      <c r="D243" s="386">
        <v>1</v>
      </c>
      <c r="E243" s="387">
        <v>33.82</v>
      </c>
      <c r="F243" s="339">
        <f t="shared" si="303"/>
        <v>33.82</v>
      </c>
      <c r="G243" s="77">
        <v>0</v>
      </c>
      <c r="H243" s="14">
        <v>0</v>
      </c>
      <c r="I243" s="389">
        <v>1</v>
      </c>
      <c r="J243" s="339">
        <f t="shared" si="310"/>
        <v>33.82</v>
      </c>
      <c r="K243" s="339">
        <f t="shared" si="311"/>
        <v>1</v>
      </c>
      <c r="L243" s="339">
        <f t="shared" si="312"/>
        <v>33.82</v>
      </c>
      <c r="M243" s="340">
        <f t="shared" si="313"/>
        <v>0</v>
      </c>
      <c r="N243" s="339">
        <f t="shared" si="314"/>
        <v>0</v>
      </c>
      <c r="O243" s="248">
        <f t="shared" si="315"/>
        <v>1</v>
      </c>
      <c r="P243" s="152"/>
      <c r="Q243" s="153"/>
    </row>
    <row r="244" spans="1:17" ht="13.2" customHeight="1" x14ac:dyDescent="0.25">
      <c r="A244" s="384"/>
      <c r="B244" s="39" t="s">
        <v>590</v>
      </c>
      <c r="C244" s="238" t="s">
        <v>24</v>
      </c>
      <c r="D244" s="386">
        <v>1</v>
      </c>
      <c r="E244" s="387">
        <v>33.82</v>
      </c>
      <c r="F244" s="339">
        <f t="shared" si="303"/>
        <v>33.82</v>
      </c>
      <c r="G244" s="77">
        <v>0</v>
      </c>
      <c r="H244" s="14">
        <v>0</v>
      </c>
      <c r="I244" s="389">
        <v>1</v>
      </c>
      <c r="J244" s="339">
        <f t="shared" si="310"/>
        <v>33.82</v>
      </c>
      <c r="K244" s="339">
        <f t="shared" si="311"/>
        <v>1</v>
      </c>
      <c r="L244" s="339">
        <f t="shared" si="312"/>
        <v>33.82</v>
      </c>
      <c r="M244" s="340">
        <f t="shared" si="313"/>
        <v>0</v>
      </c>
      <c r="N244" s="339">
        <f t="shared" si="314"/>
        <v>0</v>
      </c>
      <c r="O244" s="248">
        <f t="shared" si="315"/>
        <v>1</v>
      </c>
      <c r="P244" s="152"/>
      <c r="Q244" s="153"/>
    </row>
    <row r="245" spans="1:17" ht="13.2" customHeight="1" x14ac:dyDescent="0.25">
      <c r="A245" s="384"/>
      <c r="B245" s="39" t="s">
        <v>589</v>
      </c>
      <c r="C245" s="238" t="s">
        <v>24</v>
      </c>
      <c r="D245" s="386">
        <v>1</v>
      </c>
      <c r="E245" s="387">
        <v>33.82</v>
      </c>
      <c r="F245" s="339">
        <f t="shared" si="303"/>
        <v>33.82</v>
      </c>
      <c r="G245" s="77">
        <v>0</v>
      </c>
      <c r="H245" s="14">
        <v>0</v>
      </c>
      <c r="I245" s="389">
        <v>1</v>
      </c>
      <c r="J245" s="339">
        <f t="shared" si="310"/>
        <v>33.82</v>
      </c>
      <c r="K245" s="339">
        <f t="shared" si="311"/>
        <v>1</v>
      </c>
      <c r="L245" s="339">
        <f t="shared" si="312"/>
        <v>33.82</v>
      </c>
      <c r="M245" s="340">
        <f t="shared" si="313"/>
        <v>0</v>
      </c>
      <c r="N245" s="339">
        <f t="shared" si="314"/>
        <v>0</v>
      </c>
      <c r="O245" s="248">
        <f t="shared" si="315"/>
        <v>1</v>
      </c>
      <c r="P245" s="152"/>
      <c r="Q245" s="153"/>
    </row>
    <row r="246" spans="1:17" ht="13.2" customHeight="1" x14ac:dyDescent="0.25">
      <c r="A246" s="384"/>
      <c r="B246" s="39" t="s">
        <v>588</v>
      </c>
      <c r="C246" s="238" t="s">
        <v>24</v>
      </c>
      <c r="D246" s="386">
        <v>2</v>
      </c>
      <c r="E246" s="387">
        <v>35.68</v>
      </c>
      <c r="F246" s="339">
        <f t="shared" si="303"/>
        <v>71.36</v>
      </c>
      <c r="G246" s="77">
        <v>0</v>
      </c>
      <c r="H246" s="14">
        <v>0</v>
      </c>
      <c r="I246" s="389">
        <v>2</v>
      </c>
      <c r="J246" s="339">
        <f t="shared" si="310"/>
        <v>71.36</v>
      </c>
      <c r="K246" s="339">
        <f t="shared" si="311"/>
        <v>2</v>
      </c>
      <c r="L246" s="339">
        <f t="shared" si="312"/>
        <v>71.36</v>
      </c>
      <c r="M246" s="340">
        <f t="shared" si="313"/>
        <v>0</v>
      </c>
      <c r="N246" s="339">
        <f t="shared" si="314"/>
        <v>0</v>
      </c>
      <c r="O246" s="248">
        <f t="shared" si="315"/>
        <v>1</v>
      </c>
      <c r="P246" s="152"/>
      <c r="Q246" s="153"/>
    </row>
    <row r="247" spans="1:17" ht="13.2" customHeight="1" x14ac:dyDescent="0.25">
      <c r="A247" s="384"/>
      <c r="B247" s="39" t="s">
        <v>587</v>
      </c>
      <c r="C247" s="238" t="s">
        <v>24</v>
      </c>
      <c r="D247" s="386">
        <v>2</v>
      </c>
      <c r="E247" s="387">
        <v>35.68</v>
      </c>
      <c r="F247" s="339">
        <f t="shared" si="303"/>
        <v>71.36</v>
      </c>
      <c r="G247" s="77">
        <v>0</v>
      </c>
      <c r="H247" s="14">
        <v>0</v>
      </c>
      <c r="I247" s="389">
        <v>2</v>
      </c>
      <c r="J247" s="339">
        <f t="shared" si="310"/>
        <v>71.36</v>
      </c>
      <c r="K247" s="339">
        <f t="shared" si="311"/>
        <v>2</v>
      </c>
      <c r="L247" s="339">
        <f t="shared" si="312"/>
        <v>71.36</v>
      </c>
      <c r="M247" s="340">
        <f t="shared" si="313"/>
        <v>0</v>
      </c>
      <c r="N247" s="339">
        <f t="shared" si="314"/>
        <v>0</v>
      </c>
      <c r="O247" s="248">
        <f t="shared" si="315"/>
        <v>1</v>
      </c>
      <c r="P247" s="152"/>
      <c r="Q247" s="153"/>
    </row>
    <row r="248" spans="1:17" ht="13.2" customHeight="1" x14ac:dyDescent="0.25">
      <c r="A248" s="384"/>
      <c r="B248" s="39" t="s">
        <v>586</v>
      </c>
      <c r="C248" s="238" t="s">
        <v>24</v>
      </c>
      <c r="D248" s="386">
        <v>2</v>
      </c>
      <c r="E248" s="387">
        <v>34.68</v>
      </c>
      <c r="F248" s="339">
        <f t="shared" si="303"/>
        <v>69.36</v>
      </c>
      <c r="G248" s="77">
        <v>0</v>
      </c>
      <c r="H248" s="14">
        <v>0</v>
      </c>
      <c r="I248" s="389">
        <v>2</v>
      </c>
      <c r="J248" s="339">
        <f t="shared" si="310"/>
        <v>69.36</v>
      </c>
      <c r="K248" s="339">
        <f t="shared" si="311"/>
        <v>2</v>
      </c>
      <c r="L248" s="339">
        <f t="shared" si="312"/>
        <v>69.36</v>
      </c>
      <c r="M248" s="340">
        <f t="shared" si="313"/>
        <v>0</v>
      </c>
      <c r="N248" s="339">
        <f t="shared" si="314"/>
        <v>0</v>
      </c>
      <c r="O248" s="248">
        <f t="shared" si="315"/>
        <v>1</v>
      </c>
      <c r="P248" s="152"/>
      <c r="Q248" s="153"/>
    </row>
    <row r="249" spans="1:17" ht="13.2" customHeight="1" x14ac:dyDescent="0.25">
      <c r="A249" s="384"/>
      <c r="B249" s="39" t="s">
        <v>585</v>
      </c>
      <c r="C249" s="238" t="s">
        <v>24</v>
      </c>
      <c r="D249" s="386">
        <v>2</v>
      </c>
      <c r="E249" s="387">
        <v>33.82</v>
      </c>
      <c r="F249" s="339">
        <f t="shared" si="303"/>
        <v>67.64</v>
      </c>
      <c r="G249" s="77">
        <v>0</v>
      </c>
      <c r="H249" s="14">
        <v>0</v>
      </c>
      <c r="I249" s="389">
        <v>2</v>
      </c>
      <c r="J249" s="339">
        <f t="shared" si="310"/>
        <v>67.64</v>
      </c>
      <c r="K249" s="339">
        <f t="shared" si="311"/>
        <v>2</v>
      </c>
      <c r="L249" s="339">
        <f t="shared" si="312"/>
        <v>67.64</v>
      </c>
      <c r="M249" s="340">
        <f t="shared" si="313"/>
        <v>0</v>
      </c>
      <c r="N249" s="339">
        <f t="shared" si="314"/>
        <v>0</v>
      </c>
      <c r="O249" s="248">
        <f t="shared" si="315"/>
        <v>1</v>
      </c>
      <c r="P249" s="152"/>
      <c r="Q249" s="153"/>
    </row>
    <row r="250" spans="1:17" ht="13.2" customHeight="1" x14ac:dyDescent="0.25">
      <c r="A250" s="384"/>
      <c r="B250" s="39" t="s">
        <v>584</v>
      </c>
      <c r="C250" s="238" t="s">
        <v>24</v>
      </c>
      <c r="D250" s="386">
        <v>2</v>
      </c>
      <c r="E250" s="387">
        <v>33.82</v>
      </c>
      <c r="F250" s="339">
        <f t="shared" si="303"/>
        <v>67.64</v>
      </c>
      <c r="G250" s="77">
        <v>0</v>
      </c>
      <c r="H250" s="14">
        <v>0</v>
      </c>
      <c r="I250" s="389">
        <v>2</v>
      </c>
      <c r="J250" s="339">
        <f t="shared" si="310"/>
        <v>67.64</v>
      </c>
      <c r="K250" s="339">
        <f t="shared" si="311"/>
        <v>2</v>
      </c>
      <c r="L250" s="339">
        <f t="shared" si="312"/>
        <v>67.64</v>
      </c>
      <c r="M250" s="340">
        <f t="shared" si="313"/>
        <v>0</v>
      </c>
      <c r="N250" s="339">
        <f t="shared" si="314"/>
        <v>0</v>
      </c>
      <c r="O250" s="248">
        <f t="shared" si="315"/>
        <v>1</v>
      </c>
      <c r="P250" s="152"/>
      <c r="Q250" s="153"/>
    </row>
    <row r="251" spans="1:17" ht="13.2" customHeight="1" x14ac:dyDescent="0.25">
      <c r="A251" s="384"/>
      <c r="B251" s="412" t="s">
        <v>583</v>
      </c>
      <c r="C251" s="238"/>
      <c r="D251" s="386"/>
      <c r="E251" s="387"/>
      <c r="F251" s="339"/>
      <c r="G251" s="77"/>
      <c r="H251" s="14"/>
      <c r="I251" s="389"/>
      <c r="J251" s="339"/>
      <c r="K251" s="339"/>
      <c r="L251" s="339"/>
      <c r="M251" s="340"/>
      <c r="N251" s="339"/>
      <c r="O251" s="248"/>
      <c r="P251" s="152"/>
      <c r="Q251" s="153"/>
    </row>
    <row r="252" spans="1:17" ht="13.2" customHeight="1" x14ac:dyDescent="0.25">
      <c r="A252" s="384"/>
      <c r="B252" s="39" t="s">
        <v>599</v>
      </c>
      <c r="C252" s="238" t="s">
        <v>24</v>
      </c>
      <c r="D252" s="386">
        <v>4</v>
      </c>
      <c r="E252" s="387">
        <v>84.06</v>
      </c>
      <c r="F252" s="339">
        <f t="shared" si="303"/>
        <v>336.24</v>
      </c>
      <c r="G252" s="77">
        <v>0</v>
      </c>
      <c r="H252" s="14">
        <v>0</v>
      </c>
      <c r="I252" s="389">
        <v>4</v>
      </c>
      <c r="J252" s="339">
        <f t="shared" si="310"/>
        <v>336.24</v>
      </c>
      <c r="K252" s="339">
        <f t="shared" si="311"/>
        <v>4</v>
      </c>
      <c r="L252" s="339">
        <f t="shared" si="312"/>
        <v>336.24</v>
      </c>
      <c r="M252" s="340">
        <f t="shared" si="313"/>
        <v>0</v>
      </c>
      <c r="N252" s="339">
        <f t="shared" si="314"/>
        <v>0</v>
      </c>
      <c r="O252" s="248">
        <f t="shared" si="315"/>
        <v>1</v>
      </c>
      <c r="P252" s="152"/>
      <c r="Q252" s="153"/>
    </row>
    <row r="253" spans="1:17" ht="13.2" customHeight="1" x14ac:dyDescent="0.25">
      <c r="A253" s="384"/>
      <c r="B253" s="545"/>
      <c r="C253" s="546"/>
      <c r="D253" s="386"/>
      <c r="E253" s="387"/>
      <c r="F253" s="339"/>
      <c r="G253" s="77"/>
      <c r="H253" s="14"/>
      <c r="I253" s="389"/>
      <c r="J253" s="339"/>
      <c r="K253" s="339"/>
      <c r="L253" s="339"/>
      <c r="M253" s="340"/>
      <c r="N253" s="339"/>
      <c r="O253" s="248"/>
      <c r="P253" s="152"/>
      <c r="Q253" s="153"/>
    </row>
    <row r="254" spans="1:17" ht="13.2" customHeight="1" x14ac:dyDescent="0.25">
      <c r="A254" s="384"/>
      <c r="B254" s="344" t="s">
        <v>642</v>
      </c>
      <c r="C254" s="546"/>
      <c r="D254" s="386"/>
      <c r="E254" s="387"/>
      <c r="F254" s="339"/>
      <c r="G254" s="77"/>
      <c r="H254" s="14"/>
      <c r="I254" s="389"/>
      <c r="J254" s="339"/>
      <c r="K254" s="339"/>
      <c r="L254" s="339"/>
      <c r="M254" s="340"/>
      <c r="N254" s="339"/>
      <c r="O254" s="248"/>
      <c r="P254" s="152"/>
      <c r="Q254" s="153"/>
    </row>
    <row r="255" spans="1:17" ht="13.2" customHeight="1" x14ac:dyDescent="0.25">
      <c r="A255" s="384">
        <v>30107</v>
      </c>
      <c r="B255" s="545" t="s">
        <v>222</v>
      </c>
      <c r="C255" s="546" t="s">
        <v>214</v>
      </c>
      <c r="D255" s="393">
        <v>98.5</v>
      </c>
      <c r="E255" s="387">
        <v>4.5599999999999996</v>
      </c>
      <c r="F255" s="339">
        <f>D255*E255</f>
        <v>449.15999999999997</v>
      </c>
      <c r="G255" s="77">
        <v>0</v>
      </c>
      <c r="H255" s="14">
        <v>0</v>
      </c>
      <c r="I255" s="389">
        <v>98.5</v>
      </c>
      <c r="J255" s="339">
        <f t="shared" ref="J255" si="316">E255*I255</f>
        <v>449.15999999999997</v>
      </c>
      <c r="K255" s="339">
        <f t="shared" ref="K255" si="317">G255+I255</f>
        <v>98.5</v>
      </c>
      <c r="L255" s="339">
        <f t="shared" ref="L255" si="318">E255*K255</f>
        <v>449.15999999999997</v>
      </c>
      <c r="M255" s="340">
        <f t="shared" ref="M255" si="319">D255-K255</f>
        <v>0</v>
      </c>
      <c r="N255" s="339">
        <f t="shared" ref="N255" si="320">E255*M255</f>
        <v>0</v>
      </c>
      <c r="O255" s="248">
        <f t="shared" ref="O255" si="321">L255/F255</f>
        <v>1</v>
      </c>
      <c r="P255" s="152"/>
      <c r="Q255" s="153"/>
    </row>
    <row r="256" spans="1:17" ht="13.2" customHeight="1" x14ac:dyDescent="0.25">
      <c r="A256" s="384" t="s">
        <v>510</v>
      </c>
      <c r="B256" s="545" t="s">
        <v>517</v>
      </c>
      <c r="C256" s="546" t="s">
        <v>329</v>
      </c>
      <c r="D256" s="386">
        <v>128</v>
      </c>
      <c r="E256" s="387">
        <v>8.0299999999999994</v>
      </c>
      <c r="F256" s="339">
        <f t="shared" ref="F256:F258" si="322">D256*E256</f>
        <v>1027.8399999999999</v>
      </c>
      <c r="G256" s="77">
        <v>0</v>
      </c>
      <c r="H256" s="14">
        <v>0</v>
      </c>
      <c r="I256" s="389">
        <v>128</v>
      </c>
      <c r="J256" s="339">
        <f t="shared" ref="J256:J258" si="323">E256*I256</f>
        <v>1027.8399999999999</v>
      </c>
      <c r="K256" s="339">
        <f t="shared" ref="K256:K258" si="324">G256+I256</f>
        <v>128</v>
      </c>
      <c r="L256" s="339">
        <f t="shared" ref="L256:L258" si="325">E256*K256</f>
        <v>1027.8399999999999</v>
      </c>
      <c r="M256" s="340">
        <f t="shared" ref="M256:M258" si="326">D256-K256</f>
        <v>0</v>
      </c>
      <c r="N256" s="339">
        <f t="shared" ref="N256:N258" si="327">E256*M256</f>
        <v>0</v>
      </c>
      <c r="O256" s="248">
        <f t="shared" ref="O256:O258" si="328">L256/F256</f>
        <v>1</v>
      </c>
      <c r="P256" s="152"/>
      <c r="Q256" s="153"/>
    </row>
    <row r="257" spans="1:17" ht="13.2" customHeight="1" x14ac:dyDescent="0.25">
      <c r="A257" s="384" t="s">
        <v>471</v>
      </c>
      <c r="B257" s="545" t="s">
        <v>645</v>
      </c>
      <c r="C257" s="546" t="s">
        <v>22</v>
      </c>
      <c r="D257" s="386">
        <v>12</v>
      </c>
      <c r="E257" s="387">
        <v>95.74</v>
      </c>
      <c r="F257" s="339">
        <f t="shared" si="322"/>
        <v>1148.8799999999999</v>
      </c>
      <c r="G257" s="77">
        <v>0</v>
      </c>
      <c r="H257" s="14">
        <v>0</v>
      </c>
      <c r="I257" s="389">
        <v>12</v>
      </c>
      <c r="J257" s="339">
        <f t="shared" si="323"/>
        <v>1148.8799999999999</v>
      </c>
      <c r="K257" s="339">
        <f t="shared" si="324"/>
        <v>12</v>
      </c>
      <c r="L257" s="339">
        <f t="shared" si="325"/>
        <v>1148.8799999999999</v>
      </c>
      <c r="M257" s="340">
        <f t="shared" si="326"/>
        <v>0</v>
      </c>
      <c r="N257" s="339">
        <f t="shared" si="327"/>
        <v>0</v>
      </c>
      <c r="O257" s="248">
        <f t="shared" si="328"/>
        <v>1</v>
      </c>
      <c r="P257" s="152"/>
      <c r="Q257" s="153"/>
    </row>
    <row r="258" spans="1:17" ht="13.2" customHeight="1" x14ac:dyDescent="0.25">
      <c r="A258" s="384"/>
      <c r="B258" s="545" t="s">
        <v>643</v>
      </c>
      <c r="C258" s="546" t="s">
        <v>644</v>
      </c>
      <c r="D258" s="386">
        <v>1</v>
      </c>
      <c r="E258" s="387">
        <v>525</v>
      </c>
      <c r="F258" s="339">
        <f t="shared" si="322"/>
        <v>525</v>
      </c>
      <c r="G258" s="77">
        <v>0</v>
      </c>
      <c r="H258" s="14">
        <v>0</v>
      </c>
      <c r="I258" s="389">
        <v>1</v>
      </c>
      <c r="J258" s="339">
        <f t="shared" si="323"/>
        <v>525</v>
      </c>
      <c r="K258" s="339">
        <f t="shared" si="324"/>
        <v>1</v>
      </c>
      <c r="L258" s="339">
        <f t="shared" si="325"/>
        <v>525</v>
      </c>
      <c r="M258" s="340">
        <f t="shared" si="326"/>
        <v>0</v>
      </c>
      <c r="N258" s="339">
        <f t="shared" si="327"/>
        <v>0</v>
      </c>
      <c r="O258" s="248">
        <f t="shared" si="328"/>
        <v>1</v>
      </c>
      <c r="P258" s="152"/>
      <c r="Q258" s="153"/>
    </row>
    <row r="259" spans="1:17" ht="13.2" customHeight="1" x14ac:dyDescent="0.25">
      <c r="A259" s="384"/>
      <c r="B259" s="388"/>
      <c r="C259" s="392"/>
      <c r="D259" s="386"/>
      <c r="E259" s="387"/>
      <c r="F259" s="339"/>
      <c r="G259" s="77"/>
      <c r="H259" s="14"/>
      <c r="I259" s="389"/>
      <c r="J259" s="339"/>
      <c r="K259" s="339"/>
      <c r="L259" s="339"/>
      <c r="M259" s="340"/>
      <c r="N259" s="339"/>
      <c r="O259" s="248"/>
      <c r="P259" s="152"/>
      <c r="Q259" s="153"/>
    </row>
    <row r="260" spans="1:17" ht="13.2" customHeight="1" x14ac:dyDescent="0.25">
      <c r="A260" s="384"/>
      <c r="B260" s="344" t="s">
        <v>622</v>
      </c>
      <c r="C260" s="392"/>
      <c r="D260" s="386"/>
      <c r="E260" s="387"/>
      <c r="F260" s="339"/>
      <c r="G260" s="77"/>
      <c r="H260" s="14"/>
      <c r="I260" s="389"/>
      <c r="J260" s="339"/>
      <c r="K260" s="339"/>
      <c r="L260" s="339"/>
      <c r="M260" s="340"/>
      <c r="N260" s="339"/>
      <c r="O260" s="248"/>
      <c r="P260" s="152"/>
      <c r="Q260" s="153"/>
    </row>
    <row r="261" spans="1:17" ht="13.2" customHeight="1" x14ac:dyDescent="0.25">
      <c r="A261" s="384"/>
      <c r="B261" s="149" t="s">
        <v>102</v>
      </c>
      <c r="C261" s="392"/>
      <c r="D261" s="386"/>
      <c r="E261" s="387"/>
      <c r="F261" s="339"/>
      <c r="G261" s="77"/>
      <c r="H261" s="14"/>
      <c r="I261" s="389"/>
      <c r="J261" s="339"/>
      <c r="K261" s="339"/>
      <c r="L261" s="339"/>
      <c r="M261" s="340"/>
      <c r="N261" s="339"/>
      <c r="O261" s="248"/>
      <c r="P261" s="152"/>
      <c r="Q261" s="153"/>
    </row>
    <row r="262" spans="1:17" ht="13.2" customHeight="1" x14ac:dyDescent="0.25">
      <c r="A262" s="401">
        <v>30101</v>
      </c>
      <c r="B262" s="396" t="s">
        <v>218</v>
      </c>
      <c r="C262" s="397" t="s">
        <v>220</v>
      </c>
      <c r="D262" s="398">
        <v>-199.60000000000002</v>
      </c>
      <c r="E262" s="399">
        <v>0.5</v>
      </c>
      <c r="F262" s="400">
        <f t="shared" ref="F262:F265" si="329">D262*E262</f>
        <v>-99.800000000000011</v>
      </c>
      <c r="G262" s="77">
        <v>0</v>
      </c>
      <c r="H262" s="14">
        <v>0</v>
      </c>
      <c r="I262" s="389">
        <v>-199.60000000000002</v>
      </c>
      <c r="J262" s="339">
        <f t="shared" ref="J262:J265" si="330">E262*I262</f>
        <v>-99.800000000000011</v>
      </c>
      <c r="K262" s="339">
        <f t="shared" ref="K262:K265" si="331">G262+I262</f>
        <v>-199.60000000000002</v>
      </c>
      <c r="L262" s="339">
        <f t="shared" ref="L262:L265" si="332">E262*K262</f>
        <v>-99.800000000000011</v>
      </c>
      <c r="M262" s="340">
        <f t="shared" ref="M262:M265" si="333">D262-K262</f>
        <v>0</v>
      </c>
      <c r="N262" s="339">
        <f t="shared" ref="N262:N265" si="334">E262*M262</f>
        <v>0</v>
      </c>
      <c r="O262" s="248">
        <f t="shared" ref="O262:O265" si="335">L262/F262</f>
        <v>1</v>
      </c>
      <c r="P262" s="152"/>
      <c r="Q262" s="153"/>
    </row>
    <row r="263" spans="1:17" ht="13.2" customHeight="1" x14ac:dyDescent="0.25">
      <c r="A263" s="401">
        <v>30402</v>
      </c>
      <c r="B263" s="396" t="s">
        <v>224</v>
      </c>
      <c r="C263" s="397" t="s">
        <v>220</v>
      </c>
      <c r="D263" s="398">
        <v>-344</v>
      </c>
      <c r="E263" s="399">
        <v>8.7799999999999994</v>
      </c>
      <c r="F263" s="400">
        <f t="shared" si="329"/>
        <v>-3020.3199999999997</v>
      </c>
      <c r="G263" s="77">
        <v>0</v>
      </c>
      <c r="H263" s="14">
        <v>0</v>
      </c>
      <c r="I263" s="389">
        <v>-344</v>
      </c>
      <c r="J263" s="339">
        <f t="shared" si="330"/>
        <v>-3020.3199999999997</v>
      </c>
      <c r="K263" s="339">
        <f t="shared" si="331"/>
        <v>-344</v>
      </c>
      <c r="L263" s="339">
        <f t="shared" si="332"/>
        <v>-3020.3199999999997</v>
      </c>
      <c r="M263" s="340">
        <f t="shared" si="333"/>
        <v>0</v>
      </c>
      <c r="N263" s="339">
        <f t="shared" si="334"/>
        <v>0</v>
      </c>
      <c r="O263" s="248">
        <f t="shared" si="335"/>
        <v>1</v>
      </c>
      <c r="P263" s="152"/>
      <c r="Q263" s="153"/>
    </row>
    <row r="264" spans="1:17" ht="13.2" customHeight="1" x14ac:dyDescent="0.25">
      <c r="A264" s="384" t="s">
        <v>579</v>
      </c>
      <c r="B264" s="388" t="s">
        <v>580</v>
      </c>
      <c r="C264" s="392" t="s">
        <v>220</v>
      </c>
      <c r="D264" s="386">
        <v>344</v>
      </c>
      <c r="E264" s="387">
        <v>22.69</v>
      </c>
      <c r="F264" s="339">
        <f t="shared" si="329"/>
        <v>7805.3600000000006</v>
      </c>
      <c r="G264" s="77">
        <v>0</v>
      </c>
      <c r="H264" s="14">
        <v>0</v>
      </c>
      <c r="I264" s="389">
        <v>344</v>
      </c>
      <c r="J264" s="339">
        <f t="shared" si="330"/>
        <v>7805.3600000000006</v>
      </c>
      <c r="K264" s="339">
        <f t="shared" si="331"/>
        <v>344</v>
      </c>
      <c r="L264" s="339">
        <f t="shared" si="332"/>
        <v>7805.3600000000006</v>
      </c>
      <c r="M264" s="340">
        <f t="shared" si="333"/>
        <v>0</v>
      </c>
      <c r="N264" s="339">
        <f t="shared" si="334"/>
        <v>0</v>
      </c>
      <c r="O264" s="248">
        <f t="shared" si="335"/>
        <v>1</v>
      </c>
      <c r="P264" s="152"/>
      <c r="Q264" s="153"/>
    </row>
    <row r="265" spans="1:17" ht="13.2" customHeight="1" x14ac:dyDescent="0.25">
      <c r="A265" s="384">
        <v>30701</v>
      </c>
      <c r="B265" s="388" t="s">
        <v>581</v>
      </c>
      <c r="C265" s="392" t="s">
        <v>329</v>
      </c>
      <c r="D265" s="386">
        <v>1000</v>
      </c>
      <c r="E265" s="387">
        <v>1.72</v>
      </c>
      <c r="F265" s="339">
        <f t="shared" si="329"/>
        <v>1720</v>
      </c>
      <c r="G265" s="77">
        <v>0</v>
      </c>
      <c r="H265" s="14">
        <v>0</v>
      </c>
      <c r="I265" s="389">
        <v>1000</v>
      </c>
      <c r="J265" s="339">
        <f t="shared" si="330"/>
        <v>1720</v>
      </c>
      <c r="K265" s="339">
        <f t="shared" si="331"/>
        <v>1000</v>
      </c>
      <c r="L265" s="339">
        <f t="shared" si="332"/>
        <v>1720</v>
      </c>
      <c r="M265" s="340">
        <f t="shared" si="333"/>
        <v>0</v>
      </c>
      <c r="N265" s="339">
        <f t="shared" si="334"/>
        <v>0</v>
      </c>
      <c r="O265" s="248">
        <f t="shared" si="335"/>
        <v>1</v>
      </c>
      <c r="P265" s="152"/>
      <c r="Q265" s="153"/>
    </row>
    <row r="266" spans="1:17" ht="13.2" customHeight="1" x14ac:dyDescent="0.25">
      <c r="A266" s="384"/>
      <c r="B266" s="388"/>
      <c r="C266" s="392"/>
      <c r="D266" s="386"/>
      <c r="E266" s="387"/>
      <c r="F266" s="339"/>
      <c r="G266" s="77"/>
      <c r="H266" s="14"/>
      <c r="I266" s="389"/>
      <c r="J266" s="339"/>
      <c r="K266" s="339"/>
      <c r="L266" s="339"/>
      <c r="M266" s="340"/>
      <c r="N266" s="339"/>
      <c r="O266" s="248"/>
      <c r="P266" s="152"/>
      <c r="Q266" s="153"/>
    </row>
    <row r="267" spans="1:17" ht="13.2" customHeight="1" x14ac:dyDescent="0.25">
      <c r="A267" s="384"/>
      <c r="B267" s="344" t="s">
        <v>623</v>
      </c>
      <c r="C267" s="392"/>
      <c r="D267" s="386"/>
      <c r="E267" s="387"/>
      <c r="F267" s="339"/>
      <c r="G267" s="77"/>
      <c r="H267" s="14"/>
      <c r="I267" s="389"/>
      <c r="J267" s="339"/>
      <c r="K267" s="339"/>
      <c r="L267" s="339"/>
      <c r="M267" s="340"/>
      <c r="N267" s="339"/>
      <c r="O267" s="248"/>
      <c r="P267" s="152"/>
      <c r="Q267" s="153"/>
    </row>
    <row r="268" spans="1:17" ht="13.2" customHeight="1" x14ac:dyDescent="0.25">
      <c r="A268" s="384"/>
      <c r="B268" s="388" t="s">
        <v>106</v>
      </c>
      <c r="C268" s="392"/>
      <c r="D268" s="386"/>
      <c r="E268" s="387"/>
      <c r="F268" s="339"/>
      <c r="G268" s="77"/>
      <c r="H268" s="14"/>
      <c r="I268" s="389"/>
      <c r="J268" s="339"/>
      <c r="K268" s="339"/>
      <c r="L268" s="339"/>
      <c r="M268" s="340"/>
      <c r="N268" s="339"/>
      <c r="O268" s="248"/>
      <c r="P268" s="152"/>
      <c r="Q268" s="153"/>
    </row>
    <row r="269" spans="1:17" ht="13.2" customHeight="1" x14ac:dyDescent="0.25">
      <c r="A269" s="384">
        <v>70103</v>
      </c>
      <c r="B269" s="388" t="s">
        <v>363</v>
      </c>
      <c r="C269" s="392" t="s">
        <v>24</v>
      </c>
      <c r="D269" s="150">
        <v>20</v>
      </c>
      <c r="E269" s="387">
        <v>31.91</v>
      </c>
      <c r="F269" s="339">
        <f t="shared" ref="F269:F271" si="336">D269*E269</f>
        <v>638.20000000000005</v>
      </c>
      <c r="G269" s="77">
        <v>0</v>
      </c>
      <c r="H269" s="14">
        <v>0</v>
      </c>
      <c r="I269" s="389">
        <v>20</v>
      </c>
      <c r="J269" s="339">
        <f t="shared" ref="J269:J271" si="337">E269*I269</f>
        <v>638.20000000000005</v>
      </c>
      <c r="K269" s="339">
        <f t="shared" ref="K269:K271" si="338">G269+I269</f>
        <v>20</v>
      </c>
      <c r="L269" s="339">
        <f t="shared" ref="L269:L271" si="339">E269*K269</f>
        <v>638.20000000000005</v>
      </c>
      <c r="M269" s="340">
        <f t="shared" ref="M269:M271" si="340">D269-K269</f>
        <v>0</v>
      </c>
      <c r="N269" s="339">
        <f t="shared" ref="N269:N271" si="341">E269*M269</f>
        <v>0</v>
      </c>
      <c r="O269" s="248">
        <f t="shared" ref="O269:O271" si="342">L269/F269</f>
        <v>1</v>
      </c>
      <c r="P269" s="152"/>
      <c r="Q269" s="153"/>
    </row>
    <row r="270" spans="1:17" ht="13.2" customHeight="1" x14ac:dyDescent="0.25">
      <c r="A270" s="384">
        <v>70107</v>
      </c>
      <c r="B270" s="388" t="s">
        <v>364</v>
      </c>
      <c r="C270" s="392" t="s">
        <v>24</v>
      </c>
      <c r="D270" s="150">
        <v>17</v>
      </c>
      <c r="E270" s="387">
        <v>53.19</v>
      </c>
      <c r="F270" s="339">
        <f t="shared" si="336"/>
        <v>904.23</v>
      </c>
      <c r="G270" s="77">
        <v>0</v>
      </c>
      <c r="H270" s="14">
        <v>0</v>
      </c>
      <c r="I270" s="389">
        <v>17</v>
      </c>
      <c r="J270" s="339">
        <f t="shared" si="337"/>
        <v>904.23</v>
      </c>
      <c r="K270" s="339">
        <f t="shared" si="338"/>
        <v>17</v>
      </c>
      <c r="L270" s="339">
        <f t="shared" si="339"/>
        <v>904.23</v>
      </c>
      <c r="M270" s="340">
        <f t="shared" si="340"/>
        <v>0</v>
      </c>
      <c r="N270" s="339">
        <f t="shared" si="341"/>
        <v>0</v>
      </c>
      <c r="O270" s="248">
        <f t="shared" si="342"/>
        <v>1</v>
      </c>
      <c r="P270" s="152"/>
      <c r="Q270" s="153"/>
    </row>
    <row r="271" spans="1:17" ht="13.2" customHeight="1" x14ac:dyDescent="0.25">
      <c r="A271" s="384">
        <v>70108</v>
      </c>
      <c r="B271" s="388" t="s">
        <v>365</v>
      </c>
      <c r="C271" s="392" t="s">
        <v>24</v>
      </c>
      <c r="D271" s="150">
        <v>5</v>
      </c>
      <c r="E271" s="387">
        <v>55.32</v>
      </c>
      <c r="F271" s="339">
        <f t="shared" si="336"/>
        <v>276.60000000000002</v>
      </c>
      <c r="G271" s="77">
        <v>0</v>
      </c>
      <c r="H271" s="14">
        <v>0</v>
      </c>
      <c r="I271" s="389">
        <v>5</v>
      </c>
      <c r="J271" s="339">
        <f t="shared" si="337"/>
        <v>276.60000000000002</v>
      </c>
      <c r="K271" s="339">
        <f t="shared" si="338"/>
        <v>5</v>
      </c>
      <c r="L271" s="339">
        <f t="shared" si="339"/>
        <v>276.60000000000002</v>
      </c>
      <c r="M271" s="340">
        <f t="shared" si="340"/>
        <v>0</v>
      </c>
      <c r="N271" s="339">
        <f t="shared" si="341"/>
        <v>0</v>
      </c>
      <c r="O271" s="248">
        <f t="shared" si="342"/>
        <v>1</v>
      </c>
      <c r="P271" s="152"/>
      <c r="Q271" s="153"/>
    </row>
    <row r="272" spans="1:17" ht="13.2" customHeight="1" x14ac:dyDescent="0.25">
      <c r="A272" s="384"/>
      <c r="B272" s="388"/>
      <c r="C272" s="392"/>
      <c r="D272" s="386"/>
      <c r="E272" s="387"/>
      <c r="F272" s="339"/>
      <c r="G272" s="77"/>
      <c r="H272" s="14"/>
      <c r="I272" s="389"/>
      <c r="J272" s="339"/>
      <c r="K272" s="339"/>
      <c r="L272" s="339"/>
      <c r="M272" s="340"/>
      <c r="N272" s="339"/>
      <c r="O272" s="248"/>
      <c r="P272" s="152"/>
      <c r="Q272" s="153"/>
    </row>
    <row r="273" spans="1:17" ht="13.2" customHeight="1" x14ac:dyDescent="0.25">
      <c r="A273" s="384"/>
      <c r="B273" s="344" t="s">
        <v>624</v>
      </c>
      <c r="C273" s="392"/>
      <c r="D273" s="386"/>
      <c r="E273" s="387"/>
      <c r="F273" s="339"/>
      <c r="G273" s="77"/>
      <c r="H273" s="14"/>
      <c r="I273" s="389"/>
      <c r="J273" s="339"/>
      <c r="K273" s="339"/>
      <c r="L273" s="339"/>
      <c r="M273" s="340"/>
      <c r="N273" s="339"/>
      <c r="O273" s="248"/>
      <c r="P273" s="152"/>
      <c r="Q273" s="153"/>
    </row>
    <row r="274" spans="1:17" ht="13.2" customHeight="1" x14ac:dyDescent="0.25">
      <c r="A274" s="384" t="s">
        <v>577</v>
      </c>
      <c r="B274" s="388" t="s">
        <v>578</v>
      </c>
      <c r="C274" s="392" t="s">
        <v>329</v>
      </c>
      <c r="D274" s="386">
        <v>38</v>
      </c>
      <c r="E274" s="387">
        <v>21.5</v>
      </c>
      <c r="F274" s="339">
        <f t="shared" ref="F274" si="343">D274*E274</f>
        <v>817</v>
      </c>
      <c r="G274" s="77">
        <v>0</v>
      </c>
      <c r="H274" s="14">
        <v>0</v>
      </c>
      <c r="I274" s="389">
        <v>38</v>
      </c>
      <c r="J274" s="339">
        <f t="shared" ref="J274" si="344">E274*I274</f>
        <v>817</v>
      </c>
      <c r="K274" s="339">
        <f t="shared" ref="K274" si="345">G274+I274</f>
        <v>38</v>
      </c>
      <c r="L274" s="339">
        <f t="shared" ref="L274" si="346">E274*K274</f>
        <v>817</v>
      </c>
      <c r="M274" s="340">
        <f t="shared" ref="M274" si="347">D274-K274</f>
        <v>0</v>
      </c>
      <c r="N274" s="339">
        <f t="shared" ref="N274" si="348">E274*M274</f>
        <v>0</v>
      </c>
      <c r="O274" s="248">
        <f t="shared" ref="O274" si="349">L274/F274</f>
        <v>1</v>
      </c>
      <c r="P274" s="152"/>
      <c r="Q274" s="153"/>
    </row>
    <row r="275" spans="1:17" ht="13.8" thickBot="1" x14ac:dyDescent="0.3">
      <c r="A275" s="155"/>
      <c r="B275" s="156"/>
      <c r="C275" s="24"/>
      <c r="D275" s="157"/>
      <c r="E275" s="158"/>
      <c r="F275" s="25"/>
      <c r="G275" s="25"/>
      <c r="H275" s="26"/>
      <c r="I275" s="395"/>
      <c r="J275" s="159"/>
      <c r="K275" s="160"/>
      <c r="L275" s="160"/>
      <c r="M275" s="160"/>
      <c r="N275" s="160"/>
      <c r="O275" s="161"/>
      <c r="P275" s="162"/>
      <c r="Q275" s="163"/>
    </row>
    <row r="276" spans="1:17" ht="13.8" thickTop="1" x14ac:dyDescent="0.25">
      <c r="A276" s="109"/>
      <c r="B276" s="475" t="s">
        <v>59</v>
      </c>
      <c r="C276" s="475"/>
      <c r="D276" s="475"/>
      <c r="E276" s="475"/>
      <c r="F276" s="11">
        <f>F31+F51+F63+F64+F65+F66+F69+F71+F74+F79+F84+F86+F88+F89+F90+F91+F93+F94+F96+F98+F102+F103+F105+F107+F110+F111+F113+F120+F121+F122+F123+F124+F125+F132+F134+F137+SUM(F144:F160)+F163+F165+F166+F181+F206+F207+F213+F214+F215+F216+F223+F229+F230+F262+F263</f>
        <v>-215818.25700000004</v>
      </c>
      <c r="G276" s="11"/>
      <c r="H276" s="11">
        <f>H31+H51+H63+H64+H65+H66+H69+H71+H74+H79+H84+H86+H88+H89+H90+H91+H93+H94+H96+H98+H102+H103+H105+H107+H110+H111+H113+H120+H121+H122+H123+H124+H125+H132+H134+H137+SUM(H144:H160)+H163+H165+H166+H181+H206+H207+H213+H214+H215+H216+H223+H229+H230+H262+H263</f>
        <v>-129413.99299999999</v>
      </c>
      <c r="I276" s="11"/>
      <c r="J276" s="11">
        <f>J31+J51+J63+J64+J65+J66+J69+J71+J74+J79+J84+J86+J88+J89+J90+J91+J93+J94+J96+J98+J102+J103+J105+J107+J110+J111+J113+J120+J121+J122+J123+J124+J125+J132+J134+J137+SUM(J144:J160)+J163+J165+J166+J181+J206+J207+J213+J214+J215+J216+J223+J229+J230+J262+J263</f>
        <v>-86404.263999999996</v>
      </c>
      <c r="K276" s="11"/>
      <c r="L276" s="11">
        <f>L31+L51+L63+L64+L65+L66+L69+L71+L74+L79+L84+L86+L88+L89+L90+L91+L93+L94+L96+L98+L102+L103+L105+L107+L110+L111+L113+L120+L121+L122+L123+L124+L125+L132+L134+L137+SUM(L144:L160)+L163+L165+L166+L181+L206+L207+L213+L214+L215+L216+L223+L229+L230+L262+L263</f>
        <v>-215818.25700000004</v>
      </c>
      <c r="M276" s="11"/>
      <c r="N276" s="11">
        <f>N31+N51+N63+N64+N65+N66+N69+N71+N74+N79+N84+N86+N88+N89+N90+N91+N93+N94+N96+N98+N102+N103+N105+N107+N110+N111+N113+N120+N121+N122+N123+N124+N125+N132+N134+N137+SUM(N144:N160)+N163+N165+N166+N181+N206+N207+N213+N214+N215+N216+N223+N229+N230+N262+N263</f>
        <v>0</v>
      </c>
      <c r="O276" s="10"/>
      <c r="P276" s="164"/>
      <c r="Q276" s="165"/>
    </row>
    <row r="277" spans="1:17" x14ac:dyDescent="0.25">
      <c r="A277" s="109"/>
      <c r="B277" s="475" t="s">
        <v>60</v>
      </c>
      <c r="C277" s="475"/>
      <c r="D277" s="475"/>
      <c r="E277" s="475"/>
      <c r="F277" s="11">
        <f>F27+F30+F34+F37+F38+F39+F42+F45+F48+F52+F53+F54+F57+F61+F67+F68+F70+F72+F73+F75+F77+F78+F80+F81+F82+F83+F85+F87+F92+F95+F97+F99+F100+F101+F104+F106+F112+F117+F118+F119+SUM(F129:F129)+F133+F140+F141+F164+SUM(F170:F179)+F184+F188+F189+F191+F192+F193+F194+F196+F198+F202+F208+F209+F210+F211+F217+F218+F219+F224+F225+F231+SUM(F236:F250)+F252+SUM(F255:F258)+F264+F265+F269+F270+F271+F274</f>
        <v>398587.67789999989</v>
      </c>
      <c r="G277" s="11"/>
      <c r="H277" s="11">
        <f>H27+H30+H34+H37+H38+H39+H42+H45+H48+H52+H53+H54+H57+H61+H67+H68+H70+H72+H73+H75+H77+H78+H80+H81+H82+H83+H85+H87+H92+H95+H97+H99+H100+H101+H104+H106+H112+H117+H118+H119+SUM(H129:H129)+H133+H140+H141+H164+SUM(H170:H179)+H184+H188+H189+H191+H192+H193+H194+H196+H198+H202+H208+H209+H210+H211+H217+H218+H219+H224+H225+H231+SUM(H236:H250)+H252+SUM(H255:H258)+H264+H265+H269+H270+H271+H274</f>
        <v>182992.33119999996</v>
      </c>
      <c r="I277" s="11"/>
      <c r="J277" s="11">
        <f>J27+J30+J34+J37+J38+J39+J42+J45+J48+J52+J53+J54+J57+J61+J67+J68+J70+J72+J73+J75+J77+J78+J80+J81+J82+J83+J85+J87+J92+J95+J97+J99+J100+J101+J104+J106+J112+J117+J118+J119+SUM(J129:J129)+J133+J140+J141+J164+SUM(J170:J179)+J184+J188+J189+J191+J192+J193+J194+J196+J198+J202+J208+J209+J210+J211+J217+J218+J219+J224+J225+J231+SUM(J236:J250)+J252+SUM(J255:J258)+J264+J265+J269+J270+J271+J274</f>
        <v>215595.34670000005</v>
      </c>
      <c r="K277" s="11"/>
      <c r="L277" s="11">
        <f>L27+L30+L34+L37+L38+L39+L42+L45+L48+L52+L53+L54+L57+L61+L67+L68+L70+L72+L73+L75+L77+L78+L80+L81+L82+L83+L85+L87+L92+L95+L97+L99+L100+L101+L104+L106+L112+L117+L118+L119+SUM(L129:L129)+L133+L140+L141+L164+SUM(L170:L179)+L184+L188+L189+L191+L192+L193+L194+L196+L198+L202+L208+L209+L210+L211+L217+L218+L219+L224+L225+L231+SUM(L236:L250)+L252+SUM(L255:L258)+L264+L265+L269+L270+L271+L274</f>
        <v>398587.67789999989</v>
      </c>
      <c r="M277" s="11"/>
      <c r="N277" s="11">
        <f>N27+N30+N34+N37+N38+N39+N42+N45+N48+N52+N53+N54+N57+N61+N67+N68+N70+N72+N73+N75+N77+N78+N80+N81+N82+N83+N85+N87+N92+N95+N97+N99+N100+N101+N104+N106+N112+N117+N118+N119+SUM(N129:N129)+N133+N140+N141+N164+SUM(N170:N179)+N184+N188+N189+N191+N192+N193+N194+N196+N198+N202+N208+N209+N210+N211+N217+N218+N219+N224+N225+N231+SUM(N236:N250)+N252+SUM(N255:N258)+N264+N265+N269+N270+N271+N274</f>
        <v>0</v>
      </c>
      <c r="O277" s="10"/>
      <c r="P277" s="126"/>
      <c r="Q277" s="127"/>
    </row>
    <row r="278" spans="1:17" x14ac:dyDescent="0.25">
      <c r="A278" s="109"/>
      <c r="B278" s="475" t="s">
        <v>61</v>
      </c>
      <c r="C278" s="475"/>
      <c r="D278" s="475"/>
      <c r="E278" s="475"/>
      <c r="F278" s="11">
        <f>F276+F277</f>
        <v>182769.42089999985</v>
      </c>
      <c r="G278" s="11"/>
      <c r="H278" s="11">
        <f>H276+H277</f>
        <v>53578.338199999969</v>
      </c>
      <c r="I278" s="11"/>
      <c r="J278" s="11">
        <f>J276+J277</f>
        <v>129191.08270000006</v>
      </c>
      <c r="K278" s="11"/>
      <c r="L278" s="11">
        <f>L276+L277</f>
        <v>182769.42089999985</v>
      </c>
      <c r="M278" s="11"/>
      <c r="N278" s="11">
        <f>N276+N277</f>
        <v>0</v>
      </c>
      <c r="O278" s="10"/>
      <c r="P278" s="53"/>
      <c r="Q278" s="53"/>
    </row>
    <row r="279" spans="1:17" x14ac:dyDescent="0.25">
      <c r="A279" s="96"/>
      <c r="B279" s="166"/>
      <c r="C279" s="96"/>
      <c r="D279" s="96"/>
      <c r="E279" s="96"/>
    </row>
    <row r="281" spans="1:17" ht="39.6" x14ac:dyDescent="0.25">
      <c r="A281" s="167"/>
      <c r="B281" s="33" t="str">
        <f>AKT!A20</f>
        <v>Riigitee nr 52  Viljandi - Rõngu km 7,000 - 22,098 Nõmme - Mustla lõigu rekonstrueerimine ja Raassilla silla lammutamine ja uue silla ehitamine</v>
      </c>
      <c r="C281" s="168"/>
      <c r="D281" s="168"/>
      <c r="E281" s="169"/>
      <c r="F281" s="170"/>
      <c r="G281" s="170"/>
      <c r="H281" s="170"/>
      <c r="I281" s="170"/>
      <c r="J281" s="170"/>
      <c r="K281" s="170"/>
      <c r="L281" s="170"/>
      <c r="M281" s="170"/>
      <c r="N281" s="170"/>
    </row>
    <row r="282" spans="1:17" x14ac:dyDescent="0.25">
      <c r="A282" s="167">
        <v>10000</v>
      </c>
      <c r="B282" s="43" t="s">
        <v>112</v>
      </c>
      <c r="C282" s="168"/>
      <c r="D282" s="168"/>
      <c r="E282" s="169"/>
      <c r="F282" s="170"/>
      <c r="G282" s="170"/>
      <c r="H282" s="170"/>
      <c r="I282" s="170"/>
      <c r="J282" s="170"/>
      <c r="K282" s="170"/>
      <c r="L282" s="170"/>
      <c r="M282" s="170"/>
      <c r="N282" s="170"/>
    </row>
    <row r="283" spans="1:17" x14ac:dyDescent="0.25">
      <c r="A283" s="167">
        <v>20000</v>
      </c>
      <c r="B283" s="43" t="s">
        <v>71</v>
      </c>
      <c r="C283" s="168"/>
      <c r="D283" s="168"/>
      <c r="E283" s="169"/>
      <c r="F283" s="170">
        <f>F42+F61</f>
        <v>976.71</v>
      </c>
      <c r="G283" s="170"/>
      <c r="H283" s="170">
        <f>H42+H61</f>
        <v>976.71</v>
      </c>
      <c r="I283" s="170"/>
      <c r="J283" s="170">
        <f>J42+J61</f>
        <v>0</v>
      </c>
      <c r="K283" s="170"/>
      <c r="L283" s="170">
        <f>L42+L61</f>
        <v>976.71</v>
      </c>
      <c r="M283" s="170"/>
      <c r="N283" s="170">
        <f>N42+N61</f>
        <v>0</v>
      </c>
    </row>
    <row r="284" spans="1:17" x14ac:dyDescent="0.25">
      <c r="A284" s="167">
        <v>30000</v>
      </c>
      <c r="B284" s="43" t="s">
        <v>72</v>
      </c>
      <c r="C284" s="168"/>
      <c r="D284" s="168"/>
      <c r="E284" s="169"/>
      <c r="F284" s="170">
        <f>F30+F31+F34+F37+F57+F63+F64+F65+F66+F67+F68+F69+F70+F71+F72+F73+F74+F75+F262+F263+F264+F188+F189+F255+F265</f>
        <v>89756.380000000019</v>
      </c>
      <c r="G284" s="170"/>
      <c r="H284" s="170">
        <f>H30+H31+H34+H37+H57+H63+H64+H65+H66+H67+H68+H69+H70+H71+H72+H73+H74+H75+H262+H263+H264+H188+H189+H255+H265</f>
        <v>21356.918000000009</v>
      </c>
      <c r="I284" s="170"/>
      <c r="J284" s="170">
        <f>J30+J31+J34+J37+J57+J63+J64+J65+J66+J67+J68+J69+J70+J71+J72+J73+J74+J75+J262+J263+J264+J188+J189+J255+J265</f>
        <v>68399.462</v>
      </c>
      <c r="K284" s="170"/>
      <c r="L284" s="170">
        <f>L30+L31+L34+L37+L57+L63+L64+L65+L66+L67+L68+L69+L70+L71+L72+L73+L74+L75+L262+L263+L264+L188+L189+L255+L265</f>
        <v>89756.380000000019</v>
      </c>
      <c r="M284" s="170"/>
      <c r="N284" s="170">
        <f>N30+N31+N34+N37+N57+N63+N64+N65+N66+N67+N68+N69+N70+N71+N72+N73+N74+N75+N262+N263+N264+N188+N189+N255+N265</f>
        <v>0</v>
      </c>
    </row>
    <row r="285" spans="1:17" x14ac:dyDescent="0.25">
      <c r="A285" s="167">
        <v>40000</v>
      </c>
      <c r="B285" s="43" t="s">
        <v>73</v>
      </c>
      <c r="C285" s="168"/>
      <c r="D285" s="168"/>
      <c r="E285" s="169"/>
      <c r="F285" s="170">
        <f>F77+F78+F79+F80+F81+F82+F83+F84+F85+F86+F87+F88+F89+F90+F91+F92+F93+F94+F95+F96+F97+F98+F99+F100+F101+F102+F103+F104+F105+F106+F107+F191+F192+F193+F194+F202+F223+F224+F225+F229+F230+F231+F256+F258</f>
        <v>14605.733000000006</v>
      </c>
      <c r="G285" s="170"/>
      <c r="H285" s="170">
        <f>H77+H78+H79+H80+H81+H82+H83+H84+H85+H86+H87+H88+H89+H90+H91+H92+H93+H94+H95+H96+H97+H98+H99+H100+H101+H102+H103+H104+H105+H106+H107+H191+H192+H193+H194+H202+H223+H224+H225+H229+H230+H231+H256+H258</f>
        <v>20498.587000000003</v>
      </c>
      <c r="I285" s="170"/>
      <c r="J285" s="170">
        <f>J77+J78+J79+J80+J81+J82+J83+J84+J85+J86+J87+J88+J89+J90+J91+J92+J93+J94+J95+J96+J97+J98+J99+J100+J101+J102+J103+J104+J105+J106+J107+J191+J192+J193+J194+J202+J223+J224+J225+J229+J230+J231+J256+J258</f>
        <v>-5892.8540000000012</v>
      </c>
      <c r="K285" s="170"/>
      <c r="L285" s="170">
        <f>L77+L78+L79+L80+L81+L82+L83+L84+L85+L86+L87+L88+L89+L90+L91+L92+L93+L94+L95+L96+L97+L98+L99+L100+L101+L102+L103+L104+L105+L106+L107+L191+L192+L193+L194+L202+L223+L224+L225+L229+L230+L231+L256+L258</f>
        <v>14605.733000000006</v>
      </c>
      <c r="M285" s="170"/>
      <c r="N285" s="170">
        <f>N77+N78+N79+N80+N81+N82+N83+N84+N85+N86+N87+N88+N89+N90+N91+N92+N93+N94+N95+N96+N97+N98+N99+N100+N101+N102+N103+N104+N105+N106+N107+N191+N192+N193+N194+N202+N223+N224+N225+N229+N230+N231+N256+N258</f>
        <v>0</v>
      </c>
    </row>
    <row r="286" spans="1:17" x14ac:dyDescent="0.25">
      <c r="A286" s="167">
        <v>50000</v>
      </c>
      <c r="B286" s="43" t="s">
        <v>113</v>
      </c>
      <c r="C286" s="168"/>
      <c r="D286" s="168"/>
      <c r="E286" s="169"/>
      <c r="F286" s="170">
        <f>F27+F38+F39+F110+F111+F112+F113+F196+F257</f>
        <v>10092.951999999997</v>
      </c>
      <c r="G286" s="170"/>
      <c r="H286" s="170">
        <f>H27+H38+H39+H110+H111+H112+H113+H196+H257</f>
        <v>2467.9952000000003</v>
      </c>
      <c r="I286" s="170"/>
      <c r="J286" s="170">
        <f>J27+J38+J39+J110+J111+J112+J113+J196+J257</f>
        <v>7624.9567999999999</v>
      </c>
      <c r="K286" s="170"/>
      <c r="L286" s="170">
        <f>L27+L38+L39+L110+L111+L112+L113+L196+L257</f>
        <v>10092.951999999997</v>
      </c>
      <c r="M286" s="170"/>
      <c r="N286" s="170">
        <f>N27+N38+N39+N110+N111+N112+N113+N196+N257</f>
        <v>0</v>
      </c>
    </row>
    <row r="287" spans="1:17" x14ac:dyDescent="0.25">
      <c r="A287" s="167">
        <v>60000</v>
      </c>
      <c r="B287" s="43" t="s">
        <v>450</v>
      </c>
      <c r="C287" s="168"/>
      <c r="D287" s="168"/>
      <c r="E287" s="169"/>
      <c r="F287" s="170">
        <f>F45+F48+F184+F274</f>
        <v>15420.26</v>
      </c>
      <c r="G287" s="170"/>
      <c r="H287" s="170">
        <f>H45+H48+H184+H274</f>
        <v>7289.46</v>
      </c>
      <c r="I287" s="170"/>
      <c r="J287" s="170">
        <f>J45+J48+J184+J274</f>
        <v>8130.8</v>
      </c>
      <c r="K287" s="170"/>
      <c r="L287" s="170">
        <f>L45+L48+L184+L274</f>
        <v>15420.26</v>
      </c>
      <c r="M287" s="170"/>
      <c r="N287" s="170">
        <f>N45+N48+N184+N274</f>
        <v>0</v>
      </c>
    </row>
    <row r="288" spans="1:17" x14ac:dyDescent="0.25">
      <c r="A288" s="167">
        <v>70000</v>
      </c>
      <c r="B288" s="43" t="s">
        <v>88</v>
      </c>
      <c r="C288" s="168"/>
      <c r="D288" s="168"/>
      <c r="E288" s="169"/>
      <c r="F288" s="170">
        <f>SUM(F51:F54)+SUM(F117:F125)+SUM(F269:F271)</f>
        <v>-3512.8000999999999</v>
      </c>
      <c r="G288" s="170"/>
      <c r="H288" s="170">
        <f>SUM(H51:H54)+SUM(H117:H125)+SUM(H269:H271)</f>
        <v>988.66800000000012</v>
      </c>
      <c r="I288" s="170"/>
      <c r="J288" s="170">
        <f>SUM(J51:J54)+SUM(J117:J125)+SUM(J269:J271)</f>
        <v>-4501.4681</v>
      </c>
      <c r="K288" s="170"/>
      <c r="L288" s="170">
        <f>SUM(L51:L54)+SUM(L117:L125)+SUM(L269:L271)</f>
        <v>-3512.8000999999999</v>
      </c>
      <c r="M288" s="170"/>
      <c r="N288" s="170">
        <f>SUM(N51:N54)+SUM(N117:N125)+SUM(N269:N271)</f>
        <v>0</v>
      </c>
    </row>
    <row r="289" spans="1:14" x14ac:dyDescent="0.25">
      <c r="A289" s="167">
        <v>80000</v>
      </c>
      <c r="B289" s="43" t="s">
        <v>74</v>
      </c>
      <c r="C289" s="168"/>
      <c r="D289" s="168"/>
      <c r="E289" s="169"/>
      <c r="F289" s="170">
        <f>SUM(F129:F160)+SUM(F170:F181)+SUM(F206:F219)</f>
        <v>58116.735999999997</v>
      </c>
      <c r="G289" s="170"/>
      <c r="H289" s="170">
        <f>SUM(H129:H160)+SUM(H170:H181)+SUM(H206:H219)</f>
        <v>0</v>
      </c>
      <c r="I289" s="170"/>
      <c r="J289" s="170">
        <f>SUM(J129:J160)+SUM(J170:J181)+SUM(J206:J219)</f>
        <v>58116.735999999997</v>
      </c>
      <c r="K289" s="170"/>
      <c r="L289" s="170">
        <f>SUM(L129:L160)+SUM(L170:L181)+SUM(L206:L219)</f>
        <v>58116.735999999997</v>
      </c>
      <c r="M289" s="170"/>
      <c r="N289" s="170">
        <f>SUM(N129:N160)+SUM(N170:N181)+SUM(N206:N219)</f>
        <v>0</v>
      </c>
    </row>
    <row r="290" spans="1:14" x14ac:dyDescent="0.25">
      <c r="A290" s="167">
        <v>90000</v>
      </c>
      <c r="B290" s="43" t="s">
        <v>75</v>
      </c>
      <c r="C290" s="168"/>
      <c r="D290" s="168"/>
      <c r="E290" s="169"/>
      <c r="F290" s="170">
        <f>F163+F164+F165+F166+F198+SUM(F236:F252)</f>
        <v>-2686.55</v>
      </c>
      <c r="G290" s="170"/>
      <c r="H290" s="170">
        <f>H163+H164+H165+H166+H198+SUM(H236:H252)</f>
        <v>0</v>
      </c>
      <c r="I290" s="170"/>
      <c r="J290" s="170">
        <f>J163+J164+J165+J166+J198+SUM(J236:J252)</f>
        <v>-2686.55</v>
      </c>
      <c r="K290" s="170"/>
      <c r="L290" s="170">
        <f>L163+L164+L165+L166+L198+SUM(L236:L252)</f>
        <v>-2686.55</v>
      </c>
      <c r="M290" s="170"/>
      <c r="N290" s="170">
        <f>N163+N164+N165+N166+N198+SUM(N236:N252)</f>
        <v>0</v>
      </c>
    </row>
    <row r="296" spans="1:14" x14ac:dyDescent="0.25">
      <c r="F296" s="86"/>
    </row>
  </sheetData>
  <mergeCells count="29">
    <mergeCell ref="B278:E278"/>
    <mergeCell ref="B276:E276"/>
    <mergeCell ref="B277:E277"/>
    <mergeCell ref="A20:C20"/>
    <mergeCell ref="A21:D21"/>
    <mergeCell ref="E21:F21"/>
    <mergeCell ref="D22:F22"/>
    <mergeCell ref="C1:H1"/>
    <mergeCell ref="C2:H2"/>
    <mergeCell ref="C3:H3"/>
    <mergeCell ref="C4:H4"/>
    <mergeCell ref="C5:H5"/>
    <mergeCell ref="C6:H6"/>
    <mergeCell ref="C7:H7"/>
    <mergeCell ref="C8:H8"/>
    <mergeCell ref="C9:H9"/>
    <mergeCell ref="C10:H10"/>
    <mergeCell ref="O22:O23"/>
    <mergeCell ref="P22:Q22"/>
    <mergeCell ref="C17:H17"/>
    <mergeCell ref="C11:H11"/>
    <mergeCell ref="B12:H12"/>
    <mergeCell ref="C13:H13"/>
    <mergeCell ref="C14:H14"/>
    <mergeCell ref="C16:H16"/>
    <mergeCell ref="M22:N22"/>
    <mergeCell ref="G22:H22"/>
    <mergeCell ref="I22:J22"/>
    <mergeCell ref="K22:L22"/>
  </mergeCells>
  <phoneticPr fontId="0" type="noConversion"/>
  <pageMargins left="0.15748031496062992" right="0.15748031496062992" top="0.74803149606299213" bottom="0.39370078740157483" header="0.51181102362204722" footer="0.19685039370078741"/>
  <pageSetup paperSize="9" scale="24" orientation="landscape" r:id="rId1"/>
  <headerFooter alignWithMargins="0">
    <oddHeader>&amp;RTehtud tööde akr nr x (xx- xx 2015)</oddHeader>
    <oddFooter>&amp;C&amp;A&amp;RLk &amp;P/&amp;N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tint="4.9989318521683403E-2"/>
    <pageSetUpPr fitToPage="1"/>
  </sheetPr>
  <dimension ref="A1:S85"/>
  <sheetViews>
    <sheetView zoomScaleNormal="100" workbookViewId="0">
      <selection activeCell="J68" sqref="J68"/>
    </sheetView>
  </sheetViews>
  <sheetFormatPr defaultRowHeight="13.2" x14ac:dyDescent="0.25"/>
  <cols>
    <col min="1" max="1" width="5.33203125" style="35" bestFit="1" customWidth="1"/>
    <col min="2" max="2" width="58.109375" style="35" customWidth="1"/>
    <col min="3" max="3" width="9.77734375" style="35" bestFit="1" customWidth="1"/>
    <col min="4" max="4" width="5.77734375" style="35" bestFit="1" customWidth="1"/>
    <col min="5" max="5" width="9.6640625" style="35" bestFit="1" customWidth="1"/>
    <col min="6" max="6" width="15.109375" style="35" bestFit="1" customWidth="1"/>
    <col min="7" max="7" width="5.77734375" style="35" bestFit="1" customWidth="1"/>
    <col min="8" max="8" width="13.44140625" style="35" customWidth="1"/>
    <col min="9" max="9" width="5.77734375" style="35" bestFit="1" customWidth="1"/>
    <col min="10" max="10" width="13" style="35" bestFit="1" customWidth="1"/>
    <col min="11" max="11" width="7.109375" style="35" bestFit="1" customWidth="1"/>
    <col min="12" max="12" width="14" style="35" bestFit="1" customWidth="1"/>
    <col min="13" max="13" width="7.77734375" style="35" bestFit="1" customWidth="1"/>
    <col min="14" max="14" width="14" style="35" bestFit="1" customWidth="1"/>
    <col min="15" max="15" width="18.33203125" style="35" bestFit="1" customWidth="1"/>
    <col min="16" max="16" width="22" style="35" bestFit="1" customWidth="1"/>
    <col min="17" max="17" width="13.77734375" style="35" bestFit="1" customWidth="1"/>
    <col min="18" max="18" width="12.6640625" style="35" bestFit="1" customWidth="1"/>
    <col min="19" max="16384" width="8.88671875" style="35"/>
  </cols>
  <sheetData>
    <row r="1" spans="2:8" ht="28.95" customHeight="1" thickTop="1" thickBot="1" x14ac:dyDescent="0.3">
      <c r="B1" s="85" t="s">
        <v>33</v>
      </c>
      <c r="C1" s="435" t="str">
        <f>AKT!D1</f>
        <v>Riigitee nr 52  Viljandi - Rõngu km 7,000 - 22,098 Nõmme - Mustla lõigu rekonstrueerimine ja Raassilla silla lammutamine ja uue silla ehitamine</v>
      </c>
      <c r="D1" s="436"/>
      <c r="E1" s="436"/>
      <c r="F1" s="436"/>
      <c r="G1" s="436"/>
      <c r="H1" s="437"/>
    </row>
    <row r="2" spans="2:8" ht="13.5" customHeight="1" thickBot="1" x14ac:dyDescent="0.3">
      <c r="B2" s="87" t="s">
        <v>34</v>
      </c>
      <c r="C2" s="438" t="str">
        <f>AKT!D2</f>
        <v>Verston OÜ</v>
      </c>
      <c r="D2" s="439"/>
      <c r="E2" s="439"/>
      <c r="F2" s="439"/>
      <c r="G2" s="439"/>
      <c r="H2" s="440"/>
    </row>
    <row r="3" spans="2:8" ht="13.5" customHeight="1" thickBot="1" x14ac:dyDescent="0.3">
      <c r="B3" s="87" t="s">
        <v>35</v>
      </c>
      <c r="C3" s="438" t="str">
        <f>AKT!D3</f>
        <v>Transpordiamet</v>
      </c>
      <c r="D3" s="439"/>
      <c r="E3" s="439"/>
      <c r="F3" s="439"/>
      <c r="G3" s="439"/>
      <c r="H3" s="440"/>
    </row>
    <row r="4" spans="2:8" ht="13.5" customHeight="1" thickBot="1" x14ac:dyDescent="0.3">
      <c r="B4" s="87" t="s">
        <v>36</v>
      </c>
      <c r="C4" s="438" t="str">
        <f>AKT!D4</f>
        <v>Taalri Varahaldus AS</v>
      </c>
      <c r="D4" s="439"/>
      <c r="E4" s="439"/>
      <c r="F4" s="439"/>
      <c r="G4" s="439"/>
      <c r="H4" s="440"/>
    </row>
    <row r="5" spans="2:8" ht="13.5" customHeight="1" thickBot="1" x14ac:dyDescent="0.3">
      <c r="B5" s="87" t="s">
        <v>37</v>
      </c>
      <c r="C5" s="438" t="str">
        <f>AKT!D5</f>
        <v>1-9/20/1208-1</v>
      </c>
      <c r="D5" s="439"/>
      <c r="E5" s="439"/>
      <c r="F5" s="439"/>
      <c r="G5" s="439"/>
      <c r="H5" s="440"/>
    </row>
    <row r="6" spans="2:8" ht="13.8" thickBot="1" x14ac:dyDescent="0.3">
      <c r="B6" s="87" t="s">
        <v>38</v>
      </c>
      <c r="C6" s="441">
        <f>AKT!D6</f>
        <v>43985</v>
      </c>
      <c r="D6" s="442"/>
      <c r="E6" s="442"/>
      <c r="F6" s="442"/>
      <c r="G6" s="442"/>
      <c r="H6" s="443"/>
    </row>
    <row r="7" spans="2:8" ht="13.95" customHeight="1" thickBot="1" x14ac:dyDescent="0.3">
      <c r="B7" s="87" t="s">
        <v>98</v>
      </c>
      <c r="C7" s="444" t="str">
        <f>AKT!D7</f>
        <v>4 945 867,23  km-ta / 5 935 040,68 km-ga</v>
      </c>
      <c r="D7" s="439"/>
      <c r="E7" s="439"/>
      <c r="F7" s="439"/>
      <c r="G7" s="439"/>
      <c r="H7" s="440"/>
    </row>
    <row r="8" spans="2:8" ht="13.95" customHeight="1" thickBot="1" x14ac:dyDescent="0.3">
      <c r="B8" s="87" t="s">
        <v>464</v>
      </c>
      <c r="C8" s="444" t="str">
        <f>AKT!D8</f>
        <v>494 586,72 km-ta / 593 504,07 km-ga</v>
      </c>
      <c r="D8" s="439"/>
      <c r="E8" s="439"/>
      <c r="F8" s="439"/>
      <c r="G8" s="439"/>
      <c r="H8" s="440"/>
    </row>
    <row r="9" spans="2:8" ht="13.95" customHeight="1" thickBot="1" x14ac:dyDescent="0.3">
      <c r="B9" s="87" t="s">
        <v>99</v>
      </c>
      <c r="C9" s="444" t="str">
        <f>AKT!D9</f>
        <v>5 440 453,95 km-ta / 6 528 544,75 km-ga</v>
      </c>
      <c r="D9" s="439"/>
      <c r="E9" s="439"/>
      <c r="F9" s="439"/>
      <c r="G9" s="439"/>
      <c r="H9" s="440"/>
    </row>
    <row r="10" spans="2:8" ht="13.5" customHeight="1" thickBot="1" x14ac:dyDescent="0.3">
      <c r="B10" s="87" t="s">
        <v>39</v>
      </c>
      <c r="C10" s="441" t="str">
        <f>AKT!D10</f>
        <v>03.06.2020/31.10.2021</v>
      </c>
      <c r="D10" s="442"/>
      <c r="E10" s="442"/>
      <c r="F10" s="442"/>
      <c r="G10" s="442"/>
      <c r="H10" s="443"/>
    </row>
    <row r="11" spans="2:8" ht="13.95" customHeight="1" thickBot="1" x14ac:dyDescent="0.3">
      <c r="B11" s="89" t="s">
        <v>100</v>
      </c>
      <c r="C11" s="445" t="str">
        <f>AKT!D11</f>
        <v>Täitmistagatis</v>
      </c>
      <c r="D11" s="446"/>
      <c r="E11" s="446"/>
      <c r="F11" s="446"/>
      <c r="G11" s="446"/>
      <c r="H11" s="447"/>
    </row>
    <row r="12" spans="2:8" ht="15" thickTop="1" thickBot="1" x14ac:dyDescent="0.3">
      <c r="B12" s="448"/>
      <c r="C12" s="448"/>
      <c r="D12" s="448"/>
      <c r="E12" s="448"/>
      <c r="F12" s="448"/>
      <c r="G12" s="448"/>
      <c r="H12" s="448"/>
    </row>
    <row r="13" spans="2:8" ht="14.4" thickTop="1" thickBot="1" x14ac:dyDescent="0.3">
      <c r="B13" s="85" t="s">
        <v>40</v>
      </c>
      <c r="C13" s="449">
        <f>AKT!D13</f>
        <v>1</v>
      </c>
      <c r="D13" s="450"/>
      <c r="E13" s="450"/>
      <c r="F13" s="450"/>
      <c r="G13" s="450"/>
      <c r="H13" s="451"/>
    </row>
    <row r="14" spans="2:8" ht="13.8" thickBot="1" x14ac:dyDescent="0.3">
      <c r="B14" s="89" t="s">
        <v>41</v>
      </c>
      <c r="C14" s="452">
        <f>AKT!D14</f>
        <v>0.99999999967649722</v>
      </c>
      <c r="D14" s="453"/>
      <c r="E14" s="453"/>
      <c r="F14" s="453"/>
      <c r="G14" s="453"/>
      <c r="H14" s="454"/>
    </row>
    <row r="15" spans="2:8" ht="14.4" thickTop="1" thickBot="1" x14ac:dyDescent="0.3">
      <c r="E15" s="90"/>
      <c r="G15" s="3"/>
      <c r="H15" s="3"/>
    </row>
    <row r="16" spans="2:8" ht="14.4" thickTop="1" thickBot="1" x14ac:dyDescent="0.3">
      <c r="B16" s="85" t="s">
        <v>64</v>
      </c>
      <c r="C16" s="455">
        <f>AKT!D16</f>
        <v>11</v>
      </c>
      <c r="D16" s="456"/>
      <c r="E16" s="456"/>
      <c r="F16" s="456"/>
      <c r="G16" s="456"/>
      <c r="H16" s="457"/>
    </row>
    <row r="17" spans="1:19" ht="13.5" customHeight="1" thickBot="1" x14ac:dyDescent="0.3">
      <c r="B17" s="89" t="s">
        <v>111</v>
      </c>
      <c r="C17" s="429" t="str">
        <f>AKT!D17</f>
        <v>01.10.2021-05.10.2021</v>
      </c>
      <c r="D17" s="430"/>
      <c r="E17" s="430"/>
      <c r="F17" s="430"/>
      <c r="G17" s="430"/>
      <c r="H17" s="431"/>
    </row>
    <row r="18" spans="1:19" ht="13.8" thickTop="1" x14ac:dyDescent="0.25"/>
    <row r="19" spans="1:19" ht="13.8" thickBot="1" x14ac:dyDescent="0.3"/>
    <row r="20" spans="1:19" x14ac:dyDescent="0.25">
      <c r="A20" s="479" t="s">
        <v>12</v>
      </c>
      <c r="B20" s="481" t="s">
        <v>13</v>
      </c>
      <c r="C20" s="483" t="s">
        <v>14</v>
      </c>
      <c r="D20" s="485" t="s">
        <v>11</v>
      </c>
      <c r="E20" s="485"/>
      <c r="F20" s="485"/>
      <c r="G20" s="485" t="s">
        <v>0</v>
      </c>
      <c r="H20" s="485"/>
      <c r="I20" s="485" t="s">
        <v>1</v>
      </c>
      <c r="J20" s="485"/>
      <c r="K20" s="485" t="s">
        <v>2</v>
      </c>
      <c r="L20" s="485"/>
      <c r="M20" s="483" t="s">
        <v>3</v>
      </c>
      <c r="N20" s="483"/>
      <c r="O20" s="486" t="s">
        <v>4</v>
      </c>
      <c r="P20" s="171" t="s">
        <v>70</v>
      </c>
    </row>
    <row r="21" spans="1:19" x14ac:dyDescent="0.25">
      <c r="A21" s="480"/>
      <c r="B21" s="482"/>
      <c r="C21" s="484"/>
      <c r="D21" s="172" t="s">
        <v>5</v>
      </c>
      <c r="E21" s="173" t="s">
        <v>15</v>
      </c>
      <c r="F21" s="172" t="s">
        <v>21</v>
      </c>
      <c r="G21" s="173" t="s">
        <v>5</v>
      </c>
      <c r="H21" s="172" t="s">
        <v>21</v>
      </c>
      <c r="I21" s="173" t="s">
        <v>5</v>
      </c>
      <c r="J21" s="172" t="s">
        <v>21</v>
      </c>
      <c r="K21" s="173" t="s">
        <v>5</v>
      </c>
      <c r="L21" s="172" t="s">
        <v>21</v>
      </c>
      <c r="M21" s="173" t="s">
        <v>5</v>
      </c>
      <c r="N21" s="172" t="s">
        <v>21</v>
      </c>
      <c r="O21" s="487"/>
      <c r="P21" s="27" t="s">
        <v>21</v>
      </c>
    </row>
    <row r="22" spans="1:19" ht="13.8" thickBot="1" x14ac:dyDescent="0.3">
      <c r="A22" s="174">
        <v>1</v>
      </c>
      <c r="B22" s="175">
        <v>2</v>
      </c>
      <c r="C22" s="176">
        <v>3</v>
      </c>
      <c r="D22" s="176">
        <v>4</v>
      </c>
      <c r="E22" s="177">
        <v>5</v>
      </c>
      <c r="F22" s="176">
        <v>6</v>
      </c>
      <c r="G22" s="177">
        <v>7</v>
      </c>
      <c r="H22" s="176">
        <v>8</v>
      </c>
      <c r="I22" s="177">
        <v>9</v>
      </c>
      <c r="J22" s="176">
        <v>10</v>
      </c>
      <c r="K22" s="177" t="s">
        <v>6</v>
      </c>
      <c r="L22" s="176" t="s">
        <v>7</v>
      </c>
      <c r="M22" s="177" t="s">
        <v>8</v>
      </c>
      <c r="N22" s="176" t="s">
        <v>9</v>
      </c>
      <c r="O22" s="178" t="s">
        <v>10</v>
      </c>
      <c r="P22" s="179">
        <v>17</v>
      </c>
    </row>
    <row r="23" spans="1:19" ht="13.8" thickTop="1" x14ac:dyDescent="0.25">
      <c r="A23" s="180"/>
      <c r="B23" s="181"/>
      <c r="C23" s="182"/>
      <c r="D23" s="182"/>
      <c r="E23" s="183"/>
      <c r="F23" s="67"/>
      <c r="G23" s="67"/>
      <c r="H23" s="67"/>
      <c r="I23" s="67"/>
      <c r="J23" s="67"/>
      <c r="K23" s="67"/>
      <c r="L23" s="67"/>
      <c r="M23" s="67"/>
      <c r="N23" s="67"/>
      <c r="O23" s="184"/>
      <c r="P23" s="185"/>
      <c r="Q23" s="90"/>
      <c r="R23" s="90"/>
      <c r="S23" s="90"/>
    </row>
    <row r="24" spans="1:19" ht="39.6" x14ac:dyDescent="0.25">
      <c r="A24" s="180"/>
      <c r="B24" s="74" t="str">
        <f>AKT!A20</f>
        <v>Riigitee nr 52  Viljandi - Rõngu km 7,000 - 22,098 Nõmme - Mustla lõigu rekonstrueerimine ja Raassilla silla lammutamine ja uue silla ehitamine</v>
      </c>
      <c r="C24" s="182"/>
      <c r="D24" s="182"/>
      <c r="E24" s="183"/>
      <c r="F24" s="186"/>
      <c r="G24" s="186"/>
      <c r="H24" s="186"/>
      <c r="I24" s="186"/>
      <c r="J24" s="186"/>
      <c r="K24" s="186"/>
      <c r="L24" s="186"/>
      <c r="M24" s="186"/>
      <c r="N24" s="186"/>
      <c r="O24" s="187"/>
      <c r="P24" s="188"/>
      <c r="Q24" s="90"/>
      <c r="R24" s="90"/>
      <c r="S24" s="90"/>
    </row>
    <row r="25" spans="1:19" x14ac:dyDescent="0.25">
      <c r="A25" s="180">
        <v>10000</v>
      </c>
      <c r="B25" s="189" t="s">
        <v>112</v>
      </c>
      <c r="C25" s="182"/>
      <c r="D25" s="182"/>
      <c r="E25" s="183"/>
      <c r="F25" s="67">
        <f>AKT!H282</f>
        <v>455895.89</v>
      </c>
      <c r="G25" s="67"/>
      <c r="H25" s="67">
        <f>AKT!J282</f>
        <v>455895.86</v>
      </c>
      <c r="I25" s="67"/>
      <c r="J25" s="67">
        <f>AKT!L282</f>
        <v>0.03</v>
      </c>
      <c r="K25" s="67"/>
      <c r="L25" s="67">
        <f>AKT!N282</f>
        <v>455895.89</v>
      </c>
      <c r="M25" s="67"/>
      <c r="N25" s="67">
        <f>AKT!P282</f>
        <v>0</v>
      </c>
      <c r="O25" s="184">
        <f>(L25/F25)</f>
        <v>1</v>
      </c>
      <c r="P25" s="132">
        <f>AKT!S282</f>
        <v>0</v>
      </c>
      <c r="Q25" s="90"/>
      <c r="R25" s="90"/>
      <c r="S25" s="90"/>
    </row>
    <row r="26" spans="1:19" x14ac:dyDescent="0.25">
      <c r="A26" s="180">
        <v>10000</v>
      </c>
      <c r="B26" s="190" t="s">
        <v>116</v>
      </c>
      <c r="C26" s="182"/>
      <c r="D26" s="182"/>
      <c r="E26" s="183"/>
      <c r="F26" s="186"/>
      <c r="G26" s="186"/>
      <c r="H26" s="186">
        <f>Muudatused!H282</f>
        <v>0</v>
      </c>
      <c r="I26" s="186"/>
      <c r="J26" s="186">
        <f>Muudatused!J282</f>
        <v>0</v>
      </c>
      <c r="K26" s="186"/>
      <c r="L26" s="186">
        <f>Muudatused!L282</f>
        <v>0</v>
      </c>
      <c r="M26" s="186"/>
      <c r="N26" s="186">
        <f>Muudatused!N282</f>
        <v>0</v>
      </c>
      <c r="O26" s="187"/>
      <c r="P26" s="188"/>
      <c r="Q26" s="90"/>
      <c r="R26" s="90"/>
      <c r="S26" s="90"/>
    </row>
    <row r="27" spans="1:19" x14ac:dyDescent="0.25">
      <c r="A27" s="180">
        <v>20000</v>
      </c>
      <c r="B27" s="189" t="s">
        <v>71</v>
      </c>
      <c r="C27" s="182"/>
      <c r="D27" s="182"/>
      <c r="E27" s="183"/>
      <c r="F27" s="67">
        <f>AKT!H283</f>
        <v>25968.702999999998</v>
      </c>
      <c r="G27" s="186"/>
      <c r="H27" s="67">
        <f>AKT!J283</f>
        <v>25968.7</v>
      </c>
      <c r="I27" s="186"/>
      <c r="J27" s="67">
        <f>AKT!L283</f>
        <v>0</v>
      </c>
      <c r="K27" s="186"/>
      <c r="L27" s="67">
        <f>AKT!N283</f>
        <v>25968.7</v>
      </c>
      <c r="M27" s="186"/>
      <c r="N27" s="67">
        <f>AKT!P283</f>
        <v>2.9999999992469384E-3</v>
      </c>
      <c r="O27" s="184">
        <f>(L27/F27)</f>
        <v>0.99999988447632537</v>
      </c>
      <c r="P27" s="132">
        <f>AKT!S283</f>
        <v>0</v>
      </c>
      <c r="Q27" s="90"/>
      <c r="R27" s="90"/>
      <c r="S27" s="90"/>
    </row>
    <row r="28" spans="1:19" x14ac:dyDescent="0.25">
      <c r="A28" s="180">
        <v>20000</v>
      </c>
      <c r="B28" s="190" t="s">
        <v>76</v>
      </c>
      <c r="C28" s="182"/>
      <c r="D28" s="182"/>
      <c r="E28" s="183"/>
      <c r="F28" s="186"/>
      <c r="G28" s="186"/>
      <c r="H28" s="186">
        <f>Muudatused!H283</f>
        <v>976.71</v>
      </c>
      <c r="I28" s="186"/>
      <c r="J28" s="186">
        <f>Muudatused!J283</f>
        <v>0</v>
      </c>
      <c r="K28" s="186"/>
      <c r="L28" s="186">
        <f>Muudatused!L283</f>
        <v>976.71</v>
      </c>
      <c r="M28" s="186"/>
      <c r="N28" s="186">
        <f>Muudatused!N283</f>
        <v>0</v>
      </c>
      <c r="O28" s="187"/>
      <c r="P28" s="188"/>
      <c r="Q28" s="90"/>
      <c r="R28" s="90"/>
      <c r="S28" s="90"/>
    </row>
    <row r="29" spans="1:19" x14ac:dyDescent="0.25">
      <c r="A29" s="180">
        <v>30000</v>
      </c>
      <c r="B29" s="189" t="s">
        <v>72</v>
      </c>
      <c r="C29" s="182"/>
      <c r="D29" s="182"/>
      <c r="E29" s="183"/>
      <c r="F29" s="191">
        <f>AKT!H284</f>
        <v>522874.92000000004</v>
      </c>
      <c r="G29" s="191"/>
      <c r="H29" s="191">
        <f>AKT!J284</f>
        <v>496493.39</v>
      </c>
      <c r="I29" s="191"/>
      <c r="J29" s="191">
        <f>AKT!L284</f>
        <v>26381.53</v>
      </c>
      <c r="K29" s="191"/>
      <c r="L29" s="191">
        <f>AKT!N284</f>
        <v>522874.92</v>
      </c>
      <c r="M29" s="191"/>
      <c r="N29" s="191">
        <f>AKT!P284</f>
        <v>0</v>
      </c>
      <c r="O29" s="192">
        <f>(L29/F29)</f>
        <v>0.99999999999999989</v>
      </c>
      <c r="P29" s="64">
        <f>AKT!S284</f>
        <v>0</v>
      </c>
      <c r="Q29" s="90"/>
      <c r="R29" s="90"/>
      <c r="S29" s="90"/>
    </row>
    <row r="30" spans="1:19" x14ac:dyDescent="0.25">
      <c r="A30" s="180">
        <v>30000</v>
      </c>
      <c r="B30" s="190" t="s">
        <v>77</v>
      </c>
      <c r="C30" s="182"/>
      <c r="D30" s="182"/>
      <c r="E30" s="183"/>
      <c r="F30" s="186"/>
      <c r="G30" s="186"/>
      <c r="H30" s="186">
        <f>Muudatused!H284</f>
        <v>21356.918000000009</v>
      </c>
      <c r="I30" s="186"/>
      <c r="J30" s="186">
        <f>Muudatused!J284</f>
        <v>68399.462</v>
      </c>
      <c r="K30" s="186"/>
      <c r="L30" s="186">
        <f>Muudatused!L284</f>
        <v>89756.380000000019</v>
      </c>
      <c r="M30" s="186"/>
      <c r="N30" s="186">
        <f>Muudatused!N284</f>
        <v>0</v>
      </c>
      <c r="O30" s="187"/>
      <c r="P30" s="188"/>
      <c r="Q30" s="90"/>
      <c r="R30" s="90"/>
      <c r="S30" s="90"/>
    </row>
    <row r="31" spans="1:19" x14ac:dyDescent="0.25">
      <c r="A31" s="180">
        <v>40000</v>
      </c>
      <c r="B31" s="189" t="s">
        <v>79</v>
      </c>
      <c r="C31" s="182"/>
      <c r="D31" s="182"/>
      <c r="E31" s="183"/>
      <c r="F31" s="67">
        <f>AKT!H285</f>
        <v>3145280.3</v>
      </c>
      <c r="G31" s="67"/>
      <c r="H31" s="67">
        <f>AKT!J285</f>
        <v>3121711.73</v>
      </c>
      <c r="I31" s="67"/>
      <c r="J31" s="67">
        <f>AKT!L285</f>
        <v>23568.57</v>
      </c>
      <c r="K31" s="67"/>
      <c r="L31" s="67">
        <f>AKT!N285</f>
        <v>3145280.3</v>
      </c>
      <c r="M31" s="67"/>
      <c r="N31" s="67">
        <f>AKT!P285</f>
        <v>0</v>
      </c>
      <c r="O31" s="184">
        <f>(L31/F31)</f>
        <v>1</v>
      </c>
      <c r="P31" s="132">
        <f>AKT!S285</f>
        <v>0</v>
      </c>
      <c r="Q31" s="90"/>
      <c r="R31" s="90"/>
      <c r="S31" s="90"/>
    </row>
    <row r="32" spans="1:19" x14ac:dyDescent="0.25">
      <c r="A32" s="180">
        <v>40000</v>
      </c>
      <c r="B32" s="190" t="s">
        <v>78</v>
      </c>
      <c r="C32" s="182"/>
      <c r="D32" s="182"/>
      <c r="E32" s="183"/>
      <c r="F32" s="186"/>
      <c r="G32" s="186"/>
      <c r="H32" s="186">
        <f>Muudatused!H285</f>
        <v>20498.587000000003</v>
      </c>
      <c r="I32" s="186"/>
      <c r="J32" s="186">
        <f>Muudatused!J285</f>
        <v>-5892.8540000000012</v>
      </c>
      <c r="K32" s="186"/>
      <c r="L32" s="186">
        <f>Muudatused!L285</f>
        <v>14605.733000000006</v>
      </c>
      <c r="M32" s="186"/>
      <c r="N32" s="186">
        <f>Muudatused!N285</f>
        <v>0</v>
      </c>
      <c r="O32" s="187"/>
      <c r="P32" s="188"/>
      <c r="Q32" s="90"/>
      <c r="R32" s="90"/>
      <c r="S32" s="90"/>
    </row>
    <row r="33" spans="1:19" x14ac:dyDescent="0.25">
      <c r="A33" s="180">
        <v>50000</v>
      </c>
      <c r="B33" s="189" t="s">
        <v>113</v>
      </c>
      <c r="C33" s="182"/>
      <c r="D33" s="182"/>
      <c r="E33" s="183"/>
      <c r="F33" s="67">
        <f>AKT!H286</f>
        <v>133699.26999999999</v>
      </c>
      <c r="G33" s="67"/>
      <c r="H33" s="67">
        <f>AKT!J286</f>
        <v>131570.54999999999</v>
      </c>
      <c r="I33" s="67"/>
      <c r="J33" s="67">
        <f>AKT!L286</f>
        <v>2128.7199999999998</v>
      </c>
      <c r="K33" s="67"/>
      <c r="L33" s="67">
        <f>AKT!N286</f>
        <v>133699.26999999999</v>
      </c>
      <c r="M33" s="67"/>
      <c r="N33" s="67">
        <f>AKT!P286</f>
        <v>0</v>
      </c>
      <c r="O33" s="184">
        <f>(L33/F33)</f>
        <v>1</v>
      </c>
      <c r="P33" s="132">
        <f>AKT!S286</f>
        <v>0</v>
      </c>
      <c r="Q33" s="90"/>
      <c r="R33" s="90"/>
      <c r="S33" s="90"/>
    </row>
    <row r="34" spans="1:19" x14ac:dyDescent="0.25">
      <c r="A34" s="180">
        <v>50000</v>
      </c>
      <c r="B34" s="190" t="s">
        <v>115</v>
      </c>
      <c r="C34" s="182"/>
      <c r="D34" s="182"/>
      <c r="E34" s="183"/>
      <c r="F34" s="186"/>
      <c r="G34" s="186"/>
      <c r="H34" s="186">
        <f>Muudatused!H286</f>
        <v>2467.9952000000003</v>
      </c>
      <c r="I34" s="186"/>
      <c r="J34" s="186">
        <f>Muudatused!J286</f>
        <v>7624.9567999999999</v>
      </c>
      <c r="K34" s="186"/>
      <c r="L34" s="186">
        <f>Muudatused!L286</f>
        <v>10092.951999999997</v>
      </c>
      <c r="M34" s="186"/>
      <c r="N34" s="186">
        <f>Muudatused!N286</f>
        <v>0</v>
      </c>
      <c r="O34" s="187"/>
      <c r="P34" s="188"/>
      <c r="Q34" s="90"/>
      <c r="R34" s="90"/>
      <c r="S34" s="90"/>
    </row>
    <row r="35" spans="1:19" x14ac:dyDescent="0.25">
      <c r="A35" s="180">
        <v>60000</v>
      </c>
      <c r="B35" s="189" t="s">
        <v>450</v>
      </c>
      <c r="C35" s="182"/>
      <c r="D35" s="182"/>
      <c r="E35" s="183"/>
      <c r="F35" s="67">
        <f>AKT!H287</f>
        <v>245611.81060000003</v>
      </c>
      <c r="G35" s="186"/>
      <c r="H35" s="67">
        <f>AKT!J287</f>
        <v>245399.02</v>
      </c>
      <c r="I35" s="186"/>
      <c r="J35" s="67">
        <f>AKT!L287</f>
        <v>212.8</v>
      </c>
      <c r="K35" s="186"/>
      <c r="L35" s="67">
        <f>AKT!N287</f>
        <v>245611.81</v>
      </c>
      <c r="M35" s="186"/>
      <c r="N35" s="67">
        <f>AKT!P287</f>
        <v>4.9999999939027619E-3</v>
      </c>
      <c r="O35" s="187"/>
      <c r="P35" s="132">
        <f>AKT!S287</f>
        <v>0</v>
      </c>
      <c r="Q35" s="90"/>
      <c r="R35" s="90"/>
      <c r="S35" s="90"/>
    </row>
    <row r="36" spans="1:19" x14ac:dyDescent="0.25">
      <c r="A36" s="180">
        <v>60000</v>
      </c>
      <c r="B36" s="190" t="s">
        <v>452</v>
      </c>
      <c r="C36" s="182"/>
      <c r="D36" s="182"/>
      <c r="E36" s="183"/>
      <c r="F36" s="186"/>
      <c r="G36" s="186"/>
      <c r="H36" s="186">
        <f>Muudatused!H287</f>
        <v>7289.46</v>
      </c>
      <c r="I36" s="186"/>
      <c r="J36" s="186">
        <f>Muudatused!J287</f>
        <v>8130.8</v>
      </c>
      <c r="K36" s="186"/>
      <c r="L36" s="186">
        <f>Muudatused!L287</f>
        <v>15420.26</v>
      </c>
      <c r="M36" s="186"/>
      <c r="N36" s="186">
        <f>Muudatused!N287</f>
        <v>0</v>
      </c>
      <c r="O36" s="187"/>
      <c r="P36" s="188"/>
      <c r="Q36" s="90"/>
      <c r="R36" s="90"/>
      <c r="S36" s="90"/>
    </row>
    <row r="37" spans="1:19" x14ac:dyDescent="0.25">
      <c r="A37" s="180">
        <v>70000</v>
      </c>
      <c r="B37" s="189" t="s">
        <v>89</v>
      </c>
      <c r="C37" s="182"/>
      <c r="D37" s="182"/>
      <c r="E37" s="183"/>
      <c r="F37" s="67">
        <f>AKT!H288</f>
        <v>226733.83000000005</v>
      </c>
      <c r="G37" s="67"/>
      <c r="H37" s="67">
        <f>AKT!J288</f>
        <v>193201.36</v>
      </c>
      <c r="I37" s="67"/>
      <c r="J37" s="67">
        <f>AKT!L288</f>
        <v>33532.47</v>
      </c>
      <c r="K37" s="67"/>
      <c r="L37" s="67">
        <f>AKT!N288</f>
        <v>226733.83</v>
      </c>
      <c r="M37" s="67"/>
      <c r="N37" s="67">
        <f>AKT!P288</f>
        <v>7.2759576141834259E-12</v>
      </c>
      <c r="O37" s="184">
        <f>(L37/F37)</f>
        <v>0.99999999999999978</v>
      </c>
      <c r="P37" s="132">
        <f>AKT!S288</f>
        <v>0</v>
      </c>
      <c r="Q37" s="90"/>
      <c r="R37" s="90"/>
      <c r="S37" s="90"/>
    </row>
    <row r="38" spans="1:19" x14ac:dyDescent="0.25">
      <c r="A38" s="180">
        <v>70000</v>
      </c>
      <c r="B38" s="190" t="s">
        <v>90</v>
      </c>
      <c r="C38" s="182"/>
      <c r="D38" s="182"/>
      <c r="E38" s="183"/>
      <c r="F38" s="186"/>
      <c r="G38" s="186"/>
      <c r="H38" s="186">
        <f>Muudatused!H288</f>
        <v>988.66800000000012</v>
      </c>
      <c r="I38" s="186"/>
      <c r="J38" s="186">
        <f>Muudatused!J288</f>
        <v>-4501.4681</v>
      </c>
      <c r="K38" s="186"/>
      <c r="L38" s="186">
        <f>Muudatused!L288</f>
        <v>-3512.8000999999999</v>
      </c>
      <c r="M38" s="186"/>
      <c r="N38" s="186">
        <f>Muudatused!N288</f>
        <v>0</v>
      </c>
      <c r="O38" s="187"/>
      <c r="P38" s="188"/>
      <c r="Q38" s="90"/>
      <c r="R38" s="90"/>
      <c r="S38" s="90"/>
    </row>
    <row r="39" spans="1:19" x14ac:dyDescent="0.25">
      <c r="A39" s="180">
        <v>80000</v>
      </c>
      <c r="B39" s="189" t="s">
        <v>74</v>
      </c>
      <c r="C39" s="182"/>
      <c r="D39" s="182"/>
      <c r="E39" s="183"/>
      <c r="F39" s="67">
        <f>AKT!H289</f>
        <v>131139.80800000002</v>
      </c>
      <c r="G39" s="67"/>
      <c r="H39" s="67">
        <f>AKT!J289</f>
        <v>86719.48</v>
      </c>
      <c r="I39" s="67"/>
      <c r="J39" s="67">
        <f>AKT!L289</f>
        <v>44420.33</v>
      </c>
      <c r="K39" s="67"/>
      <c r="L39" s="67">
        <f>AKT!N289</f>
        <v>131139.81</v>
      </c>
      <c r="M39" s="67"/>
      <c r="N39" s="67">
        <f>AKT!P289</f>
        <v>-2.0000000000663931E-3</v>
      </c>
      <c r="O39" s="184">
        <f>(L39/F39)</f>
        <v>1.000000015250899</v>
      </c>
      <c r="P39" s="132">
        <f>AKT!S289</f>
        <v>0</v>
      </c>
      <c r="Q39" s="90"/>
      <c r="R39" s="90"/>
      <c r="S39" s="90"/>
    </row>
    <row r="40" spans="1:19" x14ac:dyDescent="0.25">
      <c r="A40" s="180">
        <v>80000</v>
      </c>
      <c r="B40" s="190" t="s">
        <v>80</v>
      </c>
      <c r="C40" s="182"/>
      <c r="D40" s="182"/>
      <c r="E40" s="183"/>
      <c r="F40" s="186"/>
      <c r="G40" s="186"/>
      <c r="H40" s="186">
        <f>Muudatused!H289</f>
        <v>0</v>
      </c>
      <c r="I40" s="186"/>
      <c r="J40" s="186">
        <f>Muudatused!J289</f>
        <v>58116.735999999997</v>
      </c>
      <c r="K40" s="186"/>
      <c r="L40" s="186">
        <f>Muudatused!L289</f>
        <v>58116.735999999997</v>
      </c>
      <c r="M40" s="186"/>
      <c r="N40" s="186">
        <f>Muudatused!N289</f>
        <v>0</v>
      </c>
      <c r="O40" s="187"/>
      <c r="P40" s="188"/>
      <c r="Q40" s="90"/>
      <c r="R40" s="90"/>
      <c r="S40" s="90"/>
    </row>
    <row r="41" spans="1:19" x14ac:dyDescent="0.25">
      <c r="A41" s="180">
        <v>90000</v>
      </c>
      <c r="B41" s="189" t="s">
        <v>75</v>
      </c>
      <c r="C41" s="182"/>
      <c r="D41" s="182"/>
      <c r="E41" s="183"/>
      <c r="F41" s="67">
        <f>AKT!H290</f>
        <v>58662.700000000004</v>
      </c>
      <c r="G41" s="67"/>
      <c r="H41" s="67">
        <f>AKT!J290</f>
        <v>32963.519999999997</v>
      </c>
      <c r="I41" s="67"/>
      <c r="J41" s="67">
        <f>AKT!L290</f>
        <v>25699.18</v>
      </c>
      <c r="K41" s="67"/>
      <c r="L41" s="67">
        <f>AKT!N290</f>
        <v>58662.7</v>
      </c>
      <c r="M41" s="67"/>
      <c r="N41" s="67">
        <f>AKT!P290</f>
        <v>0</v>
      </c>
      <c r="O41" s="184">
        <f>(L41/F41)</f>
        <v>0.99999999999999989</v>
      </c>
      <c r="P41" s="132">
        <f>AKT!S290</f>
        <v>0</v>
      </c>
      <c r="Q41" s="90"/>
      <c r="R41" s="90"/>
      <c r="S41" s="90"/>
    </row>
    <row r="42" spans="1:19" x14ac:dyDescent="0.25">
      <c r="A42" s="180">
        <v>90000</v>
      </c>
      <c r="B42" s="190" t="s">
        <v>81</v>
      </c>
      <c r="C42" s="182"/>
      <c r="D42" s="182"/>
      <c r="E42" s="183"/>
      <c r="F42" s="186"/>
      <c r="G42" s="186"/>
      <c r="H42" s="186">
        <f>Muudatused!H290</f>
        <v>0</v>
      </c>
      <c r="I42" s="186"/>
      <c r="J42" s="186">
        <f>Muudatused!J290</f>
        <v>-2686.55</v>
      </c>
      <c r="K42" s="186"/>
      <c r="L42" s="186">
        <f>Muudatused!L290</f>
        <v>-2686.55</v>
      </c>
      <c r="M42" s="186"/>
      <c r="N42" s="186">
        <f>Muudatused!N290</f>
        <v>0</v>
      </c>
      <c r="O42" s="187"/>
      <c r="P42" s="188"/>
      <c r="Q42" s="90"/>
      <c r="R42" s="90"/>
      <c r="S42" s="90"/>
    </row>
    <row r="43" spans="1:19" x14ac:dyDescent="0.25">
      <c r="A43" s="180"/>
      <c r="B43" s="18" t="s">
        <v>114</v>
      </c>
      <c r="C43" s="182"/>
      <c r="D43" s="182"/>
      <c r="E43" s="183"/>
      <c r="F43" s="19">
        <f>F25+F27+F29+F31+F33+F35+F37+F39+F41</f>
        <v>4945867.2316000005</v>
      </c>
      <c r="G43" s="67"/>
      <c r="H43" s="19">
        <f>H25+H27+H29+H31+H33+H35+H37+H39+H41</f>
        <v>4789923.6099999994</v>
      </c>
      <c r="I43" s="67"/>
      <c r="J43" s="19">
        <f>J25+J27+J29+J31+J33+J35+J37+J39+J41</f>
        <v>155943.63</v>
      </c>
      <c r="K43" s="67"/>
      <c r="L43" s="19">
        <f>L25+L27+L29+L31+L33+L35+L37+L39+L41</f>
        <v>4945867.2299999986</v>
      </c>
      <c r="M43" s="67"/>
      <c r="N43" s="19">
        <f>N25+N27+N29+N31+N33+N35+N37+N39+N41</f>
        <v>6.0000000003592648E-3</v>
      </c>
      <c r="O43" s="61">
        <f>(L43/F43)</f>
        <v>0.99999999967649722</v>
      </c>
      <c r="P43" s="62">
        <f>P25+P27+P29+P31+P33+P35+P37+P39+P41</f>
        <v>0</v>
      </c>
      <c r="Q43" s="90"/>
      <c r="R43" s="90"/>
      <c r="S43" s="90"/>
    </row>
    <row r="44" spans="1:19" x14ac:dyDescent="0.25">
      <c r="A44" s="180"/>
      <c r="B44" s="190"/>
      <c r="C44" s="182"/>
      <c r="D44" s="182"/>
      <c r="E44" s="183"/>
      <c r="F44" s="186"/>
      <c r="G44" s="186"/>
      <c r="H44" s="186"/>
      <c r="I44" s="186"/>
      <c r="J44" s="186"/>
      <c r="K44" s="186"/>
      <c r="L44" s="186"/>
      <c r="M44" s="186"/>
      <c r="N44" s="186"/>
      <c r="O44" s="187"/>
      <c r="P44" s="188"/>
      <c r="Q44" s="90"/>
      <c r="R44" s="90"/>
      <c r="S44" s="90"/>
    </row>
    <row r="45" spans="1:19" x14ac:dyDescent="0.25">
      <c r="A45" s="180"/>
      <c r="B45" s="190"/>
      <c r="C45" s="182"/>
      <c r="D45" s="182"/>
      <c r="E45" s="183"/>
      <c r="F45" s="186"/>
      <c r="G45" s="186"/>
      <c r="H45" s="186"/>
      <c r="I45" s="186"/>
      <c r="J45" s="186"/>
      <c r="K45" s="186"/>
      <c r="L45" s="186"/>
      <c r="M45" s="186"/>
      <c r="N45" s="186"/>
      <c r="O45" s="187"/>
      <c r="P45" s="188"/>
      <c r="Q45" s="90"/>
      <c r="R45" s="90"/>
      <c r="S45" s="90"/>
    </row>
    <row r="46" spans="1:19" x14ac:dyDescent="0.25">
      <c r="A46" s="180"/>
      <c r="B46" s="190"/>
      <c r="C46" s="182"/>
      <c r="D46" s="182"/>
      <c r="E46" s="183"/>
      <c r="F46" s="186"/>
      <c r="G46" s="186"/>
      <c r="H46" s="186"/>
      <c r="I46" s="186"/>
      <c r="J46" s="186"/>
      <c r="K46" s="186"/>
      <c r="L46" s="186"/>
      <c r="M46" s="186"/>
      <c r="N46" s="186"/>
      <c r="O46" s="187"/>
      <c r="P46" s="188"/>
      <c r="Q46" s="90"/>
      <c r="R46" s="90"/>
      <c r="S46" s="90"/>
    </row>
    <row r="47" spans="1:19" x14ac:dyDescent="0.25">
      <c r="A47" s="180"/>
      <c r="B47" s="181"/>
      <c r="C47" s="182"/>
      <c r="D47" s="182"/>
      <c r="E47" s="183"/>
      <c r="F47" s="67"/>
      <c r="G47" s="67"/>
      <c r="H47" s="67"/>
      <c r="I47" s="67"/>
      <c r="J47" s="67"/>
      <c r="K47" s="67"/>
      <c r="L47" s="67"/>
      <c r="M47" s="67"/>
      <c r="N47" s="67"/>
      <c r="O47" s="184"/>
      <c r="P47" s="185"/>
      <c r="Q47" s="90"/>
      <c r="R47" s="90"/>
      <c r="S47" s="90"/>
    </row>
    <row r="48" spans="1:19" x14ac:dyDescent="0.25">
      <c r="A48" s="193"/>
      <c r="B48" s="17" t="s">
        <v>120</v>
      </c>
      <c r="C48" s="194"/>
      <c r="D48" s="194"/>
      <c r="E48" s="195"/>
      <c r="F48" s="19"/>
      <c r="G48" s="19"/>
      <c r="H48" s="19">
        <f>Muudatused!H278</f>
        <v>53578.338199999969</v>
      </c>
      <c r="I48" s="19"/>
      <c r="J48" s="19">
        <f>Muudatused!J278</f>
        <v>129191.08270000006</v>
      </c>
      <c r="K48" s="19"/>
      <c r="L48" s="19">
        <f>Muudatused!L278</f>
        <v>182769.42089999985</v>
      </c>
      <c r="M48" s="19"/>
      <c r="N48" s="19">
        <f>Muudatused!N278</f>
        <v>0</v>
      </c>
      <c r="O48" s="196"/>
      <c r="P48" s="197"/>
      <c r="Q48" s="90"/>
      <c r="R48" s="90"/>
    </row>
    <row r="49" spans="1:18" x14ac:dyDescent="0.25">
      <c r="A49" s="193"/>
      <c r="B49" s="63" t="s">
        <v>62</v>
      </c>
      <c r="C49" s="194"/>
      <c r="D49" s="194"/>
      <c r="E49" s="195"/>
      <c r="F49" s="67"/>
      <c r="G49" s="67"/>
      <c r="H49" s="67">
        <f>Muudatused!H276</f>
        <v>-129413.99299999999</v>
      </c>
      <c r="I49" s="67"/>
      <c r="J49" s="67">
        <f>Muudatused!J276</f>
        <v>-86404.263999999996</v>
      </c>
      <c r="K49" s="67"/>
      <c r="L49" s="67">
        <f>Muudatused!L276</f>
        <v>-215818.25700000004</v>
      </c>
      <c r="M49" s="67"/>
      <c r="N49" s="67">
        <f>Muudatused!N276</f>
        <v>0</v>
      </c>
      <c r="O49" s="196"/>
      <c r="P49" s="197"/>
      <c r="Q49" s="90"/>
      <c r="R49" s="90"/>
    </row>
    <row r="50" spans="1:18" x14ac:dyDescent="0.25">
      <c r="A50" s="193"/>
      <c r="B50" s="63" t="s">
        <v>63</v>
      </c>
      <c r="C50" s="194"/>
      <c r="D50" s="194"/>
      <c r="E50" s="195"/>
      <c r="F50" s="67"/>
      <c r="G50" s="67"/>
      <c r="H50" s="67">
        <f>Muudatused!H277</f>
        <v>182992.33119999996</v>
      </c>
      <c r="I50" s="67"/>
      <c r="J50" s="67">
        <f>Muudatused!J277</f>
        <v>215595.34670000005</v>
      </c>
      <c r="K50" s="67"/>
      <c r="L50" s="67">
        <f>Muudatused!L277</f>
        <v>398587.67789999989</v>
      </c>
      <c r="M50" s="67"/>
      <c r="N50" s="67">
        <f>Muudatused!N277</f>
        <v>0</v>
      </c>
      <c r="O50" s="196"/>
      <c r="P50" s="185"/>
      <c r="Q50" s="90"/>
      <c r="R50" s="90"/>
    </row>
    <row r="51" spans="1:18" x14ac:dyDescent="0.25">
      <c r="A51" s="193"/>
      <c r="B51" s="63" t="s">
        <v>462</v>
      </c>
      <c r="C51" s="194"/>
      <c r="D51" s="194"/>
      <c r="E51" s="195"/>
      <c r="F51" s="30"/>
      <c r="G51" s="19"/>
      <c r="H51" s="66">
        <f>'BMT 2020-2021'!L116+'BMT 2020-2021'!L117+'BMT 2020-2021'!L118+'BMT 2020-2021'!L119+'BMT 2020-2021'!L120+'BMT 2020-2021'!L121+'BMT 2020-2021'!L122</f>
        <v>64770.02871666666</v>
      </c>
      <c r="I51" s="67"/>
      <c r="J51" s="66">
        <v>0</v>
      </c>
      <c r="K51" s="67"/>
      <c r="L51" s="66">
        <f>H51+J51</f>
        <v>64770.02871666666</v>
      </c>
      <c r="M51" s="19"/>
      <c r="N51" s="31"/>
      <c r="O51" s="196"/>
      <c r="P51" s="185"/>
      <c r="Q51" s="90"/>
      <c r="R51" s="90"/>
    </row>
    <row r="52" spans="1:18" x14ac:dyDescent="0.25">
      <c r="A52" s="193"/>
      <c r="B52" s="63" t="s">
        <v>463</v>
      </c>
      <c r="C52" s="194"/>
      <c r="D52" s="194"/>
      <c r="E52" s="195"/>
      <c r="F52" s="30"/>
      <c r="G52" s="19"/>
      <c r="H52" s="66">
        <v>0</v>
      </c>
      <c r="I52" s="67"/>
      <c r="J52" s="66">
        <v>0</v>
      </c>
      <c r="K52" s="67"/>
      <c r="L52" s="66">
        <v>0</v>
      </c>
      <c r="M52" s="19"/>
      <c r="N52" s="31"/>
      <c r="O52" s="196"/>
      <c r="P52" s="185"/>
      <c r="Q52" s="90"/>
      <c r="R52" s="90"/>
    </row>
    <row r="53" spans="1:18" x14ac:dyDescent="0.25">
      <c r="A53" s="193"/>
      <c r="B53" s="17" t="s">
        <v>82</v>
      </c>
      <c r="C53" s="194"/>
      <c r="D53" s="194"/>
      <c r="E53" s="195"/>
      <c r="F53" s="30">
        <f>AKT!H294*10%</f>
        <v>494586.72316000005</v>
      </c>
      <c r="G53" s="19"/>
      <c r="H53" s="30">
        <f>H48+H51</f>
        <v>118348.36691666662</v>
      </c>
      <c r="I53" s="67"/>
      <c r="J53" s="30">
        <f>J48+J51</f>
        <v>129191.08270000006</v>
      </c>
      <c r="K53" s="67"/>
      <c r="L53" s="30">
        <f>L48+L51</f>
        <v>247539.4496166665</v>
      </c>
      <c r="M53" s="19"/>
      <c r="N53" s="31">
        <f>F53-L53</f>
        <v>247047.27354333355</v>
      </c>
      <c r="O53" s="196"/>
      <c r="P53" s="185"/>
      <c r="Q53" s="90"/>
      <c r="R53" s="90"/>
    </row>
    <row r="54" spans="1:18" x14ac:dyDescent="0.25">
      <c r="A54" s="193"/>
      <c r="B54" s="63"/>
      <c r="C54" s="194"/>
      <c r="D54" s="194"/>
      <c r="E54" s="195"/>
      <c r="F54" s="198"/>
      <c r="G54" s="199"/>
      <c r="H54" s="198"/>
      <c r="I54" s="67"/>
      <c r="J54" s="67"/>
      <c r="K54" s="199"/>
      <c r="L54" s="198"/>
      <c r="M54" s="199"/>
      <c r="N54" s="200"/>
      <c r="O54" s="196"/>
      <c r="P54" s="197"/>
      <c r="Q54" s="90"/>
      <c r="R54" s="90"/>
    </row>
    <row r="55" spans="1:18" x14ac:dyDescent="0.25">
      <c r="A55" s="201"/>
      <c r="B55" s="202" t="s">
        <v>91</v>
      </c>
      <c r="C55" s="203"/>
      <c r="D55" s="203"/>
      <c r="E55" s="204"/>
      <c r="F55" s="205">
        <f>F43</f>
        <v>4945867.2316000005</v>
      </c>
      <c r="G55" s="22"/>
      <c r="H55" s="20">
        <f>H43</f>
        <v>4789923.6099999994</v>
      </c>
      <c r="I55" s="21"/>
      <c r="J55" s="21">
        <f>J43</f>
        <v>155943.63</v>
      </c>
      <c r="K55" s="22"/>
      <c r="L55" s="20">
        <f>L43</f>
        <v>4945867.2299999986</v>
      </c>
      <c r="M55" s="22"/>
      <c r="N55" s="206">
        <f>N43</f>
        <v>6.0000000003592648E-3</v>
      </c>
      <c r="O55" s="207"/>
      <c r="P55" s="185">
        <f>P43</f>
        <v>0</v>
      </c>
      <c r="Q55" s="90"/>
      <c r="R55" s="90"/>
    </row>
    <row r="56" spans="1:18" x14ac:dyDescent="0.25">
      <c r="A56" s="201"/>
      <c r="B56" s="202" t="s">
        <v>92</v>
      </c>
      <c r="C56" s="203"/>
      <c r="D56" s="203"/>
      <c r="E56" s="204"/>
      <c r="F56" s="205">
        <f>F53</f>
        <v>494586.72316000005</v>
      </c>
      <c r="G56" s="22"/>
      <c r="H56" s="20">
        <f>H53</f>
        <v>118348.36691666662</v>
      </c>
      <c r="I56" s="21"/>
      <c r="J56" s="21">
        <f>J53</f>
        <v>129191.08270000006</v>
      </c>
      <c r="K56" s="22"/>
      <c r="L56" s="20">
        <f>L53</f>
        <v>247539.4496166665</v>
      </c>
      <c r="M56" s="22"/>
      <c r="N56" s="206">
        <f>N53</f>
        <v>247047.27354333355</v>
      </c>
      <c r="O56" s="207"/>
      <c r="P56" s="185"/>
      <c r="Q56" s="90"/>
      <c r="R56" s="90"/>
    </row>
    <row r="57" spans="1:18" x14ac:dyDescent="0.25">
      <c r="A57" s="201"/>
      <c r="B57" s="202" t="s">
        <v>93</v>
      </c>
      <c r="C57" s="203"/>
      <c r="D57" s="203"/>
      <c r="E57" s="204"/>
      <c r="F57" s="205">
        <f>F55+F56</f>
        <v>5440453.9547600001</v>
      </c>
      <c r="G57" s="22"/>
      <c r="H57" s="20">
        <f>H55+H56</f>
        <v>4908271.9769166661</v>
      </c>
      <c r="I57" s="21"/>
      <c r="J57" s="21">
        <f>J55+J56</f>
        <v>285134.71270000003</v>
      </c>
      <c r="K57" s="22"/>
      <c r="L57" s="20">
        <f>L55+L56</f>
        <v>5193406.6796166655</v>
      </c>
      <c r="M57" s="22"/>
      <c r="N57" s="206">
        <f>N55+N56</f>
        <v>247047.27954333354</v>
      </c>
      <c r="O57" s="207"/>
      <c r="P57" s="185"/>
      <c r="Q57" s="90"/>
      <c r="R57" s="90"/>
    </row>
    <row r="58" spans="1:18" x14ac:dyDescent="0.25">
      <c r="A58" s="201"/>
      <c r="B58" s="202" t="s">
        <v>68</v>
      </c>
      <c r="C58" s="203"/>
      <c r="D58" s="203"/>
      <c r="E58" s="204"/>
      <c r="F58" s="205">
        <f>F57*0.2</f>
        <v>1088090.7909520001</v>
      </c>
      <c r="G58" s="22"/>
      <c r="H58" s="20">
        <f>H57*0.2</f>
        <v>981654.39538333332</v>
      </c>
      <c r="I58" s="21"/>
      <c r="J58" s="21">
        <f>ROUND(J57*0.2,2)</f>
        <v>57026.94</v>
      </c>
      <c r="K58" s="22"/>
      <c r="L58" s="20">
        <f>L57*0.2</f>
        <v>1038681.3359233332</v>
      </c>
      <c r="M58" s="22"/>
      <c r="N58" s="206">
        <f>N57*0.2</f>
        <v>49409.455908666714</v>
      </c>
      <c r="O58" s="207"/>
      <c r="P58" s="197"/>
      <c r="Q58" s="90"/>
      <c r="R58" s="90"/>
    </row>
    <row r="59" spans="1:18" x14ac:dyDescent="0.25">
      <c r="A59" s="201"/>
      <c r="B59" s="202" t="s">
        <v>69</v>
      </c>
      <c r="C59" s="203"/>
      <c r="D59" s="203"/>
      <c r="E59" s="204"/>
      <c r="F59" s="20">
        <f>F57+F58</f>
        <v>6528544.7457119999</v>
      </c>
      <c r="G59" s="22"/>
      <c r="H59" s="20">
        <f>H57+H58</f>
        <v>5889926.372299999</v>
      </c>
      <c r="I59" s="21"/>
      <c r="J59" s="21">
        <f>J57+J58</f>
        <v>342161.65270000004</v>
      </c>
      <c r="K59" s="22"/>
      <c r="L59" s="20">
        <f>L57+L58</f>
        <v>6232088.0155399982</v>
      </c>
      <c r="M59" s="22"/>
      <c r="N59" s="206">
        <f>N57+N58</f>
        <v>296456.73545200028</v>
      </c>
      <c r="O59" s="207"/>
      <c r="P59" s="197"/>
      <c r="Q59" s="90"/>
      <c r="R59" s="90"/>
    </row>
    <row r="60" spans="1:18" x14ac:dyDescent="0.25">
      <c r="A60" s="201"/>
      <c r="B60" s="202" t="s">
        <v>504</v>
      </c>
      <c r="C60" s="203"/>
      <c r="D60" s="203"/>
      <c r="E60" s="204"/>
      <c r="F60" s="20">
        <v>368000</v>
      </c>
      <c r="G60" s="22"/>
      <c r="H60" s="20"/>
      <c r="I60" s="21"/>
      <c r="J60" s="21"/>
      <c r="K60" s="22"/>
      <c r="L60" s="20"/>
      <c r="M60" s="22"/>
      <c r="N60" s="206"/>
      <c r="O60" s="207"/>
      <c r="P60" s="197"/>
      <c r="Q60" s="90"/>
      <c r="R60" s="90"/>
    </row>
    <row r="61" spans="1:18" x14ac:dyDescent="0.25">
      <c r="A61" s="201"/>
      <c r="B61" s="202"/>
      <c r="C61" s="203"/>
      <c r="D61" s="203"/>
      <c r="E61" s="204"/>
      <c r="F61" s="20"/>
      <c r="G61" s="22"/>
      <c r="H61" s="20"/>
      <c r="I61" s="21"/>
      <c r="J61" s="21"/>
      <c r="K61" s="22"/>
      <c r="L61" s="20"/>
      <c r="M61" s="22"/>
      <c r="N61" s="206"/>
      <c r="O61" s="207"/>
      <c r="P61" s="197"/>
      <c r="Q61" s="90"/>
      <c r="R61" s="90"/>
    </row>
    <row r="62" spans="1:18" x14ac:dyDescent="0.25">
      <c r="A62" s="201"/>
      <c r="B62" s="202" t="s">
        <v>25</v>
      </c>
      <c r="C62" s="203"/>
      <c r="D62" s="203"/>
      <c r="E62" s="204"/>
      <c r="F62" s="20">
        <v>0</v>
      </c>
      <c r="G62" s="22"/>
      <c r="H62" s="20">
        <f>3*76670+76656.67</f>
        <v>306666.67</v>
      </c>
      <c r="I62" s="21"/>
      <c r="J62" s="21">
        <v>0</v>
      </c>
      <c r="K62" s="22"/>
      <c r="L62" s="20">
        <f>H62+J62</f>
        <v>306666.67</v>
      </c>
      <c r="M62" s="22"/>
      <c r="N62" s="206"/>
      <c r="O62" s="207"/>
      <c r="P62" s="197"/>
      <c r="Q62" s="90"/>
      <c r="R62" s="90"/>
    </row>
    <row r="63" spans="1:18" x14ac:dyDescent="0.25">
      <c r="A63" s="201"/>
      <c r="B63" s="202" t="s">
        <v>67</v>
      </c>
      <c r="C63" s="203"/>
      <c r="D63" s="203"/>
      <c r="E63" s="204"/>
      <c r="F63" s="205">
        <v>0</v>
      </c>
      <c r="G63" s="22"/>
      <c r="H63" s="20">
        <f>ROUND(H62*1.2-H62,2)</f>
        <v>61333.33</v>
      </c>
      <c r="I63" s="21"/>
      <c r="J63" s="21">
        <f>ROUND(J62*1.2-J62,2)</f>
        <v>0</v>
      </c>
      <c r="K63" s="22"/>
      <c r="L63" s="20">
        <f>H63+J63</f>
        <v>61333.33</v>
      </c>
      <c r="M63" s="22"/>
      <c r="N63" s="206">
        <f>F60-L62-L63</f>
        <v>0</v>
      </c>
      <c r="O63" s="207"/>
      <c r="P63" s="197"/>
      <c r="Q63" s="90"/>
      <c r="R63" s="90"/>
    </row>
    <row r="64" spans="1:18" x14ac:dyDescent="0.25">
      <c r="A64" s="201"/>
      <c r="B64" s="202"/>
      <c r="C64" s="203"/>
      <c r="D64" s="203"/>
      <c r="E64" s="204"/>
      <c r="F64" s="20"/>
      <c r="G64" s="22"/>
      <c r="H64" s="20"/>
      <c r="I64" s="21"/>
      <c r="J64" s="21"/>
      <c r="K64" s="22"/>
      <c r="L64" s="20"/>
      <c r="M64" s="22"/>
      <c r="N64" s="206"/>
      <c r="O64" s="207"/>
      <c r="P64" s="197"/>
      <c r="Q64" s="90"/>
      <c r="R64" s="90"/>
    </row>
    <row r="65" spans="1:18" x14ac:dyDescent="0.25">
      <c r="A65" s="201"/>
      <c r="B65" s="202" t="s">
        <v>26</v>
      </c>
      <c r="C65" s="203"/>
      <c r="D65" s="203"/>
      <c r="E65" s="204"/>
      <c r="F65" s="20">
        <v>0</v>
      </c>
      <c r="G65" s="22"/>
      <c r="H65" s="20">
        <v>0</v>
      </c>
      <c r="I65" s="21"/>
      <c r="J65" s="21">
        <v>0</v>
      </c>
      <c r="K65" s="22"/>
      <c r="L65" s="20">
        <f>H65+J65</f>
        <v>0</v>
      </c>
      <c r="M65" s="22"/>
      <c r="N65" s="206"/>
      <c r="O65" s="207"/>
      <c r="P65" s="197"/>
      <c r="Q65" s="90"/>
      <c r="R65" s="90"/>
    </row>
    <row r="66" spans="1:18" x14ac:dyDescent="0.25">
      <c r="A66" s="201"/>
      <c r="B66" s="202"/>
      <c r="C66" s="203"/>
      <c r="D66" s="203"/>
      <c r="E66" s="204"/>
      <c r="F66" s="20"/>
      <c r="G66" s="22"/>
      <c r="H66" s="20"/>
      <c r="I66" s="21"/>
      <c r="J66" s="21"/>
      <c r="K66" s="22"/>
      <c r="L66" s="20"/>
      <c r="M66" s="22"/>
      <c r="N66" s="206"/>
      <c r="O66" s="207"/>
      <c r="P66" s="197"/>
      <c r="Q66" s="90"/>
      <c r="R66" s="90"/>
    </row>
    <row r="67" spans="1:18" x14ac:dyDescent="0.25">
      <c r="A67" s="201"/>
      <c r="B67" s="202" t="s">
        <v>27</v>
      </c>
      <c r="C67" s="203"/>
      <c r="D67" s="203"/>
      <c r="E67" s="204"/>
      <c r="F67" s="20"/>
      <c r="G67" s="22"/>
      <c r="H67" s="205">
        <v>0</v>
      </c>
      <c r="I67" s="21"/>
      <c r="J67" s="21">
        <v>46932.13</v>
      </c>
      <c r="K67" s="22"/>
      <c r="L67" s="20">
        <f>H67+J67</f>
        <v>46932.13</v>
      </c>
      <c r="M67" s="22"/>
      <c r="N67" s="206"/>
      <c r="O67" s="207"/>
      <c r="P67" s="197"/>
      <c r="Q67" s="90"/>
      <c r="R67" s="90"/>
    </row>
    <row r="68" spans="1:18" x14ac:dyDescent="0.25">
      <c r="A68" s="201"/>
      <c r="B68" s="202" t="s">
        <v>97</v>
      </c>
      <c r="C68" s="203"/>
      <c r="D68" s="203"/>
      <c r="E68" s="204"/>
      <c r="F68" s="20"/>
      <c r="G68" s="22"/>
      <c r="H68" s="415">
        <f t="shared" ref="H68:J70" si="0">ROUND(H67*1.2-H67,2)</f>
        <v>0</v>
      </c>
      <c r="I68" s="21"/>
      <c r="J68" s="21">
        <f t="shared" si="0"/>
        <v>9386.43</v>
      </c>
      <c r="K68" s="22"/>
      <c r="L68" s="20">
        <f t="shared" ref="L68:L70" si="1">H68+J68</f>
        <v>9386.43</v>
      </c>
      <c r="M68" s="22"/>
      <c r="N68" s="206"/>
      <c r="O68" s="207"/>
      <c r="P68" s="197"/>
      <c r="Q68" s="90"/>
      <c r="R68" s="90"/>
    </row>
    <row r="69" spans="1:18" x14ac:dyDescent="0.25">
      <c r="A69" s="201"/>
      <c r="B69" s="202" t="s">
        <v>613</v>
      </c>
      <c r="C69" s="203"/>
      <c r="D69" s="203"/>
      <c r="E69" s="204"/>
      <c r="F69" s="20"/>
      <c r="G69" s="22"/>
      <c r="H69" s="205">
        <v>0</v>
      </c>
      <c r="I69" s="21"/>
      <c r="J69" s="21">
        <v>65982.06</v>
      </c>
      <c r="K69" s="22"/>
      <c r="L69" s="20">
        <f t="shared" si="1"/>
        <v>65982.06</v>
      </c>
      <c r="M69" s="22"/>
      <c r="N69" s="206"/>
      <c r="O69" s="207"/>
      <c r="P69" s="197"/>
      <c r="Q69" s="90"/>
      <c r="R69" s="90"/>
    </row>
    <row r="70" spans="1:18" x14ac:dyDescent="0.25">
      <c r="A70" s="201"/>
      <c r="B70" s="202" t="s">
        <v>614</v>
      </c>
      <c r="C70" s="203"/>
      <c r="D70" s="203"/>
      <c r="E70" s="204"/>
      <c r="F70" s="20"/>
      <c r="G70" s="22"/>
      <c r="H70" s="415">
        <f t="shared" si="0"/>
        <v>0</v>
      </c>
      <c r="I70" s="21"/>
      <c r="J70" s="21">
        <f t="shared" si="0"/>
        <v>13196.41</v>
      </c>
      <c r="K70" s="22"/>
      <c r="L70" s="20">
        <f t="shared" si="1"/>
        <v>13196.41</v>
      </c>
      <c r="M70" s="22"/>
      <c r="N70" s="206"/>
      <c r="O70" s="207"/>
      <c r="P70" s="197"/>
      <c r="Q70" s="90"/>
      <c r="R70" s="90"/>
    </row>
    <row r="71" spans="1:18" ht="13.8" thickBot="1" x14ac:dyDescent="0.3">
      <c r="A71" s="208"/>
      <c r="B71" s="209" t="s">
        <v>28</v>
      </c>
      <c r="C71" s="210"/>
      <c r="D71" s="210"/>
      <c r="E71" s="211"/>
      <c r="F71" s="212"/>
      <c r="G71" s="212"/>
      <c r="H71" s="212"/>
      <c r="I71" s="212"/>
      <c r="J71" s="212">
        <f>J59-J62-J63-J65-J67-J68+J69+J70</f>
        <v>365021.56270000001</v>
      </c>
      <c r="K71" s="212"/>
      <c r="L71" s="212"/>
      <c r="M71" s="212"/>
      <c r="N71" s="212"/>
      <c r="O71" s="213"/>
      <c r="P71" s="197"/>
      <c r="Q71" s="90"/>
      <c r="R71" s="90"/>
    </row>
    <row r="72" spans="1:18" x14ac:dyDescent="0.25">
      <c r="A72" s="3"/>
      <c r="B72" s="3"/>
      <c r="C72" s="3"/>
      <c r="D72" s="3"/>
      <c r="E72" s="3"/>
      <c r="F72" s="3"/>
      <c r="G72" s="3"/>
      <c r="H72" s="86"/>
      <c r="I72" s="86"/>
      <c r="J72" s="86"/>
      <c r="K72" s="86"/>
      <c r="L72" s="214"/>
    </row>
    <row r="73" spans="1:18" x14ac:dyDescent="0.25">
      <c r="A73" s="3"/>
      <c r="B73" s="3"/>
      <c r="C73" s="3"/>
      <c r="D73" s="3"/>
      <c r="E73" s="3"/>
      <c r="F73" s="3"/>
      <c r="G73" s="3"/>
      <c r="H73" s="214"/>
      <c r="I73" s="86"/>
      <c r="J73" s="86"/>
      <c r="K73" s="86"/>
      <c r="L73" s="214"/>
      <c r="N73" s="90"/>
    </row>
    <row r="74" spans="1:18" x14ac:dyDescent="0.25">
      <c r="A74" s="3"/>
      <c r="B74" s="3"/>
      <c r="C74" s="3"/>
      <c r="D74" s="3"/>
      <c r="E74" s="3"/>
      <c r="F74" s="3"/>
      <c r="G74" s="3"/>
      <c r="H74" s="86"/>
      <c r="I74" s="86"/>
      <c r="J74" s="86"/>
      <c r="K74" s="86"/>
      <c r="L74" s="214"/>
    </row>
    <row r="75" spans="1:18" x14ac:dyDescent="0.25">
      <c r="A75" s="3"/>
      <c r="B75" s="3"/>
      <c r="C75" s="3"/>
      <c r="D75" s="3"/>
      <c r="E75" s="3"/>
      <c r="F75" s="3"/>
      <c r="G75" s="3"/>
      <c r="H75" s="86"/>
      <c r="I75" s="86"/>
      <c r="J75" s="86"/>
      <c r="K75" s="86"/>
      <c r="L75" s="86"/>
    </row>
    <row r="76" spans="1:18" x14ac:dyDescent="0.25">
      <c r="A76" s="3"/>
      <c r="B76" s="3"/>
      <c r="C76" s="3"/>
      <c r="D76" s="3"/>
      <c r="E76" s="3"/>
      <c r="F76" s="3"/>
      <c r="G76" s="3"/>
      <c r="H76" s="86"/>
      <c r="I76" s="86"/>
      <c r="J76" s="86"/>
      <c r="K76" s="86"/>
      <c r="L76" s="86"/>
    </row>
    <row r="77" spans="1:18" x14ac:dyDescent="0.25">
      <c r="A77" s="3"/>
      <c r="B77" s="3"/>
      <c r="C77" s="3"/>
      <c r="D77" s="3"/>
      <c r="E77" s="3"/>
      <c r="F77" s="3"/>
      <c r="G77" s="3"/>
      <c r="H77" s="86"/>
      <c r="I77" s="86"/>
      <c r="J77" s="86"/>
      <c r="K77" s="86"/>
      <c r="L77" s="86"/>
    </row>
    <row r="78" spans="1:18" x14ac:dyDescent="0.25">
      <c r="A78" s="3"/>
      <c r="B78" s="3"/>
      <c r="C78" s="3"/>
      <c r="D78" s="3"/>
      <c r="E78" s="3"/>
      <c r="F78" s="3"/>
      <c r="G78" s="3"/>
      <c r="H78" s="86"/>
      <c r="I78" s="86"/>
      <c r="J78" s="86"/>
      <c r="K78" s="86"/>
      <c r="L78" s="86"/>
    </row>
    <row r="79" spans="1:18" x14ac:dyDescent="0.25">
      <c r="B79" s="1" t="s">
        <v>18</v>
      </c>
      <c r="C79" s="1" t="s">
        <v>17</v>
      </c>
      <c r="H79" s="90"/>
      <c r="J79" s="1" t="s">
        <v>94</v>
      </c>
    </row>
    <row r="80" spans="1:18" x14ac:dyDescent="0.25">
      <c r="B80" s="35" t="s">
        <v>461</v>
      </c>
      <c r="C80" s="34" t="s">
        <v>87</v>
      </c>
      <c r="D80" s="34"/>
      <c r="E80" s="34"/>
      <c r="F80" s="34"/>
      <c r="G80" s="34"/>
      <c r="I80" s="34"/>
      <c r="J80" s="34" t="s">
        <v>456</v>
      </c>
    </row>
    <row r="81" spans="2:10" x14ac:dyDescent="0.25">
      <c r="B81" s="35" t="s">
        <v>19</v>
      </c>
      <c r="C81" s="34" t="s">
        <v>498</v>
      </c>
      <c r="D81" s="34"/>
      <c r="E81" s="34"/>
      <c r="F81" s="34"/>
      <c r="G81" s="34"/>
      <c r="I81" s="34"/>
      <c r="J81" s="36" t="s">
        <v>149</v>
      </c>
    </row>
    <row r="82" spans="2:10" x14ac:dyDescent="0.25">
      <c r="C82" s="34"/>
      <c r="D82" s="34"/>
      <c r="E82" s="34"/>
      <c r="F82" s="34"/>
      <c r="G82" s="34"/>
      <c r="I82" s="34"/>
      <c r="J82" s="215"/>
    </row>
    <row r="83" spans="2:10" x14ac:dyDescent="0.25">
      <c r="D83" s="34"/>
      <c r="E83" s="34"/>
      <c r="F83" s="34"/>
      <c r="G83" s="34"/>
      <c r="I83" s="34"/>
    </row>
    <row r="84" spans="2:10" x14ac:dyDescent="0.25">
      <c r="B84" s="34" t="s">
        <v>16</v>
      </c>
      <c r="C84" s="34" t="s">
        <v>16</v>
      </c>
      <c r="J84" s="34" t="s">
        <v>16</v>
      </c>
    </row>
    <row r="85" spans="2:10" x14ac:dyDescent="0.25">
      <c r="F85" s="90"/>
    </row>
  </sheetData>
  <mergeCells count="25">
    <mergeCell ref="A20:A21"/>
    <mergeCell ref="B20:B21"/>
    <mergeCell ref="C20:C21"/>
    <mergeCell ref="D20:F20"/>
    <mergeCell ref="O20:O21"/>
    <mergeCell ref="G20:H20"/>
    <mergeCell ref="I20:J20"/>
    <mergeCell ref="K20:L20"/>
    <mergeCell ref="M20:N20"/>
    <mergeCell ref="C1:H1"/>
    <mergeCell ref="C2:H2"/>
    <mergeCell ref="C3:H3"/>
    <mergeCell ref="C4:H4"/>
    <mergeCell ref="C5:H5"/>
    <mergeCell ref="C6:H6"/>
    <mergeCell ref="C7:H7"/>
    <mergeCell ref="C8:H8"/>
    <mergeCell ref="C9:H9"/>
    <mergeCell ref="C10:H10"/>
    <mergeCell ref="C17:H17"/>
    <mergeCell ref="C11:H11"/>
    <mergeCell ref="B12:H12"/>
    <mergeCell ref="C13:H13"/>
    <mergeCell ref="C14:H14"/>
    <mergeCell ref="C16:H16"/>
  </mergeCells>
  <phoneticPr fontId="11" type="noConversion"/>
  <pageMargins left="0.31496062992125984" right="0.27559055118110237" top="0.74803149606299213" bottom="0.39370078740157483" header="0.51181102362204722" footer="0.19685039370078741"/>
  <pageSetup scale="47" orientation="landscape" r:id="rId1"/>
  <headerFooter alignWithMargins="0">
    <oddHeader>&amp;RTehtud tööde akr nr x (xx- xx 2015)</oddHeader>
    <oddFooter>&amp;C&amp;A&amp;RLk &amp;P/&amp;N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49"/>
  <sheetViews>
    <sheetView workbookViewId="0">
      <selection activeCell="I9" sqref="I9"/>
    </sheetView>
  </sheetViews>
  <sheetFormatPr defaultColWidth="9.33203125" defaultRowHeight="13.8" x14ac:dyDescent="0.25"/>
  <cols>
    <col min="1" max="1" width="45.109375" style="216" customWidth="1"/>
    <col min="2" max="2" width="14.6640625" style="216" customWidth="1"/>
    <col min="3" max="7" width="9.33203125" style="216"/>
    <col min="8" max="8" width="28.6640625" style="216" bestFit="1" customWidth="1"/>
    <col min="9" max="9" width="11.6640625" style="216" bestFit="1" customWidth="1"/>
    <col min="10" max="10" width="14.6640625" style="216" bestFit="1" customWidth="1"/>
    <col min="11" max="11" width="9.5546875" style="216" bestFit="1" customWidth="1"/>
    <col min="12" max="16384" width="9.33203125" style="216"/>
  </cols>
  <sheetData>
    <row r="1" spans="1:7" ht="27" customHeight="1" thickTop="1" thickBot="1" x14ac:dyDescent="0.3">
      <c r="A1" s="85" t="s">
        <v>33</v>
      </c>
      <c r="B1" s="435" t="str">
        <f>AKT!D1</f>
        <v>Riigitee nr 52  Viljandi - Rõngu km 7,000 - 22,098 Nõmme - Mustla lõigu rekonstrueerimine ja Raassilla silla lammutamine ja uue silla ehitamine</v>
      </c>
      <c r="C1" s="436"/>
      <c r="D1" s="436"/>
      <c r="E1" s="436"/>
      <c r="F1" s="436"/>
      <c r="G1" s="437"/>
    </row>
    <row r="2" spans="1:7" ht="15.75" customHeight="1" thickBot="1" x14ac:dyDescent="0.3">
      <c r="A2" s="87" t="s">
        <v>34</v>
      </c>
      <c r="B2" s="438" t="str">
        <f>AKT!D2</f>
        <v>Verston OÜ</v>
      </c>
      <c r="C2" s="439"/>
      <c r="D2" s="439"/>
      <c r="E2" s="439"/>
      <c r="F2" s="439"/>
      <c r="G2" s="440"/>
    </row>
    <row r="3" spans="1:7" ht="14.4" thickBot="1" x14ac:dyDescent="0.3">
      <c r="A3" s="87" t="s">
        <v>35</v>
      </c>
      <c r="B3" s="438" t="str">
        <f>AKT!D3</f>
        <v>Transpordiamet</v>
      </c>
      <c r="C3" s="439"/>
      <c r="D3" s="439"/>
      <c r="E3" s="439"/>
      <c r="F3" s="439"/>
      <c r="G3" s="440"/>
    </row>
    <row r="4" spans="1:7" ht="15.75" customHeight="1" thickBot="1" x14ac:dyDescent="0.3">
      <c r="A4" s="87" t="s">
        <v>36</v>
      </c>
      <c r="B4" s="438" t="str">
        <f>AKT!D4</f>
        <v>Taalri Varahaldus AS</v>
      </c>
      <c r="C4" s="439"/>
      <c r="D4" s="439"/>
      <c r="E4" s="439"/>
      <c r="F4" s="439"/>
      <c r="G4" s="440"/>
    </row>
    <row r="5" spans="1:7" ht="14.4" thickBot="1" x14ac:dyDescent="0.3">
      <c r="A5" s="87" t="s">
        <v>37</v>
      </c>
      <c r="B5" s="438" t="str">
        <f>AKT!D5</f>
        <v>1-9/20/1208-1</v>
      </c>
      <c r="C5" s="439"/>
      <c r="D5" s="439"/>
      <c r="E5" s="439"/>
      <c r="F5" s="439"/>
      <c r="G5" s="440"/>
    </row>
    <row r="6" spans="1:7" ht="14.4" thickBot="1" x14ac:dyDescent="0.3">
      <c r="A6" s="87" t="s">
        <v>38</v>
      </c>
      <c r="B6" s="517">
        <f>AKT!D6</f>
        <v>43985</v>
      </c>
      <c r="C6" s="439"/>
      <c r="D6" s="439"/>
      <c r="E6" s="439"/>
      <c r="F6" s="439"/>
      <c r="G6" s="440"/>
    </row>
    <row r="7" spans="1:7" ht="15" customHeight="1" thickBot="1" x14ac:dyDescent="0.3">
      <c r="A7" s="87" t="s">
        <v>98</v>
      </c>
      <c r="B7" s="438" t="str">
        <f>AKT!D7</f>
        <v>4 945 867,23  km-ta / 5 935 040,68 km-ga</v>
      </c>
      <c r="C7" s="439"/>
      <c r="D7" s="439"/>
      <c r="E7" s="439"/>
      <c r="F7" s="439"/>
      <c r="G7" s="440"/>
    </row>
    <row r="8" spans="1:7" ht="14.4" thickBot="1" x14ac:dyDescent="0.3">
      <c r="A8" s="87" t="s">
        <v>464</v>
      </c>
      <c r="B8" s="438" t="str">
        <f>AKT!D8</f>
        <v>494 586,72 km-ta / 593 504,07 km-ga</v>
      </c>
      <c r="C8" s="439"/>
      <c r="D8" s="439"/>
      <c r="E8" s="439"/>
      <c r="F8" s="439"/>
      <c r="G8" s="440"/>
    </row>
    <row r="9" spans="1:7" ht="15" customHeight="1" thickBot="1" x14ac:dyDescent="0.3">
      <c r="A9" s="87" t="s">
        <v>99</v>
      </c>
      <c r="B9" s="438" t="str">
        <f>AKT!D9</f>
        <v>5 440 453,95 km-ta / 6 528 544,75 km-ga</v>
      </c>
      <c r="C9" s="439"/>
      <c r="D9" s="439"/>
      <c r="E9" s="439"/>
      <c r="F9" s="439"/>
      <c r="G9" s="440"/>
    </row>
    <row r="10" spans="1:7" ht="15.75" customHeight="1" thickBot="1" x14ac:dyDescent="0.3">
      <c r="A10" s="87" t="s">
        <v>39</v>
      </c>
      <c r="B10" s="438" t="str">
        <f>AKT!D10</f>
        <v>03.06.2020/31.10.2021</v>
      </c>
      <c r="C10" s="439"/>
      <c r="D10" s="439"/>
      <c r="E10" s="439"/>
      <c r="F10" s="439"/>
      <c r="G10" s="440"/>
    </row>
    <row r="11" spans="1:7" ht="24.75" customHeight="1" thickBot="1" x14ac:dyDescent="0.3">
      <c r="A11" s="89" t="s">
        <v>100</v>
      </c>
      <c r="B11" s="445" t="str">
        <f>AKT!D11</f>
        <v>Täitmistagatis</v>
      </c>
      <c r="C11" s="446"/>
      <c r="D11" s="446"/>
      <c r="E11" s="446"/>
      <c r="F11" s="446"/>
      <c r="G11" s="447"/>
    </row>
    <row r="12" spans="1:7" ht="15" thickTop="1" thickBot="1" x14ac:dyDescent="0.3">
      <c r="A12" s="516"/>
      <c r="B12" s="516"/>
      <c r="C12" s="516"/>
      <c r="D12" s="516"/>
      <c r="E12" s="516"/>
      <c r="F12" s="516"/>
      <c r="G12" s="516"/>
    </row>
    <row r="13" spans="1:7" ht="15" thickTop="1" thickBot="1" x14ac:dyDescent="0.3">
      <c r="A13" s="85" t="s">
        <v>40</v>
      </c>
      <c r="B13" s="449">
        <f>AKT!D13</f>
        <v>1</v>
      </c>
      <c r="C13" s="450"/>
      <c r="D13" s="450"/>
      <c r="E13" s="450"/>
      <c r="F13" s="450"/>
      <c r="G13" s="451"/>
    </row>
    <row r="14" spans="1:7" ht="15" customHeight="1" thickBot="1" x14ac:dyDescent="0.3">
      <c r="A14" s="89" t="s">
        <v>41</v>
      </c>
      <c r="B14" s="452">
        <f>AKT!D14</f>
        <v>0.99999999967649722</v>
      </c>
      <c r="C14" s="453"/>
      <c r="D14" s="453"/>
      <c r="E14" s="453"/>
      <c r="F14" s="453"/>
      <c r="G14" s="454"/>
    </row>
    <row r="15" spans="1:7" ht="15" thickTop="1" thickBot="1" x14ac:dyDescent="0.3">
      <c r="A15" s="35"/>
      <c r="B15" s="35"/>
      <c r="C15" s="35"/>
      <c r="D15" s="90"/>
      <c r="E15" s="35"/>
      <c r="F15" s="3"/>
      <c r="G15" s="3"/>
    </row>
    <row r="16" spans="1:7" ht="15" thickTop="1" thickBot="1" x14ac:dyDescent="0.3">
      <c r="A16" s="85" t="s">
        <v>64</v>
      </c>
      <c r="B16" s="455">
        <f>AKT!D16</f>
        <v>11</v>
      </c>
      <c r="C16" s="456"/>
      <c r="D16" s="456"/>
      <c r="E16" s="456"/>
      <c r="F16" s="456"/>
      <c r="G16" s="457"/>
    </row>
    <row r="17" spans="1:13" ht="15.75" customHeight="1" thickBot="1" x14ac:dyDescent="0.3">
      <c r="A17" s="89" t="s">
        <v>65</v>
      </c>
      <c r="B17" s="429" t="str">
        <f>AKT!D17</f>
        <v>01.10.2021-05.10.2021</v>
      </c>
      <c r="C17" s="430"/>
      <c r="D17" s="430"/>
      <c r="E17" s="430"/>
      <c r="F17" s="430"/>
      <c r="G17" s="431"/>
    </row>
    <row r="18" spans="1:13" ht="15" thickTop="1" thickBot="1" x14ac:dyDescent="0.3">
      <c r="A18" s="497" t="s">
        <v>42</v>
      </c>
      <c r="B18" s="498"/>
      <c r="C18" s="498"/>
      <c r="D18" s="498"/>
      <c r="E18" s="498"/>
      <c r="F18" s="498"/>
      <c r="G18" s="499"/>
    </row>
    <row r="19" spans="1:13" ht="47.25" customHeight="1" thickBot="1" x14ac:dyDescent="0.3">
      <c r="A19" s="217"/>
      <c r="B19" s="500" t="s">
        <v>43</v>
      </c>
      <c r="C19" s="501"/>
      <c r="D19" s="500" t="s">
        <v>44</v>
      </c>
      <c r="E19" s="501"/>
      <c r="F19" s="500" t="s">
        <v>45</v>
      </c>
      <c r="G19" s="502"/>
    </row>
    <row r="20" spans="1:13" ht="14.4" thickBot="1" x14ac:dyDescent="0.3">
      <c r="A20" s="218" t="s">
        <v>117</v>
      </c>
      <c r="B20" s="492">
        <f t="shared" ref="B20" si="0">D20+F20</f>
        <v>455895.89</v>
      </c>
      <c r="C20" s="493"/>
      <c r="D20" s="494">
        <f>'AKT KOKKU'!H25+'AKT KOKKU'!H26</f>
        <v>455895.86</v>
      </c>
      <c r="E20" s="495"/>
      <c r="F20" s="490">
        <f>'AKT KOKKU'!J25+'AKT KOKKU'!J26</f>
        <v>0.03</v>
      </c>
      <c r="G20" s="491"/>
      <c r="J20" s="378"/>
      <c r="M20" s="378"/>
    </row>
    <row r="21" spans="1:13" ht="14.4" thickBot="1" x14ac:dyDescent="0.3">
      <c r="A21" s="219" t="s">
        <v>46</v>
      </c>
      <c r="B21" s="492">
        <f t="shared" ref="B21:B28" si="1">D21+F21</f>
        <v>26945.41</v>
      </c>
      <c r="C21" s="493"/>
      <c r="D21" s="494">
        <f>'AKT KOKKU'!H27+'AKT KOKKU'!H28</f>
        <v>26945.41</v>
      </c>
      <c r="E21" s="495"/>
      <c r="F21" s="490">
        <f>'AKT KOKKU'!J27+'AKT KOKKU'!J28</f>
        <v>0</v>
      </c>
      <c r="G21" s="496"/>
      <c r="J21" s="378"/>
      <c r="M21" s="378"/>
    </row>
    <row r="22" spans="1:13" ht="14.4" thickBot="1" x14ac:dyDescent="0.3">
      <c r="A22" s="220" t="s">
        <v>47</v>
      </c>
      <c r="B22" s="492">
        <f t="shared" si="1"/>
        <v>612631.30000000005</v>
      </c>
      <c r="C22" s="493"/>
      <c r="D22" s="494">
        <f>'AKT KOKKU'!H29+'AKT KOKKU'!H30</f>
        <v>517850.30800000002</v>
      </c>
      <c r="E22" s="495"/>
      <c r="F22" s="490">
        <f>'AKT KOKKU'!J29+'AKT KOKKU'!J30</f>
        <v>94780.991999999998</v>
      </c>
      <c r="G22" s="496"/>
      <c r="J22" s="378"/>
      <c r="M22" s="378"/>
    </row>
    <row r="23" spans="1:13" ht="14.4" thickBot="1" x14ac:dyDescent="0.3">
      <c r="A23" s="219" t="s">
        <v>48</v>
      </c>
      <c r="B23" s="492">
        <f t="shared" si="1"/>
        <v>3224656.0617166664</v>
      </c>
      <c r="C23" s="493"/>
      <c r="D23" s="494">
        <f>'AKT KOKKU'!H31+'AKT KOKKU'!H32+'AKT KOKKU'!H51</f>
        <v>3206980.3457166664</v>
      </c>
      <c r="E23" s="495"/>
      <c r="F23" s="490">
        <f>'AKT KOKKU'!J31+'AKT KOKKU'!J32+'AKT KOKKU'!J51</f>
        <v>17675.716</v>
      </c>
      <c r="G23" s="496"/>
      <c r="J23" s="378"/>
      <c r="M23" s="378"/>
    </row>
    <row r="24" spans="1:13" ht="14.4" thickBot="1" x14ac:dyDescent="0.3">
      <c r="A24" s="220" t="s">
        <v>118</v>
      </c>
      <c r="B24" s="492">
        <f t="shared" si="1"/>
        <v>143792.22199999998</v>
      </c>
      <c r="C24" s="493"/>
      <c r="D24" s="494">
        <f>'AKT KOKKU'!H33+'AKT KOKKU'!H34</f>
        <v>134038.54519999999</v>
      </c>
      <c r="E24" s="495"/>
      <c r="F24" s="490">
        <f>'AKT KOKKU'!J33+'AKT KOKKU'!J34</f>
        <v>9753.6767999999993</v>
      </c>
      <c r="G24" s="496"/>
      <c r="J24" s="378"/>
      <c r="M24" s="378"/>
    </row>
    <row r="25" spans="1:13" ht="14.4" thickBot="1" x14ac:dyDescent="0.3">
      <c r="A25" s="220" t="s">
        <v>451</v>
      </c>
      <c r="B25" s="492">
        <f t="shared" ref="B25" si="2">D25+F25</f>
        <v>261032.08</v>
      </c>
      <c r="C25" s="493"/>
      <c r="D25" s="494">
        <f>'AKT KOKKU'!H35+'AKT KOKKU'!H36</f>
        <v>252688.47999999998</v>
      </c>
      <c r="E25" s="495"/>
      <c r="F25" s="490">
        <f>'AKT KOKKU'!J35+'AKT KOKKU'!J36</f>
        <v>8343.6</v>
      </c>
      <c r="G25" s="496"/>
      <c r="J25" s="378"/>
      <c r="M25" s="378"/>
    </row>
    <row r="26" spans="1:13" ht="14.4" thickBot="1" x14ac:dyDescent="0.3">
      <c r="A26" s="220" t="s">
        <v>49</v>
      </c>
      <c r="B26" s="492">
        <f t="shared" si="1"/>
        <v>223221.02989999999</v>
      </c>
      <c r="C26" s="493"/>
      <c r="D26" s="494">
        <f>'AKT KOKKU'!H37+'AKT KOKKU'!H38</f>
        <v>194190.02799999999</v>
      </c>
      <c r="E26" s="495"/>
      <c r="F26" s="490">
        <f>'AKT KOKKU'!J37+'AKT KOKKU'!J38</f>
        <v>29031.001900000003</v>
      </c>
      <c r="G26" s="496"/>
      <c r="J26" s="378"/>
      <c r="M26" s="378"/>
    </row>
    <row r="27" spans="1:13" ht="14.4" thickBot="1" x14ac:dyDescent="0.3">
      <c r="A27" s="219" t="s">
        <v>50</v>
      </c>
      <c r="B27" s="492">
        <f t="shared" si="1"/>
        <v>189256.54599999997</v>
      </c>
      <c r="C27" s="493"/>
      <c r="D27" s="494">
        <f>'AKT KOKKU'!H39+'AKT KOKKU'!H40</f>
        <v>86719.48</v>
      </c>
      <c r="E27" s="495"/>
      <c r="F27" s="490">
        <f>'AKT KOKKU'!J39+'AKT KOKKU'!J40</f>
        <v>102537.06599999999</v>
      </c>
      <c r="G27" s="496"/>
      <c r="J27" s="378"/>
      <c r="M27" s="378"/>
    </row>
    <row r="28" spans="1:13" ht="14.4" thickBot="1" x14ac:dyDescent="0.3">
      <c r="A28" s="220" t="s">
        <v>51</v>
      </c>
      <c r="B28" s="492">
        <f t="shared" si="1"/>
        <v>55976.149999999994</v>
      </c>
      <c r="C28" s="493"/>
      <c r="D28" s="494">
        <f>'AKT KOKKU'!H41+'AKT KOKKU'!H42</f>
        <v>32963.519999999997</v>
      </c>
      <c r="E28" s="495"/>
      <c r="F28" s="490">
        <f>'AKT KOKKU'!J41+'AKT KOKKU'!J42</f>
        <v>23012.63</v>
      </c>
      <c r="G28" s="496"/>
      <c r="J28" s="378"/>
      <c r="K28" s="378"/>
      <c r="M28" s="378"/>
    </row>
    <row r="29" spans="1:13" ht="14.4" thickBot="1" x14ac:dyDescent="0.3">
      <c r="A29" s="221" t="s">
        <v>52</v>
      </c>
      <c r="B29" s="503">
        <f>SUM(B20:C28)</f>
        <v>5193406.6896166671</v>
      </c>
      <c r="C29" s="504"/>
      <c r="D29" s="505">
        <f>SUM(D20:E28)</f>
        <v>4908271.9769166661</v>
      </c>
      <c r="E29" s="506"/>
      <c r="F29" s="505">
        <f>SUM(F20:G28)</f>
        <v>285134.71269999997</v>
      </c>
      <c r="G29" s="507"/>
      <c r="J29" s="378"/>
      <c r="M29" s="378"/>
    </row>
    <row r="30" spans="1:13" ht="15" thickTop="1" thickBot="1" x14ac:dyDescent="0.3">
      <c r="A30" s="508"/>
      <c r="B30" s="508"/>
      <c r="C30" s="508"/>
      <c r="D30" s="508"/>
      <c r="E30" s="508"/>
      <c r="F30" s="508"/>
      <c r="G30" s="508"/>
    </row>
    <row r="31" spans="1:13" ht="15" thickTop="1" thickBot="1" x14ac:dyDescent="0.3">
      <c r="A31" s="222" t="s">
        <v>53</v>
      </c>
      <c r="B31" s="488">
        <f>D31+F31</f>
        <v>5193406.6896166662</v>
      </c>
      <c r="C31" s="489"/>
      <c r="D31" s="494">
        <f>D29</f>
        <v>4908271.9769166661</v>
      </c>
      <c r="E31" s="509"/>
      <c r="F31" s="510">
        <f>F29</f>
        <v>285134.71269999997</v>
      </c>
      <c r="G31" s="511"/>
      <c r="J31" s="378"/>
    </row>
    <row r="32" spans="1:13" ht="15" thickTop="1" thickBot="1" x14ac:dyDescent="0.3">
      <c r="A32" s="222" t="s">
        <v>54</v>
      </c>
      <c r="B32" s="488">
        <f t="shared" ref="B32:B42" si="3">D32+F32</f>
        <v>1038681.3300000001</v>
      </c>
      <c r="C32" s="489"/>
      <c r="D32" s="490">
        <f>ROUND(0.2*D31,2)-0.01</f>
        <v>981654.39</v>
      </c>
      <c r="E32" s="491"/>
      <c r="F32" s="490">
        <f>ROUND(0.2*F31,2)</f>
        <v>57026.94</v>
      </c>
      <c r="G32" s="491"/>
      <c r="J32" s="378"/>
    </row>
    <row r="33" spans="1:10" ht="15" thickTop="1" thickBot="1" x14ac:dyDescent="0.3">
      <c r="A33" s="222" t="s">
        <v>55</v>
      </c>
      <c r="B33" s="488">
        <f t="shared" si="3"/>
        <v>6232088.0196166653</v>
      </c>
      <c r="C33" s="489"/>
      <c r="D33" s="490">
        <f>D31+D32</f>
        <v>5889926.3669166658</v>
      </c>
      <c r="E33" s="491"/>
      <c r="F33" s="490">
        <f>F31+F32</f>
        <v>342161.65269999998</v>
      </c>
      <c r="G33" s="491"/>
      <c r="J33" s="378"/>
    </row>
    <row r="34" spans="1:10" ht="15" thickTop="1" thickBot="1" x14ac:dyDescent="0.3">
      <c r="A34" s="222" t="s">
        <v>56</v>
      </c>
      <c r="B34" s="488">
        <f t="shared" si="3"/>
        <v>0</v>
      </c>
      <c r="C34" s="489"/>
      <c r="D34" s="490">
        <f>'AKT KOKKU'!H65</f>
        <v>0</v>
      </c>
      <c r="E34" s="491"/>
      <c r="F34" s="490">
        <f>'AKT KOKKU'!J65</f>
        <v>0</v>
      </c>
      <c r="G34" s="491"/>
      <c r="I34" s="223"/>
      <c r="J34" s="378"/>
    </row>
    <row r="35" spans="1:10" ht="15" thickTop="1" thickBot="1" x14ac:dyDescent="0.3">
      <c r="A35" s="222" t="s">
        <v>57</v>
      </c>
      <c r="B35" s="488">
        <f>'AKT KOKKU'!F60</f>
        <v>368000</v>
      </c>
      <c r="C35" s="489"/>
      <c r="D35" s="513"/>
      <c r="E35" s="514"/>
      <c r="F35" s="514"/>
      <c r="G35" s="515"/>
      <c r="J35" s="378"/>
    </row>
    <row r="36" spans="1:10" ht="15" thickTop="1" thickBot="1" x14ac:dyDescent="0.3">
      <c r="A36" s="222" t="s">
        <v>133</v>
      </c>
      <c r="B36" s="488">
        <f t="shared" si="3"/>
        <v>306666.67</v>
      </c>
      <c r="C36" s="489"/>
      <c r="D36" s="490">
        <f>'AKT KOKKU'!H62</f>
        <v>306666.67</v>
      </c>
      <c r="E36" s="491"/>
      <c r="F36" s="490">
        <f>'AKT KOKKU'!J62</f>
        <v>0</v>
      </c>
      <c r="G36" s="491"/>
      <c r="J36" s="378"/>
    </row>
    <row r="37" spans="1:10" ht="15" thickTop="1" thickBot="1" x14ac:dyDescent="0.3">
      <c r="A37" s="222" t="s">
        <v>66</v>
      </c>
      <c r="B37" s="488">
        <f t="shared" si="3"/>
        <v>61333.33</v>
      </c>
      <c r="C37" s="489"/>
      <c r="D37" s="490">
        <f>ROUND(D36*1.2-D36,2)</f>
        <v>61333.33</v>
      </c>
      <c r="E37" s="491"/>
      <c r="F37" s="490">
        <f>ROUND(F36*1.2-F36,2)</f>
        <v>0</v>
      </c>
      <c r="G37" s="491"/>
      <c r="J37" s="378"/>
    </row>
    <row r="38" spans="1:10" ht="15" thickTop="1" thickBot="1" x14ac:dyDescent="0.3">
      <c r="A38" s="222" t="s">
        <v>95</v>
      </c>
      <c r="B38" s="488">
        <f t="shared" ref="B38:B39" si="4">D38+F38</f>
        <v>46932.13</v>
      </c>
      <c r="C38" s="489"/>
      <c r="D38" s="490">
        <f>'AKT KOKKU'!H67</f>
        <v>0</v>
      </c>
      <c r="E38" s="491"/>
      <c r="F38" s="490">
        <f>'AKT KOKKU'!J67</f>
        <v>46932.13</v>
      </c>
      <c r="G38" s="491"/>
      <c r="J38" s="378"/>
    </row>
    <row r="39" spans="1:10" ht="15" thickTop="1" thickBot="1" x14ac:dyDescent="0.3">
      <c r="A39" s="224" t="s">
        <v>96</v>
      </c>
      <c r="B39" s="488">
        <f t="shared" si="4"/>
        <v>9386.43</v>
      </c>
      <c r="C39" s="489"/>
      <c r="D39" s="490">
        <f>'AKT KOKKU'!H68</f>
        <v>0</v>
      </c>
      <c r="E39" s="491"/>
      <c r="F39" s="490">
        <f>'AKT KOKKU'!J68</f>
        <v>9386.43</v>
      </c>
      <c r="G39" s="491"/>
      <c r="J39" s="378"/>
    </row>
    <row r="40" spans="1:10" ht="15" thickTop="1" thickBot="1" x14ac:dyDescent="0.3">
      <c r="A40" s="224" t="s">
        <v>613</v>
      </c>
      <c r="B40" s="488">
        <f t="shared" ref="B40:B41" si="5">D40+F40</f>
        <v>65982.06</v>
      </c>
      <c r="C40" s="489"/>
      <c r="D40" s="490">
        <f>'AKT KOKKU'!H69</f>
        <v>0</v>
      </c>
      <c r="E40" s="491"/>
      <c r="F40" s="490">
        <f>'AKT KOKKU'!J69</f>
        <v>65982.06</v>
      </c>
      <c r="G40" s="491"/>
      <c r="J40" s="378"/>
    </row>
    <row r="41" spans="1:10" ht="15" thickTop="1" thickBot="1" x14ac:dyDescent="0.3">
      <c r="A41" s="224" t="s">
        <v>614</v>
      </c>
      <c r="B41" s="488">
        <f t="shared" si="5"/>
        <v>13196.41</v>
      </c>
      <c r="C41" s="489"/>
      <c r="D41" s="490">
        <f>'AKT KOKKU'!H70</f>
        <v>0</v>
      </c>
      <c r="E41" s="491"/>
      <c r="F41" s="490">
        <f>'AKT KOKKU'!J70</f>
        <v>13196.41</v>
      </c>
      <c r="G41" s="491"/>
      <c r="J41" s="378"/>
    </row>
    <row r="42" spans="1:10" ht="15" thickTop="1" thickBot="1" x14ac:dyDescent="0.3">
      <c r="A42" s="225" t="s">
        <v>58</v>
      </c>
      <c r="B42" s="488">
        <f t="shared" si="3"/>
        <v>6254947.9296166655</v>
      </c>
      <c r="C42" s="489"/>
      <c r="D42" s="505">
        <f>D33-D34-D38-D39+D40+D41</f>
        <v>5889926.3669166658</v>
      </c>
      <c r="E42" s="507"/>
      <c r="F42" s="505">
        <f>F33-F34-F36-F37-F38-F39+F40+F41</f>
        <v>365021.56269999995</v>
      </c>
      <c r="G42" s="507"/>
      <c r="I42" s="223"/>
      <c r="J42" s="378"/>
    </row>
    <row r="43" spans="1:10" ht="16.2" thickTop="1" x14ac:dyDescent="0.3">
      <c r="A43" s="226"/>
      <c r="B43" s="226"/>
      <c r="C43" s="512"/>
      <c r="D43" s="512"/>
      <c r="E43" s="512"/>
      <c r="F43" s="512"/>
      <c r="G43" s="512"/>
      <c r="H43" s="416"/>
      <c r="J43" s="345"/>
    </row>
    <row r="44" spans="1:10" x14ac:dyDescent="0.25">
      <c r="A44" s="1" t="s">
        <v>18</v>
      </c>
      <c r="B44" s="1" t="s">
        <v>17</v>
      </c>
      <c r="C44" s="35"/>
      <c r="D44" s="35"/>
      <c r="E44" s="1" t="s">
        <v>94</v>
      </c>
      <c r="F44" s="35"/>
      <c r="G44" s="90"/>
      <c r="H44" s="35"/>
    </row>
    <row r="45" spans="1:10" x14ac:dyDescent="0.25">
      <c r="A45" s="35" t="s">
        <v>461</v>
      </c>
      <c r="B45" s="34" t="s">
        <v>87</v>
      </c>
      <c r="C45" s="34"/>
      <c r="D45" s="34"/>
      <c r="E45" s="34" t="s">
        <v>456</v>
      </c>
      <c r="F45" s="34"/>
      <c r="G45" s="35"/>
      <c r="H45" s="34"/>
    </row>
    <row r="46" spans="1:10" ht="15" customHeight="1" x14ac:dyDescent="0.25">
      <c r="A46" s="35" t="s">
        <v>481</v>
      </c>
      <c r="B46" s="34" t="s">
        <v>498</v>
      </c>
      <c r="C46" s="34"/>
      <c r="D46" s="34"/>
      <c r="E46" s="36" t="s">
        <v>149</v>
      </c>
      <c r="F46" s="34"/>
      <c r="G46" s="35"/>
      <c r="H46" s="34"/>
    </row>
    <row r="47" spans="1:10" ht="15" customHeight="1" x14ac:dyDescent="0.25">
      <c r="A47" s="35"/>
      <c r="B47" s="34"/>
      <c r="C47" s="34"/>
      <c r="D47" s="34"/>
      <c r="E47" s="215"/>
      <c r="F47" s="34"/>
      <c r="G47" s="35"/>
      <c r="H47" s="34"/>
    </row>
    <row r="48" spans="1:10" x14ac:dyDescent="0.25">
      <c r="A48" s="35"/>
      <c r="B48" s="35"/>
      <c r="C48" s="34"/>
      <c r="D48" s="34"/>
      <c r="E48" s="35"/>
      <c r="F48" s="34"/>
      <c r="G48" s="35"/>
      <c r="H48" s="34"/>
    </row>
    <row r="49" spans="1:8" x14ac:dyDescent="0.25">
      <c r="A49" s="34" t="s">
        <v>16</v>
      </c>
      <c r="B49" s="34" t="s">
        <v>16</v>
      </c>
      <c r="C49" s="35"/>
      <c r="D49" s="35"/>
      <c r="E49" s="34" t="s">
        <v>16</v>
      </c>
      <c r="F49" s="35"/>
      <c r="G49" s="35"/>
      <c r="H49" s="35"/>
    </row>
  </sheetData>
  <mergeCells count="87">
    <mergeCell ref="B38:C38"/>
    <mergeCell ref="B39:C39"/>
    <mergeCell ref="D38:E38"/>
    <mergeCell ref="D39:E39"/>
    <mergeCell ref="F38:G38"/>
    <mergeCell ref="F39:G39"/>
    <mergeCell ref="B13:G13"/>
    <mergeCell ref="A12:G12"/>
    <mergeCell ref="B1:G1"/>
    <mergeCell ref="B2:G2"/>
    <mergeCell ref="B3:G3"/>
    <mergeCell ref="B4:G4"/>
    <mergeCell ref="B5:G5"/>
    <mergeCell ref="B6:G6"/>
    <mergeCell ref="B7:G7"/>
    <mergeCell ref="B8:G8"/>
    <mergeCell ref="B9:G9"/>
    <mergeCell ref="B10:G10"/>
    <mergeCell ref="B11:G11"/>
    <mergeCell ref="B14:G14"/>
    <mergeCell ref="C43:G43"/>
    <mergeCell ref="B35:C35"/>
    <mergeCell ref="D35:G35"/>
    <mergeCell ref="B36:C36"/>
    <mergeCell ref="D36:E36"/>
    <mergeCell ref="F36:G36"/>
    <mergeCell ref="B37:C37"/>
    <mergeCell ref="D37:E37"/>
    <mergeCell ref="F37:G37"/>
    <mergeCell ref="B42:C42"/>
    <mergeCell ref="D42:E42"/>
    <mergeCell ref="F42:G42"/>
    <mergeCell ref="B33:C33"/>
    <mergeCell ref="D33:E33"/>
    <mergeCell ref="F33:G33"/>
    <mergeCell ref="B34:C34"/>
    <mergeCell ref="D34:E34"/>
    <mergeCell ref="F34:G34"/>
    <mergeCell ref="A30:G30"/>
    <mergeCell ref="B31:C31"/>
    <mergeCell ref="D31:E31"/>
    <mergeCell ref="F31:G31"/>
    <mergeCell ref="B32:C32"/>
    <mergeCell ref="D32:E32"/>
    <mergeCell ref="F32:G32"/>
    <mergeCell ref="B27:C27"/>
    <mergeCell ref="D27:E27"/>
    <mergeCell ref="F27:G27"/>
    <mergeCell ref="B29:C29"/>
    <mergeCell ref="D29:E29"/>
    <mergeCell ref="F29:G29"/>
    <mergeCell ref="B28:C28"/>
    <mergeCell ref="D28:E28"/>
    <mergeCell ref="F28:G28"/>
    <mergeCell ref="B16:G16"/>
    <mergeCell ref="B17:G17"/>
    <mergeCell ref="B24:C24"/>
    <mergeCell ref="D24:E24"/>
    <mergeCell ref="F24:G24"/>
    <mergeCell ref="A18:G18"/>
    <mergeCell ref="B19:C19"/>
    <mergeCell ref="D19:E19"/>
    <mergeCell ref="F19:G19"/>
    <mergeCell ref="B22:C22"/>
    <mergeCell ref="D22:E22"/>
    <mergeCell ref="F22:G22"/>
    <mergeCell ref="F23:G23"/>
    <mergeCell ref="B21:C21"/>
    <mergeCell ref="D21:E21"/>
    <mergeCell ref="F21:G21"/>
    <mergeCell ref="B20:C20"/>
    <mergeCell ref="D20:E20"/>
    <mergeCell ref="F20:G20"/>
    <mergeCell ref="B26:C26"/>
    <mergeCell ref="D26:E26"/>
    <mergeCell ref="F26:G26"/>
    <mergeCell ref="B23:C23"/>
    <mergeCell ref="D23:E23"/>
    <mergeCell ref="F25:G25"/>
    <mergeCell ref="B25:C25"/>
    <mergeCell ref="D25:E25"/>
    <mergeCell ref="B40:C40"/>
    <mergeCell ref="D40:E40"/>
    <mergeCell ref="F40:G40"/>
    <mergeCell ref="B41:C41"/>
    <mergeCell ref="D41:E41"/>
    <mergeCell ref="F41:G41"/>
  </mergeCells>
  <printOptions horizontalCentered="1"/>
  <pageMargins left="0.70866141732283472" right="0.31496062992125984" top="0.74803149606299213" bottom="0.74803149606299213" header="0.31496062992125984" footer="0.31496062992125984"/>
  <pageSetup paperSize="9" scale="95" orientation="portrait" r:id="rId1"/>
  <headerFooter>
    <oddHeader>&amp;A</oddHeader>
    <oddFooter>Lk &amp;P &amp;N-st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45EA4-C470-424A-B5A6-2310C0C67ED3}">
  <dimension ref="B2:O133"/>
  <sheetViews>
    <sheetView workbookViewId="0">
      <selection activeCell="C59" sqref="C59"/>
    </sheetView>
  </sheetViews>
  <sheetFormatPr defaultColWidth="9.109375" defaultRowHeight="13.2" x14ac:dyDescent="0.25"/>
  <cols>
    <col min="1" max="1" width="1.6640625" style="250" customWidth="1"/>
    <col min="2" max="2" width="14.109375" style="250" customWidth="1"/>
    <col min="3" max="3" width="15.109375" style="250" customWidth="1"/>
    <col min="4" max="4" width="14.44140625" style="250" customWidth="1"/>
    <col min="5" max="5" width="13.44140625" style="250" bestFit="1" customWidth="1"/>
    <col min="6" max="6" width="13.6640625" style="250" customWidth="1"/>
    <col min="7" max="8" width="11.6640625" style="250" customWidth="1"/>
    <col min="9" max="10" width="9.109375" style="250"/>
    <col min="11" max="11" width="14.109375" style="250" customWidth="1"/>
    <col min="12" max="12" width="15.44140625" style="250" customWidth="1"/>
    <col min="13" max="13" width="2.44140625" style="250" customWidth="1"/>
    <col min="14" max="14" width="9.109375" style="250"/>
    <col min="15" max="15" width="12.44140625" style="250" customWidth="1"/>
    <col min="16" max="256" width="9.109375" style="250"/>
    <col min="257" max="257" width="1.6640625" style="250" customWidth="1"/>
    <col min="258" max="258" width="11" style="250" customWidth="1"/>
    <col min="259" max="259" width="15.109375" style="250" customWidth="1"/>
    <col min="260" max="260" width="14.44140625" style="250" customWidth="1"/>
    <col min="261" max="261" width="11.6640625" style="250" customWidth="1"/>
    <col min="262" max="262" width="13.6640625" style="250" customWidth="1"/>
    <col min="263" max="264" width="11.6640625" style="250" customWidth="1"/>
    <col min="265" max="266" width="9.109375" style="250"/>
    <col min="267" max="267" width="14.109375" style="250" customWidth="1"/>
    <col min="268" max="268" width="15.44140625" style="250" customWidth="1"/>
    <col min="269" max="269" width="2.44140625" style="250" customWidth="1"/>
    <col min="270" max="270" width="9.109375" style="250"/>
    <col min="271" max="271" width="12.44140625" style="250" customWidth="1"/>
    <col min="272" max="512" width="9.109375" style="250"/>
    <col min="513" max="513" width="1.6640625" style="250" customWidth="1"/>
    <col min="514" max="514" width="11" style="250" customWidth="1"/>
    <col min="515" max="515" width="15.109375" style="250" customWidth="1"/>
    <col min="516" max="516" width="14.44140625" style="250" customWidth="1"/>
    <col min="517" max="517" width="11.6640625" style="250" customWidth="1"/>
    <col min="518" max="518" width="13.6640625" style="250" customWidth="1"/>
    <col min="519" max="520" width="11.6640625" style="250" customWidth="1"/>
    <col min="521" max="522" width="9.109375" style="250"/>
    <col min="523" max="523" width="14.109375" style="250" customWidth="1"/>
    <col min="524" max="524" width="15.44140625" style="250" customWidth="1"/>
    <col min="525" max="525" width="2.44140625" style="250" customWidth="1"/>
    <col min="526" max="526" width="9.109375" style="250"/>
    <col min="527" max="527" width="12.44140625" style="250" customWidth="1"/>
    <col min="528" max="768" width="9.109375" style="250"/>
    <col min="769" max="769" width="1.6640625" style="250" customWidth="1"/>
    <col min="770" max="770" width="11" style="250" customWidth="1"/>
    <col min="771" max="771" width="15.109375" style="250" customWidth="1"/>
    <col min="772" max="772" width="14.44140625" style="250" customWidth="1"/>
    <col min="773" max="773" width="11.6640625" style="250" customWidth="1"/>
    <col min="774" max="774" width="13.6640625" style="250" customWidth="1"/>
    <col min="775" max="776" width="11.6640625" style="250" customWidth="1"/>
    <col min="777" max="778" width="9.109375" style="250"/>
    <col min="779" max="779" width="14.109375" style="250" customWidth="1"/>
    <col min="780" max="780" width="15.44140625" style="250" customWidth="1"/>
    <col min="781" max="781" width="2.44140625" style="250" customWidth="1"/>
    <col min="782" max="782" width="9.109375" style="250"/>
    <col min="783" max="783" width="12.44140625" style="250" customWidth="1"/>
    <col min="784" max="1024" width="9.109375" style="250"/>
    <col min="1025" max="1025" width="1.6640625" style="250" customWidth="1"/>
    <col min="1026" max="1026" width="11" style="250" customWidth="1"/>
    <col min="1027" max="1027" width="15.109375" style="250" customWidth="1"/>
    <col min="1028" max="1028" width="14.44140625" style="250" customWidth="1"/>
    <col min="1029" max="1029" width="11.6640625" style="250" customWidth="1"/>
    <col min="1030" max="1030" width="13.6640625" style="250" customWidth="1"/>
    <col min="1031" max="1032" width="11.6640625" style="250" customWidth="1"/>
    <col min="1033" max="1034" width="9.109375" style="250"/>
    <col min="1035" max="1035" width="14.109375" style="250" customWidth="1"/>
    <col min="1036" max="1036" width="15.44140625" style="250" customWidth="1"/>
    <col min="1037" max="1037" width="2.44140625" style="250" customWidth="1"/>
    <col min="1038" max="1038" width="9.109375" style="250"/>
    <col min="1039" max="1039" width="12.44140625" style="250" customWidth="1"/>
    <col min="1040" max="1280" width="9.109375" style="250"/>
    <col min="1281" max="1281" width="1.6640625" style="250" customWidth="1"/>
    <col min="1282" max="1282" width="11" style="250" customWidth="1"/>
    <col min="1283" max="1283" width="15.109375" style="250" customWidth="1"/>
    <col min="1284" max="1284" width="14.44140625" style="250" customWidth="1"/>
    <col min="1285" max="1285" width="11.6640625" style="250" customWidth="1"/>
    <col min="1286" max="1286" width="13.6640625" style="250" customWidth="1"/>
    <col min="1287" max="1288" width="11.6640625" style="250" customWidth="1"/>
    <col min="1289" max="1290" width="9.109375" style="250"/>
    <col min="1291" max="1291" width="14.109375" style="250" customWidth="1"/>
    <col min="1292" max="1292" width="15.44140625" style="250" customWidth="1"/>
    <col min="1293" max="1293" width="2.44140625" style="250" customWidth="1"/>
    <col min="1294" max="1294" width="9.109375" style="250"/>
    <col min="1295" max="1295" width="12.44140625" style="250" customWidth="1"/>
    <col min="1296" max="1536" width="9.109375" style="250"/>
    <col min="1537" max="1537" width="1.6640625" style="250" customWidth="1"/>
    <col min="1538" max="1538" width="11" style="250" customWidth="1"/>
    <col min="1539" max="1539" width="15.109375" style="250" customWidth="1"/>
    <col min="1540" max="1540" width="14.44140625" style="250" customWidth="1"/>
    <col min="1541" max="1541" width="11.6640625" style="250" customWidth="1"/>
    <col min="1542" max="1542" width="13.6640625" style="250" customWidth="1"/>
    <col min="1543" max="1544" width="11.6640625" style="250" customWidth="1"/>
    <col min="1545" max="1546" width="9.109375" style="250"/>
    <col min="1547" max="1547" width="14.109375" style="250" customWidth="1"/>
    <col min="1548" max="1548" width="15.44140625" style="250" customWidth="1"/>
    <col min="1549" max="1549" width="2.44140625" style="250" customWidth="1"/>
    <col min="1550" max="1550" width="9.109375" style="250"/>
    <col min="1551" max="1551" width="12.44140625" style="250" customWidth="1"/>
    <col min="1552" max="1792" width="9.109375" style="250"/>
    <col min="1793" max="1793" width="1.6640625" style="250" customWidth="1"/>
    <col min="1794" max="1794" width="11" style="250" customWidth="1"/>
    <col min="1795" max="1795" width="15.109375" style="250" customWidth="1"/>
    <col min="1796" max="1796" width="14.44140625" style="250" customWidth="1"/>
    <col min="1797" max="1797" width="11.6640625" style="250" customWidth="1"/>
    <col min="1798" max="1798" width="13.6640625" style="250" customWidth="1"/>
    <col min="1799" max="1800" width="11.6640625" style="250" customWidth="1"/>
    <col min="1801" max="1802" width="9.109375" style="250"/>
    <col min="1803" max="1803" width="14.109375" style="250" customWidth="1"/>
    <col min="1804" max="1804" width="15.44140625" style="250" customWidth="1"/>
    <col min="1805" max="1805" width="2.44140625" style="250" customWidth="1"/>
    <col min="1806" max="1806" width="9.109375" style="250"/>
    <col min="1807" max="1807" width="12.44140625" style="250" customWidth="1"/>
    <col min="1808" max="2048" width="9.109375" style="250"/>
    <col min="2049" max="2049" width="1.6640625" style="250" customWidth="1"/>
    <col min="2050" max="2050" width="11" style="250" customWidth="1"/>
    <col min="2051" max="2051" width="15.109375" style="250" customWidth="1"/>
    <col min="2052" max="2052" width="14.44140625" style="250" customWidth="1"/>
    <col min="2053" max="2053" width="11.6640625" style="250" customWidth="1"/>
    <col min="2054" max="2054" width="13.6640625" style="250" customWidth="1"/>
    <col min="2055" max="2056" width="11.6640625" style="250" customWidth="1"/>
    <col min="2057" max="2058" width="9.109375" style="250"/>
    <col min="2059" max="2059" width="14.109375" style="250" customWidth="1"/>
    <col min="2060" max="2060" width="15.44140625" style="250" customWidth="1"/>
    <col min="2061" max="2061" width="2.44140625" style="250" customWidth="1"/>
    <col min="2062" max="2062" width="9.109375" style="250"/>
    <col min="2063" max="2063" width="12.44140625" style="250" customWidth="1"/>
    <col min="2064" max="2304" width="9.109375" style="250"/>
    <col min="2305" max="2305" width="1.6640625" style="250" customWidth="1"/>
    <col min="2306" max="2306" width="11" style="250" customWidth="1"/>
    <col min="2307" max="2307" width="15.109375" style="250" customWidth="1"/>
    <col min="2308" max="2308" width="14.44140625" style="250" customWidth="1"/>
    <col min="2309" max="2309" width="11.6640625" style="250" customWidth="1"/>
    <col min="2310" max="2310" width="13.6640625" style="250" customWidth="1"/>
    <col min="2311" max="2312" width="11.6640625" style="250" customWidth="1"/>
    <col min="2313" max="2314" width="9.109375" style="250"/>
    <col min="2315" max="2315" width="14.109375" style="250" customWidth="1"/>
    <col min="2316" max="2316" width="15.44140625" style="250" customWidth="1"/>
    <col min="2317" max="2317" width="2.44140625" style="250" customWidth="1"/>
    <col min="2318" max="2318" width="9.109375" style="250"/>
    <col min="2319" max="2319" width="12.44140625" style="250" customWidth="1"/>
    <col min="2320" max="2560" width="9.109375" style="250"/>
    <col min="2561" max="2561" width="1.6640625" style="250" customWidth="1"/>
    <col min="2562" max="2562" width="11" style="250" customWidth="1"/>
    <col min="2563" max="2563" width="15.109375" style="250" customWidth="1"/>
    <col min="2564" max="2564" width="14.44140625" style="250" customWidth="1"/>
    <col min="2565" max="2565" width="11.6640625" style="250" customWidth="1"/>
    <col min="2566" max="2566" width="13.6640625" style="250" customWidth="1"/>
    <col min="2567" max="2568" width="11.6640625" style="250" customWidth="1"/>
    <col min="2569" max="2570" width="9.109375" style="250"/>
    <col min="2571" max="2571" width="14.109375" style="250" customWidth="1"/>
    <col min="2572" max="2572" width="15.44140625" style="250" customWidth="1"/>
    <col min="2573" max="2573" width="2.44140625" style="250" customWidth="1"/>
    <col min="2574" max="2574" width="9.109375" style="250"/>
    <col min="2575" max="2575" width="12.44140625" style="250" customWidth="1"/>
    <col min="2576" max="2816" width="9.109375" style="250"/>
    <col min="2817" max="2817" width="1.6640625" style="250" customWidth="1"/>
    <col min="2818" max="2818" width="11" style="250" customWidth="1"/>
    <col min="2819" max="2819" width="15.109375" style="250" customWidth="1"/>
    <col min="2820" max="2820" width="14.44140625" style="250" customWidth="1"/>
    <col min="2821" max="2821" width="11.6640625" style="250" customWidth="1"/>
    <col min="2822" max="2822" width="13.6640625" style="250" customWidth="1"/>
    <col min="2823" max="2824" width="11.6640625" style="250" customWidth="1"/>
    <col min="2825" max="2826" width="9.109375" style="250"/>
    <col min="2827" max="2827" width="14.109375" style="250" customWidth="1"/>
    <col min="2828" max="2828" width="15.44140625" style="250" customWidth="1"/>
    <col min="2829" max="2829" width="2.44140625" style="250" customWidth="1"/>
    <col min="2830" max="2830" width="9.109375" style="250"/>
    <col min="2831" max="2831" width="12.44140625" style="250" customWidth="1"/>
    <col min="2832" max="3072" width="9.109375" style="250"/>
    <col min="3073" max="3073" width="1.6640625" style="250" customWidth="1"/>
    <col min="3074" max="3074" width="11" style="250" customWidth="1"/>
    <col min="3075" max="3075" width="15.109375" style="250" customWidth="1"/>
    <col min="3076" max="3076" width="14.44140625" style="250" customWidth="1"/>
    <col min="3077" max="3077" width="11.6640625" style="250" customWidth="1"/>
    <col min="3078" max="3078" width="13.6640625" style="250" customWidth="1"/>
    <col min="3079" max="3080" width="11.6640625" style="250" customWidth="1"/>
    <col min="3081" max="3082" width="9.109375" style="250"/>
    <col min="3083" max="3083" width="14.109375" style="250" customWidth="1"/>
    <col min="3084" max="3084" width="15.44140625" style="250" customWidth="1"/>
    <col min="3085" max="3085" width="2.44140625" style="250" customWidth="1"/>
    <col min="3086" max="3086" width="9.109375" style="250"/>
    <col min="3087" max="3087" width="12.44140625" style="250" customWidth="1"/>
    <col min="3088" max="3328" width="9.109375" style="250"/>
    <col min="3329" max="3329" width="1.6640625" style="250" customWidth="1"/>
    <col min="3330" max="3330" width="11" style="250" customWidth="1"/>
    <col min="3331" max="3331" width="15.109375" style="250" customWidth="1"/>
    <col min="3332" max="3332" width="14.44140625" style="250" customWidth="1"/>
    <col min="3333" max="3333" width="11.6640625" style="250" customWidth="1"/>
    <col min="3334" max="3334" width="13.6640625" style="250" customWidth="1"/>
    <col min="3335" max="3336" width="11.6640625" style="250" customWidth="1"/>
    <col min="3337" max="3338" width="9.109375" style="250"/>
    <col min="3339" max="3339" width="14.109375" style="250" customWidth="1"/>
    <col min="3340" max="3340" width="15.44140625" style="250" customWidth="1"/>
    <col min="3341" max="3341" width="2.44140625" style="250" customWidth="1"/>
    <col min="3342" max="3342" width="9.109375" style="250"/>
    <col min="3343" max="3343" width="12.44140625" style="250" customWidth="1"/>
    <col min="3344" max="3584" width="9.109375" style="250"/>
    <col min="3585" max="3585" width="1.6640625" style="250" customWidth="1"/>
    <col min="3586" max="3586" width="11" style="250" customWidth="1"/>
    <col min="3587" max="3587" width="15.109375" style="250" customWidth="1"/>
    <col min="3588" max="3588" width="14.44140625" style="250" customWidth="1"/>
    <col min="3589" max="3589" width="11.6640625" style="250" customWidth="1"/>
    <col min="3590" max="3590" width="13.6640625" style="250" customWidth="1"/>
    <col min="3591" max="3592" width="11.6640625" style="250" customWidth="1"/>
    <col min="3593" max="3594" width="9.109375" style="250"/>
    <col min="3595" max="3595" width="14.109375" style="250" customWidth="1"/>
    <col min="3596" max="3596" width="15.44140625" style="250" customWidth="1"/>
    <col min="3597" max="3597" width="2.44140625" style="250" customWidth="1"/>
    <col min="3598" max="3598" width="9.109375" style="250"/>
    <col min="3599" max="3599" width="12.44140625" style="250" customWidth="1"/>
    <col min="3600" max="3840" width="9.109375" style="250"/>
    <col min="3841" max="3841" width="1.6640625" style="250" customWidth="1"/>
    <col min="3842" max="3842" width="11" style="250" customWidth="1"/>
    <col min="3843" max="3843" width="15.109375" style="250" customWidth="1"/>
    <col min="3844" max="3844" width="14.44140625" style="250" customWidth="1"/>
    <col min="3845" max="3845" width="11.6640625" style="250" customWidth="1"/>
    <col min="3846" max="3846" width="13.6640625" style="250" customWidth="1"/>
    <col min="3847" max="3848" width="11.6640625" style="250" customWidth="1"/>
    <col min="3849" max="3850" width="9.109375" style="250"/>
    <col min="3851" max="3851" width="14.109375" style="250" customWidth="1"/>
    <col min="3852" max="3852" width="15.44140625" style="250" customWidth="1"/>
    <col min="3853" max="3853" width="2.44140625" style="250" customWidth="1"/>
    <col min="3854" max="3854" width="9.109375" style="250"/>
    <col min="3855" max="3855" width="12.44140625" style="250" customWidth="1"/>
    <col min="3856" max="4096" width="9.109375" style="250"/>
    <col min="4097" max="4097" width="1.6640625" style="250" customWidth="1"/>
    <col min="4098" max="4098" width="11" style="250" customWidth="1"/>
    <col min="4099" max="4099" width="15.109375" style="250" customWidth="1"/>
    <col min="4100" max="4100" width="14.44140625" style="250" customWidth="1"/>
    <col min="4101" max="4101" width="11.6640625" style="250" customWidth="1"/>
    <col min="4102" max="4102" width="13.6640625" style="250" customWidth="1"/>
    <col min="4103" max="4104" width="11.6640625" style="250" customWidth="1"/>
    <col min="4105" max="4106" width="9.109375" style="250"/>
    <col min="4107" max="4107" width="14.109375" style="250" customWidth="1"/>
    <col min="4108" max="4108" width="15.44140625" style="250" customWidth="1"/>
    <col min="4109" max="4109" width="2.44140625" style="250" customWidth="1"/>
    <col min="4110" max="4110" width="9.109375" style="250"/>
    <col min="4111" max="4111" width="12.44140625" style="250" customWidth="1"/>
    <col min="4112" max="4352" width="9.109375" style="250"/>
    <col min="4353" max="4353" width="1.6640625" style="250" customWidth="1"/>
    <col min="4354" max="4354" width="11" style="250" customWidth="1"/>
    <col min="4355" max="4355" width="15.109375" style="250" customWidth="1"/>
    <col min="4356" max="4356" width="14.44140625" style="250" customWidth="1"/>
    <col min="4357" max="4357" width="11.6640625" style="250" customWidth="1"/>
    <col min="4358" max="4358" width="13.6640625" style="250" customWidth="1"/>
    <col min="4359" max="4360" width="11.6640625" style="250" customWidth="1"/>
    <col min="4361" max="4362" width="9.109375" style="250"/>
    <col min="4363" max="4363" width="14.109375" style="250" customWidth="1"/>
    <col min="4364" max="4364" width="15.44140625" style="250" customWidth="1"/>
    <col min="4365" max="4365" width="2.44140625" style="250" customWidth="1"/>
    <col min="4366" max="4366" width="9.109375" style="250"/>
    <col min="4367" max="4367" width="12.44140625" style="250" customWidth="1"/>
    <col min="4368" max="4608" width="9.109375" style="250"/>
    <col min="4609" max="4609" width="1.6640625" style="250" customWidth="1"/>
    <col min="4610" max="4610" width="11" style="250" customWidth="1"/>
    <col min="4611" max="4611" width="15.109375" style="250" customWidth="1"/>
    <col min="4612" max="4612" width="14.44140625" style="250" customWidth="1"/>
    <col min="4613" max="4613" width="11.6640625" style="250" customWidth="1"/>
    <col min="4614" max="4614" width="13.6640625" style="250" customWidth="1"/>
    <col min="4615" max="4616" width="11.6640625" style="250" customWidth="1"/>
    <col min="4617" max="4618" width="9.109375" style="250"/>
    <col min="4619" max="4619" width="14.109375" style="250" customWidth="1"/>
    <col min="4620" max="4620" width="15.44140625" style="250" customWidth="1"/>
    <col min="4621" max="4621" width="2.44140625" style="250" customWidth="1"/>
    <col min="4622" max="4622" width="9.109375" style="250"/>
    <col min="4623" max="4623" width="12.44140625" style="250" customWidth="1"/>
    <col min="4624" max="4864" width="9.109375" style="250"/>
    <col min="4865" max="4865" width="1.6640625" style="250" customWidth="1"/>
    <col min="4866" max="4866" width="11" style="250" customWidth="1"/>
    <col min="4867" max="4867" width="15.109375" style="250" customWidth="1"/>
    <col min="4868" max="4868" width="14.44140625" style="250" customWidth="1"/>
    <col min="4869" max="4869" width="11.6640625" style="250" customWidth="1"/>
    <col min="4870" max="4870" width="13.6640625" style="250" customWidth="1"/>
    <col min="4871" max="4872" width="11.6640625" style="250" customWidth="1"/>
    <col min="4873" max="4874" width="9.109375" style="250"/>
    <col min="4875" max="4875" width="14.109375" style="250" customWidth="1"/>
    <col min="4876" max="4876" width="15.44140625" style="250" customWidth="1"/>
    <col min="4877" max="4877" width="2.44140625" style="250" customWidth="1"/>
    <col min="4878" max="4878" width="9.109375" style="250"/>
    <col min="4879" max="4879" width="12.44140625" style="250" customWidth="1"/>
    <col min="4880" max="5120" width="9.109375" style="250"/>
    <col min="5121" max="5121" width="1.6640625" style="250" customWidth="1"/>
    <col min="5122" max="5122" width="11" style="250" customWidth="1"/>
    <col min="5123" max="5123" width="15.109375" style="250" customWidth="1"/>
    <col min="5124" max="5124" width="14.44140625" style="250" customWidth="1"/>
    <col min="5125" max="5125" width="11.6640625" style="250" customWidth="1"/>
    <col min="5126" max="5126" width="13.6640625" style="250" customWidth="1"/>
    <col min="5127" max="5128" width="11.6640625" style="250" customWidth="1"/>
    <col min="5129" max="5130" width="9.109375" style="250"/>
    <col min="5131" max="5131" width="14.109375" style="250" customWidth="1"/>
    <col min="5132" max="5132" width="15.44140625" style="250" customWidth="1"/>
    <col min="5133" max="5133" width="2.44140625" style="250" customWidth="1"/>
    <col min="5134" max="5134" width="9.109375" style="250"/>
    <col min="5135" max="5135" width="12.44140625" style="250" customWidth="1"/>
    <col min="5136" max="5376" width="9.109375" style="250"/>
    <col min="5377" max="5377" width="1.6640625" style="250" customWidth="1"/>
    <col min="5378" max="5378" width="11" style="250" customWidth="1"/>
    <col min="5379" max="5379" width="15.109375" style="250" customWidth="1"/>
    <col min="5380" max="5380" width="14.44140625" style="250" customWidth="1"/>
    <col min="5381" max="5381" width="11.6640625" style="250" customWidth="1"/>
    <col min="5382" max="5382" width="13.6640625" style="250" customWidth="1"/>
    <col min="5383" max="5384" width="11.6640625" style="250" customWidth="1"/>
    <col min="5385" max="5386" width="9.109375" style="250"/>
    <col min="5387" max="5387" width="14.109375" style="250" customWidth="1"/>
    <col min="5388" max="5388" width="15.44140625" style="250" customWidth="1"/>
    <col min="5389" max="5389" width="2.44140625" style="250" customWidth="1"/>
    <col min="5390" max="5390" width="9.109375" style="250"/>
    <col min="5391" max="5391" width="12.44140625" style="250" customWidth="1"/>
    <col min="5392" max="5632" width="9.109375" style="250"/>
    <col min="5633" max="5633" width="1.6640625" style="250" customWidth="1"/>
    <col min="5634" max="5634" width="11" style="250" customWidth="1"/>
    <col min="5635" max="5635" width="15.109375" style="250" customWidth="1"/>
    <col min="5636" max="5636" width="14.44140625" style="250" customWidth="1"/>
    <col min="5637" max="5637" width="11.6640625" style="250" customWidth="1"/>
    <col min="5638" max="5638" width="13.6640625" style="250" customWidth="1"/>
    <col min="5639" max="5640" width="11.6640625" style="250" customWidth="1"/>
    <col min="5641" max="5642" width="9.109375" style="250"/>
    <col min="5643" max="5643" width="14.109375" style="250" customWidth="1"/>
    <col min="5644" max="5644" width="15.44140625" style="250" customWidth="1"/>
    <col min="5645" max="5645" width="2.44140625" style="250" customWidth="1"/>
    <col min="5646" max="5646" width="9.109375" style="250"/>
    <col min="5647" max="5647" width="12.44140625" style="250" customWidth="1"/>
    <col min="5648" max="5888" width="9.109375" style="250"/>
    <col min="5889" max="5889" width="1.6640625" style="250" customWidth="1"/>
    <col min="5890" max="5890" width="11" style="250" customWidth="1"/>
    <col min="5891" max="5891" width="15.109375" style="250" customWidth="1"/>
    <col min="5892" max="5892" width="14.44140625" style="250" customWidth="1"/>
    <col min="5893" max="5893" width="11.6640625" style="250" customWidth="1"/>
    <col min="5894" max="5894" width="13.6640625" style="250" customWidth="1"/>
    <col min="5895" max="5896" width="11.6640625" style="250" customWidth="1"/>
    <col min="5897" max="5898" width="9.109375" style="250"/>
    <col min="5899" max="5899" width="14.109375" style="250" customWidth="1"/>
    <col min="5900" max="5900" width="15.44140625" style="250" customWidth="1"/>
    <col min="5901" max="5901" width="2.44140625" style="250" customWidth="1"/>
    <col min="5902" max="5902" width="9.109375" style="250"/>
    <col min="5903" max="5903" width="12.44140625" style="250" customWidth="1"/>
    <col min="5904" max="6144" width="9.109375" style="250"/>
    <col min="6145" max="6145" width="1.6640625" style="250" customWidth="1"/>
    <col min="6146" max="6146" width="11" style="250" customWidth="1"/>
    <col min="6147" max="6147" width="15.109375" style="250" customWidth="1"/>
    <col min="6148" max="6148" width="14.44140625" style="250" customWidth="1"/>
    <col min="6149" max="6149" width="11.6640625" style="250" customWidth="1"/>
    <col min="6150" max="6150" width="13.6640625" style="250" customWidth="1"/>
    <col min="6151" max="6152" width="11.6640625" style="250" customWidth="1"/>
    <col min="6153" max="6154" width="9.109375" style="250"/>
    <col min="6155" max="6155" width="14.109375" style="250" customWidth="1"/>
    <col min="6156" max="6156" width="15.44140625" style="250" customWidth="1"/>
    <col min="6157" max="6157" width="2.44140625" style="250" customWidth="1"/>
    <col min="6158" max="6158" width="9.109375" style="250"/>
    <col min="6159" max="6159" width="12.44140625" style="250" customWidth="1"/>
    <col min="6160" max="6400" width="9.109375" style="250"/>
    <col min="6401" max="6401" width="1.6640625" style="250" customWidth="1"/>
    <col min="6402" max="6402" width="11" style="250" customWidth="1"/>
    <col min="6403" max="6403" width="15.109375" style="250" customWidth="1"/>
    <col min="6404" max="6404" width="14.44140625" style="250" customWidth="1"/>
    <col min="6405" max="6405" width="11.6640625" style="250" customWidth="1"/>
    <col min="6406" max="6406" width="13.6640625" style="250" customWidth="1"/>
    <col min="6407" max="6408" width="11.6640625" style="250" customWidth="1"/>
    <col min="6409" max="6410" width="9.109375" style="250"/>
    <col min="6411" max="6411" width="14.109375" style="250" customWidth="1"/>
    <col min="6412" max="6412" width="15.44140625" style="250" customWidth="1"/>
    <col min="6413" max="6413" width="2.44140625" style="250" customWidth="1"/>
    <col min="6414" max="6414" width="9.109375" style="250"/>
    <col min="6415" max="6415" width="12.44140625" style="250" customWidth="1"/>
    <col min="6416" max="6656" width="9.109375" style="250"/>
    <col min="6657" max="6657" width="1.6640625" style="250" customWidth="1"/>
    <col min="6658" max="6658" width="11" style="250" customWidth="1"/>
    <col min="6659" max="6659" width="15.109375" style="250" customWidth="1"/>
    <col min="6660" max="6660" width="14.44140625" style="250" customWidth="1"/>
    <col min="6661" max="6661" width="11.6640625" style="250" customWidth="1"/>
    <col min="6662" max="6662" width="13.6640625" style="250" customWidth="1"/>
    <col min="6663" max="6664" width="11.6640625" style="250" customWidth="1"/>
    <col min="6665" max="6666" width="9.109375" style="250"/>
    <col min="6667" max="6667" width="14.109375" style="250" customWidth="1"/>
    <col min="6668" max="6668" width="15.44140625" style="250" customWidth="1"/>
    <col min="6669" max="6669" width="2.44140625" style="250" customWidth="1"/>
    <col min="6670" max="6670" width="9.109375" style="250"/>
    <col min="6671" max="6671" width="12.44140625" style="250" customWidth="1"/>
    <col min="6672" max="6912" width="9.109375" style="250"/>
    <col min="6913" max="6913" width="1.6640625" style="250" customWidth="1"/>
    <col min="6914" max="6914" width="11" style="250" customWidth="1"/>
    <col min="6915" max="6915" width="15.109375" style="250" customWidth="1"/>
    <col min="6916" max="6916" width="14.44140625" style="250" customWidth="1"/>
    <col min="6917" max="6917" width="11.6640625" style="250" customWidth="1"/>
    <col min="6918" max="6918" width="13.6640625" style="250" customWidth="1"/>
    <col min="6919" max="6920" width="11.6640625" style="250" customWidth="1"/>
    <col min="6921" max="6922" width="9.109375" style="250"/>
    <col min="6923" max="6923" width="14.109375" style="250" customWidth="1"/>
    <col min="6924" max="6924" width="15.44140625" style="250" customWidth="1"/>
    <col min="6925" max="6925" width="2.44140625" style="250" customWidth="1"/>
    <col min="6926" max="6926" width="9.109375" style="250"/>
    <col min="6927" max="6927" width="12.44140625" style="250" customWidth="1"/>
    <col min="6928" max="7168" width="9.109375" style="250"/>
    <col min="7169" max="7169" width="1.6640625" style="250" customWidth="1"/>
    <col min="7170" max="7170" width="11" style="250" customWidth="1"/>
    <col min="7171" max="7171" width="15.109375" style="250" customWidth="1"/>
    <col min="7172" max="7172" width="14.44140625" style="250" customWidth="1"/>
    <col min="7173" max="7173" width="11.6640625" style="250" customWidth="1"/>
    <col min="7174" max="7174" width="13.6640625" style="250" customWidth="1"/>
    <col min="7175" max="7176" width="11.6640625" style="250" customWidth="1"/>
    <col min="7177" max="7178" width="9.109375" style="250"/>
    <col min="7179" max="7179" width="14.109375" style="250" customWidth="1"/>
    <col min="7180" max="7180" width="15.44140625" style="250" customWidth="1"/>
    <col min="7181" max="7181" width="2.44140625" style="250" customWidth="1"/>
    <col min="7182" max="7182" width="9.109375" style="250"/>
    <col min="7183" max="7183" width="12.44140625" style="250" customWidth="1"/>
    <col min="7184" max="7424" width="9.109375" style="250"/>
    <col min="7425" max="7425" width="1.6640625" style="250" customWidth="1"/>
    <col min="7426" max="7426" width="11" style="250" customWidth="1"/>
    <col min="7427" max="7427" width="15.109375" style="250" customWidth="1"/>
    <col min="7428" max="7428" width="14.44140625" style="250" customWidth="1"/>
    <col min="7429" max="7429" width="11.6640625" style="250" customWidth="1"/>
    <col min="7430" max="7430" width="13.6640625" style="250" customWidth="1"/>
    <col min="7431" max="7432" width="11.6640625" style="250" customWidth="1"/>
    <col min="7433" max="7434" width="9.109375" style="250"/>
    <col min="7435" max="7435" width="14.109375" style="250" customWidth="1"/>
    <col min="7436" max="7436" width="15.44140625" style="250" customWidth="1"/>
    <col min="7437" max="7437" width="2.44140625" style="250" customWidth="1"/>
    <col min="7438" max="7438" width="9.109375" style="250"/>
    <col min="7439" max="7439" width="12.44140625" style="250" customWidth="1"/>
    <col min="7440" max="7680" width="9.109375" style="250"/>
    <col min="7681" max="7681" width="1.6640625" style="250" customWidth="1"/>
    <col min="7682" max="7682" width="11" style="250" customWidth="1"/>
    <col min="7683" max="7683" width="15.109375" style="250" customWidth="1"/>
    <col min="7684" max="7684" width="14.44140625" style="250" customWidth="1"/>
    <col min="7685" max="7685" width="11.6640625" style="250" customWidth="1"/>
    <col min="7686" max="7686" width="13.6640625" style="250" customWidth="1"/>
    <col min="7687" max="7688" width="11.6640625" style="250" customWidth="1"/>
    <col min="7689" max="7690" width="9.109375" style="250"/>
    <col min="7691" max="7691" width="14.109375" style="250" customWidth="1"/>
    <col min="7692" max="7692" width="15.44140625" style="250" customWidth="1"/>
    <col min="7693" max="7693" width="2.44140625" style="250" customWidth="1"/>
    <col min="7694" max="7694" width="9.109375" style="250"/>
    <col min="7695" max="7695" width="12.44140625" style="250" customWidth="1"/>
    <col min="7696" max="7936" width="9.109375" style="250"/>
    <col min="7937" max="7937" width="1.6640625" style="250" customWidth="1"/>
    <col min="7938" max="7938" width="11" style="250" customWidth="1"/>
    <col min="7939" max="7939" width="15.109375" style="250" customWidth="1"/>
    <col min="7940" max="7940" width="14.44140625" style="250" customWidth="1"/>
    <col min="7941" max="7941" width="11.6640625" style="250" customWidth="1"/>
    <col min="7942" max="7942" width="13.6640625" style="250" customWidth="1"/>
    <col min="7943" max="7944" width="11.6640625" style="250" customWidth="1"/>
    <col min="7945" max="7946" width="9.109375" style="250"/>
    <col min="7947" max="7947" width="14.109375" style="250" customWidth="1"/>
    <col min="7948" max="7948" width="15.44140625" style="250" customWidth="1"/>
    <col min="7949" max="7949" width="2.44140625" style="250" customWidth="1"/>
    <col min="7950" max="7950" width="9.109375" style="250"/>
    <col min="7951" max="7951" width="12.44140625" style="250" customWidth="1"/>
    <col min="7952" max="8192" width="9.109375" style="250"/>
    <col min="8193" max="8193" width="1.6640625" style="250" customWidth="1"/>
    <col min="8194" max="8194" width="11" style="250" customWidth="1"/>
    <col min="8195" max="8195" width="15.109375" style="250" customWidth="1"/>
    <col min="8196" max="8196" width="14.44140625" style="250" customWidth="1"/>
    <col min="8197" max="8197" width="11.6640625" style="250" customWidth="1"/>
    <col min="8198" max="8198" width="13.6640625" style="250" customWidth="1"/>
    <col min="8199" max="8200" width="11.6640625" style="250" customWidth="1"/>
    <col min="8201" max="8202" width="9.109375" style="250"/>
    <col min="8203" max="8203" width="14.109375" style="250" customWidth="1"/>
    <col min="8204" max="8204" width="15.44140625" style="250" customWidth="1"/>
    <col min="8205" max="8205" width="2.44140625" style="250" customWidth="1"/>
    <col min="8206" max="8206" width="9.109375" style="250"/>
    <col min="8207" max="8207" width="12.44140625" style="250" customWidth="1"/>
    <col min="8208" max="8448" width="9.109375" style="250"/>
    <col min="8449" max="8449" width="1.6640625" style="250" customWidth="1"/>
    <col min="8450" max="8450" width="11" style="250" customWidth="1"/>
    <col min="8451" max="8451" width="15.109375" style="250" customWidth="1"/>
    <col min="8452" max="8452" width="14.44140625" style="250" customWidth="1"/>
    <col min="8453" max="8453" width="11.6640625" style="250" customWidth="1"/>
    <col min="8454" max="8454" width="13.6640625" style="250" customWidth="1"/>
    <col min="8455" max="8456" width="11.6640625" style="250" customWidth="1"/>
    <col min="8457" max="8458" width="9.109375" style="250"/>
    <col min="8459" max="8459" width="14.109375" style="250" customWidth="1"/>
    <col min="8460" max="8460" width="15.44140625" style="250" customWidth="1"/>
    <col min="8461" max="8461" width="2.44140625" style="250" customWidth="1"/>
    <col min="8462" max="8462" width="9.109375" style="250"/>
    <col min="8463" max="8463" width="12.44140625" style="250" customWidth="1"/>
    <col min="8464" max="8704" width="9.109375" style="250"/>
    <col min="8705" max="8705" width="1.6640625" style="250" customWidth="1"/>
    <col min="8706" max="8706" width="11" style="250" customWidth="1"/>
    <col min="8707" max="8707" width="15.109375" style="250" customWidth="1"/>
    <col min="8708" max="8708" width="14.44140625" style="250" customWidth="1"/>
    <col min="8709" max="8709" width="11.6640625" style="250" customWidth="1"/>
    <col min="8710" max="8710" width="13.6640625" style="250" customWidth="1"/>
    <col min="8711" max="8712" width="11.6640625" style="250" customWidth="1"/>
    <col min="8713" max="8714" width="9.109375" style="250"/>
    <col min="8715" max="8715" width="14.109375" style="250" customWidth="1"/>
    <col min="8716" max="8716" width="15.44140625" style="250" customWidth="1"/>
    <col min="8717" max="8717" width="2.44140625" style="250" customWidth="1"/>
    <col min="8718" max="8718" width="9.109375" style="250"/>
    <col min="8719" max="8719" width="12.44140625" style="250" customWidth="1"/>
    <col min="8720" max="8960" width="9.109375" style="250"/>
    <col min="8961" max="8961" width="1.6640625" style="250" customWidth="1"/>
    <col min="8962" max="8962" width="11" style="250" customWidth="1"/>
    <col min="8963" max="8963" width="15.109375" style="250" customWidth="1"/>
    <col min="8964" max="8964" width="14.44140625" style="250" customWidth="1"/>
    <col min="8965" max="8965" width="11.6640625" style="250" customWidth="1"/>
    <col min="8966" max="8966" width="13.6640625" style="250" customWidth="1"/>
    <col min="8967" max="8968" width="11.6640625" style="250" customWidth="1"/>
    <col min="8969" max="8970" width="9.109375" style="250"/>
    <col min="8971" max="8971" width="14.109375" style="250" customWidth="1"/>
    <col min="8972" max="8972" width="15.44140625" style="250" customWidth="1"/>
    <col min="8973" max="8973" width="2.44140625" style="250" customWidth="1"/>
    <col min="8974" max="8974" width="9.109375" style="250"/>
    <col min="8975" max="8975" width="12.44140625" style="250" customWidth="1"/>
    <col min="8976" max="9216" width="9.109375" style="250"/>
    <col min="9217" max="9217" width="1.6640625" style="250" customWidth="1"/>
    <col min="9218" max="9218" width="11" style="250" customWidth="1"/>
    <col min="9219" max="9219" width="15.109375" style="250" customWidth="1"/>
    <col min="9220" max="9220" width="14.44140625" style="250" customWidth="1"/>
    <col min="9221" max="9221" width="11.6640625" style="250" customWidth="1"/>
    <col min="9222" max="9222" width="13.6640625" style="250" customWidth="1"/>
    <col min="9223" max="9224" width="11.6640625" style="250" customWidth="1"/>
    <col min="9225" max="9226" width="9.109375" style="250"/>
    <col min="9227" max="9227" width="14.109375" style="250" customWidth="1"/>
    <col min="9228" max="9228" width="15.44140625" style="250" customWidth="1"/>
    <col min="9229" max="9229" width="2.44140625" style="250" customWidth="1"/>
    <col min="9230" max="9230" width="9.109375" style="250"/>
    <col min="9231" max="9231" width="12.44140625" style="250" customWidth="1"/>
    <col min="9232" max="9472" width="9.109375" style="250"/>
    <col min="9473" max="9473" width="1.6640625" style="250" customWidth="1"/>
    <col min="9474" max="9474" width="11" style="250" customWidth="1"/>
    <col min="9475" max="9475" width="15.109375" style="250" customWidth="1"/>
    <col min="9476" max="9476" width="14.44140625" style="250" customWidth="1"/>
    <col min="9477" max="9477" width="11.6640625" style="250" customWidth="1"/>
    <col min="9478" max="9478" width="13.6640625" style="250" customWidth="1"/>
    <col min="9479" max="9480" width="11.6640625" style="250" customWidth="1"/>
    <col min="9481" max="9482" width="9.109375" style="250"/>
    <col min="9483" max="9483" width="14.109375" style="250" customWidth="1"/>
    <col min="9484" max="9484" width="15.44140625" style="250" customWidth="1"/>
    <col min="9485" max="9485" width="2.44140625" style="250" customWidth="1"/>
    <col min="9486" max="9486" width="9.109375" style="250"/>
    <col min="9487" max="9487" width="12.44140625" style="250" customWidth="1"/>
    <col min="9488" max="9728" width="9.109375" style="250"/>
    <col min="9729" max="9729" width="1.6640625" style="250" customWidth="1"/>
    <col min="9730" max="9730" width="11" style="250" customWidth="1"/>
    <col min="9731" max="9731" width="15.109375" style="250" customWidth="1"/>
    <col min="9732" max="9732" width="14.44140625" style="250" customWidth="1"/>
    <col min="9733" max="9733" width="11.6640625" style="250" customWidth="1"/>
    <col min="9734" max="9734" width="13.6640625" style="250" customWidth="1"/>
    <col min="9735" max="9736" width="11.6640625" style="250" customWidth="1"/>
    <col min="9737" max="9738" width="9.109375" style="250"/>
    <col min="9739" max="9739" width="14.109375" style="250" customWidth="1"/>
    <col min="9740" max="9740" width="15.44140625" style="250" customWidth="1"/>
    <col min="9741" max="9741" width="2.44140625" style="250" customWidth="1"/>
    <col min="9742" max="9742" width="9.109375" style="250"/>
    <col min="9743" max="9743" width="12.44140625" style="250" customWidth="1"/>
    <col min="9744" max="9984" width="9.109375" style="250"/>
    <col min="9985" max="9985" width="1.6640625" style="250" customWidth="1"/>
    <col min="9986" max="9986" width="11" style="250" customWidth="1"/>
    <col min="9987" max="9987" width="15.109375" style="250" customWidth="1"/>
    <col min="9988" max="9988" width="14.44140625" style="250" customWidth="1"/>
    <col min="9989" max="9989" width="11.6640625" style="250" customWidth="1"/>
    <col min="9990" max="9990" width="13.6640625" style="250" customWidth="1"/>
    <col min="9991" max="9992" width="11.6640625" style="250" customWidth="1"/>
    <col min="9993" max="9994" width="9.109375" style="250"/>
    <col min="9995" max="9995" width="14.109375" style="250" customWidth="1"/>
    <col min="9996" max="9996" width="15.44140625" style="250" customWidth="1"/>
    <col min="9997" max="9997" width="2.44140625" style="250" customWidth="1"/>
    <col min="9998" max="9998" width="9.109375" style="250"/>
    <col min="9999" max="9999" width="12.44140625" style="250" customWidth="1"/>
    <col min="10000" max="10240" width="9.109375" style="250"/>
    <col min="10241" max="10241" width="1.6640625" style="250" customWidth="1"/>
    <col min="10242" max="10242" width="11" style="250" customWidth="1"/>
    <col min="10243" max="10243" width="15.109375" style="250" customWidth="1"/>
    <col min="10244" max="10244" width="14.44140625" style="250" customWidth="1"/>
    <col min="10245" max="10245" width="11.6640625" style="250" customWidth="1"/>
    <col min="10246" max="10246" width="13.6640625" style="250" customWidth="1"/>
    <col min="10247" max="10248" width="11.6640625" style="250" customWidth="1"/>
    <col min="10249" max="10250" width="9.109375" style="250"/>
    <col min="10251" max="10251" width="14.109375" style="250" customWidth="1"/>
    <col min="10252" max="10252" width="15.44140625" style="250" customWidth="1"/>
    <col min="10253" max="10253" width="2.44140625" style="250" customWidth="1"/>
    <col min="10254" max="10254" width="9.109375" style="250"/>
    <col min="10255" max="10255" width="12.44140625" style="250" customWidth="1"/>
    <col min="10256" max="10496" width="9.109375" style="250"/>
    <col min="10497" max="10497" width="1.6640625" style="250" customWidth="1"/>
    <col min="10498" max="10498" width="11" style="250" customWidth="1"/>
    <col min="10499" max="10499" width="15.109375" style="250" customWidth="1"/>
    <col min="10500" max="10500" width="14.44140625" style="250" customWidth="1"/>
    <col min="10501" max="10501" width="11.6640625" style="250" customWidth="1"/>
    <col min="10502" max="10502" width="13.6640625" style="250" customWidth="1"/>
    <col min="10503" max="10504" width="11.6640625" style="250" customWidth="1"/>
    <col min="10505" max="10506" width="9.109375" style="250"/>
    <col min="10507" max="10507" width="14.109375" style="250" customWidth="1"/>
    <col min="10508" max="10508" width="15.44140625" style="250" customWidth="1"/>
    <col min="10509" max="10509" width="2.44140625" style="250" customWidth="1"/>
    <col min="10510" max="10510" width="9.109375" style="250"/>
    <col min="10511" max="10511" width="12.44140625" style="250" customWidth="1"/>
    <col min="10512" max="10752" width="9.109375" style="250"/>
    <col min="10753" max="10753" width="1.6640625" style="250" customWidth="1"/>
    <col min="10754" max="10754" width="11" style="250" customWidth="1"/>
    <col min="10755" max="10755" width="15.109375" style="250" customWidth="1"/>
    <col min="10756" max="10756" width="14.44140625" style="250" customWidth="1"/>
    <col min="10757" max="10757" width="11.6640625" style="250" customWidth="1"/>
    <col min="10758" max="10758" width="13.6640625" style="250" customWidth="1"/>
    <col min="10759" max="10760" width="11.6640625" style="250" customWidth="1"/>
    <col min="10761" max="10762" width="9.109375" style="250"/>
    <col min="10763" max="10763" width="14.109375" style="250" customWidth="1"/>
    <col min="10764" max="10764" width="15.44140625" style="250" customWidth="1"/>
    <col min="10765" max="10765" width="2.44140625" style="250" customWidth="1"/>
    <col min="10766" max="10766" width="9.109375" style="250"/>
    <col min="10767" max="10767" width="12.44140625" style="250" customWidth="1"/>
    <col min="10768" max="11008" width="9.109375" style="250"/>
    <col min="11009" max="11009" width="1.6640625" style="250" customWidth="1"/>
    <col min="11010" max="11010" width="11" style="250" customWidth="1"/>
    <col min="11011" max="11011" width="15.109375" style="250" customWidth="1"/>
    <col min="11012" max="11012" width="14.44140625" style="250" customWidth="1"/>
    <col min="11013" max="11013" width="11.6640625" style="250" customWidth="1"/>
    <col min="11014" max="11014" width="13.6640625" style="250" customWidth="1"/>
    <col min="11015" max="11016" width="11.6640625" style="250" customWidth="1"/>
    <col min="11017" max="11018" width="9.109375" style="250"/>
    <col min="11019" max="11019" width="14.109375" style="250" customWidth="1"/>
    <col min="11020" max="11020" width="15.44140625" style="250" customWidth="1"/>
    <col min="11021" max="11021" width="2.44140625" style="250" customWidth="1"/>
    <col min="11022" max="11022" width="9.109375" style="250"/>
    <col min="11023" max="11023" width="12.44140625" style="250" customWidth="1"/>
    <col min="11024" max="11264" width="9.109375" style="250"/>
    <col min="11265" max="11265" width="1.6640625" style="250" customWidth="1"/>
    <col min="11266" max="11266" width="11" style="250" customWidth="1"/>
    <col min="11267" max="11267" width="15.109375" style="250" customWidth="1"/>
    <col min="11268" max="11268" width="14.44140625" style="250" customWidth="1"/>
    <col min="11269" max="11269" width="11.6640625" style="250" customWidth="1"/>
    <col min="11270" max="11270" width="13.6640625" style="250" customWidth="1"/>
    <col min="11271" max="11272" width="11.6640625" style="250" customWidth="1"/>
    <col min="11273" max="11274" width="9.109375" style="250"/>
    <col min="11275" max="11275" width="14.109375" style="250" customWidth="1"/>
    <col min="11276" max="11276" width="15.44140625" style="250" customWidth="1"/>
    <col min="11277" max="11277" width="2.44140625" style="250" customWidth="1"/>
    <col min="11278" max="11278" width="9.109375" style="250"/>
    <col min="11279" max="11279" width="12.44140625" style="250" customWidth="1"/>
    <col min="11280" max="11520" width="9.109375" style="250"/>
    <col min="11521" max="11521" width="1.6640625" style="250" customWidth="1"/>
    <col min="11522" max="11522" width="11" style="250" customWidth="1"/>
    <col min="11523" max="11523" width="15.109375" style="250" customWidth="1"/>
    <col min="11524" max="11524" width="14.44140625" style="250" customWidth="1"/>
    <col min="11525" max="11525" width="11.6640625" style="250" customWidth="1"/>
    <col min="11526" max="11526" width="13.6640625" style="250" customWidth="1"/>
    <col min="11527" max="11528" width="11.6640625" style="250" customWidth="1"/>
    <col min="11529" max="11530" width="9.109375" style="250"/>
    <col min="11531" max="11531" width="14.109375" style="250" customWidth="1"/>
    <col min="11532" max="11532" width="15.44140625" style="250" customWidth="1"/>
    <col min="11533" max="11533" width="2.44140625" style="250" customWidth="1"/>
    <col min="11534" max="11534" width="9.109375" style="250"/>
    <col min="11535" max="11535" width="12.44140625" style="250" customWidth="1"/>
    <col min="11536" max="11776" width="9.109375" style="250"/>
    <col min="11777" max="11777" width="1.6640625" style="250" customWidth="1"/>
    <col min="11778" max="11778" width="11" style="250" customWidth="1"/>
    <col min="11779" max="11779" width="15.109375" style="250" customWidth="1"/>
    <col min="11780" max="11780" width="14.44140625" style="250" customWidth="1"/>
    <col min="11781" max="11781" width="11.6640625" style="250" customWidth="1"/>
    <col min="11782" max="11782" width="13.6640625" style="250" customWidth="1"/>
    <col min="11783" max="11784" width="11.6640625" style="250" customWidth="1"/>
    <col min="11785" max="11786" width="9.109375" style="250"/>
    <col min="11787" max="11787" width="14.109375" style="250" customWidth="1"/>
    <col min="11788" max="11788" width="15.44140625" style="250" customWidth="1"/>
    <col min="11789" max="11789" width="2.44140625" style="250" customWidth="1"/>
    <col min="11790" max="11790" width="9.109375" style="250"/>
    <col min="11791" max="11791" width="12.44140625" style="250" customWidth="1"/>
    <col min="11792" max="12032" width="9.109375" style="250"/>
    <col min="12033" max="12033" width="1.6640625" style="250" customWidth="1"/>
    <col min="12034" max="12034" width="11" style="250" customWidth="1"/>
    <col min="12035" max="12035" width="15.109375" style="250" customWidth="1"/>
    <col min="12036" max="12036" width="14.44140625" style="250" customWidth="1"/>
    <col min="12037" max="12037" width="11.6640625" style="250" customWidth="1"/>
    <col min="12038" max="12038" width="13.6640625" style="250" customWidth="1"/>
    <col min="12039" max="12040" width="11.6640625" style="250" customWidth="1"/>
    <col min="12041" max="12042" width="9.109375" style="250"/>
    <col min="12043" max="12043" width="14.109375" style="250" customWidth="1"/>
    <col min="12044" max="12044" width="15.44140625" style="250" customWidth="1"/>
    <col min="12045" max="12045" width="2.44140625" style="250" customWidth="1"/>
    <col min="12046" max="12046" width="9.109375" style="250"/>
    <col min="12047" max="12047" width="12.44140625" style="250" customWidth="1"/>
    <col min="12048" max="12288" width="9.109375" style="250"/>
    <col min="12289" max="12289" width="1.6640625" style="250" customWidth="1"/>
    <col min="12290" max="12290" width="11" style="250" customWidth="1"/>
    <col min="12291" max="12291" width="15.109375" style="250" customWidth="1"/>
    <col min="12292" max="12292" width="14.44140625" style="250" customWidth="1"/>
    <col min="12293" max="12293" width="11.6640625" style="250" customWidth="1"/>
    <col min="12294" max="12294" width="13.6640625" style="250" customWidth="1"/>
    <col min="12295" max="12296" width="11.6640625" style="250" customWidth="1"/>
    <col min="12297" max="12298" width="9.109375" style="250"/>
    <col min="12299" max="12299" width="14.109375" style="250" customWidth="1"/>
    <col min="12300" max="12300" width="15.44140625" style="250" customWidth="1"/>
    <col min="12301" max="12301" width="2.44140625" style="250" customWidth="1"/>
    <col min="12302" max="12302" width="9.109375" style="250"/>
    <col min="12303" max="12303" width="12.44140625" style="250" customWidth="1"/>
    <col min="12304" max="12544" width="9.109375" style="250"/>
    <col min="12545" max="12545" width="1.6640625" style="250" customWidth="1"/>
    <col min="12546" max="12546" width="11" style="250" customWidth="1"/>
    <col min="12547" max="12547" width="15.109375" style="250" customWidth="1"/>
    <col min="12548" max="12548" width="14.44140625" style="250" customWidth="1"/>
    <col min="12549" max="12549" width="11.6640625" style="250" customWidth="1"/>
    <col min="12550" max="12550" width="13.6640625" style="250" customWidth="1"/>
    <col min="12551" max="12552" width="11.6640625" style="250" customWidth="1"/>
    <col min="12553" max="12554" width="9.109375" style="250"/>
    <col min="12555" max="12555" width="14.109375" style="250" customWidth="1"/>
    <col min="12556" max="12556" width="15.44140625" style="250" customWidth="1"/>
    <col min="12557" max="12557" width="2.44140625" style="250" customWidth="1"/>
    <col min="12558" max="12558" width="9.109375" style="250"/>
    <col min="12559" max="12559" width="12.44140625" style="250" customWidth="1"/>
    <col min="12560" max="12800" width="9.109375" style="250"/>
    <col min="12801" max="12801" width="1.6640625" style="250" customWidth="1"/>
    <col min="12802" max="12802" width="11" style="250" customWidth="1"/>
    <col min="12803" max="12803" width="15.109375" style="250" customWidth="1"/>
    <col min="12804" max="12804" width="14.44140625" style="250" customWidth="1"/>
    <col min="12805" max="12805" width="11.6640625" style="250" customWidth="1"/>
    <col min="12806" max="12806" width="13.6640625" style="250" customWidth="1"/>
    <col min="12807" max="12808" width="11.6640625" style="250" customWidth="1"/>
    <col min="12809" max="12810" width="9.109375" style="250"/>
    <col min="12811" max="12811" width="14.109375" style="250" customWidth="1"/>
    <col min="12812" max="12812" width="15.44140625" style="250" customWidth="1"/>
    <col min="12813" max="12813" width="2.44140625" style="250" customWidth="1"/>
    <col min="12814" max="12814" width="9.109375" style="250"/>
    <col min="12815" max="12815" width="12.44140625" style="250" customWidth="1"/>
    <col min="12816" max="13056" width="9.109375" style="250"/>
    <col min="13057" max="13057" width="1.6640625" style="250" customWidth="1"/>
    <col min="13058" max="13058" width="11" style="250" customWidth="1"/>
    <col min="13059" max="13059" width="15.109375" style="250" customWidth="1"/>
    <col min="13060" max="13060" width="14.44140625" style="250" customWidth="1"/>
    <col min="13061" max="13061" width="11.6640625" style="250" customWidth="1"/>
    <col min="13062" max="13062" width="13.6640625" style="250" customWidth="1"/>
    <col min="13063" max="13064" width="11.6640625" style="250" customWidth="1"/>
    <col min="13065" max="13066" width="9.109375" style="250"/>
    <col min="13067" max="13067" width="14.109375" style="250" customWidth="1"/>
    <col min="13068" max="13068" width="15.44140625" style="250" customWidth="1"/>
    <col min="13069" max="13069" width="2.44140625" style="250" customWidth="1"/>
    <col min="13070" max="13070" width="9.109375" style="250"/>
    <col min="13071" max="13071" width="12.44140625" style="250" customWidth="1"/>
    <col min="13072" max="13312" width="9.109375" style="250"/>
    <col min="13313" max="13313" width="1.6640625" style="250" customWidth="1"/>
    <col min="13314" max="13314" width="11" style="250" customWidth="1"/>
    <col min="13315" max="13315" width="15.109375" style="250" customWidth="1"/>
    <col min="13316" max="13316" width="14.44140625" style="250" customWidth="1"/>
    <col min="13317" max="13317" width="11.6640625" style="250" customWidth="1"/>
    <col min="13318" max="13318" width="13.6640625" style="250" customWidth="1"/>
    <col min="13319" max="13320" width="11.6640625" style="250" customWidth="1"/>
    <col min="13321" max="13322" width="9.109375" style="250"/>
    <col min="13323" max="13323" width="14.109375" style="250" customWidth="1"/>
    <col min="13324" max="13324" width="15.44140625" style="250" customWidth="1"/>
    <col min="13325" max="13325" width="2.44140625" style="250" customWidth="1"/>
    <col min="13326" max="13326" width="9.109375" style="250"/>
    <col min="13327" max="13327" width="12.44140625" style="250" customWidth="1"/>
    <col min="13328" max="13568" width="9.109375" style="250"/>
    <col min="13569" max="13569" width="1.6640625" style="250" customWidth="1"/>
    <col min="13570" max="13570" width="11" style="250" customWidth="1"/>
    <col min="13571" max="13571" width="15.109375" style="250" customWidth="1"/>
    <col min="13572" max="13572" width="14.44140625" style="250" customWidth="1"/>
    <col min="13573" max="13573" width="11.6640625" style="250" customWidth="1"/>
    <col min="13574" max="13574" width="13.6640625" style="250" customWidth="1"/>
    <col min="13575" max="13576" width="11.6640625" style="250" customWidth="1"/>
    <col min="13577" max="13578" width="9.109375" style="250"/>
    <col min="13579" max="13579" width="14.109375" style="250" customWidth="1"/>
    <col min="13580" max="13580" width="15.44140625" style="250" customWidth="1"/>
    <col min="13581" max="13581" width="2.44140625" style="250" customWidth="1"/>
    <col min="13582" max="13582" width="9.109375" style="250"/>
    <col min="13583" max="13583" width="12.44140625" style="250" customWidth="1"/>
    <col min="13584" max="13824" width="9.109375" style="250"/>
    <col min="13825" max="13825" width="1.6640625" style="250" customWidth="1"/>
    <col min="13826" max="13826" width="11" style="250" customWidth="1"/>
    <col min="13827" max="13827" width="15.109375" style="250" customWidth="1"/>
    <col min="13828" max="13828" width="14.44140625" style="250" customWidth="1"/>
    <col min="13829" max="13829" width="11.6640625" style="250" customWidth="1"/>
    <col min="13830" max="13830" width="13.6640625" style="250" customWidth="1"/>
    <col min="13831" max="13832" width="11.6640625" style="250" customWidth="1"/>
    <col min="13833" max="13834" width="9.109375" style="250"/>
    <col min="13835" max="13835" width="14.109375" style="250" customWidth="1"/>
    <col min="13836" max="13836" width="15.44140625" style="250" customWidth="1"/>
    <col min="13837" max="13837" width="2.44140625" style="250" customWidth="1"/>
    <col min="13838" max="13838" width="9.109375" style="250"/>
    <col min="13839" max="13839" width="12.44140625" style="250" customWidth="1"/>
    <col min="13840" max="14080" width="9.109375" style="250"/>
    <col min="14081" max="14081" width="1.6640625" style="250" customWidth="1"/>
    <col min="14082" max="14082" width="11" style="250" customWidth="1"/>
    <col min="14083" max="14083" width="15.109375" style="250" customWidth="1"/>
    <col min="14084" max="14084" width="14.44140625" style="250" customWidth="1"/>
    <col min="14085" max="14085" width="11.6640625" style="250" customWidth="1"/>
    <col min="14086" max="14086" width="13.6640625" style="250" customWidth="1"/>
    <col min="14087" max="14088" width="11.6640625" style="250" customWidth="1"/>
    <col min="14089" max="14090" width="9.109375" style="250"/>
    <col min="14091" max="14091" width="14.109375" style="250" customWidth="1"/>
    <col min="14092" max="14092" width="15.44140625" style="250" customWidth="1"/>
    <col min="14093" max="14093" width="2.44140625" style="250" customWidth="1"/>
    <col min="14094" max="14094" width="9.109375" style="250"/>
    <col min="14095" max="14095" width="12.44140625" style="250" customWidth="1"/>
    <col min="14096" max="14336" width="9.109375" style="250"/>
    <col min="14337" max="14337" width="1.6640625" style="250" customWidth="1"/>
    <col min="14338" max="14338" width="11" style="250" customWidth="1"/>
    <col min="14339" max="14339" width="15.109375" style="250" customWidth="1"/>
    <col min="14340" max="14340" width="14.44140625" style="250" customWidth="1"/>
    <col min="14341" max="14341" width="11.6640625" style="250" customWidth="1"/>
    <col min="14342" max="14342" width="13.6640625" style="250" customWidth="1"/>
    <col min="14343" max="14344" width="11.6640625" style="250" customWidth="1"/>
    <col min="14345" max="14346" width="9.109375" style="250"/>
    <col min="14347" max="14347" width="14.109375" style="250" customWidth="1"/>
    <col min="14348" max="14348" width="15.44140625" style="250" customWidth="1"/>
    <col min="14349" max="14349" width="2.44140625" style="250" customWidth="1"/>
    <col min="14350" max="14350" width="9.109375" style="250"/>
    <col min="14351" max="14351" width="12.44140625" style="250" customWidth="1"/>
    <col min="14352" max="14592" width="9.109375" style="250"/>
    <col min="14593" max="14593" width="1.6640625" style="250" customWidth="1"/>
    <col min="14594" max="14594" width="11" style="250" customWidth="1"/>
    <col min="14595" max="14595" width="15.109375" style="250" customWidth="1"/>
    <col min="14596" max="14596" width="14.44140625" style="250" customWidth="1"/>
    <col min="14597" max="14597" width="11.6640625" style="250" customWidth="1"/>
    <col min="14598" max="14598" width="13.6640625" style="250" customWidth="1"/>
    <col min="14599" max="14600" width="11.6640625" style="250" customWidth="1"/>
    <col min="14601" max="14602" width="9.109375" style="250"/>
    <col min="14603" max="14603" width="14.109375" style="250" customWidth="1"/>
    <col min="14604" max="14604" width="15.44140625" style="250" customWidth="1"/>
    <col min="14605" max="14605" width="2.44140625" style="250" customWidth="1"/>
    <col min="14606" max="14606" width="9.109375" style="250"/>
    <col min="14607" max="14607" width="12.44140625" style="250" customWidth="1"/>
    <col min="14608" max="14848" width="9.109375" style="250"/>
    <col min="14849" max="14849" width="1.6640625" style="250" customWidth="1"/>
    <col min="14850" max="14850" width="11" style="250" customWidth="1"/>
    <col min="14851" max="14851" width="15.109375" style="250" customWidth="1"/>
    <col min="14852" max="14852" width="14.44140625" style="250" customWidth="1"/>
    <col min="14853" max="14853" width="11.6640625" style="250" customWidth="1"/>
    <col min="14854" max="14854" width="13.6640625" style="250" customWidth="1"/>
    <col min="14855" max="14856" width="11.6640625" style="250" customWidth="1"/>
    <col min="14857" max="14858" width="9.109375" style="250"/>
    <col min="14859" max="14859" width="14.109375" style="250" customWidth="1"/>
    <col min="14860" max="14860" width="15.44140625" style="250" customWidth="1"/>
    <col min="14861" max="14861" width="2.44140625" style="250" customWidth="1"/>
    <col min="14862" max="14862" width="9.109375" style="250"/>
    <col min="14863" max="14863" width="12.44140625" style="250" customWidth="1"/>
    <col min="14864" max="15104" width="9.109375" style="250"/>
    <col min="15105" max="15105" width="1.6640625" style="250" customWidth="1"/>
    <col min="15106" max="15106" width="11" style="250" customWidth="1"/>
    <col min="15107" max="15107" width="15.109375" style="250" customWidth="1"/>
    <col min="15108" max="15108" width="14.44140625" style="250" customWidth="1"/>
    <col min="15109" max="15109" width="11.6640625" style="250" customWidth="1"/>
    <col min="15110" max="15110" width="13.6640625" style="250" customWidth="1"/>
    <col min="15111" max="15112" width="11.6640625" style="250" customWidth="1"/>
    <col min="15113" max="15114" width="9.109375" style="250"/>
    <col min="15115" max="15115" width="14.109375" style="250" customWidth="1"/>
    <col min="15116" max="15116" width="15.44140625" style="250" customWidth="1"/>
    <col min="15117" max="15117" width="2.44140625" style="250" customWidth="1"/>
    <col min="15118" max="15118" width="9.109375" style="250"/>
    <col min="15119" max="15119" width="12.44140625" style="250" customWidth="1"/>
    <col min="15120" max="15360" width="9.109375" style="250"/>
    <col min="15361" max="15361" width="1.6640625" style="250" customWidth="1"/>
    <col min="15362" max="15362" width="11" style="250" customWidth="1"/>
    <col min="15363" max="15363" width="15.109375" style="250" customWidth="1"/>
    <col min="15364" max="15364" width="14.44140625" style="250" customWidth="1"/>
    <col min="15365" max="15365" width="11.6640625" style="250" customWidth="1"/>
    <col min="15366" max="15366" width="13.6640625" style="250" customWidth="1"/>
    <col min="15367" max="15368" width="11.6640625" style="250" customWidth="1"/>
    <col min="15369" max="15370" width="9.109375" style="250"/>
    <col min="15371" max="15371" width="14.109375" style="250" customWidth="1"/>
    <col min="15372" max="15372" width="15.44140625" style="250" customWidth="1"/>
    <col min="15373" max="15373" width="2.44140625" style="250" customWidth="1"/>
    <col min="15374" max="15374" width="9.109375" style="250"/>
    <col min="15375" max="15375" width="12.44140625" style="250" customWidth="1"/>
    <col min="15376" max="15616" width="9.109375" style="250"/>
    <col min="15617" max="15617" width="1.6640625" style="250" customWidth="1"/>
    <col min="15618" max="15618" width="11" style="250" customWidth="1"/>
    <col min="15619" max="15619" width="15.109375" style="250" customWidth="1"/>
    <col min="15620" max="15620" width="14.44140625" style="250" customWidth="1"/>
    <col min="15621" max="15621" width="11.6640625" style="250" customWidth="1"/>
    <col min="15622" max="15622" width="13.6640625" style="250" customWidth="1"/>
    <col min="15623" max="15624" width="11.6640625" style="250" customWidth="1"/>
    <col min="15625" max="15626" width="9.109375" style="250"/>
    <col min="15627" max="15627" width="14.109375" style="250" customWidth="1"/>
    <col min="15628" max="15628" width="15.44140625" style="250" customWidth="1"/>
    <col min="15629" max="15629" width="2.44140625" style="250" customWidth="1"/>
    <col min="15630" max="15630" width="9.109375" style="250"/>
    <col min="15631" max="15631" width="12.44140625" style="250" customWidth="1"/>
    <col min="15632" max="15872" width="9.109375" style="250"/>
    <col min="15873" max="15873" width="1.6640625" style="250" customWidth="1"/>
    <col min="15874" max="15874" width="11" style="250" customWidth="1"/>
    <col min="15875" max="15875" width="15.109375" style="250" customWidth="1"/>
    <col min="15876" max="15876" width="14.44140625" style="250" customWidth="1"/>
    <col min="15877" max="15877" width="11.6640625" style="250" customWidth="1"/>
    <col min="15878" max="15878" width="13.6640625" style="250" customWidth="1"/>
    <col min="15879" max="15880" width="11.6640625" style="250" customWidth="1"/>
    <col min="15881" max="15882" width="9.109375" style="250"/>
    <col min="15883" max="15883" width="14.109375" style="250" customWidth="1"/>
    <col min="15884" max="15884" width="15.44140625" style="250" customWidth="1"/>
    <col min="15885" max="15885" width="2.44140625" style="250" customWidth="1"/>
    <col min="15886" max="15886" width="9.109375" style="250"/>
    <col min="15887" max="15887" width="12.44140625" style="250" customWidth="1"/>
    <col min="15888" max="16128" width="9.109375" style="250"/>
    <col min="16129" max="16129" width="1.6640625" style="250" customWidth="1"/>
    <col min="16130" max="16130" width="11" style="250" customWidth="1"/>
    <col min="16131" max="16131" width="15.109375" style="250" customWidth="1"/>
    <col min="16132" max="16132" width="14.44140625" style="250" customWidth="1"/>
    <col min="16133" max="16133" width="11.6640625" style="250" customWidth="1"/>
    <col min="16134" max="16134" width="13.6640625" style="250" customWidth="1"/>
    <col min="16135" max="16136" width="11.6640625" style="250" customWidth="1"/>
    <col min="16137" max="16138" width="9.109375" style="250"/>
    <col min="16139" max="16139" width="14.109375" style="250" customWidth="1"/>
    <col min="16140" max="16140" width="15.44140625" style="250" customWidth="1"/>
    <col min="16141" max="16141" width="2.44140625" style="250" customWidth="1"/>
    <col min="16142" max="16142" width="9.109375" style="250"/>
    <col min="16143" max="16143" width="12.44140625" style="250" customWidth="1"/>
    <col min="16144" max="16384" width="9.109375" style="250"/>
  </cols>
  <sheetData>
    <row r="2" spans="2:12" ht="57.75" customHeight="1" x14ac:dyDescent="0.35">
      <c r="B2" s="249" t="s">
        <v>150</v>
      </c>
      <c r="C2" s="540" t="str">
        <f>[1]AKT!D1</f>
        <v>Riigitee nr 52  Viljandi - Rõngu km 7,000 - 22,098 Nõmme - Mustla lõigu rekonstrueerimine ja Raassilla silla lammutamine ja uue silla ehitamine</v>
      </c>
      <c r="D2" s="540"/>
      <c r="E2" s="540"/>
      <c r="F2" s="540"/>
      <c r="G2" s="540"/>
      <c r="H2" s="540"/>
      <c r="I2" s="540"/>
      <c r="J2" s="540"/>
      <c r="K2" s="540"/>
    </row>
    <row r="3" spans="2:12" ht="15.6" x14ac:dyDescent="0.3">
      <c r="B3" s="251"/>
      <c r="C3" s="251"/>
      <c r="D3" s="251"/>
      <c r="E3" s="251"/>
      <c r="F3" s="251"/>
      <c r="G3" s="251"/>
      <c r="H3" s="251"/>
      <c r="I3" s="251"/>
      <c r="J3" s="251"/>
      <c r="K3" s="251"/>
    </row>
    <row r="4" spans="2:12" ht="27" customHeight="1" x14ac:dyDescent="0.25"/>
    <row r="5" spans="2:12" ht="21" x14ac:dyDescent="0.4">
      <c r="B5" s="252"/>
      <c r="C5" s="253" t="s">
        <v>151</v>
      </c>
      <c r="D5" s="253"/>
      <c r="E5" s="254"/>
      <c r="F5" s="254"/>
      <c r="G5" s="254"/>
      <c r="H5" s="254"/>
      <c r="I5" s="254"/>
      <c r="J5" s="254"/>
      <c r="K5" s="254"/>
    </row>
    <row r="6" spans="2:12" ht="21" x14ac:dyDescent="0.4">
      <c r="C6" s="253" t="s">
        <v>152</v>
      </c>
      <c r="D6" s="253"/>
      <c r="E6" s="254"/>
      <c r="F6" s="254"/>
      <c r="G6" s="254"/>
      <c r="H6" s="254"/>
      <c r="I6" s="254"/>
      <c r="J6" s="254"/>
      <c r="K6" s="254"/>
    </row>
    <row r="7" spans="2:12" ht="42" customHeight="1" x14ac:dyDescent="0.25"/>
    <row r="8" spans="2:12" ht="15.6" x14ac:dyDescent="0.3">
      <c r="B8" s="251" t="s">
        <v>153</v>
      </c>
      <c r="C8" s="251"/>
      <c r="D8" s="251"/>
      <c r="E8" s="251"/>
      <c r="F8" s="251"/>
      <c r="G8" s="251"/>
      <c r="H8" s="251"/>
      <c r="I8" s="251"/>
      <c r="J8" s="251"/>
      <c r="K8" s="251"/>
      <c r="L8" s="251"/>
    </row>
    <row r="9" spans="2:12" ht="15.6" x14ac:dyDescent="0.3">
      <c r="B9" s="251" t="s">
        <v>154</v>
      </c>
      <c r="C9" s="251"/>
      <c r="D9" s="251"/>
      <c r="E9" s="251"/>
      <c r="F9" s="251"/>
      <c r="G9" s="251"/>
      <c r="H9" s="251"/>
      <c r="I9" s="251"/>
      <c r="J9" s="251"/>
      <c r="K9" s="251"/>
      <c r="L9" s="251"/>
    </row>
    <row r="10" spans="2:12" ht="15.6" x14ac:dyDescent="0.3">
      <c r="B10" s="251" t="s">
        <v>155</v>
      </c>
      <c r="C10" s="251"/>
      <c r="D10" s="251"/>
      <c r="E10" s="251"/>
      <c r="F10" s="251"/>
      <c r="G10" s="251"/>
      <c r="H10" s="251"/>
      <c r="I10" s="251"/>
      <c r="J10" s="251"/>
      <c r="K10" s="251"/>
      <c r="L10" s="251"/>
    </row>
    <row r="11" spans="2:12" ht="15.6" x14ac:dyDescent="0.3">
      <c r="B11" s="251"/>
      <c r="C11" s="251"/>
      <c r="D11" s="251"/>
      <c r="E11" s="251"/>
      <c r="F11" s="251"/>
      <c r="G11" s="251"/>
      <c r="H11" s="251"/>
      <c r="I11" s="251"/>
      <c r="J11" s="251"/>
      <c r="K11" s="251"/>
      <c r="L11" s="251"/>
    </row>
    <row r="12" spans="2:12" ht="15.6" x14ac:dyDescent="0.3">
      <c r="B12" s="251" t="s">
        <v>156</v>
      </c>
      <c r="C12" s="251"/>
      <c r="D12" s="251"/>
      <c r="E12" s="251"/>
      <c r="F12" s="251"/>
      <c r="G12" s="251"/>
      <c r="H12" s="251"/>
    </row>
    <row r="13" spans="2:12" ht="15.6" x14ac:dyDescent="0.3">
      <c r="B13" s="251" t="s">
        <v>453</v>
      </c>
      <c r="C13" s="251"/>
      <c r="D13" s="251"/>
      <c r="E13" s="255">
        <v>329</v>
      </c>
      <c r="F13" s="256"/>
      <c r="G13" s="256"/>
      <c r="H13" s="256"/>
    </row>
    <row r="14" spans="2:12" ht="15.6" x14ac:dyDescent="0.3">
      <c r="B14" s="251" t="s">
        <v>499</v>
      </c>
      <c r="C14" s="251"/>
      <c r="D14" s="251"/>
      <c r="E14" s="256">
        <v>279</v>
      </c>
      <c r="F14" s="256"/>
      <c r="G14" s="256"/>
      <c r="H14" s="256"/>
    </row>
    <row r="15" spans="2:12" ht="15.6" x14ac:dyDescent="0.3">
      <c r="B15" s="251" t="s">
        <v>500</v>
      </c>
      <c r="C15" s="251"/>
      <c r="D15" s="251"/>
      <c r="E15" s="256">
        <v>274</v>
      </c>
      <c r="F15" s="256"/>
      <c r="G15" s="256"/>
      <c r="H15" s="256"/>
    </row>
    <row r="16" spans="2:12" ht="15.6" x14ac:dyDescent="0.3">
      <c r="B16" s="251" t="s">
        <v>457</v>
      </c>
      <c r="C16" s="251"/>
      <c r="D16" s="251"/>
      <c r="E16" s="256">
        <v>395</v>
      </c>
      <c r="F16" s="256"/>
      <c r="G16" s="256"/>
      <c r="H16" s="256"/>
    </row>
    <row r="17" spans="2:8" ht="15.6" x14ac:dyDescent="0.3">
      <c r="B17" s="251" t="s">
        <v>458</v>
      </c>
      <c r="C17" s="251"/>
      <c r="D17" s="251"/>
      <c r="E17" s="256">
        <v>396</v>
      </c>
      <c r="F17" s="256"/>
      <c r="G17" s="256"/>
      <c r="H17" s="256"/>
    </row>
    <row r="18" spans="2:8" ht="15.6" x14ac:dyDescent="0.3">
      <c r="B18" s="251" t="s">
        <v>459</v>
      </c>
      <c r="C18" s="251"/>
      <c r="D18" s="251"/>
      <c r="E18" s="256">
        <v>423</v>
      </c>
      <c r="F18" s="256"/>
      <c r="G18" s="256"/>
      <c r="H18" s="256"/>
    </row>
    <row r="19" spans="2:8" ht="15.6" x14ac:dyDescent="0.3">
      <c r="B19" s="251" t="s">
        <v>460</v>
      </c>
      <c r="C19" s="251"/>
      <c r="D19" s="251"/>
      <c r="E19" s="256">
        <v>424</v>
      </c>
      <c r="F19" s="256"/>
      <c r="G19" s="256"/>
      <c r="H19" s="256"/>
    </row>
    <row r="20" spans="2:8" ht="15.6" x14ac:dyDescent="0.3">
      <c r="B20" s="251"/>
      <c r="C20" s="251"/>
      <c r="D20" s="251"/>
      <c r="E20" s="256"/>
      <c r="F20" s="256"/>
      <c r="G20" s="256"/>
      <c r="H20" s="256"/>
    </row>
    <row r="21" spans="2:8" ht="15.6" x14ac:dyDescent="0.3">
      <c r="B21" s="251" t="s">
        <v>157</v>
      </c>
      <c r="C21" s="251"/>
      <c r="D21" s="251"/>
      <c r="E21" s="251"/>
      <c r="F21" s="251"/>
      <c r="G21" s="251"/>
      <c r="H21" s="251"/>
    </row>
    <row r="22" spans="2:8" ht="15.6" x14ac:dyDescent="0.3">
      <c r="B22" s="251" t="s">
        <v>454</v>
      </c>
      <c r="C22" s="251"/>
      <c r="D22" s="251"/>
      <c r="E22" s="251"/>
      <c r="F22" s="251"/>
      <c r="G22" s="251"/>
      <c r="H22" s="251"/>
    </row>
    <row r="23" spans="2:8" ht="15.6" x14ac:dyDescent="0.3">
      <c r="B23" s="251" t="s">
        <v>158</v>
      </c>
      <c r="C23" s="251"/>
      <c r="D23" s="251"/>
      <c r="E23" s="251"/>
      <c r="F23" s="251"/>
      <c r="G23" s="251"/>
      <c r="H23" s="251"/>
    </row>
    <row r="24" spans="2:8" ht="15.6" x14ac:dyDescent="0.3">
      <c r="B24" s="251" t="s">
        <v>159</v>
      </c>
      <c r="C24" s="251"/>
      <c r="D24" s="251"/>
      <c r="E24" s="251"/>
      <c r="F24" s="251"/>
      <c r="G24" s="257"/>
      <c r="H24" s="251"/>
    </row>
    <row r="25" spans="2:8" ht="15.6" x14ac:dyDescent="0.3">
      <c r="B25" s="251" t="s">
        <v>160</v>
      </c>
      <c r="C25" s="251"/>
      <c r="D25" s="251"/>
      <c r="E25" s="251"/>
      <c r="F25" s="251"/>
      <c r="G25" s="257"/>
      <c r="H25" s="251"/>
    </row>
    <row r="26" spans="2:8" ht="15.6" x14ac:dyDescent="0.3">
      <c r="B26" s="251"/>
      <c r="C26" s="251"/>
      <c r="D26" s="251"/>
      <c r="E26" s="251"/>
      <c r="F26" s="251"/>
      <c r="G26" s="251"/>
      <c r="H26" s="251"/>
    </row>
    <row r="27" spans="2:8" ht="15.6" x14ac:dyDescent="0.3">
      <c r="B27" s="251"/>
      <c r="C27" s="251"/>
      <c r="D27" s="251"/>
      <c r="E27" s="251"/>
      <c r="F27" s="251"/>
      <c r="G27" s="251"/>
      <c r="H27" s="251"/>
    </row>
    <row r="28" spans="2:8" ht="17.399999999999999" x14ac:dyDescent="0.3">
      <c r="B28" s="251" t="s">
        <v>161</v>
      </c>
      <c r="C28" s="251"/>
      <c r="D28" s="251"/>
      <c r="E28" s="251"/>
      <c r="F28" s="251"/>
      <c r="G28" s="251"/>
      <c r="H28" s="251"/>
    </row>
    <row r="29" spans="2:8" ht="10.5" customHeight="1" x14ac:dyDescent="0.3">
      <c r="B29" s="251"/>
      <c r="C29" s="251"/>
      <c r="D29" s="251"/>
      <c r="E29" s="251"/>
      <c r="F29" s="251"/>
      <c r="G29" s="251"/>
      <c r="H29" s="251"/>
    </row>
    <row r="30" spans="2:8" ht="17.399999999999999" x14ac:dyDescent="0.3">
      <c r="B30" s="251" t="s">
        <v>162</v>
      </c>
      <c r="C30" s="251"/>
      <c r="D30" s="251"/>
      <c r="E30" s="251"/>
      <c r="F30" s="251"/>
      <c r="G30" s="251"/>
      <c r="H30" s="251"/>
    </row>
    <row r="31" spans="2:8" ht="15.6" x14ac:dyDescent="0.3">
      <c r="B31" s="251"/>
      <c r="C31" s="251"/>
      <c r="D31" s="251"/>
      <c r="E31" s="251"/>
      <c r="F31" s="251"/>
      <c r="G31" s="251"/>
      <c r="H31" s="251"/>
    </row>
    <row r="32" spans="2:8" ht="15.6" x14ac:dyDescent="0.3">
      <c r="B32" s="251" t="s">
        <v>163</v>
      </c>
      <c r="C32" s="251"/>
      <c r="D32" s="251"/>
      <c r="E32" s="251"/>
      <c r="F32" s="251"/>
      <c r="G32" s="251"/>
      <c r="H32" s="251"/>
    </row>
    <row r="33" spans="2:12" ht="15.6" x14ac:dyDescent="0.3">
      <c r="B33" s="251" t="s">
        <v>164</v>
      </c>
      <c r="C33" s="251"/>
      <c r="D33" s="251"/>
      <c r="E33" s="251"/>
      <c r="F33" s="251"/>
      <c r="G33" s="251"/>
      <c r="H33" s="251"/>
    </row>
    <row r="34" spans="2:12" ht="15.6" x14ac:dyDescent="0.3">
      <c r="B34" s="251" t="s">
        <v>165</v>
      </c>
      <c r="C34" s="251"/>
      <c r="D34" s="251"/>
      <c r="E34" s="251"/>
      <c r="F34" s="251"/>
      <c r="G34" s="251"/>
      <c r="H34" s="251"/>
    </row>
    <row r="35" spans="2:12" ht="15.6" x14ac:dyDescent="0.3">
      <c r="B35" s="251" t="s">
        <v>166</v>
      </c>
      <c r="C35" s="251"/>
      <c r="D35" s="251"/>
      <c r="E35" s="251"/>
      <c r="F35" s="251"/>
      <c r="G35" s="251"/>
      <c r="H35" s="251"/>
    </row>
    <row r="37" spans="2:12" x14ac:dyDescent="0.25">
      <c r="B37" s="525" t="str">
        <f>[1]AKT!A20</f>
        <v>Riigitee nr 52  Viljandi - Rõngu km 7,000 - 22,098 Nõmme - Mustla lõigu rekonstrueerimine ja Raassilla silla lammutamine ja uue silla ehitamine</v>
      </c>
      <c r="C37" s="525"/>
      <c r="D37" s="525"/>
      <c r="E37" s="525"/>
      <c r="F37" s="525"/>
      <c r="G37" s="525"/>
      <c r="H37" s="525"/>
      <c r="I37" s="525"/>
      <c r="J37" s="525"/>
      <c r="K37" s="525"/>
      <c r="L37" s="525"/>
    </row>
    <row r="38" spans="2:12" x14ac:dyDescent="0.25">
      <c r="B38" s="518" t="str">
        <f>[1]AKT!C100</f>
        <v>Tihedast asfaltbetoonist kaitsekiht AC 8 surf 100/150 (sild)</v>
      </c>
      <c r="C38" s="518"/>
      <c r="D38" s="518"/>
      <c r="E38" s="518"/>
      <c r="F38" s="376" t="str">
        <f>[1]AKT!D100</f>
        <v xml:space="preserve"> h = 3 cm</v>
      </c>
    </row>
    <row r="39" spans="2:12" ht="38.25" customHeight="1" x14ac:dyDescent="0.25">
      <c r="B39" s="259" t="s">
        <v>167</v>
      </c>
      <c r="C39" s="259" t="s">
        <v>168</v>
      </c>
      <c r="D39" s="259" t="s">
        <v>169</v>
      </c>
      <c r="E39" s="519" t="s">
        <v>170</v>
      </c>
      <c r="F39" s="520"/>
      <c r="G39" s="259" t="s">
        <v>171</v>
      </c>
      <c r="H39" s="259" t="s">
        <v>172</v>
      </c>
      <c r="I39" s="519" t="s">
        <v>173</v>
      </c>
      <c r="J39" s="520"/>
      <c r="K39" s="519" t="s">
        <v>174</v>
      </c>
      <c r="L39" s="520"/>
    </row>
    <row r="40" spans="2:12" x14ac:dyDescent="0.25">
      <c r="B40" s="260"/>
      <c r="C40" s="261"/>
      <c r="D40" s="262"/>
      <c r="E40" s="521"/>
      <c r="F40" s="522"/>
      <c r="G40" s="375"/>
      <c r="H40" s="263"/>
      <c r="I40" s="523"/>
      <c r="J40" s="524"/>
      <c r="K40" s="523"/>
      <c r="L40" s="524"/>
    </row>
    <row r="41" spans="2:12" x14ac:dyDescent="0.25">
      <c r="B41" s="264">
        <v>44105</v>
      </c>
      <c r="C41" s="265">
        <v>0</v>
      </c>
      <c r="D41" s="266">
        <v>0.03</v>
      </c>
      <c r="E41" s="526">
        <v>2.4300000000000002</v>
      </c>
      <c r="F41" s="527"/>
      <c r="G41" s="267">
        <f t="shared" ref="G41:G45" si="0">+E41*D41*C41</f>
        <v>0</v>
      </c>
      <c r="H41" s="268">
        <v>6.0999999999999999E-2</v>
      </c>
      <c r="I41" s="534">
        <f t="shared" ref="I41:I45" si="1">+H41*G41</f>
        <v>0</v>
      </c>
      <c r="J41" s="535"/>
      <c r="K41" s="528">
        <f>ROUND(1*C41*D41*E41*H41*(($E$14+0)-($E$13+0)),2)</f>
        <v>0</v>
      </c>
      <c r="L41" s="529"/>
    </row>
    <row r="42" spans="2:12" x14ac:dyDescent="0.25">
      <c r="B42" s="264">
        <v>44136</v>
      </c>
      <c r="C42" s="265">
        <v>91</v>
      </c>
      <c r="D42" s="266">
        <v>0.03</v>
      </c>
      <c r="E42" s="526">
        <v>2.4300000000000002</v>
      </c>
      <c r="F42" s="527"/>
      <c r="G42" s="267">
        <f t="shared" si="0"/>
        <v>6.6339000000000006</v>
      </c>
      <c r="H42" s="268">
        <v>6.0999999999999999E-2</v>
      </c>
      <c r="I42" s="534">
        <f t="shared" si="1"/>
        <v>0.40466790000000002</v>
      </c>
      <c r="J42" s="535"/>
      <c r="K42" s="528">
        <f>ROUND(1*C42*D42*E42*H42*(($E$15+0)-($E$13+0)),2)</f>
        <v>-22.26</v>
      </c>
      <c r="L42" s="529"/>
    </row>
    <row r="43" spans="2:12" x14ac:dyDescent="0.25">
      <c r="B43" s="264">
        <v>44317</v>
      </c>
      <c r="C43" s="265">
        <v>0</v>
      </c>
      <c r="D43" s="266">
        <v>0.03</v>
      </c>
      <c r="E43" s="526">
        <v>2.4300000000000002</v>
      </c>
      <c r="F43" s="527"/>
      <c r="G43" s="267">
        <f t="shared" si="0"/>
        <v>0</v>
      </c>
      <c r="H43" s="268">
        <v>6.2E-2</v>
      </c>
      <c r="I43" s="534">
        <f t="shared" si="1"/>
        <v>0</v>
      </c>
      <c r="J43" s="535"/>
      <c r="K43" s="528">
        <f>ROUND(1*C43*D43*E43*H43*(($E$16+0)-($E$13+0)),2)</f>
        <v>0</v>
      </c>
      <c r="L43" s="529"/>
    </row>
    <row r="44" spans="2:12" x14ac:dyDescent="0.25">
      <c r="B44" s="264">
        <v>44348</v>
      </c>
      <c r="C44" s="265">
        <v>0</v>
      </c>
      <c r="D44" s="266">
        <v>0.03</v>
      </c>
      <c r="E44" s="526">
        <v>2.4300000000000002</v>
      </c>
      <c r="F44" s="527"/>
      <c r="G44" s="267">
        <f t="shared" si="0"/>
        <v>0</v>
      </c>
      <c r="H44" s="268">
        <v>6.2E-2</v>
      </c>
      <c r="I44" s="534">
        <f t="shared" si="1"/>
        <v>0</v>
      </c>
      <c r="J44" s="535"/>
      <c r="K44" s="528">
        <f>ROUND(1*C44*D44*E44*H44*(($E$17+0)-($E$13+0)),2)</f>
        <v>0</v>
      </c>
      <c r="L44" s="529"/>
    </row>
    <row r="45" spans="2:12" x14ac:dyDescent="0.25">
      <c r="B45" s="264">
        <v>44378</v>
      </c>
      <c r="C45" s="265">
        <v>0</v>
      </c>
      <c r="D45" s="266">
        <v>0.03</v>
      </c>
      <c r="E45" s="526">
        <v>2.4300000000000002</v>
      </c>
      <c r="F45" s="527"/>
      <c r="G45" s="267">
        <f t="shared" si="0"/>
        <v>0</v>
      </c>
      <c r="H45" s="268">
        <v>6.2E-2</v>
      </c>
      <c r="I45" s="534">
        <f t="shared" si="1"/>
        <v>0</v>
      </c>
      <c r="J45" s="535"/>
      <c r="K45" s="528">
        <f>ROUND(1*C45*D45*E45*H45*(($E$18+0)-($E$13+0)),2)</f>
        <v>0</v>
      </c>
      <c r="L45" s="529"/>
    </row>
    <row r="46" spans="2:12" x14ac:dyDescent="0.25">
      <c r="B46" s="264">
        <v>44378</v>
      </c>
      <c r="C46" s="265">
        <v>0</v>
      </c>
      <c r="D46" s="266">
        <v>0.03</v>
      </c>
      <c r="E46" s="526">
        <v>2.4300000000000002</v>
      </c>
      <c r="F46" s="527"/>
      <c r="G46" s="267">
        <f t="shared" ref="G46" si="2">+E46*D46*C46</f>
        <v>0</v>
      </c>
      <c r="H46" s="268">
        <v>6.2E-2</v>
      </c>
      <c r="I46" s="534">
        <f t="shared" ref="I46" si="3">+H46*G46</f>
        <v>0</v>
      </c>
      <c r="J46" s="535"/>
      <c r="K46" s="528">
        <f>ROUND(1*C46*D46*E46*H46*(($E$18+0)-($E$13+0)),2)</f>
        <v>0</v>
      </c>
      <c r="L46" s="529"/>
    </row>
    <row r="47" spans="2:12" x14ac:dyDescent="0.25">
      <c r="B47" s="264">
        <v>44409</v>
      </c>
      <c r="C47" s="265">
        <v>0</v>
      </c>
      <c r="D47" s="266">
        <v>0.03</v>
      </c>
      <c r="E47" s="526">
        <v>2.4300000000000002</v>
      </c>
      <c r="F47" s="527"/>
      <c r="G47" s="267">
        <f>+E47*D47*C47</f>
        <v>0</v>
      </c>
      <c r="H47" s="268">
        <v>6.2E-2</v>
      </c>
      <c r="I47" s="534">
        <f>+H47*G47</f>
        <v>0</v>
      </c>
      <c r="J47" s="535"/>
      <c r="K47" s="528">
        <f>ROUND(1*C47*D47*E47*H47*(($E$19+0)-($E$13+0)),2)</f>
        <v>0</v>
      </c>
      <c r="L47" s="529"/>
    </row>
    <row r="48" spans="2:12" x14ac:dyDescent="0.25">
      <c r="C48" s="265">
        <f>SUM(C40:C47)</f>
        <v>91</v>
      </c>
      <c r="I48" s="536" t="s">
        <v>175</v>
      </c>
      <c r="J48" s="536"/>
      <c r="K48" s="537">
        <f>SUM(K40:K47)</f>
        <v>-22.26</v>
      </c>
      <c r="L48" s="537"/>
    </row>
    <row r="50" spans="2:12" x14ac:dyDescent="0.25">
      <c r="B50" s="518" t="str">
        <f>[1]AKT!C101</f>
        <v>Tihedast asfaltbetoonist AC 8 surf 100/150 kiht</v>
      </c>
      <c r="C50" s="518"/>
      <c r="D50" s="518"/>
      <c r="F50" s="250" t="str">
        <f>[1]AKT!D101</f>
        <v xml:space="preserve"> h = 5 cm</v>
      </c>
    </row>
    <row r="51" spans="2:12" ht="39.6" x14ac:dyDescent="0.25">
      <c r="B51" s="259" t="s">
        <v>167</v>
      </c>
      <c r="C51" s="259" t="s">
        <v>168</v>
      </c>
      <c r="D51" s="259" t="s">
        <v>169</v>
      </c>
      <c r="E51" s="519" t="s">
        <v>170</v>
      </c>
      <c r="F51" s="520"/>
      <c r="G51" s="259" t="s">
        <v>171</v>
      </c>
      <c r="H51" s="259" t="s">
        <v>172</v>
      </c>
      <c r="I51" s="519" t="s">
        <v>173</v>
      </c>
      <c r="J51" s="520"/>
      <c r="K51" s="519" t="s">
        <v>174</v>
      </c>
      <c r="L51" s="520"/>
    </row>
    <row r="52" spans="2:12" x14ac:dyDescent="0.25">
      <c r="B52" s="260"/>
      <c r="C52" s="261"/>
      <c r="D52" s="262"/>
      <c r="E52" s="521"/>
      <c r="F52" s="522"/>
      <c r="G52" s="375"/>
      <c r="H52" s="263"/>
      <c r="I52" s="523"/>
      <c r="J52" s="524"/>
      <c r="K52" s="523"/>
      <c r="L52" s="524"/>
    </row>
    <row r="53" spans="2:12" x14ac:dyDescent="0.25">
      <c r="B53" s="264">
        <v>44105</v>
      </c>
      <c r="C53" s="265">
        <v>0</v>
      </c>
      <c r="D53" s="266">
        <v>0.05</v>
      </c>
      <c r="E53" s="526">
        <v>2.4300000000000002</v>
      </c>
      <c r="F53" s="527"/>
      <c r="G53" s="267">
        <f t="shared" ref="G53:G59" si="4">+E53*D53*C53</f>
        <v>0</v>
      </c>
      <c r="H53" s="268">
        <v>6.0999999999999999E-2</v>
      </c>
      <c r="I53" s="534">
        <f t="shared" ref="I53:I59" si="5">+H53*G53</f>
        <v>0</v>
      </c>
      <c r="J53" s="535"/>
      <c r="K53" s="528">
        <f>ROUND(1*C53*D53*E53*H53*(($E$14+0)-($E$13+0)),2)</f>
        <v>0</v>
      </c>
      <c r="L53" s="529"/>
    </row>
    <row r="54" spans="2:12" x14ac:dyDescent="0.25">
      <c r="B54" s="264">
        <v>44136</v>
      </c>
      <c r="C54" s="265">
        <v>82</v>
      </c>
      <c r="D54" s="266">
        <v>0.05</v>
      </c>
      <c r="E54" s="526">
        <v>2.4300000000000002</v>
      </c>
      <c r="F54" s="527"/>
      <c r="G54" s="267">
        <f t="shared" si="4"/>
        <v>9.963000000000001</v>
      </c>
      <c r="H54" s="268">
        <v>6.0999999999999999E-2</v>
      </c>
      <c r="I54" s="534">
        <f t="shared" si="5"/>
        <v>0.60774300000000003</v>
      </c>
      <c r="J54" s="535"/>
      <c r="K54" s="528">
        <f>ROUND(1*C54*D54*E54*H54*(($E$15+0)-($E$13+0)),2)</f>
        <v>-33.43</v>
      </c>
      <c r="L54" s="529"/>
    </row>
    <row r="55" spans="2:12" x14ac:dyDescent="0.25">
      <c r="B55" s="264">
        <v>44317</v>
      </c>
      <c r="C55" s="265">
        <v>0</v>
      </c>
      <c r="D55" s="266">
        <v>0.05</v>
      </c>
      <c r="E55" s="526">
        <v>2.4300000000000002</v>
      </c>
      <c r="F55" s="527"/>
      <c r="G55" s="267">
        <f t="shared" si="4"/>
        <v>0</v>
      </c>
      <c r="H55" s="268">
        <v>6.2E-2</v>
      </c>
      <c r="I55" s="534">
        <f t="shared" si="5"/>
        <v>0</v>
      </c>
      <c r="J55" s="535"/>
      <c r="K55" s="528">
        <f>ROUND(1*C55*D55*E55*H55*(($E$16+0)-($E$13+0)),2)</f>
        <v>0</v>
      </c>
      <c r="L55" s="529"/>
    </row>
    <row r="56" spans="2:12" x14ac:dyDescent="0.25">
      <c r="B56" s="264">
        <v>44348</v>
      </c>
      <c r="C56" s="265">
        <v>0</v>
      </c>
      <c r="D56" s="266">
        <v>0.05</v>
      </c>
      <c r="E56" s="526">
        <v>2.4300000000000002</v>
      </c>
      <c r="F56" s="527"/>
      <c r="G56" s="267">
        <f t="shared" si="4"/>
        <v>0</v>
      </c>
      <c r="H56" s="268">
        <v>6.2E-2</v>
      </c>
      <c r="I56" s="534">
        <f t="shared" si="5"/>
        <v>0</v>
      </c>
      <c r="J56" s="535"/>
      <c r="K56" s="528">
        <f>ROUND(1*C56*D56*E56*H56*(($E$17+0)-($E$13+0)),2)</f>
        <v>0</v>
      </c>
      <c r="L56" s="529"/>
    </row>
    <row r="57" spans="2:12" x14ac:dyDescent="0.25">
      <c r="B57" s="264">
        <v>44378</v>
      </c>
      <c r="C57" s="265">
        <v>0</v>
      </c>
      <c r="D57" s="266">
        <v>0.05</v>
      </c>
      <c r="E57" s="526">
        <v>2.4300000000000002</v>
      </c>
      <c r="F57" s="527"/>
      <c r="G57" s="267">
        <f t="shared" si="4"/>
        <v>0</v>
      </c>
      <c r="H57" s="268">
        <v>6.2E-2</v>
      </c>
      <c r="I57" s="534">
        <f t="shared" si="5"/>
        <v>0</v>
      </c>
      <c r="J57" s="535"/>
      <c r="K57" s="528">
        <f>ROUND(1*C57*D57*E57*H57*(($E$18+0)-($E$13+0)),2)</f>
        <v>0</v>
      </c>
      <c r="L57" s="529"/>
    </row>
    <row r="58" spans="2:12" x14ac:dyDescent="0.25">
      <c r="B58" s="264">
        <v>44378</v>
      </c>
      <c r="C58" s="265">
        <v>0</v>
      </c>
      <c r="D58" s="266">
        <v>0.05</v>
      </c>
      <c r="E58" s="526">
        <v>2.4300000000000002</v>
      </c>
      <c r="F58" s="527"/>
      <c r="G58" s="267">
        <f t="shared" si="4"/>
        <v>0</v>
      </c>
      <c r="H58" s="268">
        <v>6.2E-2</v>
      </c>
      <c r="I58" s="534">
        <f t="shared" ref="I58" si="6">+H58*G58</f>
        <v>0</v>
      </c>
      <c r="J58" s="535"/>
      <c r="K58" s="528">
        <f>ROUND(1*C58*D58*E58*H58*(($E$18+0)-($E$13+0)),2)</f>
        <v>0</v>
      </c>
      <c r="L58" s="529"/>
    </row>
    <row r="59" spans="2:12" x14ac:dyDescent="0.25">
      <c r="B59" s="264">
        <v>44409</v>
      </c>
      <c r="C59" s="265">
        <v>2833</v>
      </c>
      <c r="D59" s="266">
        <v>0.05</v>
      </c>
      <c r="E59" s="526">
        <v>2.4300000000000002</v>
      </c>
      <c r="F59" s="527"/>
      <c r="G59" s="267">
        <f t="shared" si="4"/>
        <v>344.20950000000005</v>
      </c>
      <c r="H59" s="268">
        <v>6.2E-2</v>
      </c>
      <c r="I59" s="534">
        <f t="shared" si="5"/>
        <v>21.340989000000004</v>
      </c>
      <c r="J59" s="535"/>
      <c r="K59" s="528">
        <f>ROUND(1*C59*D59*E59*H59*(($E$19+0)-($E$13+0)),2)</f>
        <v>2027.39</v>
      </c>
      <c r="L59" s="529"/>
    </row>
    <row r="60" spans="2:12" x14ac:dyDescent="0.25">
      <c r="C60" s="265">
        <f>SUM(C52:C59)</f>
        <v>2915</v>
      </c>
      <c r="I60" s="536" t="s">
        <v>175</v>
      </c>
      <c r="J60" s="536"/>
      <c r="K60" s="537">
        <f>SUM(K52:K59)</f>
        <v>1993.96</v>
      </c>
      <c r="L60" s="537"/>
    </row>
    <row r="62" spans="2:12" x14ac:dyDescent="0.25">
      <c r="B62" s="518" t="str">
        <f>[1]AKT!C102</f>
        <v>Tihedast asfaltbetoonist AC 16 surf 100/150 kiht</v>
      </c>
      <c r="C62" s="518"/>
      <c r="D62" s="518"/>
      <c r="E62" s="518"/>
      <c r="F62" s="250" t="str">
        <f>[1]AKT!D102</f>
        <v xml:space="preserve"> h = 4 cm</v>
      </c>
    </row>
    <row r="63" spans="2:12" ht="39.6" x14ac:dyDescent="0.25">
      <c r="B63" s="259" t="s">
        <v>167</v>
      </c>
      <c r="C63" s="259" t="s">
        <v>168</v>
      </c>
      <c r="D63" s="259" t="s">
        <v>169</v>
      </c>
      <c r="E63" s="519" t="s">
        <v>170</v>
      </c>
      <c r="F63" s="520"/>
      <c r="G63" s="259" t="s">
        <v>171</v>
      </c>
      <c r="H63" s="259" t="s">
        <v>172</v>
      </c>
      <c r="I63" s="519" t="s">
        <v>173</v>
      </c>
      <c r="J63" s="520"/>
      <c r="K63" s="519" t="s">
        <v>174</v>
      </c>
      <c r="L63" s="520"/>
    </row>
    <row r="64" spans="2:12" x14ac:dyDescent="0.25">
      <c r="B64" s="260"/>
      <c r="C64" s="261"/>
      <c r="D64" s="262"/>
      <c r="E64" s="521"/>
      <c r="F64" s="522"/>
      <c r="G64" s="375"/>
      <c r="H64" s="263"/>
      <c r="I64" s="523"/>
      <c r="J64" s="524"/>
      <c r="K64" s="523"/>
      <c r="L64" s="524"/>
    </row>
    <row r="65" spans="2:12" x14ac:dyDescent="0.25">
      <c r="B65" s="264">
        <v>44105</v>
      </c>
      <c r="C65" s="265">
        <v>32749</v>
      </c>
      <c r="D65" s="266">
        <v>0.04</v>
      </c>
      <c r="E65" s="526">
        <v>2.4169999999999998</v>
      </c>
      <c r="F65" s="527"/>
      <c r="G65" s="267">
        <f t="shared" ref="G65:G71" si="7">+E65*D65*C65</f>
        <v>3166.1733199999994</v>
      </c>
      <c r="H65" s="268">
        <v>5.2999999999999999E-2</v>
      </c>
      <c r="I65" s="534">
        <f t="shared" ref="I65:I71" si="8">+H65*G65</f>
        <v>167.80718595999997</v>
      </c>
      <c r="J65" s="535"/>
      <c r="K65" s="528">
        <f>ROUND(1*C65*D65*E65*H65*(($E$14+0)-($E$13+0)),2)</f>
        <v>-8390.36</v>
      </c>
      <c r="L65" s="529"/>
    </row>
    <row r="66" spans="2:12" x14ac:dyDescent="0.25">
      <c r="B66" s="264">
        <v>44136</v>
      </c>
      <c r="C66" s="265">
        <v>7298</v>
      </c>
      <c r="D66" s="266">
        <v>0.04</v>
      </c>
      <c r="E66" s="526">
        <v>2.4169999999999998</v>
      </c>
      <c r="F66" s="527"/>
      <c r="G66" s="267">
        <f t="shared" si="7"/>
        <v>705.57063999999991</v>
      </c>
      <c r="H66" s="268">
        <v>5.2999999999999999E-2</v>
      </c>
      <c r="I66" s="534">
        <f t="shared" si="8"/>
        <v>37.395243919999992</v>
      </c>
      <c r="J66" s="535"/>
      <c r="K66" s="528">
        <f>ROUND(1*C66*D66*E66*H66*(($E$15+0)-($E$13+0)),2)</f>
        <v>-2056.7399999999998</v>
      </c>
      <c r="L66" s="529"/>
    </row>
    <row r="67" spans="2:12" x14ac:dyDescent="0.25">
      <c r="B67" s="264">
        <v>44317</v>
      </c>
      <c r="C67" s="265">
        <v>0</v>
      </c>
      <c r="D67" s="266">
        <v>0.04</v>
      </c>
      <c r="E67" s="526">
        <v>2.4420000000000002</v>
      </c>
      <c r="F67" s="527"/>
      <c r="G67" s="267">
        <f t="shared" si="7"/>
        <v>0</v>
      </c>
      <c r="H67" s="268">
        <v>5.2999999999999999E-2</v>
      </c>
      <c r="I67" s="534">
        <f t="shared" si="8"/>
        <v>0</v>
      </c>
      <c r="J67" s="535"/>
      <c r="K67" s="528">
        <f>ROUND(1*C67*D67*E67*H67*(($E$16+0)-($E$13+0)),2)</f>
        <v>0</v>
      </c>
      <c r="L67" s="529"/>
    </row>
    <row r="68" spans="2:12" x14ac:dyDescent="0.25">
      <c r="B68" s="264">
        <v>44348</v>
      </c>
      <c r="C68" s="265">
        <v>10328.799999999999</v>
      </c>
      <c r="D68" s="266">
        <v>0.04</v>
      </c>
      <c r="E68" s="526">
        <v>2.4420000000000002</v>
      </c>
      <c r="F68" s="527"/>
      <c r="G68" s="267">
        <f t="shared" si="7"/>
        <v>1008.9171839999999</v>
      </c>
      <c r="H68" s="268">
        <v>5.2999999999999999E-2</v>
      </c>
      <c r="I68" s="534">
        <f t="shared" si="8"/>
        <v>53.472610751999994</v>
      </c>
      <c r="J68" s="535"/>
      <c r="K68" s="528">
        <f>ROUND(1*C68*D68*E68*H68*(($E$17+0)-($E$13+0)),2)</f>
        <v>3582.66</v>
      </c>
      <c r="L68" s="529"/>
    </row>
    <row r="69" spans="2:12" x14ac:dyDescent="0.25">
      <c r="B69" s="264">
        <v>44378</v>
      </c>
      <c r="C69" s="379">
        <v>63209.599999999999</v>
      </c>
      <c r="D69" s="266">
        <v>0.04</v>
      </c>
      <c r="E69" s="526">
        <v>2.4420000000000002</v>
      </c>
      <c r="F69" s="527"/>
      <c r="G69" s="267">
        <f t="shared" si="7"/>
        <v>6174.3137280000001</v>
      </c>
      <c r="H69" s="268">
        <v>5.2999999999999999E-2</v>
      </c>
      <c r="I69" s="534">
        <f t="shared" si="8"/>
        <v>327.23862758399997</v>
      </c>
      <c r="J69" s="535"/>
      <c r="K69" s="538">
        <f>ROUND(1*C69*D69*E69*H69*(($E$18+0)-($E$13+0)),2)</f>
        <v>30760.43</v>
      </c>
      <c r="L69" s="539"/>
    </row>
    <row r="70" spans="2:12" x14ac:dyDescent="0.25">
      <c r="B70" s="264">
        <v>44378</v>
      </c>
      <c r="C70" s="379">
        <v>12620.6</v>
      </c>
      <c r="D70" s="266">
        <v>0.04</v>
      </c>
      <c r="E70" s="526">
        <v>2.4420000000000002</v>
      </c>
      <c r="F70" s="527"/>
      <c r="G70" s="267">
        <f t="shared" si="7"/>
        <v>1232.7802080000001</v>
      </c>
      <c r="H70" s="268">
        <v>5.2999999999999999E-2</v>
      </c>
      <c r="I70" s="534">
        <f t="shared" ref="I70" si="9">+H70*G70</f>
        <v>65.337351024</v>
      </c>
      <c r="J70" s="535"/>
      <c r="K70" s="538">
        <f>ROUND(1*C70*D70*E70*H70*(($E$18+0)-($E$13+0)),2)</f>
        <v>6141.71</v>
      </c>
      <c r="L70" s="539"/>
    </row>
    <row r="71" spans="2:12" x14ac:dyDescent="0.25">
      <c r="B71" s="264">
        <v>44409</v>
      </c>
      <c r="C71" s="265">
        <v>0</v>
      </c>
      <c r="D71" s="266">
        <v>0.04</v>
      </c>
      <c r="E71" s="526">
        <v>2.4420000000000002</v>
      </c>
      <c r="F71" s="527"/>
      <c r="G71" s="267">
        <f t="shared" si="7"/>
        <v>0</v>
      </c>
      <c r="H71" s="268">
        <v>5.2999999999999999E-2</v>
      </c>
      <c r="I71" s="534">
        <f t="shared" si="8"/>
        <v>0</v>
      </c>
      <c r="J71" s="535"/>
      <c r="K71" s="528">
        <f>ROUND(1*C71*D71*E71*H71*(($E$19+0)-($E$13+0)),2)</f>
        <v>0</v>
      </c>
      <c r="L71" s="529"/>
    </row>
    <row r="72" spans="2:12" x14ac:dyDescent="0.25">
      <c r="C72" s="265">
        <f>SUM(C64:C71)</f>
        <v>126206</v>
      </c>
      <c r="I72" s="536" t="s">
        <v>175</v>
      </c>
      <c r="J72" s="536"/>
      <c r="K72" s="537">
        <f>SUM(K64:K71)</f>
        <v>30037.699999999997</v>
      </c>
      <c r="L72" s="537"/>
    </row>
    <row r="73" spans="2:12" x14ac:dyDescent="0.25">
      <c r="C73" s="269"/>
      <c r="I73" s="273"/>
      <c r="J73" s="273"/>
      <c r="K73" s="377"/>
      <c r="L73" s="377"/>
    </row>
    <row r="74" spans="2:12" x14ac:dyDescent="0.25">
      <c r="B74" s="518" t="str">
        <f>[1]AKT!C103</f>
        <v>Tihedast asfaltbetoonist AC 16 surf 100/150 kiht</v>
      </c>
      <c r="C74" s="518"/>
      <c r="D74" s="518"/>
      <c r="E74" s="518"/>
      <c r="F74" s="250" t="str">
        <f>[1]AKT!D103</f>
        <v xml:space="preserve"> h = 6 cm</v>
      </c>
    </row>
    <row r="75" spans="2:12" ht="39.6" x14ac:dyDescent="0.25">
      <c r="B75" s="259" t="s">
        <v>167</v>
      </c>
      <c r="C75" s="259" t="s">
        <v>168</v>
      </c>
      <c r="D75" s="259" t="s">
        <v>169</v>
      </c>
      <c r="E75" s="519" t="s">
        <v>170</v>
      </c>
      <c r="F75" s="520"/>
      <c r="G75" s="259" t="s">
        <v>171</v>
      </c>
      <c r="H75" s="259" t="s">
        <v>172</v>
      </c>
      <c r="I75" s="519" t="s">
        <v>173</v>
      </c>
      <c r="J75" s="520"/>
      <c r="K75" s="519" t="s">
        <v>174</v>
      </c>
      <c r="L75" s="520"/>
    </row>
    <row r="76" spans="2:12" x14ac:dyDescent="0.25">
      <c r="B76" s="260"/>
      <c r="C76" s="261"/>
      <c r="D76" s="262"/>
      <c r="E76" s="521"/>
      <c r="F76" s="522"/>
      <c r="G76" s="375"/>
      <c r="H76" s="263"/>
      <c r="I76" s="523"/>
      <c r="J76" s="524"/>
      <c r="K76" s="523"/>
      <c r="L76" s="524"/>
    </row>
    <row r="77" spans="2:12" x14ac:dyDescent="0.25">
      <c r="B77" s="264">
        <v>44105</v>
      </c>
      <c r="C77" s="265">
        <v>0</v>
      </c>
      <c r="D77" s="266">
        <v>0.06</v>
      </c>
      <c r="E77" s="526">
        <v>2.4169999999999998</v>
      </c>
      <c r="F77" s="527"/>
      <c r="G77" s="267">
        <f t="shared" ref="G77:G83" si="10">+E77*D77*C77</f>
        <v>0</v>
      </c>
      <c r="H77" s="268">
        <v>5.2999999999999999E-2</v>
      </c>
      <c r="I77" s="534">
        <f t="shared" ref="I77:I83" si="11">+H77*G77</f>
        <v>0</v>
      </c>
      <c r="J77" s="535"/>
      <c r="K77" s="528">
        <f>ROUND(1*C77*D77*E77*H77*(($E$14+0)-($E$13+0)),2)</f>
        <v>0</v>
      </c>
      <c r="L77" s="529"/>
    </row>
    <row r="78" spans="2:12" x14ac:dyDescent="0.25">
      <c r="B78" s="264">
        <v>44136</v>
      </c>
      <c r="C78" s="265">
        <v>1251</v>
      </c>
      <c r="D78" s="266">
        <v>0.06</v>
      </c>
      <c r="E78" s="526">
        <v>2.4169999999999998</v>
      </c>
      <c r="F78" s="527"/>
      <c r="G78" s="267">
        <f t="shared" si="10"/>
        <v>181.42001999999997</v>
      </c>
      <c r="H78" s="268">
        <v>5.2999999999999999E-2</v>
      </c>
      <c r="I78" s="534">
        <f t="shared" si="11"/>
        <v>9.6152610599999981</v>
      </c>
      <c r="J78" s="535"/>
      <c r="K78" s="528">
        <f>ROUND(1*C78*D78*E78*H78*(($E$15+0)-($E$13+0)),2)</f>
        <v>-528.84</v>
      </c>
      <c r="L78" s="529"/>
    </row>
    <row r="79" spans="2:12" x14ac:dyDescent="0.25">
      <c r="B79" s="264">
        <v>44317</v>
      </c>
      <c r="C79" s="265">
        <v>0</v>
      </c>
      <c r="D79" s="266">
        <v>0.06</v>
      </c>
      <c r="E79" s="526">
        <v>2.4420000000000002</v>
      </c>
      <c r="F79" s="527"/>
      <c r="G79" s="267">
        <f t="shared" si="10"/>
        <v>0</v>
      </c>
      <c r="H79" s="268">
        <v>5.2999999999999999E-2</v>
      </c>
      <c r="I79" s="534">
        <f t="shared" si="11"/>
        <v>0</v>
      </c>
      <c r="J79" s="535"/>
      <c r="K79" s="528">
        <f>ROUND(1*C79*D79*E79*H79*(($E$16+0)-($E$13+0)),2)</f>
        <v>0</v>
      </c>
      <c r="L79" s="529"/>
    </row>
    <row r="80" spans="2:12" x14ac:dyDescent="0.25">
      <c r="B80" s="264">
        <v>44348</v>
      </c>
      <c r="C80" s="265">
        <v>0</v>
      </c>
      <c r="D80" s="266">
        <v>0.06</v>
      </c>
      <c r="E80" s="526">
        <v>2.4420000000000002</v>
      </c>
      <c r="F80" s="527"/>
      <c r="G80" s="267">
        <f t="shared" si="10"/>
        <v>0</v>
      </c>
      <c r="H80" s="268">
        <v>5.2999999999999999E-2</v>
      </c>
      <c r="I80" s="534">
        <f t="shared" si="11"/>
        <v>0</v>
      </c>
      <c r="J80" s="535"/>
      <c r="K80" s="528">
        <f>ROUND(1*C80*D80*E80*H80*(($E$17+0)-($E$13+0)),2)</f>
        <v>0</v>
      </c>
      <c r="L80" s="529"/>
    </row>
    <row r="81" spans="2:12" x14ac:dyDescent="0.25">
      <c r="B81" s="264">
        <v>44378</v>
      </c>
      <c r="C81" s="379">
        <v>4191.5</v>
      </c>
      <c r="D81" s="266">
        <v>0.06</v>
      </c>
      <c r="E81" s="526">
        <v>2.4420000000000002</v>
      </c>
      <c r="F81" s="527"/>
      <c r="G81" s="267">
        <f t="shared" si="10"/>
        <v>614.13858000000005</v>
      </c>
      <c r="H81" s="268">
        <v>5.2999999999999999E-2</v>
      </c>
      <c r="I81" s="534">
        <f t="shared" si="11"/>
        <v>32.549344740000002</v>
      </c>
      <c r="J81" s="535"/>
      <c r="K81" s="538">
        <f>ROUND(1*C81*D81*E81*H81*(($E$18+0)-($E$13+0)),2)</f>
        <v>3059.64</v>
      </c>
      <c r="L81" s="539"/>
    </row>
    <row r="82" spans="2:12" x14ac:dyDescent="0.25">
      <c r="B82" s="264">
        <v>44378</v>
      </c>
      <c r="C82" s="379">
        <v>460</v>
      </c>
      <c r="D82" s="266">
        <v>0.06</v>
      </c>
      <c r="E82" s="526">
        <v>2.4420000000000002</v>
      </c>
      <c r="F82" s="527"/>
      <c r="G82" s="267">
        <f t="shared" ref="G82" si="12">+E82*D82*C82</f>
        <v>67.399200000000008</v>
      </c>
      <c r="H82" s="268">
        <v>5.2999999999999999E-2</v>
      </c>
      <c r="I82" s="534">
        <f t="shared" ref="I82" si="13">+H82*G82</f>
        <v>3.5721576000000002</v>
      </c>
      <c r="J82" s="535"/>
      <c r="K82" s="538">
        <f>ROUND(1*C82*D82*E82*H82*(($E$18+0)-($E$13+0)),2)</f>
        <v>335.78</v>
      </c>
      <c r="L82" s="539"/>
    </row>
    <row r="83" spans="2:12" x14ac:dyDescent="0.25">
      <c r="B83" s="264">
        <v>44409</v>
      </c>
      <c r="C83" s="265">
        <v>0</v>
      </c>
      <c r="D83" s="266">
        <v>0.06</v>
      </c>
      <c r="E83" s="526">
        <v>2.4420000000000002</v>
      </c>
      <c r="F83" s="527"/>
      <c r="G83" s="267">
        <f t="shared" si="10"/>
        <v>0</v>
      </c>
      <c r="H83" s="268">
        <v>5.2999999999999999E-2</v>
      </c>
      <c r="I83" s="534">
        <f t="shared" si="11"/>
        <v>0</v>
      </c>
      <c r="J83" s="535"/>
      <c r="K83" s="528">
        <f>ROUND(1*C83*D83*E83*H83*(($E$19+0)-($E$13+0)),2)</f>
        <v>0</v>
      </c>
      <c r="L83" s="529"/>
    </row>
    <row r="84" spans="2:12" x14ac:dyDescent="0.25">
      <c r="C84" s="265">
        <f>SUM(C76:C83)</f>
        <v>5902.5</v>
      </c>
      <c r="I84" s="536" t="s">
        <v>175</v>
      </c>
      <c r="J84" s="536"/>
      <c r="K84" s="537">
        <f>SUM(K76:K83)</f>
        <v>2866.58</v>
      </c>
      <c r="L84" s="537"/>
    </row>
    <row r="85" spans="2:12" x14ac:dyDescent="0.25">
      <c r="C85" s="269"/>
      <c r="I85" s="273"/>
      <c r="J85" s="273"/>
      <c r="K85" s="377"/>
      <c r="L85" s="377"/>
    </row>
    <row r="86" spans="2:12" x14ac:dyDescent="0.25">
      <c r="B86" s="518" t="str">
        <f>[1]AKT!C104</f>
        <v>Poorsest asfaltbetoonist AC 20 base 100/150 kiht</v>
      </c>
      <c r="C86" s="518"/>
      <c r="D86" s="518"/>
      <c r="E86" s="518"/>
      <c r="F86" s="250" t="str">
        <f>[1]AKT!D104</f>
        <v xml:space="preserve"> h = 5 cm</v>
      </c>
    </row>
    <row r="87" spans="2:12" ht="39.6" x14ac:dyDescent="0.25">
      <c r="B87" s="259" t="s">
        <v>167</v>
      </c>
      <c r="C87" s="259" t="s">
        <v>168</v>
      </c>
      <c r="D87" s="259" t="s">
        <v>169</v>
      </c>
      <c r="E87" s="519" t="s">
        <v>170</v>
      </c>
      <c r="F87" s="520"/>
      <c r="G87" s="259" t="s">
        <v>171</v>
      </c>
      <c r="H87" s="259" t="s">
        <v>172</v>
      </c>
      <c r="I87" s="519" t="s">
        <v>173</v>
      </c>
      <c r="J87" s="520"/>
      <c r="K87" s="519" t="s">
        <v>174</v>
      </c>
      <c r="L87" s="520"/>
    </row>
    <row r="88" spans="2:12" x14ac:dyDescent="0.25">
      <c r="B88" s="260"/>
      <c r="C88" s="261"/>
      <c r="D88" s="262"/>
      <c r="E88" s="521"/>
      <c r="F88" s="522"/>
      <c r="G88" s="375"/>
      <c r="H88" s="263"/>
      <c r="I88" s="523"/>
      <c r="J88" s="524"/>
      <c r="K88" s="523"/>
      <c r="L88" s="524"/>
    </row>
    <row r="89" spans="2:12" x14ac:dyDescent="0.25">
      <c r="B89" s="264">
        <v>44105</v>
      </c>
      <c r="C89" s="265">
        <v>36447</v>
      </c>
      <c r="D89" s="266">
        <v>0.05</v>
      </c>
      <c r="E89" s="526">
        <v>2.3519999999999999</v>
      </c>
      <c r="F89" s="527"/>
      <c r="G89" s="267">
        <f t="shared" ref="G89:G95" si="14">+E89*D89*C89</f>
        <v>4286.1671999999999</v>
      </c>
      <c r="H89" s="268">
        <v>3.7999999999999999E-2</v>
      </c>
      <c r="I89" s="534">
        <f t="shared" ref="I89:I95" si="15">+H89*G89</f>
        <v>162.87435359999998</v>
      </c>
      <c r="J89" s="535"/>
      <c r="K89" s="528">
        <f>ROUND(1*C89*D89*E89*H89*(($E$14+0)-($E$13+0)),2)</f>
        <v>-8143.72</v>
      </c>
      <c r="L89" s="529"/>
    </row>
    <row r="90" spans="2:12" x14ac:dyDescent="0.25">
      <c r="B90" s="264">
        <v>44136</v>
      </c>
      <c r="C90" s="265">
        <v>2342</v>
      </c>
      <c r="D90" s="266">
        <v>0.05</v>
      </c>
      <c r="E90" s="526">
        <v>2.3519999999999999</v>
      </c>
      <c r="F90" s="527"/>
      <c r="G90" s="267">
        <f t="shared" si="14"/>
        <v>275.41919999999999</v>
      </c>
      <c r="H90" s="268">
        <v>3.7999999999999999E-2</v>
      </c>
      <c r="I90" s="534">
        <f t="shared" si="15"/>
        <v>10.465929599999999</v>
      </c>
      <c r="J90" s="535"/>
      <c r="K90" s="528">
        <f>ROUND(1*C90*D90*E90*H90*(($E$15+0)-($E$13+0)),2)</f>
        <v>-575.63</v>
      </c>
      <c r="L90" s="529"/>
    </row>
    <row r="91" spans="2:12" x14ac:dyDescent="0.25">
      <c r="B91" s="264">
        <v>44317</v>
      </c>
      <c r="C91" s="265">
        <v>23287</v>
      </c>
      <c r="D91" s="266">
        <v>0.05</v>
      </c>
      <c r="E91" s="526">
        <v>2.3519999999999999</v>
      </c>
      <c r="F91" s="527"/>
      <c r="G91" s="267">
        <f t="shared" si="14"/>
        <v>2738.5511999999999</v>
      </c>
      <c r="H91" s="268">
        <v>3.7999999999999999E-2</v>
      </c>
      <c r="I91" s="534">
        <f t="shared" si="15"/>
        <v>104.06494559999999</v>
      </c>
      <c r="J91" s="535"/>
      <c r="K91" s="528">
        <f>ROUND(1*C91*D91*E91*H91*(($E$16+0)-($E$13+0)),2)</f>
        <v>6868.29</v>
      </c>
      <c r="L91" s="529"/>
    </row>
    <row r="92" spans="2:12" x14ac:dyDescent="0.25">
      <c r="B92" s="264">
        <v>44348</v>
      </c>
      <c r="C92" s="265">
        <v>51223</v>
      </c>
      <c r="D92" s="266">
        <v>0.05</v>
      </c>
      <c r="E92" s="526">
        <v>2.3519999999999999</v>
      </c>
      <c r="F92" s="527"/>
      <c r="G92" s="267">
        <f t="shared" si="14"/>
        <v>6023.8247999999994</v>
      </c>
      <c r="H92" s="268">
        <v>3.7999999999999999E-2</v>
      </c>
      <c r="I92" s="534">
        <f t="shared" si="15"/>
        <v>228.90534239999997</v>
      </c>
      <c r="J92" s="535"/>
      <c r="K92" s="528">
        <f>ROUND(1*C92*D92*E92*H92*(($E$17+0)-($E$13+0)),2)</f>
        <v>15336.66</v>
      </c>
      <c r="L92" s="529"/>
    </row>
    <row r="93" spans="2:12" x14ac:dyDescent="0.25">
      <c r="B93" s="264">
        <v>44378</v>
      </c>
      <c r="C93" s="379">
        <v>12589</v>
      </c>
      <c r="D93" s="266">
        <v>0.05</v>
      </c>
      <c r="E93" s="526">
        <v>2.3519999999999999</v>
      </c>
      <c r="F93" s="527"/>
      <c r="G93" s="267">
        <f t="shared" si="14"/>
        <v>1480.4664</v>
      </c>
      <c r="H93" s="268">
        <v>3.7999999999999999E-2</v>
      </c>
      <c r="I93" s="534">
        <f t="shared" si="15"/>
        <v>56.257723200000001</v>
      </c>
      <c r="J93" s="535"/>
      <c r="K93" s="538">
        <f>ROUND(1*C93*D93*E93*H93*(($E$18+0)-($E$13+0)),2)</f>
        <v>5288.23</v>
      </c>
      <c r="L93" s="539"/>
    </row>
    <row r="94" spans="2:12" x14ac:dyDescent="0.25">
      <c r="B94" s="264">
        <v>44378</v>
      </c>
      <c r="C94" s="379">
        <v>0</v>
      </c>
      <c r="D94" s="266">
        <v>0.05</v>
      </c>
      <c r="E94" s="526">
        <v>2.3519999999999999</v>
      </c>
      <c r="F94" s="527"/>
      <c r="G94" s="267">
        <f t="shared" si="14"/>
        <v>0</v>
      </c>
      <c r="H94" s="268">
        <v>3.7999999999999999E-2</v>
      </c>
      <c r="I94" s="534">
        <f t="shared" ref="I94" si="16">+H94*G94</f>
        <v>0</v>
      </c>
      <c r="J94" s="535"/>
      <c r="K94" s="538">
        <f>ROUND(1*C94*D94*E94*H94*(($E$18+0)-($E$13+0)),2)</f>
        <v>0</v>
      </c>
      <c r="L94" s="539"/>
    </row>
    <row r="95" spans="2:12" x14ac:dyDescent="0.25">
      <c r="B95" s="264">
        <v>44409</v>
      </c>
      <c r="C95" s="265">
        <v>0</v>
      </c>
      <c r="D95" s="266">
        <v>0.05</v>
      </c>
      <c r="E95" s="526">
        <v>2.3519999999999999</v>
      </c>
      <c r="F95" s="527"/>
      <c r="G95" s="267">
        <f t="shared" si="14"/>
        <v>0</v>
      </c>
      <c r="H95" s="268">
        <v>3.7999999999999999E-2</v>
      </c>
      <c r="I95" s="534">
        <f t="shared" si="15"/>
        <v>0</v>
      </c>
      <c r="J95" s="535"/>
      <c r="K95" s="528">
        <f>ROUND(1*C95*D95*E95*H95*(($E$19+0)-($E$13+0)),2)</f>
        <v>0</v>
      </c>
      <c r="L95" s="529"/>
    </row>
    <row r="96" spans="2:12" x14ac:dyDescent="0.25">
      <c r="C96" s="265">
        <f>SUM(C88:C95)</f>
        <v>125888</v>
      </c>
      <c r="I96" s="536" t="s">
        <v>175</v>
      </c>
      <c r="J96" s="536"/>
      <c r="K96" s="537">
        <f>SUM(K88:K95)</f>
        <v>18773.829999999998</v>
      </c>
      <c r="L96" s="537"/>
    </row>
    <row r="98" spans="2:12" x14ac:dyDescent="0.25">
      <c r="B98" s="525" t="str">
        <f>[1]AKT!A20</f>
        <v>Riigitee nr 52  Viljandi - Rõngu km 7,000 - 22,098 Nõmme - Mustla lõigu rekonstrueerimine ja Raassilla silla lammutamine ja uue silla ehitamine</v>
      </c>
      <c r="C98" s="525"/>
      <c r="D98" s="525"/>
      <c r="E98" s="525"/>
      <c r="F98" s="525"/>
      <c r="G98" s="525"/>
      <c r="H98" s="525"/>
      <c r="I98" s="525"/>
      <c r="J98" s="525"/>
      <c r="K98" s="525"/>
      <c r="L98" s="525"/>
    </row>
    <row r="99" spans="2:12" x14ac:dyDescent="0.25">
      <c r="B99" s="258" t="str">
        <f>[1]AKT!C98</f>
        <v>Juurdelisatav orgaaniline sideaine (sisaldus 1,5% puhta
bituumeni osas)</v>
      </c>
      <c r="E99" s="250">
        <f>[1]AKT!D98</f>
        <v>0</v>
      </c>
    </row>
    <row r="100" spans="2:12" ht="39.6" x14ac:dyDescent="0.25">
      <c r="B100" s="270" t="s">
        <v>167</v>
      </c>
      <c r="C100" s="270" t="s">
        <v>176</v>
      </c>
      <c r="D100" s="270" t="s">
        <v>177</v>
      </c>
      <c r="E100" s="530" t="s">
        <v>178</v>
      </c>
      <c r="F100" s="531"/>
      <c r="G100" s="270" t="s">
        <v>179</v>
      </c>
      <c r="H100" s="270" t="s">
        <v>180</v>
      </c>
      <c r="I100" s="530" t="s">
        <v>181</v>
      </c>
      <c r="J100" s="531"/>
      <c r="K100" s="530" t="s">
        <v>174</v>
      </c>
      <c r="L100" s="531"/>
    </row>
    <row r="101" spans="2:12" x14ac:dyDescent="0.25">
      <c r="B101" s="260"/>
      <c r="C101" s="265"/>
      <c r="D101" s="266"/>
      <c r="E101" s="532"/>
      <c r="F101" s="533"/>
      <c r="G101" s="267"/>
      <c r="H101" s="268"/>
      <c r="I101" s="534"/>
      <c r="J101" s="535"/>
      <c r="K101" s="534"/>
      <c r="L101" s="535"/>
    </row>
    <row r="102" spans="2:12" x14ac:dyDescent="0.25">
      <c r="B102" s="264">
        <v>44105</v>
      </c>
      <c r="C102" s="265">
        <v>38875</v>
      </c>
      <c r="D102" s="266">
        <v>0.16</v>
      </c>
      <c r="E102" s="526">
        <v>2.7</v>
      </c>
      <c r="F102" s="527"/>
      <c r="G102" s="271">
        <v>0.8</v>
      </c>
      <c r="H102" s="272">
        <f>E102*G102</f>
        <v>2.16</v>
      </c>
      <c r="I102" s="523">
        <f t="shared" ref="I102:I108" si="17">C102*1*E102/1000</f>
        <v>104.96250000000001</v>
      </c>
      <c r="J102" s="524"/>
      <c r="K102" s="528">
        <f>I102*(E14-E13)</f>
        <v>-5248.125</v>
      </c>
      <c r="L102" s="529"/>
    </row>
    <row r="103" spans="2:12" x14ac:dyDescent="0.25">
      <c r="B103" s="264">
        <v>44136</v>
      </c>
      <c r="C103" s="265">
        <v>0</v>
      </c>
      <c r="D103" s="266">
        <v>0.16</v>
      </c>
      <c r="E103" s="526">
        <v>0</v>
      </c>
      <c r="F103" s="527"/>
      <c r="G103" s="271">
        <v>0.8</v>
      </c>
      <c r="H103" s="272">
        <f t="shared" ref="H103:H108" si="18">E103*G103</f>
        <v>0</v>
      </c>
      <c r="I103" s="523">
        <f t="shared" si="17"/>
        <v>0</v>
      </c>
      <c r="J103" s="524"/>
      <c r="K103" s="528">
        <f>I103*(E15-E13)</f>
        <v>0</v>
      </c>
      <c r="L103" s="529"/>
    </row>
    <row r="104" spans="2:12" x14ac:dyDescent="0.25">
      <c r="B104" s="264">
        <v>44317</v>
      </c>
      <c r="C104" s="265">
        <v>37331</v>
      </c>
      <c r="D104" s="266">
        <v>0.16</v>
      </c>
      <c r="E104" s="526">
        <f>(2.7+2.6+2.7+2.7)/4</f>
        <v>2.6749999999999998</v>
      </c>
      <c r="F104" s="527">
        <f>(2.7+2.6+2.7+2.7)/4</f>
        <v>2.6749999999999998</v>
      </c>
      <c r="G104" s="271">
        <v>0.8</v>
      </c>
      <c r="H104" s="272">
        <f t="shared" si="18"/>
        <v>2.14</v>
      </c>
      <c r="I104" s="523">
        <f t="shared" si="17"/>
        <v>99.860424999999992</v>
      </c>
      <c r="J104" s="524"/>
      <c r="K104" s="528">
        <f>I104*(E16-E13)</f>
        <v>6590.7880499999992</v>
      </c>
      <c r="L104" s="529"/>
    </row>
    <row r="105" spans="2:12" x14ac:dyDescent="0.25">
      <c r="B105" s="264">
        <v>44348</v>
      </c>
      <c r="C105" s="265">
        <v>51506</v>
      </c>
      <c r="D105" s="266">
        <v>0.16</v>
      </c>
      <c r="E105" s="526">
        <f>(3.1+2.8+2.8+2.8+2.7+2.8)/6</f>
        <v>2.8333333333333335</v>
      </c>
      <c r="F105" s="527"/>
      <c r="G105" s="271">
        <v>0.8</v>
      </c>
      <c r="H105" s="272">
        <f t="shared" si="18"/>
        <v>2.2666666666666671</v>
      </c>
      <c r="I105" s="523">
        <f t="shared" si="17"/>
        <v>145.93366666666668</v>
      </c>
      <c r="J105" s="524"/>
      <c r="K105" s="528">
        <f>I105*(E17-E13)</f>
        <v>9777.5556666666671</v>
      </c>
      <c r="L105" s="529"/>
    </row>
    <row r="106" spans="2:12" x14ac:dyDescent="0.25">
      <c r="B106" s="264">
        <v>44378</v>
      </c>
      <c r="C106" s="265"/>
      <c r="D106" s="266">
        <v>0.16</v>
      </c>
      <c r="E106" s="526">
        <v>0</v>
      </c>
      <c r="F106" s="527"/>
      <c r="G106" s="271">
        <v>0.8</v>
      </c>
      <c r="H106" s="272">
        <f t="shared" si="18"/>
        <v>0</v>
      </c>
      <c r="I106" s="523">
        <f t="shared" si="17"/>
        <v>0</v>
      </c>
      <c r="J106" s="524"/>
      <c r="K106" s="528">
        <f>ROUND(0.8*I106*(($E18+0)-($E$13+0)),2)</f>
        <v>0</v>
      </c>
      <c r="L106" s="529"/>
    </row>
    <row r="107" spans="2:12" x14ac:dyDescent="0.25">
      <c r="B107" s="264">
        <v>44378</v>
      </c>
      <c r="C107" s="265"/>
      <c r="D107" s="266">
        <v>0.16</v>
      </c>
      <c r="E107" s="526">
        <v>0</v>
      </c>
      <c r="F107" s="527"/>
      <c r="G107" s="271">
        <v>0.8</v>
      </c>
      <c r="H107" s="272">
        <f t="shared" si="18"/>
        <v>0</v>
      </c>
      <c r="I107" s="523">
        <f t="shared" ref="I107" si="19">C107*1*E107/1000</f>
        <v>0</v>
      </c>
      <c r="J107" s="524"/>
      <c r="K107" s="528">
        <f>ROUND(0.8*I107*(($E19+0)-($E$13+0)),2)</f>
        <v>0</v>
      </c>
      <c r="L107" s="529"/>
    </row>
    <row r="108" spans="2:12" x14ac:dyDescent="0.25">
      <c r="B108" s="264">
        <v>44409</v>
      </c>
      <c r="C108" s="265"/>
      <c r="D108" s="266">
        <v>0.16</v>
      </c>
      <c r="E108" s="526">
        <v>0</v>
      </c>
      <c r="F108" s="527"/>
      <c r="G108" s="271">
        <v>0.8</v>
      </c>
      <c r="H108" s="272">
        <f t="shared" si="18"/>
        <v>0</v>
      </c>
      <c r="I108" s="523">
        <f t="shared" si="17"/>
        <v>0</v>
      </c>
      <c r="J108" s="524"/>
      <c r="K108" s="528">
        <f>ROUND(0.8*I108*(($E19+0)-($E$13+0)),2)</f>
        <v>0</v>
      </c>
      <c r="L108" s="529"/>
    </row>
    <row r="109" spans="2:12" x14ac:dyDescent="0.25">
      <c r="C109" s="265">
        <f>SUM(C101:C108)</f>
        <v>127712</v>
      </c>
      <c r="I109" s="536" t="s">
        <v>175</v>
      </c>
      <c r="J109" s="536"/>
      <c r="K109" s="537">
        <f>SUM(K101:K108)</f>
        <v>11120.218716666666</v>
      </c>
      <c r="L109" s="537"/>
    </row>
    <row r="112" spans="2:12" x14ac:dyDescent="0.25">
      <c r="I112" s="273"/>
      <c r="J112" s="273"/>
      <c r="K112" s="274"/>
      <c r="L112" s="275"/>
    </row>
    <row r="114" spans="2:15" ht="17.399999999999999" x14ac:dyDescent="0.3">
      <c r="B114" s="276" t="s">
        <v>182</v>
      </c>
      <c r="K114" s="277"/>
      <c r="L114" s="277">
        <f>K48+K60+K72+K84+K96+K109</f>
        <v>64770.028716666668</v>
      </c>
      <c r="O114" s="278"/>
    </row>
    <row r="115" spans="2:15" ht="17.399999999999999" x14ac:dyDescent="0.3">
      <c r="B115" s="276" t="s">
        <v>183</v>
      </c>
      <c r="K115" s="277"/>
      <c r="L115" s="277"/>
    </row>
    <row r="116" spans="2:15" ht="17.399999999999999" x14ac:dyDescent="0.3">
      <c r="B116" s="276"/>
      <c r="K116" s="277" t="s">
        <v>501</v>
      </c>
      <c r="L116" s="277">
        <f t="shared" ref="L116:L122" si="20">K41+K53+K65+K77+K89+K102</f>
        <v>-21782.205000000002</v>
      </c>
    </row>
    <row r="117" spans="2:15" ht="17.399999999999999" x14ac:dyDescent="0.3">
      <c r="B117" s="276"/>
      <c r="K117" s="277" t="s">
        <v>502</v>
      </c>
      <c r="L117" s="277">
        <f t="shared" si="20"/>
        <v>-3216.9</v>
      </c>
    </row>
    <row r="118" spans="2:15" ht="17.399999999999999" x14ac:dyDescent="0.3">
      <c r="B118" s="276"/>
      <c r="K118" s="277" t="s">
        <v>184</v>
      </c>
      <c r="L118" s="277">
        <f t="shared" si="20"/>
        <v>13459.07805</v>
      </c>
    </row>
    <row r="119" spans="2:15" ht="17.399999999999999" x14ac:dyDescent="0.3">
      <c r="B119" s="276"/>
      <c r="K119" s="277" t="s">
        <v>185</v>
      </c>
      <c r="L119" s="277">
        <f t="shared" si="20"/>
        <v>28696.875666666667</v>
      </c>
    </row>
    <row r="120" spans="2:15" ht="15.6" x14ac:dyDescent="0.3">
      <c r="B120" s="279"/>
      <c r="K120" s="277" t="s">
        <v>186</v>
      </c>
      <c r="L120" s="277">
        <f t="shared" si="20"/>
        <v>39108.300000000003</v>
      </c>
    </row>
    <row r="121" spans="2:15" ht="15.6" x14ac:dyDescent="0.3">
      <c r="B121" s="279"/>
      <c r="K121" s="277" t="s">
        <v>503</v>
      </c>
      <c r="L121" s="277">
        <f t="shared" si="20"/>
        <v>6477.49</v>
      </c>
    </row>
    <row r="122" spans="2:15" ht="15.6" x14ac:dyDescent="0.3">
      <c r="K122" s="277" t="s">
        <v>187</v>
      </c>
      <c r="L122" s="277">
        <f t="shared" si="20"/>
        <v>2027.39</v>
      </c>
    </row>
    <row r="125" spans="2:15" x14ac:dyDescent="0.25">
      <c r="B125" s="1" t="s">
        <v>18</v>
      </c>
      <c r="D125" s="35"/>
      <c r="E125" s="1" t="s">
        <v>17</v>
      </c>
      <c r="G125" s="35"/>
      <c r="H125" s="280"/>
      <c r="I125" s="281"/>
      <c r="J125" s="1" t="s">
        <v>188</v>
      </c>
      <c r="K125" s="282"/>
      <c r="L125" s="283"/>
      <c r="M125" s="282"/>
      <c r="N125" s="284"/>
    </row>
    <row r="126" spans="2:15" x14ac:dyDescent="0.25">
      <c r="B126" s="285" t="s">
        <v>455</v>
      </c>
      <c r="D126" s="286"/>
      <c r="E126" s="286" t="s">
        <v>87</v>
      </c>
      <c r="G126" s="286"/>
      <c r="H126"/>
      <c r="I126" s="281"/>
      <c r="J126" s="285" t="s">
        <v>456</v>
      </c>
      <c r="K126" s="282"/>
      <c r="L126" s="283"/>
      <c r="M126" s="282"/>
      <c r="N126" s="284"/>
    </row>
    <row r="127" spans="2:15" x14ac:dyDescent="0.25">
      <c r="B127" t="s">
        <v>19</v>
      </c>
      <c r="D127" s="286"/>
      <c r="E127" s="286" t="s">
        <v>498</v>
      </c>
      <c r="G127" s="286"/>
      <c r="H127"/>
      <c r="I127" s="281"/>
      <c r="J127" s="285" t="s">
        <v>149</v>
      </c>
      <c r="K127" s="282"/>
      <c r="L127" s="283"/>
      <c r="M127" s="282"/>
      <c r="N127" s="287"/>
    </row>
    <row r="128" spans="2:15" x14ac:dyDescent="0.25">
      <c r="B128"/>
      <c r="D128" s="286"/>
      <c r="E128" s="286"/>
      <c r="G128" s="286"/>
      <c r="H128"/>
      <c r="I128" s="281"/>
      <c r="J128"/>
      <c r="K128" s="282"/>
      <c r="L128" s="283"/>
      <c r="M128" s="282"/>
      <c r="N128" s="287"/>
    </row>
    <row r="129" spans="2:14" x14ac:dyDescent="0.25">
      <c r="B129"/>
      <c r="D129" s="286"/>
      <c r="E129"/>
      <c r="G129" s="286"/>
      <c r="H129"/>
      <c r="I129" s="281"/>
      <c r="J129"/>
      <c r="K129" s="288"/>
      <c r="L129" s="283"/>
      <c r="M129" s="288"/>
      <c r="N129" s="287"/>
    </row>
    <row r="130" spans="2:14" x14ac:dyDescent="0.25">
      <c r="B130" s="286" t="s">
        <v>189</v>
      </c>
      <c r="D130" s="289"/>
      <c r="E130" s="286" t="s">
        <v>189</v>
      </c>
      <c r="G130" s="289"/>
      <c r="H130"/>
      <c r="I130" s="281"/>
      <c r="J130" s="286" t="s">
        <v>189</v>
      </c>
      <c r="K130" s="282"/>
      <c r="L130" s="283"/>
      <c r="M130" s="282"/>
      <c r="N130" s="284"/>
    </row>
    <row r="131" spans="2:14" x14ac:dyDescent="0.25">
      <c r="B131" s="290"/>
      <c r="C131" s="290"/>
      <c r="D131" s="290"/>
      <c r="E131" s="291"/>
      <c r="F131" s="291"/>
      <c r="G131" s="283"/>
      <c r="H131" s="283"/>
      <c r="I131" s="281"/>
      <c r="J131" s="287"/>
      <c r="K131" s="282"/>
      <c r="L131" s="283"/>
      <c r="M131" s="282"/>
      <c r="N131" s="287"/>
    </row>
    <row r="132" spans="2:14" x14ac:dyDescent="0.25">
      <c r="B132" s="291"/>
      <c r="C132" s="291"/>
      <c r="D132" s="291"/>
      <c r="E132" s="291"/>
      <c r="F132" s="291"/>
      <c r="G132" s="292"/>
      <c r="H132" s="291"/>
      <c r="I132" s="281"/>
      <c r="J132" s="287"/>
      <c r="K132" s="281"/>
      <c r="L132" s="287"/>
      <c r="M132" s="293"/>
      <c r="N132" s="284"/>
    </row>
    <row r="133" spans="2:14" x14ac:dyDescent="0.25">
      <c r="B133" s="291"/>
      <c r="C133" s="291"/>
      <c r="D133" s="291"/>
      <c r="E133" s="294"/>
      <c r="F133" s="294"/>
      <c r="G133" s="295"/>
      <c r="H133" s="294"/>
      <c r="I133" s="296"/>
      <c r="J133" s="297"/>
      <c r="K133" s="281"/>
      <c r="L133" s="287"/>
      <c r="M133" s="293"/>
      <c r="N133" s="287"/>
    </row>
  </sheetData>
  <mergeCells count="182">
    <mergeCell ref="C2:K2"/>
    <mergeCell ref="E39:F39"/>
    <mergeCell ref="I39:J39"/>
    <mergeCell ref="K39:L39"/>
    <mergeCell ref="E40:F40"/>
    <mergeCell ref="I40:J40"/>
    <mergeCell ref="K40:L40"/>
    <mergeCell ref="B37:L37"/>
    <mergeCell ref="B38:E38"/>
    <mergeCell ref="E47:F47"/>
    <mergeCell ref="I47:J47"/>
    <mergeCell ref="K47:L47"/>
    <mergeCell ref="I48:J48"/>
    <mergeCell ref="K48:L48"/>
    <mergeCell ref="E41:F41"/>
    <mergeCell ref="I41:J41"/>
    <mergeCell ref="K41:L41"/>
    <mergeCell ref="E42:F42"/>
    <mergeCell ref="I42:J42"/>
    <mergeCell ref="K42:L42"/>
    <mergeCell ref="I45:J45"/>
    <mergeCell ref="K45:L45"/>
    <mergeCell ref="E43:F43"/>
    <mergeCell ref="I43:J43"/>
    <mergeCell ref="K43:L43"/>
    <mergeCell ref="E44:F44"/>
    <mergeCell ref="I44:J44"/>
    <mergeCell ref="K44:L44"/>
    <mergeCell ref="E45:F45"/>
    <mergeCell ref="E46:F46"/>
    <mergeCell ref="I46:J46"/>
    <mergeCell ref="K46:L46"/>
    <mergeCell ref="E63:F63"/>
    <mergeCell ref="I63:J63"/>
    <mergeCell ref="K63:L63"/>
    <mergeCell ref="E64:F64"/>
    <mergeCell ref="I64:J64"/>
    <mergeCell ref="K64:L64"/>
    <mergeCell ref="I55:J55"/>
    <mergeCell ref="K55:L55"/>
    <mergeCell ref="E59:F59"/>
    <mergeCell ref="I59:J59"/>
    <mergeCell ref="K59:L59"/>
    <mergeCell ref="I60:J60"/>
    <mergeCell ref="K60:L60"/>
    <mergeCell ref="E58:F58"/>
    <mergeCell ref="I58:J58"/>
    <mergeCell ref="K58:L58"/>
    <mergeCell ref="E71:F71"/>
    <mergeCell ref="I71:J71"/>
    <mergeCell ref="K71:L71"/>
    <mergeCell ref="I72:J72"/>
    <mergeCell ref="K72:L72"/>
    <mergeCell ref="B74:E74"/>
    <mergeCell ref="I65:J65"/>
    <mergeCell ref="K65:L65"/>
    <mergeCell ref="E68:F68"/>
    <mergeCell ref="I68:J68"/>
    <mergeCell ref="K68:L68"/>
    <mergeCell ref="E69:F69"/>
    <mergeCell ref="I69:J69"/>
    <mergeCell ref="K69:L69"/>
    <mergeCell ref="E65:F65"/>
    <mergeCell ref="E66:F66"/>
    <mergeCell ref="I66:J66"/>
    <mergeCell ref="K66:L66"/>
    <mergeCell ref="E67:F67"/>
    <mergeCell ref="I67:J67"/>
    <mergeCell ref="K67:L67"/>
    <mergeCell ref="E70:F70"/>
    <mergeCell ref="I70:J70"/>
    <mergeCell ref="K70:L70"/>
    <mergeCell ref="I75:J75"/>
    <mergeCell ref="K75:L75"/>
    <mergeCell ref="E78:F78"/>
    <mergeCell ref="I78:J78"/>
    <mergeCell ref="K78:L78"/>
    <mergeCell ref="E79:F79"/>
    <mergeCell ref="I79:J79"/>
    <mergeCell ref="K79:L79"/>
    <mergeCell ref="E75:F75"/>
    <mergeCell ref="E76:F76"/>
    <mergeCell ref="I76:J76"/>
    <mergeCell ref="K76:L76"/>
    <mergeCell ref="E77:F77"/>
    <mergeCell ref="I77:J77"/>
    <mergeCell ref="K77:L77"/>
    <mergeCell ref="E83:F83"/>
    <mergeCell ref="I83:J83"/>
    <mergeCell ref="K83:L83"/>
    <mergeCell ref="I84:J84"/>
    <mergeCell ref="K84:L84"/>
    <mergeCell ref="E80:F80"/>
    <mergeCell ref="I80:J80"/>
    <mergeCell ref="K80:L80"/>
    <mergeCell ref="E81:F81"/>
    <mergeCell ref="I81:J81"/>
    <mergeCell ref="K81:L81"/>
    <mergeCell ref="E82:F82"/>
    <mergeCell ref="I82:J82"/>
    <mergeCell ref="K82:L82"/>
    <mergeCell ref="I89:J89"/>
    <mergeCell ref="K89:L89"/>
    <mergeCell ref="E90:F90"/>
    <mergeCell ref="I90:J90"/>
    <mergeCell ref="K91:L91"/>
    <mergeCell ref="E92:F92"/>
    <mergeCell ref="I92:J92"/>
    <mergeCell ref="K92:L92"/>
    <mergeCell ref="I96:J96"/>
    <mergeCell ref="K96:L96"/>
    <mergeCell ref="E93:F93"/>
    <mergeCell ref="I93:J93"/>
    <mergeCell ref="K93:L93"/>
    <mergeCell ref="E91:F91"/>
    <mergeCell ref="I91:J91"/>
    <mergeCell ref="E95:F95"/>
    <mergeCell ref="I95:J95"/>
    <mergeCell ref="K95:L95"/>
    <mergeCell ref="K90:L90"/>
    <mergeCell ref="E94:F94"/>
    <mergeCell ref="I94:J94"/>
    <mergeCell ref="K94:L94"/>
    <mergeCell ref="E106:F106"/>
    <mergeCell ref="I106:J106"/>
    <mergeCell ref="K106:L106"/>
    <mergeCell ref="E108:F108"/>
    <mergeCell ref="I108:J108"/>
    <mergeCell ref="K108:L108"/>
    <mergeCell ref="I109:J109"/>
    <mergeCell ref="K109:L109"/>
    <mergeCell ref="E103:F103"/>
    <mergeCell ref="I103:J103"/>
    <mergeCell ref="K103:L103"/>
    <mergeCell ref="E107:F107"/>
    <mergeCell ref="I107:J107"/>
    <mergeCell ref="K107:L107"/>
    <mergeCell ref="B50:D50"/>
    <mergeCell ref="E55:F55"/>
    <mergeCell ref="E56:F56"/>
    <mergeCell ref="I56:J56"/>
    <mergeCell ref="K56:L56"/>
    <mergeCell ref="E57:F57"/>
    <mergeCell ref="I57:J57"/>
    <mergeCell ref="K57:L57"/>
    <mergeCell ref="B62:E62"/>
    <mergeCell ref="E53:F53"/>
    <mergeCell ref="I53:J53"/>
    <mergeCell ref="K53:L53"/>
    <mergeCell ref="E54:F54"/>
    <mergeCell ref="I54:J54"/>
    <mergeCell ref="K54:L54"/>
    <mergeCell ref="E51:F51"/>
    <mergeCell ref="I51:J51"/>
    <mergeCell ref="K51:L51"/>
    <mergeCell ref="E52:F52"/>
    <mergeCell ref="I52:J52"/>
    <mergeCell ref="K52:L52"/>
    <mergeCell ref="B86:E86"/>
    <mergeCell ref="E87:F87"/>
    <mergeCell ref="I87:J87"/>
    <mergeCell ref="K87:L87"/>
    <mergeCell ref="E88:F88"/>
    <mergeCell ref="I88:J88"/>
    <mergeCell ref="K88:L88"/>
    <mergeCell ref="B98:L98"/>
    <mergeCell ref="E105:F105"/>
    <mergeCell ref="E104:F104"/>
    <mergeCell ref="I104:J104"/>
    <mergeCell ref="K104:L104"/>
    <mergeCell ref="I105:J105"/>
    <mergeCell ref="K105:L105"/>
    <mergeCell ref="E100:F100"/>
    <mergeCell ref="I100:J100"/>
    <mergeCell ref="K100:L100"/>
    <mergeCell ref="E101:F101"/>
    <mergeCell ref="I101:J101"/>
    <mergeCell ref="K101:L101"/>
    <mergeCell ref="E102:F102"/>
    <mergeCell ref="I102:J102"/>
    <mergeCell ref="K102:L102"/>
    <mergeCell ref="E89:F89"/>
  </mergeCells>
  <phoneticPr fontId="64"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3D922-232B-4DE4-9134-AB66C72D64AC}">
  <dimension ref="A1:X18"/>
  <sheetViews>
    <sheetView workbookViewId="0">
      <selection activeCell="Y15" sqref="Y15"/>
    </sheetView>
  </sheetViews>
  <sheetFormatPr defaultRowHeight="13.2" x14ac:dyDescent="0.25"/>
  <cols>
    <col min="1" max="1" width="3.33203125" bestFit="1" customWidth="1"/>
    <col min="2" max="2" width="6" bestFit="1" customWidth="1"/>
    <col min="3" max="3" width="6" customWidth="1"/>
    <col min="4" max="4" width="25.5546875" customWidth="1"/>
    <col min="5" max="5" width="8.44140625" bestFit="1" customWidth="1"/>
    <col min="6" max="6" width="10" bestFit="1" customWidth="1"/>
    <col min="7" max="14" width="10" customWidth="1"/>
    <col min="15" max="15" width="9.33203125" customWidth="1"/>
    <col min="16" max="17" width="9.88671875" bestFit="1" customWidth="1"/>
    <col min="18" max="18" width="10.109375" bestFit="1" customWidth="1"/>
    <col min="19" max="20" width="10.109375" customWidth="1"/>
    <col min="21" max="21" width="10.109375" bestFit="1" customWidth="1"/>
    <col min="22" max="22" width="10.109375" customWidth="1"/>
    <col min="23" max="23" width="7.21875" bestFit="1" customWidth="1"/>
    <col min="24" max="24" width="8.44140625" bestFit="1" customWidth="1"/>
    <col min="25" max="25" width="10.21875" customWidth="1"/>
  </cols>
  <sheetData>
    <row r="1" spans="1:24" x14ac:dyDescent="0.25">
      <c r="D1" s="367"/>
    </row>
    <row r="2" spans="1:24" ht="13.8" thickBot="1" x14ac:dyDescent="0.3">
      <c r="D2" s="367" t="s">
        <v>495</v>
      </c>
    </row>
    <row r="3" spans="1:24" ht="52.8" x14ac:dyDescent="0.25">
      <c r="A3" s="346" t="s">
        <v>482</v>
      </c>
      <c r="B3" s="543" t="s">
        <v>497</v>
      </c>
      <c r="C3" s="544"/>
      <c r="D3" s="352" t="s">
        <v>485</v>
      </c>
      <c r="E3" s="353" t="s">
        <v>14</v>
      </c>
      <c r="F3" s="350" t="s">
        <v>487</v>
      </c>
      <c r="G3" s="350" t="s">
        <v>484</v>
      </c>
      <c r="H3" s="354" t="s">
        <v>492</v>
      </c>
      <c r="I3" s="354" t="s">
        <v>488</v>
      </c>
      <c r="J3" s="354" t="s">
        <v>489</v>
      </c>
      <c r="K3" s="364" t="s">
        <v>490</v>
      </c>
      <c r="L3" s="364" t="s">
        <v>491</v>
      </c>
      <c r="M3" s="541" t="s">
        <v>493</v>
      </c>
      <c r="N3" s="542"/>
      <c r="O3" s="354" t="s">
        <v>494</v>
      </c>
      <c r="P3" s="348">
        <v>44049</v>
      </c>
      <c r="Q3" s="348">
        <v>44068</v>
      </c>
      <c r="R3" s="348">
        <v>44069</v>
      </c>
      <c r="S3" s="348">
        <v>44077</v>
      </c>
      <c r="T3" s="348">
        <v>44091</v>
      </c>
      <c r="U3" s="348">
        <v>44145</v>
      </c>
      <c r="V3" s="357">
        <v>44158</v>
      </c>
      <c r="W3" s="360" t="s">
        <v>486</v>
      </c>
      <c r="X3" s="362" t="s">
        <v>483</v>
      </c>
    </row>
    <row r="4" spans="1:24" x14ac:dyDescent="0.25">
      <c r="A4" s="347">
        <v>1</v>
      </c>
      <c r="B4" s="347">
        <f>AKT!A72</f>
        <v>30605</v>
      </c>
      <c r="C4" s="368"/>
      <c r="D4" s="349" t="str">
        <f>AKT!C72</f>
        <v xml:space="preserve">Erosioonitõkkematt </v>
      </c>
      <c r="E4" s="51" t="s">
        <v>198</v>
      </c>
      <c r="F4" s="365">
        <f>AKT!F72</f>
        <v>7189</v>
      </c>
      <c r="G4" s="351">
        <f>AKT!G72</f>
        <v>1.1499999999999999</v>
      </c>
      <c r="H4" s="351">
        <f>AKT!H72</f>
        <v>8267.3499999999985</v>
      </c>
      <c r="I4" s="365">
        <v>0</v>
      </c>
      <c r="J4" s="351">
        <v>0</v>
      </c>
      <c r="K4" s="351">
        <v>7189</v>
      </c>
      <c r="L4" s="351">
        <v>8267.3499999999985</v>
      </c>
      <c r="M4" s="351">
        <v>0.4</v>
      </c>
      <c r="N4" s="351">
        <f t="shared" ref="N4:N5" si="0">L4*M4</f>
        <v>3306.9399999999996</v>
      </c>
      <c r="O4" s="351">
        <f t="shared" ref="O4:O5" si="1">N4/G4</f>
        <v>2875.6</v>
      </c>
      <c r="P4" s="348"/>
      <c r="Q4" s="348"/>
      <c r="R4" s="348"/>
      <c r="S4" s="348"/>
      <c r="T4" s="348"/>
      <c r="U4" s="355">
        <v>7200</v>
      </c>
      <c r="V4" s="357"/>
      <c r="W4" s="361">
        <f t="shared" ref="W4:W5" si="2">SUM(P4:V4)</f>
        <v>7200</v>
      </c>
      <c r="X4" s="363">
        <f t="shared" ref="X4:X5" si="3">F4-W4</f>
        <v>-11</v>
      </c>
    </row>
    <row r="5" spans="1:24" x14ac:dyDescent="0.25">
      <c r="A5" s="347">
        <v>2</v>
      </c>
      <c r="B5" s="347">
        <f>AKT!A77</f>
        <v>30706</v>
      </c>
      <c r="C5" s="368"/>
      <c r="D5" s="349" t="str">
        <f>AKT!C77</f>
        <v xml:space="preserve">Geokomposiit </v>
      </c>
      <c r="E5" s="29" t="s">
        <v>198</v>
      </c>
      <c r="F5" s="365">
        <f>AKT!F77</f>
        <v>38647</v>
      </c>
      <c r="G5" s="351">
        <f>AKT!G77</f>
        <v>1.78</v>
      </c>
      <c r="H5" s="351">
        <f>AKT!H77</f>
        <v>68791.66</v>
      </c>
      <c r="I5" s="365">
        <v>11933</v>
      </c>
      <c r="J5" s="351">
        <v>21240.739999999998</v>
      </c>
      <c r="K5" s="351">
        <v>26714</v>
      </c>
      <c r="L5" s="351">
        <v>47550.920000000006</v>
      </c>
      <c r="M5" s="351">
        <v>0.4</v>
      </c>
      <c r="N5" s="351">
        <f t="shared" si="0"/>
        <v>19020.368000000002</v>
      </c>
      <c r="O5" s="351">
        <f t="shared" si="1"/>
        <v>10685.6</v>
      </c>
      <c r="P5" s="348"/>
      <c r="Q5" s="348"/>
      <c r="R5" s="356">
        <v>40810</v>
      </c>
      <c r="S5" s="348"/>
      <c r="T5" s="348"/>
      <c r="U5" s="348"/>
      <c r="V5" s="357"/>
      <c r="W5" s="361">
        <f t="shared" si="2"/>
        <v>40810</v>
      </c>
      <c r="X5" s="363">
        <f t="shared" si="3"/>
        <v>-2163</v>
      </c>
    </row>
    <row r="6" spans="1:24" x14ac:dyDescent="0.25">
      <c r="A6" s="347">
        <v>3</v>
      </c>
      <c r="B6" s="347">
        <f>AKT!A132</f>
        <v>51001</v>
      </c>
      <c r="C6" s="368" t="str">
        <f>AKT!B132</f>
        <v>a</v>
      </c>
      <c r="D6" s="349" t="str">
        <f>AKT!D132</f>
        <v xml:space="preserve"> dia = 400 mm</v>
      </c>
      <c r="E6" s="353" t="s">
        <v>473</v>
      </c>
      <c r="F6" s="365">
        <f>AKT!F132</f>
        <v>580</v>
      </c>
      <c r="G6" s="351">
        <f>AKT!G132</f>
        <v>95.74</v>
      </c>
      <c r="H6" s="351">
        <f>AKT!H132</f>
        <v>55529.2</v>
      </c>
      <c r="I6" s="365">
        <v>102</v>
      </c>
      <c r="J6" s="351">
        <v>9765.48</v>
      </c>
      <c r="K6" s="351">
        <v>478</v>
      </c>
      <c r="L6" s="351">
        <v>45763.72</v>
      </c>
      <c r="M6" s="351">
        <v>0.4</v>
      </c>
      <c r="N6" s="351">
        <f>L6*M6</f>
        <v>18305.488000000001</v>
      </c>
      <c r="O6" s="351">
        <f>N6/G6</f>
        <v>191.20000000000002</v>
      </c>
      <c r="P6" s="355">
        <v>78</v>
      </c>
      <c r="Q6" s="355">
        <v>72</v>
      </c>
      <c r="R6" s="347"/>
      <c r="S6" s="355">
        <v>72</v>
      </c>
      <c r="T6" s="355">
        <v>72</v>
      </c>
      <c r="U6" s="355">
        <v>72</v>
      </c>
      <c r="V6" s="358">
        <v>216</v>
      </c>
      <c r="W6" s="361">
        <f>SUM(P6:V6)</f>
        <v>582</v>
      </c>
      <c r="X6" s="363">
        <f>F6-W6</f>
        <v>-2</v>
      </c>
    </row>
    <row r="7" spans="1:24" x14ac:dyDescent="0.25">
      <c r="A7" s="347">
        <v>4</v>
      </c>
      <c r="B7" s="347">
        <f>AKT!A133</f>
        <v>51001</v>
      </c>
      <c r="C7" s="368" t="str">
        <f>AKT!B133</f>
        <v>b</v>
      </c>
      <c r="D7" s="349" t="str">
        <f>AKT!D133</f>
        <v xml:space="preserve"> dia = 600 mm</v>
      </c>
      <c r="E7" s="353" t="s">
        <v>22</v>
      </c>
      <c r="F7" s="365">
        <f>AKT!F133</f>
        <v>25</v>
      </c>
      <c r="G7" s="351">
        <f>AKT!G133</f>
        <v>106.38</v>
      </c>
      <c r="H7" s="351">
        <f>AKT!H133</f>
        <v>2659.5</v>
      </c>
      <c r="I7" s="365">
        <v>0</v>
      </c>
      <c r="J7" s="351">
        <v>0</v>
      </c>
      <c r="K7" s="351">
        <v>25</v>
      </c>
      <c r="L7" s="351">
        <v>2659.5</v>
      </c>
      <c r="M7" s="351">
        <v>0.4</v>
      </c>
      <c r="N7" s="351">
        <f t="shared" ref="N7:N9" si="4">L7*M7</f>
        <v>1063.8</v>
      </c>
      <c r="O7" s="351">
        <f t="shared" ref="O7:O9" si="5">N7/G7</f>
        <v>10</v>
      </c>
      <c r="P7" s="355">
        <v>24</v>
      </c>
      <c r="Q7" s="347"/>
      <c r="R7" s="347"/>
      <c r="S7" s="347"/>
      <c r="T7" s="347"/>
      <c r="U7" s="347"/>
      <c r="V7" s="359"/>
      <c r="W7" s="361">
        <f t="shared" ref="W7:W17" si="6">SUM(P7:V7)</f>
        <v>24</v>
      </c>
      <c r="X7" s="363">
        <f t="shared" ref="X7:X17" si="7">F7-W7</f>
        <v>1</v>
      </c>
    </row>
    <row r="8" spans="1:24" x14ac:dyDescent="0.25">
      <c r="A8" s="347">
        <v>5</v>
      </c>
      <c r="B8" s="347">
        <f>AKT!A134</f>
        <v>51001</v>
      </c>
      <c r="C8" s="368" t="str">
        <f>AKT!B134</f>
        <v>c</v>
      </c>
      <c r="D8" s="349" t="str">
        <f>AKT!D134</f>
        <v xml:space="preserve"> dia = 800 mm</v>
      </c>
      <c r="E8" s="353" t="s">
        <v>22</v>
      </c>
      <c r="F8" s="365">
        <f>AKT!F134</f>
        <v>330</v>
      </c>
      <c r="G8" s="351">
        <f>AKT!G134</f>
        <v>138.30000000000001</v>
      </c>
      <c r="H8" s="351">
        <f>AKT!H134</f>
        <v>45639.000000000007</v>
      </c>
      <c r="I8" s="365">
        <v>57</v>
      </c>
      <c r="J8" s="351">
        <v>7883.1</v>
      </c>
      <c r="K8" s="351">
        <v>273</v>
      </c>
      <c r="L8" s="351">
        <v>37755.900000000009</v>
      </c>
      <c r="M8" s="351">
        <v>0.4</v>
      </c>
      <c r="N8" s="351">
        <f t="shared" si="4"/>
        <v>15102.360000000004</v>
      </c>
      <c r="O8" s="351">
        <f t="shared" si="5"/>
        <v>109.20000000000002</v>
      </c>
      <c r="P8" s="355">
        <v>60</v>
      </c>
      <c r="Q8" s="355">
        <v>72</v>
      </c>
      <c r="R8" s="347"/>
      <c r="S8" s="355">
        <v>72</v>
      </c>
      <c r="T8" s="355">
        <v>72</v>
      </c>
      <c r="U8" s="355">
        <v>48</v>
      </c>
      <c r="V8" s="359"/>
      <c r="W8" s="361">
        <f t="shared" si="6"/>
        <v>324</v>
      </c>
      <c r="X8" s="363">
        <f t="shared" si="7"/>
        <v>6</v>
      </c>
    </row>
    <row r="9" spans="1:24" x14ac:dyDescent="0.25">
      <c r="A9" s="347">
        <v>6</v>
      </c>
      <c r="B9" s="347">
        <f>AKT!A135</f>
        <v>51001</v>
      </c>
      <c r="C9" s="368" t="str">
        <f>AKT!B135</f>
        <v>d</v>
      </c>
      <c r="D9" s="349" t="str">
        <f>AKT!D135</f>
        <v xml:space="preserve"> dia = 1000 mm</v>
      </c>
      <c r="E9" s="353" t="s">
        <v>22</v>
      </c>
      <c r="F9" s="365">
        <f>AKT!F135</f>
        <v>23</v>
      </c>
      <c r="G9" s="351">
        <f>AKT!G135</f>
        <v>212.77</v>
      </c>
      <c r="H9" s="351">
        <f>AKT!H135</f>
        <v>4893.71</v>
      </c>
      <c r="I9" s="365">
        <v>0</v>
      </c>
      <c r="J9" s="351">
        <v>0</v>
      </c>
      <c r="K9" s="351">
        <v>23</v>
      </c>
      <c r="L9" s="351">
        <v>4893.71</v>
      </c>
      <c r="M9" s="351">
        <v>0.4</v>
      </c>
      <c r="N9" s="351">
        <f t="shared" si="4"/>
        <v>1957.4840000000002</v>
      </c>
      <c r="O9" s="351">
        <f t="shared" si="5"/>
        <v>9.2000000000000011</v>
      </c>
      <c r="P9" s="355">
        <v>24</v>
      </c>
      <c r="Q9" s="355">
        <v>12</v>
      </c>
      <c r="R9" s="347"/>
      <c r="S9" s="347"/>
      <c r="T9" s="347"/>
      <c r="U9" s="347"/>
      <c r="V9" s="359"/>
      <c r="W9" s="361">
        <f t="shared" si="6"/>
        <v>36</v>
      </c>
      <c r="X9" s="363">
        <f t="shared" si="7"/>
        <v>-13</v>
      </c>
    </row>
    <row r="10" spans="1:24" x14ac:dyDescent="0.25">
      <c r="C10" s="369"/>
      <c r="N10" s="366">
        <f>SUM(N4:N9)</f>
        <v>58756.44</v>
      </c>
    </row>
    <row r="11" spans="1:24" x14ac:dyDescent="0.25">
      <c r="C11" s="369"/>
      <c r="L11" s="280"/>
    </row>
    <row r="12" spans="1:24" x14ac:dyDescent="0.25">
      <c r="C12" s="369"/>
    </row>
    <row r="13" spans="1:24" x14ac:dyDescent="0.25">
      <c r="C13" s="369"/>
      <c r="D13" s="367" t="s">
        <v>496</v>
      </c>
      <c r="U13" s="348">
        <v>44104</v>
      </c>
      <c r="V13" s="348">
        <v>44111</v>
      </c>
      <c r="W13" s="347"/>
      <c r="X13" s="347"/>
    </row>
    <row r="14" spans="1:24" ht="26.4" x14ac:dyDescent="0.25">
      <c r="A14" s="347">
        <v>8</v>
      </c>
      <c r="B14" s="347">
        <f>AKT!A189</f>
        <v>70401</v>
      </c>
      <c r="C14" s="368"/>
      <c r="D14" s="370" t="str">
        <f>AKT!C189</f>
        <v>Ühepoolne põrkepiire, ohjeldamise tase N2W5</v>
      </c>
      <c r="E14" s="353" t="s">
        <v>22</v>
      </c>
      <c r="F14" s="365">
        <f>AKT!F189</f>
        <v>1600</v>
      </c>
      <c r="G14" s="351">
        <f>AKT!G189</f>
        <v>24.24</v>
      </c>
      <c r="H14" s="351">
        <f>AKT!H189</f>
        <v>38784</v>
      </c>
      <c r="I14" s="351">
        <v>586.80000000000007</v>
      </c>
      <c r="J14" s="351">
        <v>14224.03</v>
      </c>
      <c r="K14" s="351">
        <v>1013.1999999999999</v>
      </c>
      <c r="L14" s="351">
        <v>24559.97</v>
      </c>
      <c r="M14" s="351">
        <v>0.4</v>
      </c>
      <c r="N14" s="351">
        <f t="shared" ref="N14:N17" si="8">L14*M14</f>
        <v>9823.9880000000012</v>
      </c>
      <c r="O14" s="351">
        <f>N14/G14</f>
        <v>405.28003300330039</v>
      </c>
      <c r="U14" s="374"/>
      <c r="V14" s="355">
        <v>1600</v>
      </c>
      <c r="W14" s="372">
        <f t="shared" si="6"/>
        <v>1600</v>
      </c>
      <c r="X14" s="371">
        <f t="shared" si="7"/>
        <v>0</v>
      </c>
    </row>
    <row r="15" spans="1:24" ht="26.4" x14ac:dyDescent="0.25">
      <c r="A15" s="347">
        <v>9</v>
      </c>
      <c r="B15" s="347">
        <f>AKT!A190</f>
        <v>70404</v>
      </c>
      <c r="C15" s="368"/>
      <c r="D15" s="370" t="str">
        <f>AKT!C190</f>
        <v>Löögienergiat neeldav terminal, toimivusklass P3</v>
      </c>
      <c r="E15" s="353" t="s">
        <v>24</v>
      </c>
      <c r="F15" s="365">
        <f>AKT!F190</f>
        <v>18</v>
      </c>
      <c r="G15" s="351">
        <f>AKT!G190</f>
        <v>1702.13</v>
      </c>
      <c r="H15" s="351">
        <f>AKT!H190</f>
        <v>30638.340000000004</v>
      </c>
      <c r="I15" s="351">
        <v>4.5</v>
      </c>
      <c r="J15" s="351">
        <v>7659.59</v>
      </c>
      <c r="K15" s="351">
        <v>13.5</v>
      </c>
      <c r="L15" s="351">
        <v>22978.750000000004</v>
      </c>
      <c r="M15" s="351">
        <v>0.4</v>
      </c>
      <c r="N15" s="351">
        <f t="shared" si="8"/>
        <v>9191.5000000000018</v>
      </c>
      <c r="O15" s="351">
        <f t="shared" ref="O15:O17" si="9">N15/G15</f>
        <v>5.3999988250016164</v>
      </c>
      <c r="U15" s="355">
        <v>18</v>
      </c>
      <c r="V15" s="374"/>
      <c r="W15" s="373">
        <f t="shared" si="6"/>
        <v>18</v>
      </c>
      <c r="X15" s="363">
        <f t="shared" si="7"/>
        <v>0</v>
      </c>
    </row>
    <row r="16" spans="1:24" x14ac:dyDescent="0.25">
      <c r="A16" s="347">
        <v>10</v>
      </c>
      <c r="B16" s="347">
        <f>AKT!A191</f>
        <v>70405</v>
      </c>
      <c r="C16" s="368" t="str">
        <f>AKT!B191</f>
        <v>a</v>
      </c>
      <c r="D16" s="370" t="str">
        <f>AKT!C191</f>
        <v>Ankurdatav mahaviik (l-12m)</v>
      </c>
      <c r="E16" s="353" t="s">
        <v>24</v>
      </c>
      <c r="F16" s="365">
        <f>AKT!F191</f>
        <v>15</v>
      </c>
      <c r="G16" s="351">
        <f>AKT!G191</f>
        <v>521.28</v>
      </c>
      <c r="H16" s="351">
        <f>AKT!H191</f>
        <v>7819.2</v>
      </c>
      <c r="I16" s="351">
        <v>0.9</v>
      </c>
      <c r="J16" s="351">
        <v>469.15</v>
      </c>
      <c r="K16" s="351">
        <v>14.1</v>
      </c>
      <c r="L16" s="351">
        <v>7350.05</v>
      </c>
      <c r="M16" s="351">
        <v>0.4</v>
      </c>
      <c r="N16" s="351">
        <f t="shared" si="8"/>
        <v>2940.0200000000004</v>
      </c>
      <c r="O16" s="351">
        <f t="shared" si="9"/>
        <v>5.6400015346838561</v>
      </c>
      <c r="U16" s="374"/>
      <c r="V16" s="356">
        <v>15</v>
      </c>
      <c r="W16" s="373">
        <f t="shared" si="6"/>
        <v>15</v>
      </c>
      <c r="X16" s="363">
        <f t="shared" si="7"/>
        <v>0</v>
      </c>
    </row>
    <row r="17" spans="1:24" x14ac:dyDescent="0.25">
      <c r="A17" s="347">
        <v>11</v>
      </c>
      <c r="B17" s="347">
        <f>AKT!A192</f>
        <v>70405</v>
      </c>
      <c r="C17" s="368" t="str">
        <f>AKT!B192</f>
        <v>b</v>
      </c>
      <c r="D17" s="370" t="str">
        <f>AKT!C192</f>
        <v>Ankurdatav mahaviik (l-8m)</v>
      </c>
      <c r="E17" s="353" t="s">
        <v>24</v>
      </c>
      <c r="F17" s="365">
        <f>AKT!F192</f>
        <v>1</v>
      </c>
      <c r="G17" s="351">
        <f>AKT!G192</f>
        <v>404.26</v>
      </c>
      <c r="H17" s="351">
        <f>AKT!H192</f>
        <v>404.26</v>
      </c>
      <c r="I17" s="351">
        <v>0</v>
      </c>
      <c r="J17" s="351">
        <v>0</v>
      </c>
      <c r="K17" s="351">
        <v>1</v>
      </c>
      <c r="L17" s="351">
        <v>404.26</v>
      </c>
      <c r="M17" s="351">
        <v>0.4</v>
      </c>
      <c r="N17" s="351">
        <f t="shared" si="8"/>
        <v>161.70400000000001</v>
      </c>
      <c r="O17" s="351">
        <f t="shared" si="9"/>
        <v>0.4</v>
      </c>
      <c r="U17" s="374"/>
      <c r="V17" s="356">
        <v>1</v>
      </c>
      <c r="W17" s="373">
        <f t="shared" si="6"/>
        <v>1</v>
      </c>
      <c r="X17" s="363">
        <f t="shared" si="7"/>
        <v>0</v>
      </c>
    </row>
    <row r="18" spans="1:24" x14ac:dyDescent="0.25">
      <c r="N18" s="366">
        <f>SUM(N14:N17)</f>
        <v>22117.212000000007</v>
      </c>
    </row>
  </sheetData>
  <mergeCells count="2">
    <mergeCell ref="M3:N3"/>
    <mergeCell ref="B3:C3"/>
  </mergeCells>
  <pageMargins left="0.7" right="0.7" top="0.75" bottom="0.75" header="0.3" footer="0.3"/>
  <ignoredErrors>
    <ignoredError sqref="G6:G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E0FBE91F7C527449BCA6A1C30F50334B" ma:contentTypeVersion="13" ma:contentTypeDescription="Loo uus dokument" ma:contentTypeScope="" ma:versionID="cbbca70760f4938b5b55555b18dbe560">
  <xsd:schema xmlns:xsd="http://www.w3.org/2001/XMLSchema" xmlns:xs="http://www.w3.org/2001/XMLSchema" xmlns:p="http://schemas.microsoft.com/office/2006/metadata/properties" xmlns:ns2="2acf5745-19d7-4c58-8f94-407233f0c5ea" xmlns:ns3="45cdd78e-6fa9-4d47-8dc2-881e8e3669de" targetNamespace="http://schemas.microsoft.com/office/2006/metadata/properties" ma:root="true" ma:fieldsID="02d3fa4cb78a32d0939fde7fdda64ba8" ns2:_="" ns3:_="">
    <xsd:import namespace="2acf5745-19d7-4c58-8f94-407233f0c5ea"/>
    <xsd:import namespace="45cdd78e-6fa9-4d47-8dc2-881e8e3669d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cf5745-19d7-4c58-8f94-407233f0c5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5cdd78e-6fa9-4d47-8dc2-881e8e3669de" elementFormDefault="qualified">
    <xsd:import namespace="http://schemas.microsoft.com/office/2006/documentManagement/types"/>
    <xsd:import namespace="http://schemas.microsoft.com/office/infopath/2007/PartnerControls"/>
    <xsd:element name="SharedWithUsers" ma:index="18" nillable="true" ma:displayName="Ühiskasutuse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Ühiskasutusse andmise üksikasjad"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838744-7FA0-40CE-B0C5-309E82E72430}">
  <ds:schemaRefs>
    <ds:schemaRef ds:uri="http://schemas.microsoft.com/sharepoint/v3/contenttype/forms"/>
  </ds:schemaRefs>
</ds:datastoreItem>
</file>

<file path=customXml/itemProps2.xml><?xml version="1.0" encoding="utf-8"?>
<ds:datastoreItem xmlns:ds="http://schemas.openxmlformats.org/officeDocument/2006/customXml" ds:itemID="{4745709D-63A3-4BA6-8542-BC574CBB92F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141C058-F997-40EF-944A-ABF565B2FD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cf5745-19d7-4c58-8f94-407233f0c5ea"/>
    <ds:schemaRef ds:uri="45cdd78e-6fa9-4d47-8dc2-881e8e3669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AKT</vt:lpstr>
      <vt:lpstr>Muudatused</vt:lpstr>
      <vt:lpstr>AKT KOKKU</vt:lpstr>
      <vt:lpstr>MAKSETÕEND</vt:lpstr>
      <vt:lpstr>BMT 2020-2021</vt:lpstr>
      <vt:lpstr>Materjalid</vt:lpstr>
      <vt:lpstr>Muudatused!qwwert</vt:lpstr>
    </vt:vector>
  </TitlesOfParts>
  <Company>Teede Tehnokeskus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Erkki Mikenberg</dc:creator>
  <cp:lastModifiedBy>Marek Aun</cp:lastModifiedBy>
  <cp:lastPrinted>2015-01-13T07:10:36Z</cp:lastPrinted>
  <dcterms:created xsi:type="dcterms:W3CDTF">2007-10-17T10:17:11Z</dcterms:created>
  <dcterms:modified xsi:type="dcterms:W3CDTF">2021-12-17T11:20:11Z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0x010100E0FBE91F7C527449BCA6A1C30F50334B</vt:lpwstr>
  </property>
</Properties>
</file>