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mkm.ee/dhs/webdav/0f7c1735d2e79ff308ebcaf075235db149769c94/47809030314/a51bc4fc-cc17-4036-b2eb-09c87e0e342c/"/>
    </mc:Choice>
  </mc:AlternateContent>
  <xr:revisionPtr revIDLastSave="0" documentId="13_ncr:1_{1A461065-9226-42F9-A2A8-585A3C62281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HP ESF+ tegevuste eelarve" sheetId="2" r:id="rId1"/>
  </sheets>
  <definedNames>
    <definedName name="_xlnm._FilterDatabase" localSheetId="0" hidden="1">'THP ESF+ tegevuste eelarve'!$B$64:$B$65</definedName>
    <definedName name="_xlnm.Print_Area" localSheetId="0">'THP ESF+ tegevuste eelarve'!$A$1:$R$40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F19" i="2"/>
  <c r="F17" i="2"/>
  <c r="F16" i="2"/>
  <c r="I25" i="2"/>
  <c r="D19" i="2"/>
  <c r="E19" i="2"/>
  <c r="G19" i="2"/>
  <c r="H19" i="2"/>
  <c r="C19" i="2"/>
  <c r="C17" i="2" s="1"/>
  <c r="I23" i="2"/>
  <c r="I22" i="2"/>
  <c r="I21" i="2"/>
  <c r="I18" i="2"/>
  <c r="I19" i="2" l="1"/>
  <c r="D26" i="2" l="1"/>
  <c r="D24" i="2" s="1"/>
  <c r="E26" i="2"/>
  <c r="E24" i="2" s="1"/>
  <c r="F26" i="2"/>
  <c r="F24" i="2" s="1"/>
  <c r="G26" i="2"/>
  <c r="G24" i="2" s="1"/>
  <c r="H26" i="2"/>
  <c r="H24" i="2" s="1"/>
  <c r="C26" i="2"/>
  <c r="C24" i="2" s="1"/>
  <c r="I27" i="2"/>
  <c r="I26" i="2" l="1"/>
  <c r="C16" i="2"/>
  <c r="I24" i="2" l="1"/>
  <c r="I20" i="2"/>
  <c r="D17" i="2" l="1"/>
  <c r="D16" i="2" s="1"/>
  <c r="E17" i="2"/>
  <c r="E16" i="2" s="1"/>
  <c r="I16" i="2" s="1"/>
  <c r="G17" i="2"/>
  <c r="G16" i="2" s="1"/>
  <c r="H17" i="2"/>
  <c r="H16" i="2" s="1"/>
  <c r="I17" i="2" l="1"/>
  <c r="H28" i="2"/>
  <c r="G28" i="2"/>
  <c r="F28" i="2"/>
  <c r="E28" i="2"/>
  <c r="I28" i="2" s="1"/>
  <c r="C28" i="2"/>
  <c r="C38" i="2" s="1"/>
  <c r="G39" i="2" l="1"/>
  <c r="G38" i="2"/>
  <c r="I39" i="2"/>
  <c r="I38" i="2"/>
  <c r="K39" i="2"/>
  <c r="K38" i="2"/>
  <c r="M39" i="2"/>
  <c r="M38" i="2"/>
  <c r="D28" i="2"/>
  <c r="C39" i="2"/>
  <c r="C36" i="2" s="1"/>
  <c r="C29" i="2"/>
  <c r="M36" i="2" l="1"/>
  <c r="K36" i="2"/>
  <c r="G36" i="2"/>
  <c r="G37" i="2" s="1"/>
  <c r="E38" i="2"/>
  <c r="O38" i="2" s="1"/>
  <c r="E39" i="2"/>
  <c r="O39" i="2" s="1"/>
  <c r="C37" i="2"/>
  <c r="E36" i="2" l="1"/>
  <c r="E37" i="2" s="1"/>
  <c r="K37" i="2"/>
  <c r="I36" i="2"/>
  <c r="I37" i="2" s="1"/>
  <c r="M37" i="2" l="1"/>
  <c r="O36" i="2" l="1"/>
  <c r="O37" i="2" s="1"/>
</calcChain>
</file>

<file path=xl/sharedStrings.xml><?xml version="1.0" encoding="utf-8"?>
<sst xmlns="http://schemas.openxmlformats.org/spreadsheetml/2006/main" count="81" uniqueCount="57">
  <si>
    <t>"Tööhõiveprogramm 2024-2029 ESF+ tegevuste eelarve"</t>
  </si>
  <si>
    <t>TAT abikõlblikkuse periood: 01.01.2024-31.12.2029</t>
  </si>
  <si>
    <t>TAT elluviija: Eesti Töötukassa</t>
  </si>
  <si>
    <t>Rea nr</t>
  </si>
  <si>
    <t>Aasta</t>
  </si>
  <si>
    <t>Eelarve</t>
  </si>
  <si>
    <t>Kulukoht</t>
  </si>
  <si>
    <t xml:space="preserve">Abikõlblik kulu </t>
  </si>
  <si>
    <t>Abikõlblik kulu</t>
  </si>
  <si>
    <t>Kokku</t>
  </si>
  <si>
    <t>1</t>
  </si>
  <si>
    <t>Otsesed kulud</t>
  </si>
  <si>
    <t>1.1</t>
  </si>
  <si>
    <t>Meede 21.4.2.3 tegevused</t>
  </si>
  <si>
    <t>1.1.1</t>
  </si>
  <si>
    <t>Teavitustegevused</t>
  </si>
  <si>
    <t>1.1.2</t>
  </si>
  <si>
    <t>Tööturumeetmed</t>
  </si>
  <si>
    <t>1.1.2.1</t>
  </si>
  <si>
    <t>Tööalane rehabilitatsioon</t>
  </si>
  <si>
    <t>1.1.2.2</t>
  </si>
  <si>
    <t>Oskuste arendamise seminarid</t>
  </si>
  <si>
    <t>1.1.2.3</t>
  </si>
  <si>
    <t>Tööandja koolitustoetus töötaja roheoskuste arendamiseks</t>
  </si>
  <si>
    <t>1.1.2.4</t>
  </si>
  <si>
    <t>Toetatud töölerakendamise koolitused</t>
  </si>
  <si>
    <t>1.2</t>
  </si>
  <si>
    <t>1.2.1</t>
  </si>
  <si>
    <t>1.2.2</t>
  </si>
  <si>
    <t>1.2.2.1</t>
  </si>
  <si>
    <t>2</t>
  </si>
  <si>
    <t>Kokku kulud</t>
  </si>
  <si>
    <t>3</t>
  </si>
  <si>
    <t>Eelarve kokku (2024-2029)</t>
  </si>
  <si>
    <t>TAT finantsplaan</t>
  </si>
  <si>
    <t>Finantsallikate jaotus</t>
  </si>
  <si>
    <t>Summa</t>
  </si>
  <si>
    <t>Osakaal (%)</t>
  </si>
  <si>
    <t>Eelarve kokku aastate kaupa</t>
  </si>
  <si>
    <t>Toetus kokku</t>
  </si>
  <si>
    <t>2.1</t>
  </si>
  <si>
    <t>sh ESF+ toetus</t>
  </si>
  <si>
    <t>2.2</t>
  </si>
  <si>
    <t>sh riiklik kaasfinantseering</t>
  </si>
  <si>
    <t>MUUDETUD</t>
  </si>
  <si>
    <t>Majandus- ja infotehnoloogiaministri 11.12.2023</t>
  </si>
  <si>
    <t>käskkiri nr 156</t>
  </si>
  <si>
    <t>Majandus- ja tööstusministri 07.08.2024</t>
  </si>
  <si>
    <t>käskkirjaga nr 64</t>
  </si>
  <si>
    <t>Meede 21.4.3.1 tegevused (pikaajalise haiguslehe alusel töötavad inimesed)</t>
  </si>
  <si>
    <t>lisa</t>
  </si>
  <si>
    <t>Tööhõiveprogramm 2024-2029 ESF+ tegevuste eelarve</t>
  </si>
  <si>
    <t>Majandus- ja tööstusministri 11.11.2024</t>
  </si>
  <si>
    <t>käskkirjaga nr 81</t>
  </si>
  <si>
    <t>käskkirjaga nr …</t>
  </si>
  <si>
    <t>Majandus- ja tööstusministri ...03.2025</t>
  </si>
  <si>
    <t>TAT nimi: Tööhõiveprogramm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</si>
</sst>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vertAlign val="superscript"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lightUp"/>
    </fill>
    <fill>
      <patternFill patternType="lightDown">
        <bgColor theme="0" tint="-4.9989318521683403E-2"/>
      </patternFill>
    </fill>
    <fill>
      <patternFill patternType="lightUp">
        <bgColor theme="0" tint="-4.9989318521683403E-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3" fillId="0" borderId="0" xfId="2" applyFont="1"/>
    <xf numFmtId="0" fontId="3" fillId="0" borderId="0" xfId="2" applyFont="1" applyAlignment="1">
      <alignment wrapText="1"/>
    </xf>
    <xf numFmtId="3" fontId="3" fillId="0" borderId="0" xfId="2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3" fillId="0" borderId="0" xfId="2" applyFont="1" applyAlignment="1">
      <alignment vertical="top"/>
    </xf>
    <xf numFmtId="0" fontId="5" fillId="0" borderId="0" xfId="2" applyFont="1"/>
    <xf numFmtId="3" fontId="3" fillId="0" borderId="4" xfId="2" applyNumberFormat="1" applyFont="1" applyBorder="1" applyAlignment="1">
      <alignment horizontal="right"/>
    </xf>
    <xf numFmtId="3" fontId="5" fillId="0" borderId="4" xfId="2" applyNumberFormat="1" applyFont="1" applyBorder="1"/>
    <xf numFmtId="3" fontId="5" fillId="0" borderId="0" xfId="2" applyNumberFormat="1" applyFont="1" applyAlignment="1">
      <alignment horizontal="center"/>
    </xf>
    <xf numFmtId="3" fontId="5" fillId="0" borderId="0" xfId="2" applyNumberFormat="1" applyFont="1"/>
    <xf numFmtId="0" fontId="5" fillId="0" borderId="1" xfId="2" applyFont="1" applyBorder="1" applyAlignment="1">
      <alignment horizontal="center" vertical="top" wrapText="1"/>
    </xf>
    <xf numFmtId="0" fontId="5" fillId="0" borderId="1" xfId="1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0" fontId="5" fillId="0" borderId="0" xfId="2" applyFont="1" applyAlignment="1">
      <alignment horizontal="center"/>
    </xf>
    <xf numFmtId="3" fontId="5" fillId="0" borderId="1" xfId="2" applyNumberFormat="1" applyFont="1" applyBorder="1" applyAlignment="1">
      <alignment horizontal="center" vertical="top" wrapText="1"/>
    </xf>
    <xf numFmtId="0" fontId="5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49" fontId="3" fillId="0" borderId="1" xfId="2" applyNumberFormat="1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 wrapText="1"/>
    </xf>
    <xf numFmtId="3" fontId="3" fillId="0" borderId="1" xfId="2" applyNumberFormat="1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/>
    </xf>
    <xf numFmtId="3" fontId="3" fillId="0" borderId="0" xfId="2" applyNumberFormat="1" applyFont="1" applyAlignment="1">
      <alignment horizontal="center" vertical="top" wrapText="1"/>
    </xf>
    <xf numFmtId="0" fontId="3" fillId="0" borderId="0" xfId="2" applyFont="1" applyAlignment="1">
      <alignment horizontal="center"/>
    </xf>
    <xf numFmtId="49" fontId="5" fillId="0" borderId="1" xfId="2" applyNumberFormat="1" applyFont="1" applyBorder="1" applyAlignment="1">
      <alignment horizontal="left" vertical="top"/>
    </xf>
    <xf numFmtId="0" fontId="5" fillId="0" borderId="2" xfId="2" applyFont="1" applyBorder="1" applyAlignment="1">
      <alignment horizontal="left" vertical="top" wrapText="1"/>
    </xf>
    <xf numFmtId="3" fontId="5" fillId="0" borderId="1" xfId="2" applyNumberFormat="1" applyFont="1" applyBorder="1" applyAlignment="1">
      <alignment horizontal="right" vertical="center"/>
    </xf>
    <xf numFmtId="3" fontId="5" fillId="0" borderId="0" xfId="2" applyNumberFormat="1" applyFont="1" applyAlignment="1">
      <alignment vertical="center"/>
    </xf>
    <xf numFmtId="0" fontId="5" fillId="0" borderId="1" xfId="2" applyFont="1" applyBorder="1" applyAlignment="1">
      <alignment horizontal="left" vertical="top" wrapText="1"/>
    </xf>
    <xf numFmtId="49" fontId="3" fillId="0" borderId="1" xfId="2" applyNumberFormat="1" applyFont="1" applyBorder="1" applyAlignment="1">
      <alignment horizontal="left" vertical="top"/>
    </xf>
    <xf numFmtId="0" fontId="3" fillId="0" borderId="1" xfId="2" applyFont="1" applyBorder="1" applyAlignment="1">
      <alignment horizontal="left" vertical="top" wrapText="1"/>
    </xf>
    <xf numFmtId="3" fontId="3" fillId="0" borderId="1" xfId="2" applyNumberFormat="1" applyFont="1" applyBorder="1" applyAlignment="1">
      <alignment horizontal="right" vertical="center"/>
    </xf>
    <xf numFmtId="3" fontId="3" fillId="0" borderId="1" xfId="2" applyNumberFormat="1" applyFont="1" applyBorder="1" applyAlignment="1">
      <alignment vertical="center"/>
    </xf>
    <xf numFmtId="0" fontId="3" fillId="0" borderId="2" xfId="2" applyFont="1" applyBorder="1" applyAlignment="1">
      <alignment horizontal="left" vertical="top" wrapText="1"/>
    </xf>
    <xf numFmtId="3" fontId="5" fillId="0" borderId="1" xfId="2" applyNumberFormat="1" applyFont="1" applyBorder="1" applyAlignment="1">
      <alignment vertical="center"/>
    </xf>
    <xf numFmtId="4" fontId="5" fillId="0" borderId="1" xfId="2" applyNumberFormat="1" applyFont="1" applyBorder="1" applyAlignment="1">
      <alignment horizontal="right" vertical="center"/>
    </xf>
    <xf numFmtId="3" fontId="3" fillId="4" borderId="1" xfId="2" applyNumberFormat="1" applyFont="1" applyFill="1" applyBorder="1" applyAlignment="1">
      <alignment horizontal="right" vertical="center"/>
    </xf>
    <xf numFmtId="0" fontId="3" fillId="2" borderId="1" xfId="2" applyFont="1" applyFill="1" applyBorder="1"/>
    <xf numFmtId="3" fontId="3" fillId="0" borderId="0" xfId="2" applyNumberFormat="1" applyFont="1"/>
    <xf numFmtId="49" fontId="5" fillId="0" borderId="0" xfId="2" applyNumberFormat="1" applyFont="1" applyAlignment="1">
      <alignment horizontal="left" vertical="top"/>
    </xf>
    <xf numFmtId="0" fontId="3" fillId="0" borderId="0" xfId="2" applyFont="1" applyAlignment="1">
      <alignment horizontal="left" vertical="top" wrapText="1"/>
    </xf>
    <xf numFmtId="4" fontId="3" fillId="0" borderId="0" xfId="2" applyNumberFormat="1" applyFont="1" applyAlignment="1">
      <alignment horizontal="right" vertical="center"/>
    </xf>
    <xf numFmtId="10" fontId="3" fillId="0" borderId="0" xfId="2" applyNumberFormat="1" applyFont="1" applyAlignment="1">
      <alignment horizontal="right" vertical="center"/>
    </xf>
    <xf numFmtId="3" fontId="3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top" wrapText="1"/>
    </xf>
    <xf numFmtId="4" fontId="3" fillId="0" borderId="0" xfId="2" applyNumberFormat="1" applyFont="1"/>
    <xf numFmtId="4" fontId="6" fillId="0" borderId="0" xfId="2" applyNumberFormat="1" applyFont="1"/>
    <xf numFmtId="0" fontId="5" fillId="0" borderId="0" xfId="2" applyFont="1" applyAlignment="1">
      <alignment wrapText="1"/>
    </xf>
    <xf numFmtId="0" fontId="5" fillId="0" borderId="0" xfId="1" applyNumberFormat="1" applyFont="1" applyFill="1" applyBorder="1" applyAlignment="1">
      <alignment horizontal="center"/>
    </xf>
    <xf numFmtId="0" fontId="3" fillId="0" borderId="1" xfId="2" applyFont="1" applyBorder="1" applyAlignment="1">
      <alignment wrapText="1"/>
    </xf>
    <xf numFmtId="0" fontId="5" fillId="0" borderId="1" xfId="2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 vertical="top" wrapText="1" shrinkToFit="1"/>
    </xf>
    <xf numFmtId="3" fontId="5" fillId="0" borderId="1" xfId="2" applyNumberFormat="1" applyFont="1" applyBorder="1" applyAlignment="1">
      <alignment horizontal="right"/>
    </xf>
    <xf numFmtId="3" fontId="5" fillId="3" borderId="1" xfId="2" applyNumberFormat="1" applyFont="1" applyFill="1" applyBorder="1" applyAlignment="1">
      <alignment horizontal="right"/>
    </xf>
    <xf numFmtId="3" fontId="5" fillId="0" borderId="0" xfId="2" applyNumberFormat="1" applyFont="1" applyAlignment="1">
      <alignment horizontal="right"/>
    </xf>
    <xf numFmtId="4" fontId="5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left"/>
    </xf>
    <xf numFmtId="10" fontId="5" fillId="0" borderId="1" xfId="2" applyNumberFormat="1" applyFont="1" applyBorder="1" applyAlignment="1">
      <alignment horizontal="right"/>
    </xf>
    <xf numFmtId="49" fontId="3" fillId="0" borderId="1" xfId="2" applyNumberFormat="1" applyFont="1" applyBorder="1" applyAlignment="1">
      <alignment horizontal="left"/>
    </xf>
    <xf numFmtId="0" fontId="3" fillId="0" borderId="1" xfId="2" applyFont="1" applyBorder="1" applyAlignment="1">
      <alignment vertical="top" wrapText="1" shrinkToFit="1"/>
    </xf>
    <xf numFmtId="3" fontId="3" fillId="0" borderId="1" xfId="2" applyNumberFormat="1" applyFont="1" applyBorder="1" applyAlignment="1">
      <alignment horizontal="right"/>
    </xf>
    <xf numFmtId="4" fontId="3" fillId="0" borderId="0" xfId="2" applyNumberFormat="1" applyFont="1" applyAlignment="1">
      <alignment horizontal="right"/>
    </xf>
    <xf numFmtId="10" fontId="3" fillId="0" borderId="0" xfId="2" applyNumberFormat="1" applyFont="1" applyAlignment="1">
      <alignment horizontal="center"/>
    </xf>
    <xf numFmtId="49" fontId="3" fillId="0" borderId="1" xfId="2" applyNumberFormat="1" applyFont="1" applyBorder="1" applyAlignment="1">
      <alignment horizontal="left" vertical="center"/>
    </xf>
    <xf numFmtId="10" fontId="5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left" vertical="top" wrapText="1"/>
    </xf>
    <xf numFmtId="0" fontId="7" fillId="0" borderId="0" xfId="2" applyFont="1"/>
    <xf numFmtId="0" fontId="7" fillId="0" borderId="0" xfId="2" applyFont="1" applyAlignment="1">
      <alignment wrapText="1"/>
    </xf>
    <xf numFmtId="0" fontId="7" fillId="0" borderId="0" xfId="2" applyFont="1" applyAlignment="1">
      <alignment vertical="top"/>
    </xf>
    <xf numFmtId="49" fontId="5" fillId="0" borderId="0" xfId="2" applyNumberFormat="1" applyFont="1" applyAlignment="1">
      <alignment vertical="top"/>
    </xf>
    <xf numFmtId="0" fontId="5" fillId="0" borderId="0" xfId="2" applyFont="1" applyAlignment="1">
      <alignment horizontal="right" vertical="top" wrapText="1"/>
    </xf>
    <xf numFmtId="49" fontId="5" fillId="0" borderId="0" xfId="2" applyNumberFormat="1" applyFont="1" applyAlignment="1">
      <alignment horizontal="center" vertical="top" wrapText="1"/>
    </xf>
    <xf numFmtId="3" fontId="5" fillId="0" borderId="0" xfId="2" applyNumberFormat="1" applyFont="1" applyAlignment="1">
      <alignment horizontal="center" vertical="top" wrapText="1"/>
    </xf>
    <xf numFmtId="3" fontId="3" fillId="0" borderId="0" xfId="3" applyNumberFormat="1" applyFont="1" applyAlignment="1">
      <alignment horizontal="right"/>
    </xf>
    <xf numFmtId="49" fontId="3" fillId="0" borderId="0" xfId="2" applyNumberFormat="1" applyFont="1" applyAlignment="1">
      <alignment horizontal="left" vertical="top" wrapText="1"/>
    </xf>
    <xf numFmtId="0" fontId="3" fillId="0" borderId="0" xfId="2" applyFont="1" applyAlignment="1">
      <alignment horizontal="center" vertical="top" wrapText="1"/>
    </xf>
    <xf numFmtId="3" fontId="3" fillId="0" borderId="0" xfId="2" applyNumberFormat="1" applyFont="1" applyAlignment="1">
      <alignment horizontal="center" wrapText="1"/>
    </xf>
    <xf numFmtId="0" fontId="8" fillId="0" borderId="0" xfId="2" applyFont="1" applyAlignment="1">
      <alignment horizontal="left" vertical="top" wrapText="1"/>
    </xf>
    <xf numFmtId="3" fontId="5" fillId="0" borderId="0" xfId="2" applyNumberFormat="1" applyFont="1" applyAlignment="1">
      <alignment horizontal="right" vertical="center"/>
    </xf>
    <xf numFmtId="3" fontId="5" fillId="0" borderId="0" xfId="2" applyNumberFormat="1" applyFont="1" applyAlignment="1">
      <alignment horizontal="right" vertical="center" wrapText="1"/>
    </xf>
    <xf numFmtId="49" fontId="3" fillId="0" borderId="0" xfId="2" applyNumberFormat="1" applyFont="1" applyAlignment="1">
      <alignment horizontal="left" vertical="top"/>
    </xf>
    <xf numFmtId="0" fontId="3" fillId="0" borderId="0" xfId="2" applyFont="1" applyAlignment="1">
      <alignment horizontal="left" wrapText="1"/>
    </xf>
    <xf numFmtId="3" fontId="3" fillId="0" borderId="0" xfId="2" applyNumberFormat="1" applyFont="1" applyAlignment="1">
      <alignment horizontal="right" vertical="center" wrapText="1"/>
    </xf>
    <xf numFmtId="10" fontId="7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left" vertical="top" wrapText="1" shrinkToFit="1"/>
    </xf>
    <xf numFmtId="0" fontId="5" fillId="0" borderId="0" xfId="2" applyFont="1" applyAlignment="1">
      <alignment vertical="top" wrapText="1"/>
    </xf>
    <xf numFmtId="49" fontId="3" fillId="0" borderId="0" xfId="2" applyNumberFormat="1" applyFont="1" applyAlignment="1">
      <alignment horizontal="left"/>
    </xf>
    <xf numFmtId="0" fontId="3" fillId="0" borderId="0" xfId="2" applyFont="1" applyAlignment="1">
      <alignment horizontal="left" vertical="top" wrapText="1" indent="1" shrinkToFit="1"/>
    </xf>
    <xf numFmtId="0" fontId="3" fillId="0" borderId="0" xfId="2" applyFont="1" applyAlignment="1">
      <alignment horizontal="left" vertical="top" wrapText="1" indent="1"/>
    </xf>
    <xf numFmtId="0" fontId="5" fillId="0" borderId="0" xfId="2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0" fontId="9" fillId="0" borderId="0" xfId="2" applyFont="1"/>
    <xf numFmtId="0" fontId="10" fillId="0" borderId="0" xfId="2" applyFont="1"/>
    <xf numFmtId="3" fontId="3" fillId="0" borderId="0" xfId="2" applyNumberFormat="1" applyFont="1" applyAlignment="1">
      <alignment horizontal="right" wrapText="1"/>
    </xf>
    <xf numFmtId="10" fontId="3" fillId="0" borderId="0" xfId="2" applyNumberFormat="1" applyFont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3" fontId="3" fillId="0" borderId="0" xfId="2" applyNumberFormat="1" applyFont="1" applyAlignment="1">
      <alignment horizontal="right" vertical="center"/>
    </xf>
    <xf numFmtId="0" fontId="5" fillId="0" borderId="2" xfId="1" applyNumberFormat="1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center"/>
    </xf>
    <xf numFmtId="0" fontId="5" fillId="0" borderId="2" xfId="1" applyNumberFormat="1" applyFont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3" fontId="3" fillId="0" borderId="0" xfId="2" applyNumberFormat="1" applyFont="1" applyAlignment="1">
      <alignment horizontal="right" wrapText="1"/>
    </xf>
    <xf numFmtId="3" fontId="3" fillId="0" borderId="0" xfId="2" applyNumberFormat="1" applyFont="1" applyAlignment="1">
      <alignment horizontal="right"/>
    </xf>
    <xf numFmtId="49" fontId="5" fillId="0" borderId="1" xfId="2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3" fontId="5" fillId="0" borderId="0" xfId="2" applyNumberFormat="1" applyFont="1" applyAlignment="1">
      <alignment horizontal="center"/>
    </xf>
    <xf numFmtId="0" fontId="0" fillId="0" borderId="0" xfId="0" applyAlignment="1">
      <alignment horizontal="right" wrapText="1"/>
    </xf>
  </cellXfs>
  <cellStyles count="5">
    <cellStyle name="Koma 2" xfId="1" xr:uid="{00000000-0005-0000-0000-000001000000}"/>
    <cellStyle name="Normaallaad" xfId="0" builtinId="0"/>
    <cellStyle name="Normaallaad 2" xfId="2" xr:uid="{00000000-0005-0000-0000-000003000000}"/>
    <cellStyle name="Normal 10" xfId="3" xr:uid="{00000000-0005-0000-0000-000004000000}"/>
    <cellStyle name="Normal 1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"/>
  <sheetViews>
    <sheetView tabSelected="1" zoomScale="91" zoomScaleNormal="91" workbookViewId="0">
      <selection activeCell="L14" sqref="L14"/>
    </sheetView>
  </sheetViews>
  <sheetFormatPr defaultColWidth="9.140625" defaultRowHeight="15.75" x14ac:dyDescent="0.25"/>
  <cols>
    <col min="1" max="1" width="7.28515625" style="1" customWidth="1"/>
    <col min="2" max="2" width="41.7109375" style="2" customWidth="1"/>
    <col min="3" max="16" width="15.42578125" style="3" customWidth="1"/>
    <col min="17" max="17" width="10.7109375" style="3" customWidth="1"/>
    <col min="18" max="18" width="17.28515625" style="3" bestFit="1" customWidth="1"/>
    <col min="19" max="20" width="9.5703125" style="3" customWidth="1"/>
    <col min="21" max="21" width="11.7109375" style="1" bestFit="1" customWidth="1"/>
    <col min="22" max="25" width="12.7109375" style="1" bestFit="1" customWidth="1"/>
    <col min="26" max="26" width="13.85546875" style="1" bestFit="1" customWidth="1"/>
    <col min="27" max="27" width="10.85546875" style="1" bestFit="1" customWidth="1"/>
    <col min="28" max="16384" width="9.140625" style="1"/>
  </cols>
  <sheetData>
    <row r="1" spans="1:23" x14ac:dyDescent="0.25">
      <c r="I1" s="106" t="s">
        <v>45</v>
      </c>
      <c r="J1" s="106"/>
      <c r="K1" s="106"/>
      <c r="L1" s="106"/>
      <c r="M1" s="106"/>
    </row>
    <row r="2" spans="1:23" x14ac:dyDescent="0.25">
      <c r="K2" s="107" t="s">
        <v>46</v>
      </c>
      <c r="L2" s="107"/>
      <c r="M2" s="107"/>
      <c r="N2" s="3" t="s">
        <v>50</v>
      </c>
      <c r="O2" s="1"/>
      <c r="P2" s="1"/>
      <c r="Q2" s="1"/>
      <c r="R2" s="1"/>
    </row>
    <row r="3" spans="1:23" x14ac:dyDescent="0.25">
      <c r="I3" s="106" t="s">
        <v>0</v>
      </c>
      <c r="J3" s="106"/>
      <c r="K3" s="106"/>
      <c r="L3" s="106"/>
      <c r="M3" s="106"/>
      <c r="O3" s="1"/>
      <c r="P3" s="1"/>
      <c r="Q3" s="1"/>
      <c r="R3" s="1"/>
    </row>
    <row r="4" spans="1:23" x14ac:dyDescent="0.25">
      <c r="M4" s="3" t="s">
        <v>44</v>
      </c>
      <c r="O4" s="1"/>
      <c r="P4" s="1"/>
      <c r="Q4" s="1"/>
      <c r="R4" s="1"/>
    </row>
    <row r="5" spans="1:23" x14ac:dyDescent="0.25">
      <c r="I5" s="106" t="s">
        <v>47</v>
      </c>
      <c r="J5" s="106"/>
      <c r="K5" s="106"/>
      <c r="L5" s="106"/>
      <c r="M5" s="106"/>
      <c r="O5" s="1"/>
      <c r="P5" s="1"/>
      <c r="Q5" s="1"/>
      <c r="R5" s="1"/>
    </row>
    <row r="6" spans="1:23" x14ac:dyDescent="0.25">
      <c r="I6" s="97"/>
      <c r="J6" s="97"/>
      <c r="K6" s="107" t="s">
        <v>48</v>
      </c>
      <c r="L6" s="107"/>
      <c r="M6" s="107"/>
      <c r="O6" s="1"/>
      <c r="P6" s="1"/>
      <c r="Q6" s="1"/>
      <c r="R6" s="1"/>
    </row>
    <row r="7" spans="1:23" x14ac:dyDescent="0.25">
      <c r="A7" s="6" t="s">
        <v>51</v>
      </c>
      <c r="M7" s="3" t="s">
        <v>44</v>
      </c>
      <c r="O7" s="1"/>
      <c r="P7" s="1"/>
      <c r="Q7" s="1"/>
      <c r="R7" s="1"/>
    </row>
    <row r="8" spans="1:23" x14ac:dyDescent="0.25">
      <c r="I8" s="106" t="s">
        <v>52</v>
      </c>
      <c r="J8" s="106"/>
      <c r="K8" s="106"/>
      <c r="L8" s="106"/>
      <c r="M8" s="106"/>
      <c r="O8" s="1"/>
      <c r="P8" s="1"/>
      <c r="Q8" s="1"/>
      <c r="R8" s="1"/>
    </row>
    <row r="9" spans="1:23" x14ac:dyDescent="0.25">
      <c r="A9" s="1" t="s">
        <v>1</v>
      </c>
      <c r="C9" s="1"/>
      <c r="D9" s="1"/>
      <c r="E9" s="1"/>
      <c r="F9" s="1"/>
      <c r="G9" s="1"/>
      <c r="H9" s="1"/>
      <c r="I9" s="97"/>
      <c r="J9" s="97"/>
      <c r="K9" s="107" t="s">
        <v>53</v>
      </c>
      <c r="L9" s="107"/>
      <c r="M9" s="107"/>
      <c r="N9" s="1"/>
      <c r="O9" s="1"/>
      <c r="P9" s="1"/>
      <c r="Q9" s="1"/>
      <c r="R9" s="1"/>
      <c r="S9" s="1"/>
      <c r="T9" s="1"/>
    </row>
    <row r="10" spans="1:23" x14ac:dyDescent="0.25">
      <c r="A10" s="1" t="s">
        <v>56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3" t="s">
        <v>44</v>
      </c>
      <c r="N10" s="1"/>
      <c r="O10" s="1"/>
      <c r="P10" s="1"/>
      <c r="Q10" s="1"/>
      <c r="R10" s="1"/>
      <c r="S10" s="1"/>
      <c r="T10" s="1"/>
    </row>
    <row r="11" spans="1:23" ht="15.6" customHeight="1" x14ac:dyDescent="0.25">
      <c r="A11" s="5" t="s">
        <v>2</v>
      </c>
      <c r="C11" s="1"/>
      <c r="D11" s="1"/>
      <c r="E11" s="1"/>
      <c r="F11" s="1"/>
      <c r="G11" s="1"/>
      <c r="H11" s="1"/>
      <c r="J11" s="97"/>
      <c r="K11" s="106" t="s">
        <v>55</v>
      </c>
      <c r="L11" s="111"/>
      <c r="M11" s="111"/>
      <c r="N11" s="1"/>
      <c r="O11" s="1"/>
      <c r="P11" s="1"/>
      <c r="Q11" s="1"/>
      <c r="R11" s="1"/>
      <c r="S11" s="1"/>
      <c r="T11" s="1"/>
      <c r="W11" s="6"/>
    </row>
    <row r="12" spans="1:23" x14ac:dyDescent="0.25">
      <c r="C12" s="7"/>
      <c r="D12" s="8"/>
      <c r="E12" s="8"/>
      <c r="F12" s="8"/>
      <c r="G12" s="8"/>
      <c r="H12" s="1"/>
      <c r="I12" s="110"/>
      <c r="J12" s="110"/>
      <c r="K12" s="10"/>
      <c r="M12" s="3" t="s">
        <v>54</v>
      </c>
    </row>
    <row r="13" spans="1:23" s="6" customFormat="1" x14ac:dyDescent="0.25">
      <c r="A13" s="108" t="s">
        <v>3</v>
      </c>
      <c r="B13" s="11" t="s">
        <v>4</v>
      </c>
      <c r="C13" s="12">
        <v>2024</v>
      </c>
      <c r="D13" s="12">
        <v>2025</v>
      </c>
      <c r="E13" s="12">
        <v>2026</v>
      </c>
      <c r="F13" s="13">
        <v>2027</v>
      </c>
      <c r="G13" s="13">
        <v>2028</v>
      </c>
      <c r="H13" s="13">
        <v>2029</v>
      </c>
      <c r="I13" s="14" t="s">
        <v>5</v>
      </c>
      <c r="J13" s="15"/>
      <c r="K13" s="9"/>
    </row>
    <row r="14" spans="1:23" s="18" customFormat="1" ht="31.5" x14ac:dyDescent="0.25">
      <c r="A14" s="109"/>
      <c r="B14" s="11" t="s">
        <v>6</v>
      </c>
      <c r="C14" s="16" t="s">
        <v>7</v>
      </c>
      <c r="D14" s="16" t="s">
        <v>7</v>
      </c>
      <c r="E14" s="16" t="s">
        <v>7</v>
      </c>
      <c r="F14" s="11" t="s">
        <v>7</v>
      </c>
      <c r="G14" s="11" t="s">
        <v>8</v>
      </c>
      <c r="H14" s="11" t="s">
        <v>8</v>
      </c>
      <c r="I14" s="16" t="s">
        <v>9</v>
      </c>
      <c r="J14" s="17"/>
      <c r="K14" s="17"/>
    </row>
    <row r="15" spans="1:23" s="24" customFormat="1" x14ac:dyDescent="0.25">
      <c r="A15" s="19" t="s">
        <v>10</v>
      </c>
      <c r="B15" s="20">
        <v>2</v>
      </c>
      <c r="C15" s="21">
        <v>3</v>
      </c>
      <c r="D15" s="21">
        <v>4</v>
      </c>
      <c r="E15" s="21">
        <v>5</v>
      </c>
      <c r="F15" s="22">
        <v>6</v>
      </c>
      <c r="G15" s="21">
        <v>7</v>
      </c>
      <c r="H15" s="21">
        <v>8</v>
      </c>
      <c r="I15" s="21">
        <v>9</v>
      </c>
      <c r="J15" s="23"/>
      <c r="K15" s="23"/>
    </row>
    <row r="16" spans="1:23" s="24" customFormat="1" x14ac:dyDescent="0.25">
      <c r="A16" s="25" t="s">
        <v>10</v>
      </c>
      <c r="B16" s="26" t="s">
        <v>11</v>
      </c>
      <c r="C16" s="27">
        <f>C17+C24</f>
        <v>6154036.9184384439</v>
      </c>
      <c r="D16" s="27">
        <f>D17+D24</f>
        <v>7104337.0661368119</v>
      </c>
      <c r="E16" s="27">
        <f t="shared" ref="E16:H16" si="0">E17+E24</f>
        <v>7863666.0154247396</v>
      </c>
      <c r="F16" s="27">
        <f>F17+F24</f>
        <v>8177287</v>
      </c>
      <c r="G16" s="27">
        <f t="shared" si="0"/>
        <v>1845921</v>
      </c>
      <c r="H16" s="27">
        <f t="shared" si="0"/>
        <v>1942755</v>
      </c>
      <c r="I16" s="27">
        <f>SUM(C16:H16)</f>
        <v>33088002.999999996</v>
      </c>
      <c r="J16" s="23"/>
      <c r="K16" s="23"/>
    </row>
    <row r="17" spans="1:20" s="6" customFormat="1" x14ac:dyDescent="0.25">
      <c r="A17" s="25" t="s">
        <v>12</v>
      </c>
      <c r="B17" s="26" t="s">
        <v>13</v>
      </c>
      <c r="C17" s="27">
        <f>C18+C19</f>
        <v>6065678.9184384439</v>
      </c>
      <c r="D17" s="27">
        <f>D18+D19</f>
        <v>6612403.0661368119</v>
      </c>
      <c r="E17" s="27">
        <f>E18+E19</f>
        <v>7276222.0154247396</v>
      </c>
      <c r="F17" s="27">
        <f>F19</f>
        <v>7518175</v>
      </c>
      <c r="G17" s="27">
        <f>G19</f>
        <v>1133510</v>
      </c>
      <c r="H17" s="27">
        <f>H19</f>
        <v>1195334</v>
      </c>
      <c r="I17" s="27">
        <f>SUM(C17:H17)</f>
        <v>29801322.999999996</v>
      </c>
      <c r="J17" s="28"/>
      <c r="K17" s="28"/>
    </row>
    <row r="18" spans="1:20" s="6" customFormat="1" x14ac:dyDescent="0.25">
      <c r="A18" s="25" t="s">
        <v>14</v>
      </c>
      <c r="B18" s="26" t="s">
        <v>15</v>
      </c>
      <c r="C18" s="27">
        <v>20000</v>
      </c>
      <c r="D18" s="27">
        <v>0</v>
      </c>
      <c r="E18" s="27">
        <v>10000</v>
      </c>
      <c r="F18" s="27">
        <v>0</v>
      </c>
      <c r="G18" s="27">
        <v>0</v>
      </c>
      <c r="H18" s="27">
        <v>0</v>
      </c>
      <c r="I18" s="27">
        <f>SUM(C18:H18)</f>
        <v>30000</v>
      </c>
      <c r="J18" s="28"/>
      <c r="K18" s="28"/>
    </row>
    <row r="19" spans="1:20" s="6" customFormat="1" x14ac:dyDescent="0.25">
      <c r="A19" s="25" t="s">
        <v>16</v>
      </c>
      <c r="B19" s="29" t="s">
        <v>17</v>
      </c>
      <c r="C19" s="27">
        <f>C20+C21+C22+C23</f>
        <v>6045678.9184384439</v>
      </c>
      <c r="D19" s="27">
        <f t="shared" ref="D19:H19" si="1">D20+D21+D22+D23</f>
        <v>6612403.0661368119</v>
      </c>
      <c r="E19" s="27">
        <f t="shared" si="1"/>
        <v>7266222.0154247396</v>
      </c>
      <c r="F19" s="27">
        <f>F20+F21+F22+F23</f>
        <v>7518175</v>
      </c>
      <c r="G19" s="27">
        <f t="shared" si="1"/>
        <v>1133510</v>
      </c>
      <c r="H19" s="27">
        <f t="shared" si="1"/>
        <v>1195334</v>
      </c>
      <c r="I19" s="27">
        <f>SUM(C19:H19)</f>
        <v>29771322.999999996</v>
      </c>
      <c r="J19" s="28"/>
      <c r="K19" s="28"/>
    </row>
    <row r="20" spans="1:20" s="6" customFormat="1" x14ac:dyDescent="0.25">
      <c r="A20" s="30" t="s">
        <v>18</v>
      </c>
      <c r="B20" s="31" t="s">
        <v>19</v>
      </c>
      <c r="C20" s="32">
        <v>5955678.9184384439</v>
      </c>
      <c r="D20" s="32">
        <v>6231252.0661368119</v>
      </c>
      <c r="E20" s="32">
        <f>4994640.01542474+1500000</f>
        <v>6494640.0154247396</v>
      </c>
      <c r="F20" s="32">
        <v>6500000</v>
      </c>
      <c r="G20" s="32">
        <v>0</v>
      </c>
      <c r="H20" s="32">
        <v>0</v>
      </c>
      <c r="I20" s="33">
        <f t="shared" ref="I20:I27" si="2">SUM(C20:H20)</f>
        <v>25181570.999999996</v>
      </c>
      <c r="J20" s="28"/>
      <c r="K20" s="28"/>
    </row>
    <row r="21" spans="1:20" s="6" customFormat="1" x14ac:dyDescent="0.25">
      <c r="A21" s="30" t="s">
        <v>20</v>
      </c>
      <c r="B21" s="34" t="s">
        <v>21</v>
      </c>
      <c r="C21" s="32">
        <v>30000</v>
      </c>
      <c r="D21" s="32">
        <v>100000</v>
      </c>
      <c r="E21" s="32">
        <v>100000</v>
      </c>
      <c r="F21" s="32">
        <v>100000</v>
      </c>
      <c r="G21" s="32">
        <v>100000</v>
      </c>
      <c r="H21" s="32">
        <v>100000</v>
      </c>
      <c r="I21" s="33">
        <f t="shared" ref="I21:I23" si="3">SUM(C21:H21)</f>
        <v>530000</v>
      </c>
      <c r="J21" s="28"/>
      <c r="K21" s="28"/>
    </row>
    <row r="22" spans="1:20" s="6" customFormat="1" ht="31.5" x14ac:dyDescent="0.25">
      <c r="A22" s="30" t="s">
        <v>22</v>
      </c>
      <c r="B22" s="34" t="s">
        <v>23</v>
      </c>
      <c r="C22" s="32">
        <v>0</v>
      </c>
      <c r="D22" s="32">
        <v>168651</v>
      </c>
      <c r="E22" s="32">
        <v>559082</v>
      </c>
      <c r="F22" s="32">
        <v>805675</v>
      </c>
      <c r="G22" s="32">
        <v>921010</v>
      </c>
      <c r="H22" s="32">
        <v>1045334</v>
      </c>
      <c r="I22" s="33">
        <f t="shared" si="3"/>
        <v>3499752</v>
      </c>
      <c r="J22" s="28"/>
      <c r="K22" s="28"/>
    </row>
    <row r="23" spans="1:20" s="6" customFormat="1" x14ac:dyDescent="0.25">
      <c r="A23" s="30" t="s">
        <v>24</v>
      </c>
      <c r="B23" s="34" t="s">
        <v>25</v>
      </c>
      <c r="C23" s="32">
        <v>60000</v>
      </c>
      <c r="D23" s="32">
        <v>112500</v>
      </c>
      <c r="E23" s="32">
        <v>112500</v>
      </c>
      <c r="F23" s="32">
        <v>112500</v>
      </c>
      <c r="G23" s="32">
        <v>112500</v>
      </c>
      <c r="H23" s="32">
        <v>50000</v>
      </c>
      <c r="I23" s="33">
        <f t="shared" si="3"/>
        <v>560000</v>
      </c>
      <c r="J23" s="28"/>
      <c r="K23" s="28"/>
    </row>
    <row r="24" spans="1:20" s="6" customFormat="1" ht="31.5" x14ac:dyDescent="0.25">
      <c r="A24" s="25" t="s">
        <v>26</v>
      </c>
      <c r="B24" s="26" t="s">
        <v>49</v>
      </c>
      <c r="C24" s="27">
        <f>C25+C26</f>
        <v>88358</v>
      </c>
      <c r="D24" s="27">
        <f>D25+D26</f>
        <v>491934</v>
      </c>
      <c r="E24" s="27">
        <f t="shared" ref="E24:H24" si="4">E25+E26</f>
        <v>587444</v>
      </c>
      <c r="F24" s="27">
        <f t="shared" si="4"/>
        <v>659112</v>
      </c>
      <c r="G24" s="27">
        <f t="shared" si="4"/>
        <v>712411</v>
      </c>
      <c r="H24" s="27">
        <f t="shared" si="4"/>
        <v>747421</v>
      </c>
      <c r="I24" s="35">
        <f t="shared" si="2"/>
        <v>3286680</v>
      </c>
      <c r="J24" s="28"/>
      <c r="K24" s="28"/>
    </row>
    <row r="25" spans="1:20" s="6" customFormat="1" x14ac:dyDescent="0.25">
      <c r="A25" s="25" t="s">
        <v>27</v>
      </c>
      <c r="B25" s="26" t="s">
        <v>15</v>
      </c>
      <c r="C25" s="27">
        <v>0</v>
      </c>
      <c r="D25" s="27">
        <v>20000</v>
      </c>
      <c r="E25" s="27">
        <v>0</v>
      </c>
      <c r="F25" s="27">
        <v>0</v>
      </c>
      <c r="G25" s="27">
        <v>0</v>
      </c>
      <c r="H25" s="27">
        <v>0</v>
      </c>
      <c r="I25" s="35">
        <f t="shared" si="2"/>
        <v>20000</v>
      </c>
      <c r="J25" s="28"/>
      <c r="K25" s="28"/>
    </row>
    <row r="26" spans="1:20" s="6" customFormat="1" x14ac:dyDescent="0.25">
      <c r="A26" s="25" t="s">
        <v>28</v>
      </c>
      <c r="B26" s="29" t="s">
        <v>17</v>
      </c>
      <c r="C26" s="27">
        <f>C27</f>
        <v>88358</v>
      </c>
      <c r="D26" s="27">
        <f t="shared" ref="D26:H26" si="5">D27</f>
        <v>471934</v>
      </c>
      <c r="E26" s="27">
        <f t="shared" si="5"/>
        <v>587444</v>
      </c>
      <c r="F26" s="27">
        <f t="shared" si="5"/>
        <v>659112</v>
      </c>
      <c r="G26" s="27">
        <f t="shared" si="5"/>
        <v>712411</v>
      </c>
      <c r="H26" s="27">
        <f t="shared" si="5"/>
        <v>747421</v>
      </c>
      <c r="I26" s="35">
        <f t="shared" si="2"/>
        <v>3266680</v>
      </c>
      <c r="J26" s="28"/>
      <c r="K26" s="28"/>
    </row>
    <row r="27" spans="1:20" s="6" customFormat="1" x14ac:dyDescent="0.25">
      <c r="A27" s="30" t="s">
        <v>29</v>
      </c>
      <c r="B27" s="31" t="s">
        <v>19</v>
      </c>
      <c r="C27" s="32">
        <v>88358</v>
      </c>
      <c r="D27" s="32">
        <v>471934</v>
      </c>
      <c r="E27" s="32">
        <v>587444</v>
      </c>
      <c r="F27" s="32">
        <v>659112</v>
      </c>
      <c r="G27" s="32">
        <v>712411</v>
      </c>
      <c r="H27" s="32">
        <v>747421</v>
      </c>
      <c r="I27" s="33">
        <f t="shared" si="2"/>
        <v>3266680</v>
      </c>
      <c r="J27" s="28"/>
      <c r="K27" s="28"/>
    </row>
    <row r="28" spans="1:20" s="6" customFormat="1" x14ac:dyDescent="0.25">
      <c r="A28" s="25" t="s">
        <v>30</v>
      </c>
      <c r="B28" s="26" t="s">
        <v>31</v>
      </c>
      <c r="C28" s="27">
        <f>C16</f>
        <v>6154036.9184384439</v>
      </c>
      <c r="D28" s="27">
        <f t="shared" ref="D28:H28" si="6">D16</f>
        <v>7104337.0661368119</v>
      </c>
      <c r="E28" s="27">
        <f t="shared" si="6"/>
        <v>7863666.0154247396</v>
      </c>
      <c r="F28" s="27">
        <f t="shared" si="6"/>
        <v>8177287</v>
      </c>
      <c r="G28" s="27">
        <f t="shared" si="6"/>
        <v>1845921</v>
      </c>
      <c r="H28" s="27">
        <f t="shared" si="6"/>
        <v>1942755</v>
      </c>
      <c r="I28" s="35">
        <f>SUM(C28:H28)</f>
        <v>33088002.999999996</v>
      </c>
      <c r="J28" s="28"/>
      <c r="K28" s="28"/>
    </row>
    <row r="29" spans="1:20" x14ac:dyDescent="0.25">
      <c r="A29" s="25" t="s">
        <v>32</v>
      </c>
      <c r="B29" s="26" t="s">
        <v>33</v>
      </c>
      <c r="C29" s="36">
        <f>I28</f>
        <v>33088002.999999996</v>
      </c>
      <c r="D29" s="37"/>
      <c r="E29" s="37"/>
      <c r="F29" s="37"/>
      <c r="G29" s="37"/>
      <c r="H29" s="38"/>
      <c r="I29" s="38"/>
      <c r="J29" s="28"/>
      <c r="K29" s="28"/>
      <c r="L29" s="6"/>
      <c r="M29" s="39"/>
      <c r="N29" s="39"/>
      <c r="O29" s="1"/>
      <c r="P29" s="1"/>
      <c r="Q29" s="1"/>
      <c r="R29" s="1"/>
      <c r="S29" s="1"/>
      <c r="T29" s="1"/>
    </row>
    <row r="30" spans="1:20" x14ac:dyDescent="0.25">
      <c r="A30" s="40"/>
      <c r="B30" s="41"/>
      <c r="C30" s="42"/>
      <c r="D30" s="42"/>
      <c r="E30" s="42"/>
      <c r="F30" s="42"/>
      <c r="G30" s="42"/>
      <c r="H30" s="42"/>
      <c r="I30" s="24"/>
      <c r="J30" s="23"/>
      <c r="K30" s="23"/>
      <c r="L30" s="24"/>
      <c r="M30" s="41"/>
      <c r="N30" s="41"/>
      <c r="O30" s="43"/>
      <c r="P30" s="44"/>
      <c r="Q30" s="44"/>
      <c r="R30" s="44"/>
      <c r="S30" s="44"/>
      <c r="T30" s="44"/>
    </row>
    <row r="31" spans="1:20" x14ac:dyDescent="0.25">
      <c r="B31" s="45"/>
      <c r="C31" s="46"/>
      <c r="D31" s="46"/>
      <c r="E31" s="46"/>
      <c r="F31" s="46"/>
      <c r="G31" s="46"/>
      <c r="H31" s="46"/>
      <c r="I31" s="46"/>
      <c r="J31" s="46"/>
      <c r="K31" s="47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40" t="s">
        <v>34</v>
      </c>
      <c r="B32" s="48"/>
    </row>
    <row r="34" spans="1:27" x14ac:dyDescent="0.25">
      <c r="B34" s="11" t="s">
        <v>4</v>
      </c>
      <c r="C34" s="105">
        <v>2024</v>
      </c>
      <c r="D34" s="105"/>
      <c r="E34" s="105">
        <v>2025</v>
      </c>
      <c r="F34" s="105"/>
      <c r="G34" s="103">
        <v>2026</v>
      </c>
      <c r="H34" s="104"/>
      <c r="I34" s="101">
        <v>2027</v>
      </c>
      <c r="J34" s="102"/>
      <c r="K34" s="103">
        <v>2028</v>
      </c>
      <c r="L34" s="104"/>
      <c r="M34" s="103">
        <v>2029</v>
      </c>
      <c r="N34" s="104"/>
      <c r="O34" s="101" t="s">
        <v>5</v>
      </c>
      <c r="P34" s="102"/>
      <c r="Q34" s="99"/>
      <c r="R34" s="99"/>
      <c r="S34" s="99"/>
      <c r="T34" s="99"/>
    </row>
    <row r="35" spans="1:27" x14ac:dyDescent="0.25">
      <c r="A35" s="50"/>
      <c r="B35" s="51" t="s">
        <v>35</v>
      </c>
      <c r="C35" s="51" t="s">
        <v>36</v>
      </c>
      <c r="D35" s="51" t="s">
        <v>37</v>
      </c>
      <c r="E35" s="51" t="s">
        <v>36</v>
      </c>
      <c r="F35" s="51" t="s">
        <v>37</v>
      </c>
      <c r="G35" s="51" t="s">
        <v>36</v>
      </c>
      <c r="H35" s="51" t="s">
        <v>37</v>
      </c>
      <c r="I35" s="51" t="s">
        <v>36</v>
      </c>
      <c r="J35" s="51" t="s">
        <v>37</v>
      </c>
      <c r="K35" s="51" t="s">
        <v>36</v>
      </c>
      <c r="L35" s="51" t="s">
        <v>37</v>
      </c>
      <c r="M35" s="51" t="s">
        <v>36</v>
      </c>
      <c r="N35" s="51" t="s">
        <v>37</v>
      </c>
      <c r="O35" s="51" t="s">
        <v>9</v>
      </c>
      <c r="P35" s="51" t="s">
        <v>37</v>
      </c>
      <c r="Q35" s="52"/>
      <c r="R35" s="52"/>
      <c r="S35" s="52"/>
      <c r="T35" s="52"/>
    </row>
    <row r="36" spans="1:27" x14ac:dyDescent="0.25">
      <c r="A36" s="53">
        <v>1</v>
      </c>
      <c r="B36" s="54" t="s">
        <v>38</v>
      </c>
      <c r="C36" s="55">
        <f>C38+C39</f>
        <v>6154036.9184384439</v>
      </c>
      <c r="D36" s="56"/>
      <c r="E36" s="55">
        <f>E38+E39</f>
        <v>7104337.0661368109</v>
      </c>
      <c r="F36" s="56"/>
      <c r="G36" s="55">
        <f>G38+G39</f>
        <v>7863666.0154247396</v>
      </c>
      <c r="H36" s="56"/>
      <c r="I36" s="55">
        <f>I38+I39</f>
        <v>8177287</v>
      </c>
      <c r="J36" s="56"/>
      <c r="K36" s="55">
        <f>K38+K39</f>
        <v>1845921</v>
      </c>
      <c r="L36" s="56"/>
      <c r="M36" s="55">
        <f>M38+M39</f>
        <v>1942755</v>
      </c>
      <c r="N36" s="56"/>
      <c r="O36" s="55">
        <f>C36+E36+G36+I36+K36+M36</f>
        <v>33088002.999999993</v>
      </c>
      <c r="P36" s="56"/>
      <c r="Q36" s="57"/>
      <c r="R36" s="58"/>
      <c r="S36" s="59"/>
      <c r="T36" s="57"/>
      <c r="W36" s="39"/>
    </row>
    <row r="37" spans="1:27" x14ac:dyDescent="0.25">
      <c r="A37" s="53">
        <v>2</v>
      </c>
      <c r="B37" s="54" t="s">
        <v>39</v>
      </c>
      <c r="C37" s="55">
        <f>C36</f>
        <v>6154036.9184384439</v>
      </c>
      <c r="D37" s="60">
        <v>1</v>
      </c>
      <c r="E37" s="55">
        <f>E36</f>
        <v>7104337.0661368109</v>
      </c>
      <c r="F37" s="60">
        <v>1</v>
      </c>
      <c r="G37" s="55">
        <f>G36</f>
        <v>7863666.0154247396</v>
      </c>
      <c r="H37" s="60">
        <v>1</v>
      </c>
      <c r="I37" s="55">
        <f>I36</f>
        <v>8177287</v>
      </c>
      <c r="J37" s="60">
        <v>1</v>
      </c>
      <c r="K37" s="55">
        <f>K36</f>
        <v>1845921</v>
      </c>
      <c r="L37" s="60">
        <v>1</v>
      </c>
      <c r="M37" s="55">
        <f>M36</f>
        <v>1942755</v>
      </c>
      <c r="N37" s="60">
        <v>1</v>
      </c>
      <c r="O37" s="55">
        <f>O36</f>
        <v>33088002.999999993</v>
      </c>
      <c r="P37" s="60">
        <v>1</v>
      </c>
      <c r="Q37" s="57"/>
      <c r="R37" s="58"/>
      <c r="S37" s="59"/>
      <c r="T37" s="57"/>
      <c r="W37" s="39"/>
    </row>
    <row r="38" spans="1:27" x14ac:dyDescent="0.25">
      <c r="A38" s="61" t="s">
        <v>40</v>
      </c>
      <c r="B38" s="62" t="s">
        <v>41</v>
      </c>
      <c r="C38" s="63">
        <f>C28*70%</f>
        <v>4307825.8429069109</v>
      </c>
      <c r="D38" s="60">
        <v>0.7</v>
      </c>
      <c r="E38" s="63">
        <f>D28*70%</f>
        <v>4973035.946295768</v>
      </c>
      <c r="F38" s="60">
        <v>0.7</v>
      </c>
      <c r="G38" s="63">
        <f>E28*70%</f>
        <v>5504566.2107973173</v>
      </c>
      <c r="H38" s="60">
        <v>0.7</v>
      </c>
      <c r="I38" s="63">
        <f>F28*70%</f>
        <v>5724100.8999999994</v>
      </c>
      <c r="J38" s="60">
        <v>0.7</v>
      </c>
      <c r="K38" s="63">
        <f>G28*70%</f>
        <v>1292144.7</v>
      </c>
      <c r="L38" s="60">
        <v>0.7</v>
      </c>
      <c r="M38" s="63">
        <f>H28*70%</f>
        <v>1359928.5</v>
      </c>
      <c r="N38" s="60">
        <v>0.7</v>
      </c>
      <c r="O38" s="63">
        <f>C38+E38+G38+I38+K38+M38</f>
        <v>23161602.099999994</v>
      </c>
      <c r="P38" s="60">
        <v>0.7</v>
      </c>
      <c r="R38" s="64"/>
      <c r="T38" s="65"/>
    </row>
    <row r="39" spans="1:27" x14ac:dyDescent="0.25">
      <c r="A39" s="66" t="s">
        <v>42</v>
      </c>
      <c r="B39" s="31" t="s">
        <v>43</v>
      </c>
      <c r="C39" s="63">
        <f>C28*30%</f>
        <v>1846211.0755315332</v>
      </c>
      <c r="D39" s="60">
        <v>0.3</v>
      </c>
      <c r="E39" s="63">
        <f>D28*30%</f>
        <v>2131301.1198410434</v>
      </c>
      <c r="F39" s="60">
        <v>0.3</v>
      </c>
      <c r="G39" s="63">
        <f>E28*30%</f>
        <v>2359099.8046274218</v>
      </c>
      <c r="H39" s="60">
        <v>0.3</v>
      </c>
      <c r="I39" s="63">
        <f>F28*30%</f>
        <v>2453186.1</v>
      </c>
      <c r="J39" s="60">
        <v>0.3</v>
      </c>
      <c r="K39" s="63">
        <f>G28*30%</f>
        <v>553776.29999999993</v>
      </c>
      <c r="L39" s="60">
        <v>0.3</v>
      </c>
      <c r="M39" s="63">
        <f>H28*30%</f>
        <v>582826.5</v>
      </c>
      <c r="N39" s="60">
        <v>0.3</v>
      </c>
      <c r="O39" s="55">
        <f>C39+E39+G39+I39+K39+M39</f>
        <v>9926400.8999999985</v>
      </c>
      <c r="P39" s="60">
        <v>0.3</v>
      </c>
      <c r="Q39" s="57"/>
      <c r="R39" s="67"/>
      <c r="S39" s="57"/>
      <c r="T39" s="67"/>
      <c r="W39" s="39"/>
    </row>
    <row r="40" spans="1:27" x14ac:dyDescent="0.25">
      <c r="A40" s="40"/>
      <c r="B40" s="41"/>
      <c r="C40" s="43"/>
      <c r="D40" s="44"/>
      <c r="E40" s="44"/>
      <c r="F40" s="44"/>
      <c r="G40" s="44"/>
      <c r="H40" s="44"/>
      <c r="I40" s="1"/>
      <c r="J40" s="1"/>
      <c r="K40" s="40"/>
      <c r="L40" s="41"/>
      <c r="M40" s="41"/>
      <c r="N40" s="41"/>
      <c r="O40" s="43"/>
      <c r="P40" s="44"/>
      <c r="Q40" s="44"/>
      <c r="R40" s="44"/>
      <c r="S40" s="44"/>
      <c r="T40" s="44"/>
    </row>
    <row r="41" spans="1:27" x14ac:dyDescent="0.25">
      <c r="A41" s="40"/>
      <c r="B41" s="41"/>
      <c r="C41" s="39"/>
      <c r="D41" s="44"/>
      <c r="E41" s="39"/>
      <c r="F41" s="44"/>
      <c r="G41" s="39"/>
      <c r="H41" s="44"/>
      <c r="I41" s="39"/>
      <c r="J41" s="1"/>
      <c r="K41" s="39"/>
      <c r="L41" s="41"/>
      <c r="M41" s="39"/>
      <c r="N41" s="41"/>
      <c r="O41" s="39"/>
      <c r="P41" s="44"/>
      <c r="Q41" s="44"/>
      <c r="R41" s="44"/>
      <c r="S41" s="44"/>
      <c r="T41" s="44"/>
    </row>
    <row r="42" spans="1:27" x14ac:dyDescent="0.25">
      <c r="A42" s="40"/>
      <c r="B42" s="41"/>
      <c r="C42" s="39"/>
      <c r="D42" s="1"/>
      <c r="E42" s="39"/>
      <c r="F42" s="1"/>
      <c r="G42" s="39"/>
      <c r="H42" s="1"/>
      <c r="I42" s="39"/>
      <c r="J42" s="1"/>
      <c r="K42" s="39"/>
      <c r="L42" s="41"/>
      <c r="M42" s="39"/>
      <c r="N42" s="41"/>
      <c r="O42" s="68"/>
      <c r="P42" s="44"/>
      <c r="Q42" s="44"/>
      <c r="R42" s="44"/>
      <c r="S42" s="44"/>
      <c r="T42" s="44"/>
    </row>
    <row r="43" spans="1:27" x14ac:dyDescent="0.25">
      <c r="A43" s="69"/>
      <c r="B43" s="70"/>
      <c r="C43" s="39"/>
      <c r="D43" s="1"/>
      <c r="E43" s="39"/>
      <c r="F43" s="1"/>
      <c r="G43" s="39"/>
      <c r="H43" s="1"/>
      <c r="I43" s="39"/>
      <c r="J43" s="1"/>
      <c r="K43" s="39"/>
      <c r="L43" s="41"/>
      <c r="M43" s="39"/>
      <c r="N43" s="41"/>
      <c r="O43" s="68"/>
      <c r="P43" s="44"/>
      <c r="Q43" s="44"/>
      <c r="R43" s="44"/>
      <c r="S43" s="44"/>
      <c r="T43" s="44"/>
    </row>
    <row r="44" spans="1:27" x14ac:dyDescent="0.25">
      <c r="A44" s="69"/>
      <c r="B44" s="70"/>
      <c r="C44" s="1"/>
      <c r="D44" s="1"/>
      <c r="E44" s="1"/>
      <c r="F44" s="1"/>
      <c r="G44" s="1"/>
      <c r="H44" s="1"/>
      <c r="I44" s="1"/>
      <c r="J44" s="1"/>
      <c r="K44" s="40"/>
      <c r="L44" s="68"/>
      <c r="M44" s="68"/>
      <c r="N44" s="68"/>
      <c r="O44" s="68"/>
      <c r="P44" s="44"/>
      <c r="Q44" s="44"/>
      <c r="R44" s="44"/>
      <c r="S44" s="44"/>
      <c r="T44" s="44"/>
    </row>
    <row r="45" spans="1:27" x14ac:dyDescent="0.25">
      <c r="A45" s="71"/>
      <c r="B45" s="70"/>
      <c r="C45" s="39"/>
      <c r="D45" s="39"/>
      <c r="E45" s="39"/>
      <c r="F45" s="1"/>
      <c r="G45" s="1"/>
      <c r="H45" s="1"/>
      <c r="I45" s="1"/>
      <c r="J45" s="1"/>
      <c r="K45" s="40"/>
      <c r="L45" s="41"/>
      <c r="M45" s="41"/>
      <c r="N45" s="41"/>
      <c r="O45" s="68"/>
      <c r="P45" s="44"/>
      <c r="Q45" s="44"/>
      <c r="R45" s="44"/>
      <c r="S45" s="44"/>
      <c r="T45" s="44"/>
      <c r="U45" s="39"/>
      <c r="V45" s="39"/>
      <c r="W45" s="39"/>
      <c r="X45" s="39"/>
      <c r="Y45" s="39"/>
      <c r="Z45" s="39"/>
    </row>
    <row r="46" spans="1:27" x14ac:dyDescent="0.25">
      <c r="A46" s="3"/>
      <c r="B46" s="3"/>
      <c r="I46" s="1"/>
      <c r="J46" s="1"/>
      <c r="K46" s="40"/>
      <c r="L46" s="41"/>
      <c r="M46" s="41"/>
      <c r="N46" s="41"/>
      <c r="O46" s="43"/>
      <c r="P46" s="44"/>
      <c r="Q46" s="44"/>
      <c r="R46" s="44"/>
      <c r="S46" s="44"/>
      <c r="T46" s="44"/>
      <c r="U46" s="39"/>
      <c r="V46" s="39"/>
      <c r="W46" s="39"/>
      <c r="X46" s="39"/>
      <c r="Y46" s="39"/>
      <c r="Z46" s="39"/>
    </row>
    <row r="47" spans="1:27" x14ac:dyDescent="0.25">
      <c r="A47" s="72"/>
      <c r="B47" s="73"/>
      <c r="C47" s="99"/>
      <c r="D47" s="99"/>
      <c r="E47" s="99"/>
      <c r="F47" s="99"/>
      <c r="G47" s="99"/>
      <c r="H47" s="99"/>
      <c r="I47" s="1"/>
      <c r="J47" s="1"/>
      <c r="K47" s="40"/>
      <c r="L47" s="41"/>
      <c r="M47" s="41"/>
      <c r="N47" s="41"/>
      <c r="O47" s="43"/>
      <c r="P47" s="44"/>
      <c r="Q47" s="44"/>
      <c r="R47" s="44"/>
      <c r="S47" s="44"/>
      <c r="T47" s="44"/>
      <c r="U47" s="39"/>
      <c r="V47" s="39"/>
      <c r="W47" s="39"/>
      <c r="X47" s="39"/>
      <c r="Y47" s="39"/>
      <c r="Z47" s="39"/>
    </row>
    <row r="48" spans="1:27" x14ac:dyDescent="0.25">
      <c r="A48" s="74"/>
      <c r="B48" s="17"/>
      <c r="C48" s="75"/>
      <c r="D48" s="75"/>
      <c r="E48" s="75"/>
      <c r="F48" s="75"/>
      <c r="G48" s="75"/>
      <c r="H48" s="75"/>
      <c r="I48" s="1"/>
      <c r="J48" s="1"/>
      <c r="K48" s="40"/>
      <c r="L48" s="41"/>
      <c r="M48" s="41"/>
      <c r="N48" s="41"/>
      <c r="O48" s="43"/>
      <c r="P48" s="44"/>
      <c r="Q48" s="44"/>
      <c r="R48" s="44"/>
      <c r="S48" s="44"/>
      <c r="T48" s="44"/>
      <c r="U48" s="39"/>
      <c r="V48" s="39"/>
      <c r="W48" s="39"/>
      <c r="X48" s="39"/>
      <c r="Y48" s="39"/>
      <c r="Z48" s="39"/>
      <c r="AA48" s="76"/>
    </row>
    <row r="49" spans="1:20" x14ac:dyDescent="0.25">
      <c r="A49" s="77"/>
      <c r="B49" s="78"/>
      <c r="C49" s="23"/>
      <c r="D49" s="79"/>
      <c r="E49" s="23"/>
      <c r="F49" s="79"/>
      <c r="G49" s="23"/>
      <c r="H49" s="79"/>
      <c r="I49" s="1"/>
      <c r="J49" s="1"/>
      <c r="K49" s="40"/>
      <c r="L49" s="41"/>
      <c r="M49" s="41"/>
      <c r="N49" s="41"/>
      <c r="O49" s="43"/>
      <c r="P49" s="44"/>
      <c r="Q49" s="44"/>
      <c r="R49" s="44"/>
      <c r="S49" s="44"/>
      <c r="T49" s="44"/>
    </row>
    <row r="50" spans="1:20" x14ac:dyDescent="0.25">
      <c r="A50" s="40"/>
      <c r="B50" s="80"/>
      <c r="C50" s="81"/>
      <c r="D50" s="81"/>
      <c r="E50" s="81"/>
      <c r="F50" s="81"/>
      <c r="G50" s="81"/>
      <c r="H50" s="82"/>
      <c r="I50" s="1"/>
      <c r="J50" s="1"/>
      <c r="K50" s="40"/>
      <c r="L50" s="41"/>
      <c r="M50" s="41"/>
      <c r="N50" s="41"/>
      <c r="O50" s="43"/>
      <c r="P50" s="44"/>
      <c r="Q50" s="44"/>
      <c r="R50" s="44"/>
      <c r="S50" s="44"/>
      <c r="T50" s="44"/>
    </row>
    <row r="51" spans="1:20" x14ac:dyDescent="0.25">
      <c r="A51" s="83"/>
      <c r="B51" s="84"/>
      <c r="C51" s="44"/>
      <c r="D51" s="44"/>
      <c r="E51" s="44"/>
      <c r="F51" s="44"/>
      <c r="G51" s="44"/>
      <c r="H51" s="85"/>
      <c r="I51" s="1"/>
      <c r="J51" s="1"/>
      <c r="K51" s="40"/>
      <c r="L51" s="41"/>
      <c r="M51" s="41"/>
      <c r="N51" s="41"/>
      <c r="O51" s="43"/>
      <c r="P51" s="44"/>
      <c r="Q51" s="44"/>
      <c r="R51" s="44"/>
      <c r="S51" s="44"/>
      <c r="T51" s="44"/>
    </row>
    <row r="52" spans="1:20" x14ac:dyDescent="0.25">
      <c r="A52" s="83"/>
      <c r="B52" s="84"/>
      <c r="C52" s="44"/>
      <c r="D52" s="44"/>
      <c r="E52" s="44"/>
      <c r="F52" s="44"/>
      <c r="G52" s="44"/>
      <c r="H52" s="85"/>
      <c r="I52" s="1"/>
      <c r="J52" s="1"/>
      <c r="K52" s="40"/>
      <c r="L52" s="41"/>
      <c r="M52" s="41"/>
      <c r="N52" s="41"/>
      <c r="O52" s="43"/>
      <c r="P52" s="44"/>
      <c r="Q52" s="44"/>
      <c r="R52" s="44"/>
      <c r="S52" s="44"/>
      <c r="T52" s="44"/>
    </row>
    <row r="53" spans="1:20" x14ac:dyDescent="0.25">
      <c r="A53" s="40"/>
      <c r="B53" s="45"/>
      <c r="C53" s="81"/>
      <c r="D53" s="81"/>
      <c r="E53" s="81"/>
      <c r="F53" s="81"/>
      <c r="G53" s="81"/>
      <c r="H53" s="82"/>
      <c r="I53" s="1"/>
      <c r="J53" s="1"/>
      <c r="K53" s="40"/>
      <c r="L53" s="41"/>
      <c r="M53" s="41"/>
      <c r="N53" s="41"/>
      <c r="O53" s="43"/>
      <c r="P53" s="44"/>
      <c r="Q53" s="44"/>
      <c r="R53" s="44"/>
      <c r="S53" s="44"/>
      <c r="T53" s="44"/>
    </row>
    <row r="54" spans="1:20" x14ac:dyDescent="0.25">
      <c r="A54" s="40"/>
      <c r="B54" s="45"/>
      <c r="C54" s="44"/>
      <c r="D54" s="100"/>
      <c r="E54" s="44"/>
      <c r="F54" s="100"/>
      <c r="G54" s="81"/>
      <c r="H54" s="44"/>
      <c r="I54" s="1"/>
      <c r="J54" s="1"/>
      <c r="K54" s="40"/>
      <c r="L54" s="41"/>
      <c r="M54" s="41"/>
      <c r="N54" s="41"/>
      <c r="O54" s="43"/>
      <c r="P54" s="44"/>
      <c r="Q54" s="44"/>
      <c r="R54" s="44"/>
      <c r="S54" s="44"/>
      <c r="T54" s="44"/>
    </row>
    <row r="55" spans="1:20" x14ac:dyDescent="0.25">
      <c r="A55" s="40"/>
      <c r="B55" s="45"/>
      <c r="C55" s="44"/>
      <c r="D55" s="100"/>
      <c r="E55" s="44"/>
      <c r="F55" s="100"/>
      <c r="G55" s="44"/>
      <c r="H55" s="44"/>
      <c r="I55" s="1"/>
      <c r="J55" s="1"/>
      <c r="K55" s="40"/>
      <c r="L55" s="41"/>
      <c r="M55" s="41"/>
      <c r="N55" s="41"/>
      <c r="O55" s="43"/>
      <c r="P55" s="44"/>
      <c r="Q55" s="44"/>
      <c r="R55" s="44"/>
      <c r="S55" s="44"/>
      <c r="T55" s="44"/>
    </row>
    <row r="56" spans="1:20" x14ac:dyDescent="0.25">
      <c r="A56" s="40"/>
      <c r="B56" s="45"/>
      <c r="C56" s="81"/>
      <c r="D56" s="44"/>
      <c r="E56" s="44"/>
      <c r="F56" s="44"/>
      <c r="G56" s="44"/>
      <c r="H56" s="44"/>
      <c r="I56" s="1"/>
      <c r="J56" s="1"/>
      <c r="K56" s="40"/>
      <c r="L56" s="41"/>
      <c r="M56" s="41"/>
      <c r="N56" s="41"/>
      <c r="O56" s="43"/>
      <c r="P56" s="44"/>
      <c r="Q56" s="44"/>
      <c r="R56" s="44"/>
      <c r="S56" s="44"/>
      <c r="T56" s="44"/>
    </row>
    <row r="57" spans="1:20" x14ac:dyDescent="0.25">
      <c r="A57" s="40"/>
      <c r="B57" s="45"/>
      <c r="C57" s="44"/>
      <c r="D57" s="44"/>
      <c r="E57" s="44"/>
      <c r="F57" s="44"/>
      <c r="G57" s="44"/>
      <c r="H57" s="44"/>
      <c r="I57" s="1"/>
      <c r="J57" s="1"/>
      <c r="K57" s="40"/>
      <c r="L57" s="41"/>
      <c r="M57" s="41"/>
      <c r="N57" s="41"/>
      <c r="O57" s="43"/>
      <c r="P57" s="44"/>
      <c r="Q57" s="44"/>
      <c r="R57" s="44"/>
      <c r="S57" s="44"/>
      <c r="T57" s="44"/>
    </row>
    <row r="58" spans="1:20" x14ac:dyDescent="0.25">
      <c r="A58" s="40"/>
      <c r="B58" s="41"/>
      <c r="C58" s="86"/>
      <c r="D58" s="44"/>
      <c r="E58" s="44"/>
      <c r="F58" s="44"/>
      <c r="G58" s="44"/>
      <c r="H58" s="44"/>
      <c r="I58" s="1"/>
      <c r="J58" s="1"/>
      <c r="K58" s="40"/>
      <c r="L58" s="41"/>
      <c r="M58" s="41"/>
      <c r="N58" s="41"/>
      <c r="O58" s="43"/>
      <c r="P58" s="44"/>
      <c r="Q58" s="44"/>
      <c r="R58" s="44"/>
      <c r="S58" s="44"/>
      <c r="T58" s="44"/>
    </row>
    <row r="59" spans="1:20" x14ac:dyDescent="0.25">
      <c r="A59" s="40"/>
      <c r="B59" s="41"/>
      <c r="C59" s="43"/>
      <c r="D59" s="44"/>
      <c r="E59" s="44"/>
      <c r="F59" s="44"/>
      <c r="G59" s="44"/>
      <c r="H59" s="44"/>
      <c r="I59" s="1"/>
      <c r="J59" s="1"/>
      <c r="K59" s="40"/>
      <c r="L59" s="41"/>
      <c r="M59" s="41"/>
      <c r="N59" s="41"/>
      <c r="O59" s="43"/>
      <c r="P59" s="44"/>
      <c r="Q59" s="44"/>
      <c r="R59" s="44"/>
      <c r="S59" s="44"/>
      <c r="T59" s="44"/>
    </row>
    <row r="60" spans="1:20" x14ac:dyDescent="0.25">
      <c r="A60" s="40"/>
      <c r="B60" s="41"/>
      <c r="C60" s="43"/>
      <c r="D60" s="44"/>
      <c r="E60" s="44"/>
      <c r="F60" s="44"/>
      <c r="G60" s="44"/>
      <c r="H60" s="44"/>
      <c r="I60" s="1"/>
      <c r="J60" s="1"/>
      <c r="K60" s="40"/>
      <c r="L60" s="41"/>
      <c r="M60" s="41"/>
      <c r="N60" s="41"/>
      <c r="O60" s="43"/>
      <c r="P60" s="44"/>
      <c r="Q60" s="44"/>
      <c r="R60" s="44"/>
      <c r="S60" s="44"/>
      <c r="T60" s="44"/>
    </row>
    <row r="61" spans="1:20" x14ac:dyDescent="0.25">
      <c r="A61" s="40"/>
      <c r="B61" s="48"/>
    </row>
    <row r="63" spans="1:20" x14ac:dyDescent="0.25">
      <c r="B63" s="73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49"/>
      <c r="N63" s="49"/>
      <c r="O63" s="99"/>
      <c r="P63" s="99"/>
      <c r="Q63" s="49"/>
      <c r="R63" s="49"/>
      <c r="S63" s="49"/>
      <c r="T63" s="49"/>
    </row>
    <row r="64" spans="1:20" x14ac:dyDescent="0.25">
      <c r="A64" s="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</row>
    <row r="65" spans="1:24" x14ac:dyDescent="0.25">
      <c r="A65" s="87"/>
      <c r="B65" s="88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4" x14ac:dyDescent="0.25">
      <c r="A66" s="87"/>
      <c r="B66" s="89"/>
      <c r="C66" s="57"/>
      <c r="D66" s="67"/>
      <c r="E66" s="57"/>
      <c r="F66" s="67"/>
      <c r="G66" s="57"/>
      <c r="H66" s="67"/>
      <c r="I66" s="57"/>
      <c r="J66" s="67"/>
      <c r="K66" s="57"/>
      <c r="L66" s="67"/>
      <c r="M66" s="67"/>
      <c r="N66" s="67"/>
      <c r="O66" s="57"/>
      <c r="P66" s="67"/>
      <c r="Q66" s="57"/>
      <c r="R66" s="67"/>
      <c r="S66" s="67"/>
      <c r="T66" s="67"/>
    </row>
    <row r="67" spans="1:24" x14ac:dyDescent="0.25">
      <c r="A67" s="90"/>
      <c r="B67" s="91"/>
      <c r="D67" s="98"/>
      <c r="F67" s="98"/>
      <c r="H67" s="98"/>
      <c r="J67" s="98"/>
      <c r="L67" s="98"/>
      <c r="M67" s="65"/>
      <c r="N67" s="65"/>
      <c r="P67" s="98"/>
      <c r="R67" s="98"/>
      <c r="S67" s="65"/>
      <c r="T67" s="65"/>
    </row>
    <row r="68" spans="1:24" x14ac:dyDescent="0.25">
      <c r="A68" s="90"/>
      <c r="B68" s="92"/>
      <c r="D68" s="98"/>
      <c r="F68" s="98"/>
      <c r="H68" s="98"/>
      <c r="J68" s="98"/>
      <c r="L68" s="98"/>
      <c r="M68" s="65"/>
      <c r="N68" s="65"/>
      <c r="P68" s="98"/>
      <c r="R68" s="98"/>
      <c r="S68" s="65"/>
      <c r="T68" s="65"/>
    </row>
    <row r="69" spans="1:24" x14ac:dyDescent="0.25">
      <c r="A69" s="93"/>
      <c r="B69" s="45"/>
      <c r="C69" s="57"/>
      <c r="D69" s="67"/>
      <c r="E69" s="57"/>
      <c r="F69" s="67"/>
      <c r="G69" s="57"/>
      <c r="H69" s="67"/>
      <c r="I69" s="57"/>
      <c r="J69" s="67"/>
      <c r="K69" s="57"/>
      <c r="L69" s="67"/>
      <c r="M69" s="67"/>
      <c r="N69" s="67"/>
      <c r="O69" s="57"/>
      <c r="P69" s="67"/>
      <c r="Q69" s="57"/>
      <c r="R69" s="67"/>
      <c r="S69" s="67"/>
      <c r="T69" s="67"/>
    </row>
    <row r="70" spans="1:24" x14ac:dyDescent="0.25">
      <c r="A70" s="94"/>
      <c r="B70" s="92"/>
      <c r="D70" s="98"/>
      <c r="F70" s="98"/>
      <c r="H70" s="98"/>
      <c r="J70" s="98"/>
      <c r="L70" s="98"/>
      <c r="M70" s="65"/>
      <c r="N70" s="65"/>
      <c r="P70" s="98"/>
      <c r="R70" s="98"/>
      <c r="S70" s="65"/>
      <c r="T70" s="65"/>
    </row>
    <row r="71" spans="1:24" x14ac:dyDescent="0.25">
      <c r="A71" s="94"/>
      <c r="B71" s="92"/>
      <c r="D71" s="98"/>
      <c r="F71" s="98"/>
      <c r="H71" s="98"/>
      <c r="J71" s="98"/>
      <c r="L71" s="98"/>
      <c r="M71" s="65"/>
      <c r="N71" s="65"/>
      <c r="P71" s="98"/>
      <c r="R71" s="98"/>
      <c r="S71" s="65"/>
      <c r="T71" s="65"/>
    </row>
    <row r="72" spans="1:24" x14ac:dyDescent="0.25">
      <c r="A72" s="40"/>
      <c r="B72" s="41"/>
      <c r="C72" s="43"/>
      <c r="D72" s="44"/>
      <c r="E72" s="44"/>
      <c r="F72" s="44"/>
      <c r="G72" s="44"/>
      <c r="H72" s="44"/>
      <c r="I72" s="1"/>
      <c r="J72" s="1"/>
      <c r="K72" s="40"/>
      <c r="L72" s="41"/>
      <c r="M72" s="41"/>
      <c r="N72" s="41"/>
      <c r="O72" s="43"/>
      <c r="P72" s="44"/>
      <c r="Q72" s="44"/>
      <c r="R72" s="44"/>
      <c r="S72" s="44"/>
      <c r="T72" s="44"/>
    </row>
    <row r="73" spans="1:24" x14ac:dyDescent="0.25">
      <c r="A73" s="40"/>
      <c r="B73" s="41"/>
      <c r="C73" s="43"/>
      <c r="D73" s="44"/>
      <c r="E73" s="44"/>
      <c r="F73" s="44"/>
      <c r="G73" s="44"/>
      <c r="H73" s="44"/>
      <c r="I73" s="1"/>
      <c r="J73" s="1"/>
      <c r="K73" s="40"/>
      <c r="L73" s="41"/>
      <c r="M73" s="41"/>
      <c r="N73" s="41"/>
      <c r="O73" s="43"/>
      <c r="P73" s="44"/>
      <c r="Q73" s="44"/>
      <c r="R73" s="44"/>
      <c r="S73" s="44"/>
      <c r="T73" s="44"/>
    </row>
    <row r="74" spans="1:24" x14ac:dyDescent="0.25">
      <c r="P74" s="1"/>
      <c r="Q74" s="1"/>
      <c r="R74" s="1"/>
      <c r="S74" s="1"/>
      <c r="T74" s="1"/>
      <c r="U74" s="39"/>
    </row>
    <row r="75" spans="1:24" x14ac:dyDescent="0.25">
      <c r="P75" s="1"/>
      <c r="Q75" s="1"/>
      <c r="R75" s="1"/>
      <c r="S75" s="1"/>
      <c r="T75" s="1"/>
      <c r="U75" s="39"/>
    </row>
    <row r="76" spans="1:2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9"/>
    </row>
    <row r="77" spans="1:2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9"/>
    </row>
    <row r="79" spans="1:24" s="2" customFormat="1" x14ac:dyDescent="0.25">
      <c r="X79" s="48"/>
    </row>
    <row r="80" spans="1:24" s="6" customFormat="1" x14ac:dyDescent="0.25"/>
    <row r="81" spans="1:25" s="6" customFormat="1" x14ac:dyDescent="0.25"/>
    <row r="82" spans="1:25" ht="12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W82" s="3"/>
    </row>
    <row r="83" spans="1:25" x14ac:dyDescent="0.25">
      <c r="B83" s="1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</row>
    <row r="84" spans="1:25" s="6" customFormat="1" x14ac:dyDescent="0.25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x14ac:dyDescent="0.25">
      <c r="B85" s="1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"/>
      <c r="X85" s="39"/>
      <c r="Y85" s="39"/>
    </row>
    <row r="86" spans="1:25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W86" s="95"/>
    </row>
    <row r="88" spans="1:25" ht="18.75" x14ac:dyDescent="0.25">
      <c r="A88" s="96"/>
    </row>
    <row r="90" spans="1:25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2" spans="1:25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5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5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5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5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</sheetData>
  <mergeCells count="44">
    <mergeCell ref="I1:M1"/>
    <mergeCell ref="K9:M9"/>
    <mergeCell ref="A13:A14"/>
    <mergeCell ref="I3:M3"/>
    <mergeCell ref="K2:M2"/>
    <mergeCell ref="I12:J12"/>
    <mergeCell ref="I5:M5"/>
    <mergeCell ref="K6:M6"/>
    <mergeCell ref="I8:M8"/>
    <mergeCell ref="K11:M11"/>
    <mergeCell ref="C34:D34"/>
    <mergeCell ref="E34:F34"/>
    <mergeCell ref="G34:H34"/>
    <mergeCell ref="I34:J34"/>
    <mergeCell ref="K34:L34"/>
    <mergeCell ref="S34:T34"/>
    <mergeCell ref="Q34:R34"/>
    <mergeCell ref="O34:P34"/>
    <mergeCell ref="O63:P63"/>
    <mergeCell ref="K63:L63"/>
    <mergeCell ref="M34:N34"/>
    <mergeCell ref="D54:D55"/>
    <mergeCell ref="C63:D63"/>
    <mergeCell ref="E63:F63"/>
    <mergeCell ref="G63:H63"/>
    <mergeCell ref="C47:D47"/>
    <mergeCell ref="I63:J63"/>
    <mergeCell ref="F54:F55"/>
    <mergeCell ref="E47:F47"/>
    <mergeCell ref="G47:H47"/>
    <mergeCell ref="R67:R68"/>
    <mergeCell ref="P70:P71"/>
    <mergeCell ref="R70:R71"/>
    <mergeCell ref="D67:D68"/>
    <mergeCell ref="L67:L68"/>
    <mergeCell ref="P67:P68"/>
    <mergeCell ref="F67:F68"/>
    <mergeCell ref="H67:H68"/>
    <mergeCell ref="J67:J68"/>
    <mergeCell ref="D70:D71"/>
    <mergeCell ref="F70:F71"/>
    <mergeCell ref="H70:H71"/>
    <mergeCell ref="J70:J71"/>
    <mergeCell ref="L70:L7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5D61E0DFB3AD43A308A7CF362AC22D" ma:contentTypeVersion="14" ma:contentTypeDescription="Loo uus dokument" ma:contentTypeScope="" ma:versionID="5f25cb00b2f4333133393c37a553ca0c">
  <xsd:schema xmlns:xsd="http://www.w3.org/2001/XMLSchema" xmlns:xs="http://www.w3.org/2001/XMLSchema" xmlns:p="http://schemas.microsoft.com/office/2006/metadata/properties" xmlns:ns2="d3f678f6-95c4-4a11-872c-c609bad08bba" xmlns:ns3="9b483750-598d-46a0-877d-052f8f804d23" targetNamespace="http://schemas.microsoft.com/office/2006/metadata/properties" ma:root="true" ma:fieldsID="a2c039a49dea6cd9353e565edc356b86" ns2:_="" ns3:_="">
    <xsd:import namespace="d3f678f6-95c4-4a11-872c-c609bad08bba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Olulis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678f6-95c4-4a11-872c-c609bad08b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Olulisus" ma:index="21" nillable="true" ma:displayName="Olulisus" ma:format="Dropdown" ma:internalName="Olulisu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39c575f-852c-4050-8566-fe4bdfea018e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d3f678f6-95c4-4a11-872c-c609bad08bba">
      <Terms xmlns="http://schemas.microsoft.com/office/infopath/2007/PartnerControls"/>
    </lcf76f155ced4ddcb4097134ff3c332f>
    <Olulisus xmlns="d3f678f6-95c4-4a11-872c-c609bad08bba" xsi:nil="true"/>
  </documentManagement>
</p:properties>
</file>

<file path=customXml/itemProps1.xml><?xml version="1.0" encoding="utf-8"?>
<ds:datastoreItem xmlns:ds="http://schemas.openxmlformats.org/officeDocument/2006/customXml" ds:itemID="{C8194EB1-E2ED-4C18-9237-BFC6B9ED5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f678f6-95c4-4a11-872c-c609bad08bba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9B3B10-B28D-4785-ABEE-FC83E626EE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1E27A8-3994-4FB0-B5B3-AD812364FD9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d3f678f6-95c4-4a11-872c-c609bad08bba"/>
    <ds:schemaRef ds:uri="http://schemas.openxmlformats.org/package/2006/metadata/core-properties"/>
    <ds:schemaRef ds:uri="9b483750-598d-46a0-877d-052f8f804d2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THP ESF+ tegevuste eelarve</vt:lpstr>
      <vt:lpstr>'THP ESF+ tegevuste eelarve'!Prindiala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Vilma Mand</dc:creator>
  <cp:keywords/>
  <dc:description/>
  <cp:lastModifiedBy>Gerly Lootus - MKM</cp:lastModifiedBy>
  <cp:revision/>
  <cp:lastPrinted>2024-11-23T15:06:37Z</cp:lastPrinted>
  <dcterms:created xsi:type="dcterms:W3CDTF">2014-08-05T12:18:59Z</dcterms:created>
  <dcterms:modified xsi:type="dcterms:W3CDTF">2025-03-24T12:41:18Z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0x010100F35D61E0DFB3AD43A308A7CF362AC22D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2024-06-18T06:30:41Z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8038bc82-a593-42b1-8fd4-e0dcee5ce78a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