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helensildna/PROJEKTID 2011/Station Narva 2024/"/>
    </mc:Choice>
  </mc:AlternateContent>
  <xr:revisionPtr revIDLastSave="0" documentId="13_ncr:1_{108CA931-DFA8-F14F-BF4C-D45320366EEA}" xr6:coauthVersionLast="47" xr6:coauthVersionMax="47" xr10:uidLastSave="{00000000-0000-0000-0000-000000000000}"/>
  <bookViews>
    <workbookView xWindow="0" yWindow="760" windowWidth="27860" windowHeight="16100" xr2:uid="{00000000-000D-0000-FFFF-FFFF00000000}"/>
  </bookViews>
  <sheets>
    <sheet name="Üritus" sheetId="1" r:id="rId1"/>
  </sheets>
  <definedNames>
    <definedName name="_xlnm.Print_Area" localSheetId="0">Üritus!$A$1:$P$62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E21" i="1"/>
  <c r="H21" i="1" s="1"/>
  <c r="L27" i="1"/>
  <c r="E7" i="1"/>
  <c r="H7" i="1" s="1"/>
  <c r="E26" i="1" l="1"/>
  <c r="H26" i="1" s="1"/>
  <c r="E25" i="1"/>
  <c r="H25" i="1" s="1"/>
  <c r="E24" i="1"/>
  <c r="H24" i="1" s="1"/>
  <c r="E23" i="1"/>
  <c r="H23" i="1" s="1"/>
  <c r="E22" i="1"/>
  <c r="H22" i="1" s="1"/>
  <c r="E20" i="1"/>
  <c r="H20" i="1" s="1"/>
  <c r="E19" i="1"/>
  <c r="H19" i="1" s="1"/>
  <c r="E18" i="1"/>
  <c r="H18" i="1" s="1"/>
  <c r="E17" i="1"/>
  <c r="H17" i="1" s="1"/>
  <c r="E16" i="1"/>
  <c r="H16" i="1" s="1"/>
  <c r="E11" i="1"/>
  <c r="H11" i="1" s="1"/>
  <c r="E10" i="1"/>
  <c r="H10" i="1" s="1"/>
  <c r="E9" i="1"/>
  <c r="H9" i="1" s="1"/>
  <c r="E8" i="1"/>
  <c r="H8" i="1" s="1"/>
  <c r="E6" i="1"/>
  <c r="H6" i="1" s="1"/>
  <c r="G27" i="1" l="1"/>
  <c r="C27" i="1"/>
  <c r="E12" i="1"/>
  <c r="H12" i="1" s="1"/>
  <c r="E5" i="1"/>
  <c r="H5" i="1" s="1"/>
  <c r="E4" i="1"/>
  <c r="H4" i="1" s="1"/>
  <c r="E3" i="1"/>
  <c r="H3" i="1" s="1"/>
  <c r="E2" i="1"/>
  <c r="H33" i="1"/>
  <c r="C29" i="1" l="1"/>
  <c r="C13" i="1"/>
  <c r="H2" i="1"/>
  <c r="H35" i="1"/>
  <c r="G13" i="1" l="1"/>
  <c r="G29" i="1"/>
  <c r="H31" i="1" s="1"/>
  <c r="H42" i="1" s="1"/>
</calcChain>
</file>

<file path=xl/sharedStrings.xml><?xml version="1.0" encoding="utf-8"?>
<sst xmlns="http://schemas.openxmlformats.org/spreadsheetml/2006/main" count="105" uniqueCount="72">
  <si>
    <t>Kuupäev</t>
  </si>
  <si>
    <t>Jrk</t>
  </si>
  <si>
    <t>Algus</t>
  </si>
  <si>
    <t>Lõpp</t>
  </si>
  <si>
    <t>H</t>
  </si>
  <si>
    <t>Perekonna ja Eesnimi</t>
  </si>
  <si>
    <t>EUR/h</t>
  </si>
  <si>
    <t>SUM</t>
  </si>
  <si>
    <t>Koht</t>
  </si>
  <si>
    <t>Märkused</t>
  </si>
  <si>
    <t>Vorm</t>
  </si>
  <si>
    <t>RS</t>
  </si>
  <si>
    <t>KOKKU</t>
  </si>
  <si>
    <t>TEENUSED</t>
  </si>
  <si>
    <t>Turvateenus:</t>
  </si>
  <si>
    <t>LISATEENUSED</t>
  </si>
  <si>
    <t>Transport:</t>
  </si>
  <si>
    <t>Projektijuhtimine:</t>
  </si>
  <si>
    <t>Kooskõlastused, skeemid:</t>
  </si>
  <si>
    <t>LISATASU EEST</t>
  </si>
  <si>
    <t>Walki-Talki:</t>
  </si>
  <si>
    <t>TELLITAVAD</t>
  </si>
  <si>
    <t>Klikkar:</t>
  </si>
  <si>
    <t>TARVIKUD</t>
  </si>
  <si>
    <t>Nähtamatu tindi tempel:</t>
  </si>
  <si>
    <t>Tulekustutid:</t>
  </si>
  <si>
    <t>Desojaam:</t>
  </si>
  <si>
    <t>KÕIK KOKKU</t>
  </si>
  <si>
    <t xml:space="preserve">Summadele lisandub käibemaks 22 %. </t>
  </si>
  <si>
    <t xml:space="preserve"> </t>
  </si>
  <si>
    <r>
      <rPr>
        <sz val="11"/>
        <color indexed="8"/>
        <rFont val="Arial"/>
        <family val="2"/>
      </rPr>
      <t xml:space="preserve">Minimaalne tunniarvestus pakkumises on </t>
    </r>
    <r>
      <rPr>
        <b/>
        <sz val="11"/>
        <color indexed="8"/>
        <rFont val="Arial"/>
        <family val="2"/>
      </rPr>
      <t xml:space="preserve">5h </t>
    </r>
    <r>
      <rPr>
        <sz val="11"/>
        <color indexed="8"/>
        <rFont val="Arial"/>
        <family val="2"/>
      </rPr>
      <t>ühe töötaja ühe vahetuse kohta</t>
    </r>
    <r>
      <rPr>
        <sz val="11"/>
        <color indexed="8"/>
        <rFont val="Arial"/>
        <family val="2"/>
      </rPr>
      <t xml:space="preserve">. </t>
    </r>
  </si>
  <si>
    <t>Pakkumus koostatud arvestusega, et külastajaid oodatakse</t>
  </si>
  <si>
    <t>Arvelduses eeldame ettemaksu 100% ulatuses esitatud arve alusel.</t>
  </si>
  <si>
    <r>
      <rPr>
        <sz val="11"/>
        <color indexed="8"/>
        <rFont val="Arial"/>
        <family val="2"/>
      </rPr>
      <t xml:space="preserve">Tellijal on kohustus muutustest teavitada vähemalt 36 h enne </t>
    </r>
    <r>
      <rPr>
        <b/>
        <sz val="11"/>
        <color indexed="8"/>
        <rFont val="Arial"/>
        <family val="2"/>
      </rPr>
      <t>Töö</t>
    </r>
    <r>
      <rPr>
        <sz val="11"/>
        <color indexed="8"/>
        <rFont val="Arial"/>
        <family val="2"/>
      </rPr>
      <t xml:space="preserve"> algust.</t>
    </r>
  </si>
  <si>
    <t>Pakkumus antud tunnihinde, tundide mahuga ja kogusummaga kehtib kuni</t>
  </si>
  <si>
    <t>Täitja:</t>
  </si>
  <si>
    <t>Andmed ARVELE:</t>
  </si>
  <si>
    <t>Firma:</t>
  </si>
  <si>
    <t>Meeskond Security OÜ</t>
  </si>
  <si>
    <t>Tänav:</t>
  </si>
  <si>
    <t>Linn:</t>
  </si>
  <si>
    <t>Reg Nr.</t>
  </si>
  <si>
    <t>e-mail:</t>
  </si>
  <si>
    <t>Telefon:</t>
  </si>
  <si>
    <t>Kontaktisik:</t>
  </si>
  <si>
    <t>Ivo Remmelga</t>
  </si>
  <si>
    <t>ivo@meeskond.ee</t>
  </si>
  <si>
    <t>Med kott:</t>
  </si>
  <si>
    <t>Mob</t>
  </si>
  <si>
    <t>Pealik/vastutav</t>
  </si>
  <si>
    <t>Sissepääs</t>
  </si>
  <si>
    <t>30.08.2024</t>
  </si>
  <si>
    <t>R 6.09.2024</t>
  </si>
  <si>
    <t>L 7.09.2024</t>
  </si>
  <si>
    <t>Siseruum patrull</t>
  </si>
  <si>
    <t>Väliala patrull</t>
  </si>
  <si>
    <t>hiljem liigub patrulli</t>
  </si>
  <si>
    <t>BS</t>
  </si>
  <si>
    <t>Parameedik</t>
  </si>
  <si>
    <t>Station Narva</t>
  </si>
  <si>
    <t>sõidavad 2 päeva.</t>
  </si>
  <si>
    <t>Taavi Esperk</t>
  </si>
  <si>
    <r>
      <t xml:space="preserve">2 autot = 400km/edasi-tagasi </t>
    </r>
    <r>
      <rPr>
        <b/>
        <sz val="12"/>
        <color indexed="8"/>
        <rFont val="Arial"/>
        <family val="2"/>
      </rPr>
      <t>x 2</t>
    </r>
  </si>
  <si>
    <t>Narva Muuseum</t>
  </si>
  <si>
    <t>Lava B ümbrus</t>
  </si>
  <si>
    <t>Lava C ümbrus</t>
  </si>
  <si>
    <t>taavi@tmw.ee</t>
  </si>
  <si>
    <t>56 504 875</t>
  </si>
  <si>
    <t>Pealava BS</t>
  </si>
  <si>
    <t>Lava A / Põhjaõu</t>
  </si>
  <si>
    <t>Lava B ümbrus / sisehoov</t>
  </si>
  <si>
    <t>Lava A / Põhjaõu + rõdu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</si>
</sst>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\ dd/mm/yyyy"/>
    <numFmt numFmtId="165" formatCode="0.0"/>
    <numFmt numFmtId="166" formatCode="#,##0.00&quot; &quot;[$€-2]"/>
    <numFmt numFmtId="167" formatCode="#,##0.00&quot; €&quot;"/>
    <numFmt numFmtId="168" formatCode="#,##0&quot; €&quot;"/>
    <numFmt numFmtId="169" formatCode="dddd"/>
  </numFmts>
  <fonts count="33" x14ac:knownFonts="1">
    <font>
      <sz val="10"/>
      <color indexed="8"/>
      <name val="Verdana"/>
      <charset val="134"/>
    </font>
    <font>
      <sz val="12"/>
      <color indexed="8"/>
      <name val="Arial"/>
      <family val="2"/>
    </font>
    <font>
      <sz val="10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11"/>
      <name val="Arial"/>
      <family val="2"/>
    </font>
    <font>
      <sz val="12"/>
      <color indexed="8"/>
      <name val="Verdana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name val="Times New Roman"/>
      <family val="1"/>
    </font>
    <font>
      <sz val="12"/>
      <color indexed="11"/>
      <name val="Arial"/>
      <family val="2"/>
    </font>
    <font>
      <u/>
      <sz val="10"/>
      <color theme="1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Times New Roman"/>
      <family val="1"/>
    </font>
    <font>
      <sz val="1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  <charset val="186"/>
    </font>
    <font>
      <b/>
      <sz val="12"/>
      <name val="Arial"/>
      <family val="2"/>
      <charset val="186"/>
    </font>
    <font>
      <sz val="12"/>
      <color indexed="11"/>
      <name val="Arial"/>
      <family val="2"/>
      <charset val="186"/>
    </font>
    <font>
      <sz val="12"/>
      <color rgb="FF0000CC"/>
      <name val="Arial"/>
      <family val="2"/>
      <charset val="186"/>
    </font>
    <font>
      <sz val="12"/>
      <name val="Arial"/>
      <family val="2"/>
      <charset val="186"/>
    </font>
    <font>
      <sz val="12"/>
      <color rgb="FF00B050"/>
      <name val="Arial"/>
      <family val="2"/>
      <charset val="186"/>
    </font>
    <font>
      <sz val="10"/>
      <name val="Verdana"/>
      <family val="2"/>
      <charset val="186"/>
    </font>
    <font>
      <sz val="10"/>
      <color indexed="8"/>
      <name val="Arial"/>
      <family val="2"/>
    </font>
    <font>
      <sz val="12"/>
      <color indexed="11"/>
      <name val="Arial"/>
      <family val="2"/>
    </font>
    <font>
      <sz val="12"/>
      <color rgb="FFFF0000"/>
      <name val="Arial"/>
      <family val="2"/>
      <charset val="186"/>
    </font>
    <font>
      <b/>
      <sz val="12"/>
      <color rgb="FFC00000"/>
      <name val="Arial"/>
      <family val="2"/>
    </font>
    <font>
      <b/>
      <i/>
      <sz val="12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1" fontId="4" fillId="0" borderId="6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167" fontId="4" fillId="0" borderId="9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left"/>
    </xf>
    <xf numFmtId="0" fontId="0" fillId="0" borderId="10" xfId="0" applyFill="1" applyBorder="1"/>
    <xf numFmtId="49" fontId="3" fillId="0" borderId="1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" fontId="3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3" fillId="0" borderId="12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7" fontId="1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167" fontId="4" fillId="0" borderId="14" xfId="0" applyNumberFormat="1" applyFont="1" applyFill="1" applyBorder="1"/>
    <xf numFmtId="0" fontId="0" fillId="0" borderId="0" xfId="0" applyNumberFormat="1" applyFill="1" applyAlignment="1">
      <alignment horizontal="left"/>
    </xf>
    <xf numFmtId="167" fontId="4" fillId="0" borderId="10" xfId="0" applyNumberFormat="1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167" fontId="4" fillId="0" borderId="17" xfId="0" applyNumberFormat="1" applyFont="1" applyFill="1" applyBorder="1"/>
    <xf numFmtId="0" fontId="0" fillId="0" borderId="12" xfId="0" applyFill="1" applyBorder="1"/>
    <xf numFmtId="0" fontId="0" fillId="0" borderId="14" xfId="0" applyFill="1" applyBorder="1"/>
    <xf numFmtId="49" fontId="3" fillId="0" borderId="5" xfId="0" applyNumberFormat="1" applyFont="1" applyFill="1" applyBorder="1" applyAlignment="1">
      <alignment horizontal="center"/>
    </xf>
    <xf numFmtId="0" fontId="0" fillId="0" borderId="6" xfId="0" applyFill="1" applyBorder="1"/>
    <xf numFmtId="167" fontId="3" fillId="0" borderId="7" xfId="0" applyNumberFormat="1" applyFont="1" applyFill="1" applyBorder="1"/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2" xfId="0" applyFont="1" applyFill="1" applyBorder="1"/>
    <xf numFmtId="168" fontId="7" fillId="0" borderId="12" xfId="0" applyNumberFormat="1" applyFont="1" applyFill="1" applyBorder="1"/>
    <xf numFmtId="168" fontId="7" fillId="0" borderId="0" xfId="0" applyNumberFormat="1" applyFont="1" applyFill="1" applyBorder="1"/>
    <xf numFmtId="49" fontId="0" fillId="0" borderId="0" xfId="0" applyNumberForma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168" fontId="7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0" borderId="15" xfId="0" applyFill="1" applyBorder="1"/>
    <xf numFmtId="0" fontId="15" fillId="0" borderId="0" xfId="0" applyFont="1" applyFill="1" applyBorder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/>
    </xf>
    <xf numFmtId="49" fontId="21" fillId="2" borderId="1" xfId="0" applyNumberFormat="1" applyFont="1" applyFill="1" applyBorder="1"/>
    <xf numFmtId="49" fontId="21" fillId="2" borderId="2" xfId="0" applyNumberFormat="1" applyFont="1" applyFill="1" applyBorder="1"/>
    <xf numFmtId="0" fontId="21" fillId="0" borderId="0" xfId="0" applyFont="1"/>
    <xf numFmtId="164" fontId="22" fillId="0" borderId="0" xfId="0" applyNumberFormat="1" applyFont="1" applyFill="1" applyAlignment="1">
      <alignment horizontal="left"/>
    </xf>
    <xf numFmtId="0" fontId="21" fillId="0" borderId="1" xfId="0" applyNumberFormat="1" applyFont="1" applyFill="1" applyBorder="1"/>
    <xf numFmtId="20" fontId="21" fillId="0" borderId="28" xfId="0" applyNumberFormat="1" applyFont="1" applyFill="1" applyBorder="1"/>
    <xf numFmtId="20" fontId="21" fillId="0" borderId="1" xfId="0" applyNumberFormat="1" applyFont="1" applyFill="1" applyBorder="1"/>
    <xf numFmtId="165" fontId="21" fillId="0" borderId="1" xfId="0" applyNumberFormat="1" applyFont="1" applyFill="1" applyBorder="1"/>
    <xf numFmtId="0" fontId="23" fillId="0" borderId="3" xfId="0" applyFont="1" applyFill="1" applyBorder="1"/>
    <xf numFmtId="166" fontId="21" fillId="0" borderId="29" xfId="0" applyNumberFormat="1" applyFont="1" applyFill="1" applyBorder="1"/>
    <xf numFmtId="167" fontId="21" fillId="0" borderId="29" xfId="0" applyNumberFormat="1" applyFont="1" applyFill="1" applyBorder="1"/>
    <xf numFmtId="49" fontId="23" fillId="0" borderId="23" xfId="0" applyNumberFormat="1" applyFont="1" applyFill="1" applyBorder="1"/>
    <xf numFmtId="0" fontId="21" fillId="0" borderId="1" xfId="0" applyFont="1" applyFill="1" applyBorder="1"/>
    <xf numFmtId="0" fontId="0" fillId="0" borderId="1" xfId="0" applyFill="1" applyBorder="1"/>
    <xf numFmtId="49" fontId="24" fillId="0" borderId="23" xfId="0" applyNumberFormat="1" applyFont="1" applyFill="1" applyBorder="1"/>
    <xf numFmtId="164" fontId="25" fillId="0" borderId="0" xfId="0" applyNumberFormat="1" applyFont="1" applyFill="1" applyAlignment="1">
      <alignment horizontal="left"/>
    </xf>
    <xf numFmtId="169" fontId="25" fillId="0" borderId="30" xfId="0" applyNumberFormat="1" applyFont="1" applyFill="1" applyBorder="1" applyAlignment="1">
      <alignment horizontal="left"/>
    </xf>
    <xf numFmtId="0" fontId="25" fillId="0" borderId="0" xfId="0" applyFont="1" applyFill="1"/>
    <xf numFmtId="0" fontId="20" fillId="0" borderId="0" xfId="0" applyFont="1"/>
    <xf numFmtId="0" fontId="27" fillId="0" borderId="0" xfId="0" applyFont="1" applyFill="1" applyBorder="1" applyAlignment="1">
      <alignment horizontal="left"/>
    </xf>
    <xf numFmtId="0" fontId="0" fillId="0" borderId="4" xfId="0" applyFill="1" applyBorder="1"/>
    <xf numFmtId="1" fontId="0" fillId="0" borderId="8" xfId="0" applyNumberFormat="1" applyFill="1" applyBorder="1"/>
    <xf numFmtId="0" fontId="28" fillId="0" borderId="24" xfId="0" applyFont="1" applyFill="1" applyBorder="1"/>
    <xf numFmtId="0" fontId="29" fillId="0" borderId="24" xfId="0" applyFont="1" applyFill="1" applyBorder="1"/>
    <xf numFmtId="167" fontId="19" fillId="0" borderId="0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9" fillId="0" borderId="0" xfId="0" applyFont="1" applyFill="1" applyBorder="1"/>
    <xf numFmtId="165" fontId="19" fillId="0" borderId="0" xfId="0" applyNumberFormat="1" applyFont="1" applyFill="1" applyBorder="1" applyAlignment="1">
      <alignment horizontal="right"/>
    </xf>
    <xf numFmtId="20" fontId="21" fillId="0" borderId="2" xfId="0" applyNumberFormat="1" applyFont="1" applyFill="1" applyBorder="1"/>
    <xf numFmtId="165" fontId="21" fillId="0" borderId="2" xfId="0" applyNumberFormat="1" applyFont="1" applyFill="1" applyBorder="1"/>
    <xf numFmtId="167" fontId="21" fillId="0" borderId="33" xfId="0" applyNumberFormat="1" applyFont="1" applyFill="1" applyBorder="1"/>
    <xf numFmtId="0" fontId="23" fillId="0" borderId="34" xfId="0" applyFont="1" applyFill="1" applyBorder="1"/>
    <xf numFmtId="49" fontId="26" fillId="0" borderId="35" xfId="0" applyNumberFormat="1" applyFont="1" applyFill="1" applyBorder="1"/>
    <xf numFmtId="0" fontId="21" fillId="0" borderId="28" xfId="0" applyFont="1" applyFill="1" applyBorder="1"/>
    <xf numFmtId="49" fontId="30" fillId="0" borderId="23" xfId="0" applyNumberFormat="1" applyFont="1" applyFill="1" applyBorder="1"/>
    <xf numFmtId="169" fontId="31" fillId="0" borderId="3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0" fillId="0" borderId="2" xfId="0" applyFill="1" applyBorder="1"/>
    <xf numFmtId="0" fontId="0" fillId="0" borderId="39" xfId="0" applyFill="1" applyBorder="1"/>
    <xf numFmtId="164" fontId="32" fillId="0" borderId="0" xfId="0" applyNumberFormat="1" applyFont="1" applyFill="1" applyAlignment="1">
      <alignment horizontal="center"/>
    </xf>
    <xf numFmtId="20" fontId="30" fillId="0" borderId="28" xfId="0" applyNumberFormat="1" applyFont="1" applyFill="1" applyBorder="1"/>
    <xf numFmtId="20" fontId="30" fillId="0" borderId="1" xfId="0" applyNumberFormat="1" applyFont="1" applyFill="1" applyBorder="1"/>
    <xf numFmtId="0" fontId="30" fillId="0" borderId="1" xfId="0" applyNumberFormat="1" applyFont="1" applyFill="1" applyBorder="1"/>
    <xf numFmtId="165" fontId="30" fillId="0" borderId="1" xfId="0" applyNumberFormat="1" applyFont="1" applyFill="1" applyBorder="1"/>
    <xf numFmtId="0" fontId="30" fillId="0" borderId="3" xfId="0" applyFont="1" applyFill="1" applyBorder="1"/>
    <xf numFmtId="166" fontId="30" fillId="0" borderId="29" xfId="0" applyNumberFormat="1" applyFont="1" applyFill="1" applyBorder="1"/>
    <xf numFmtId="167" fontId="30" fillId="0" borderId="29" xfId="0" applyNumberFormat="1" applyFont="1" applyFill="1" applyBorder="1"/>
    <xf numFmtId="165" fontId="3" fillId="0" borderId="5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167" fontId="3" fillId="0" borderId="5" xfId="0" applyNumberFormat="1" applyFont="1" applyFill="1" applyBorder="1" applyAlignment="1">
      <alignment horizontal="right"/>
    </xf>
    <xf numFmtId="167" fontId="3" fillId="0" borderId="7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165" fontId="19" fillId="0" borderId="36" xfId="0" applyNumberFormat="1" applyFont="1" applyFill="1" applyBorder="1" applyAlignment="1">
      <alignment horizontal="right"/>
    </xf>
    <xf numFmtId="165" fontId="19" fillId="0" borderId="38" xfId="0" applyNumberFormat="1" applyFont="1" applyFill="1" applyBorder="1" applyAlignment="1">
      <alignment horizontal="right"/>
    </xf>
    <xf numFmtId="165" fontId="19" fillId="0" borderId="37" xfId="0" applyNumberFormat="1" applyFont="1" applyFill="1" applyBorder="1" applyAlignment="1">
      <alignment horizontal="right"/>
    </xf>
    <xf numFmtId="167" fontId="19" fillId="0" borderId="36" xfId="0" applyNumberFormat="1" applyFont="1" applyFill="1" applyBorder="1" applyAlignment="1">
      <alignment horizontal="right"/>
    </xf>
    <xf numFmtId="167" fontId="19" fillId="0" borderId="37" xfId="0" applyNumberFormat="1" applyFont="1" applyFill="1" applyBorder="1" applyAlignment="1">
      <alignment horizontal="right"/>
    </xf>
    <xf numFmtId="165" fontId="19" fillId="0" borderId="5" xfId="0" applyNumberFormat="1" applyFont="1" applyFill="1" applyBorder="1" applyAlignment="1">
      <alignment horizontal="right"/>
    </xf>
    <xf numFmtId="165" fontId="19" fillId="0" borderId="6" xfId="0" applyNumberFormat="1" applyFont="1" applyFill="1" applyBorder="1" applyAlignment="1">
      <alignment horizontal="right"/>
    </xf>
    <xf numFmtId="165" fontId="19" fillId="0" borderId="7" xfId="0" applyNumberFormat="1" applyFont="1" applyFill="1" applyBorder="1" applyAlignment="1">
      <alignment horizontal="right"/>
    </xf>
    <xf numFmtId="167" fontId="19" fillId="0" borderId="31" xfId="0" applyNumberFormat="1" applyFont="1" applyFill="1" applyBorder="1" applyAlignment="1">
      <alignment horizontal="right"/>
    </xf>
    <xf numFmtId="167" fontId="19" fillId="0" borderId="32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49" fontId="3" fillId="0" borderId="13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49" fontId="3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9" fontId="4" fillId="0" borderId="9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49" fontId="3" fillId="0" borderId="18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11" fillId="0" borderId="2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 wrapText="1"/>
    </xf>
    <xf numFmtId="0" fontId="17" fillId="0" borderId="26" xfId="0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26" xfId="0" applyFont="1" applyFill="1" applyBorder="1" applyAlignment="1">
      <alignment horizontal="left"/>
    </xf>
    <xf numFmtId="49" fontId="13" fillId="0" borderId="0" xfId="1" applyNumberForma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left"/>
    </xf>
    <xf numFmtId="1" fontId="17" fillId="0" borderId="26" xfId="0" applyNumberFormat="1" applyFont="1" applyFill="1" applyBorder="1" applyAlignment="1">
      <alignment horizontal="left"/>
    </xf>
    <xf numFmtId="0" fontId="11" fillId="0" borderId="21" xfId="0" applyFont="1" applyBorder="1" applyAlignment="1">
      <alignment horizontal="right"/>
    </xf>
    <xf numFmtId="0" fontId="11" fillId="0" borderId="22" xfId="0" applyFont="1" applyBorder="1" applyAlignment="1">
      <alignment horizontal="right"/>
    </xf>
    <xf numFmtId="0" fontId="17" fillId="3" borderId="22" xfId="0" applyFont="1" applyFill="1" applyBorder="1" applyAlignment="1">
      <alignment horizontal="left"/>
    </xf>
    <xf numFmtId="0" fontId="17" fillId="3" borderId="27" xfId="0" applyFont="1" applyFill="1" applyBorder="1" applyAlignment="1">
      <alignment horizontal="left"/>
    </xf>
    <xf numFmtId="0" fontId="14" fillId="0" borderId="20" xfId="0" applyNumberFormat="1" applyFont="1" applyBorder="1"/>
    <xf numFmtId="0" fontId="14" fillId="0" borderId="0" xfId="0" applyNumberFormat="1" applyFont="1" applyBorder="1"/>
    <xf numFmtId="0" fontId="13" fillId="0" borderId="0" xfId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8" fillId="0" borderId="26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FFFF"/>
      <rgbColor rgb="00DD0806"/>
      <rgbColor rgb="00AAAAAA"/>
      <rgbColor rgb="000000D4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57</xdr:row>
      <xdr:rowOff>38100</xdr:rowOff>
    </xdr:from>
    <xdr:to>
      <xdr:col>5</xdr:col>
      <xdr:colOff>198120</xdr:colOff>
      <xdr:row>58</xdr:row>
      <xdr:rowOff>190500</xdr:rowOff>
    </xdr:to>
    <xdr:pic>
      <xdr:nvPicPr>
        <xdr:cNvPr id="1097" name="Picture 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9720" y="7319010"/>
          <a:ext cx="204978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avi@tmw.ee" TargetMode="External"/><Relationship Id="rId1" Type="http://schemas.openxmlformats.org/officeDocument/2006/relationships/hyperlink" Target="mailto:ivo@meeskond.e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view="pageBreakPreview" zoomScale="98" zoomScaleNormal="55" zoomScaleSheetLayoutView="98" workbookViewId="0">
      <selection activeCell="J10" sqref="J10"/>
    </sheetView>
  </sheetViews>
  <sheetFormatPr baseColWidth="10" defaultColWidth="7.6640625" defaultRowHeight="15" customHeight="1" outlineLevelCol="1" x14ac:dyDescent="0.15"/>
  <cols>
    <col min="1" max="1" width="18.1640625" style="1" customWidth="1"/>
    <col min="2" max="2" width="4.6640625" style="2" customWidth="1"/>
    <col min="3" max="4" width="6.33203125" style="2" customWidth="1"/>
    <col min="5" max="5" width="5.1640625" style="2" customWidth="1"/>
    <col min="6" max="6" width="21.5" style="2" customWidth="1"/>
    <col min="7" max="7" width="8.1640625" style="2" customWidth="1"/>
    <col min="8" max="8" width="13.6640625" style="2" customWidth="1"/>
    <col min="9" max="9" width="20.5" style="2" customWidth="1"/>
    <col min="10" max="10" width="21.1640625" style="2" customWidth="1"/>
    <col min="11" max="11" width="7.33203125" style="2" customWidth="1" outlineLevel="1"/>
    <col min="12" max="12" width="3.83203125" style="2" customWidth="1" outlineLevel="1"/>
    <col min="13" max="13" width="0" style="2" hidden="1" customWidth="1"/>
    <col min="14" max="16384" width="7.6640625" style="2"/>
  </cols>
  <sheetData>
    <row r="1" spans="1:13" s="60" customFormat="1" ht="15" customHeight="1" x14ac:dyDescent="0.2">
      <c r="A1" s="57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9" t="s">
        <v>6</v>
      </c>
      <c r="H1" s="59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48</v>
      </c>
    </row>
    <row r="2" spans="1:13" ht="15.75" customHeight="1" x14ac:dyDescent="0.2">
      <c r="A2" s="61" t="s">
        <v>52</v>
      </c>
      <c r="B2" s="62">
        <v>1</v>
      </c>
      <c r="C2" s="98">
        <v>0.66666666666666663</v>
      </c>
      <c r="D2" s="99">
        <v>4.1666666666666664E-2</v>
      </c>
      <c r="E2" s="65">
        <f t="shared" ref="E2:E12" si="0">((D2-C2+(D2&lt;C2))*24)</f>
        <v>9</v>
      </c>
      <c r="F2" s="66"/>
      <c r="G2" s="67">
        <v>28</v>
      </c>
      <c r="H2" s="68">
        <f t="shared" ref="H2:H12" si="1">E2*G2</f>
        <v>252</v>
      </c>
      <c r="I2" s="69" t="s">
        <v>49</v>
      </c>
      <c r="J2" s="70"/>
      <c r="K2" s="71"/>
      <c r="L2" s="71">
        <v>1</v>
      </c>
      <c r="M2" s="71"/>
    </row>
    <row r="3" spans="1:13" ht="15.75" customHeight="1" x14ac:dyDescent="0.2">
      <c r="A3" s="61"/>
      <c r="B3" s="62">
        <v>2</v>
      </c>
      <c r="C3" s="63">
        <v>0.70833333333333337</v>
      </c>
      <c r="D3" s="64">
        <v>4.1666666666666664E-2</v>
      </c>
      <c r="E3" s="65">
        <f t="shared" si="0"/>
        <v>7.9999999999999982</v>
      </c>
      <c r="F3" s="66"/>
      <c r="G3" s="67">
        <v>18</v>
      </c>
      <c r="H3" s="68">
        <f t="shared" si="1"/>
        <v>143.99999999999997</v>
      </c>
      <c r="I3" s="92" t="s">
        <v>50</v>
      </c>
      <c r="J3" s="70"/>
      <c r="K3" s="71"/>
      <c r="L3" s="71">
        <v>1</v>
      </c>
      <c r="M3" s="71"/>
    </row>
    <row r="4" spans="1:13" ht="15.75" customHeight="1" x14ac:dyDescent="0.2">
      <c r="A4" s="73"/>
      <c r="B4" s="62">
        <v>3</v>
      </c>
      <c r="C4" s="63">
        <v>0.70833333333333337</v>
      </c>
      <c r="D4" s="64">
        <v>4.1666666666666699E-2</v>
      </c>
      <c r="E4" s="65">
        <f t="shared" si="0"/>
        <v>8</v>
      </c>
      <c r="F4" s="66"/>
      <c r="G4" s="67">
        <v>18</v>
      </c>
      <c r="H4" s="68">
        <f t="shared" si="1"/>
        <v>144</v>
      </c>
      <c r="I4" s="92" t="s">
        <v>50</v>
      </c>
      <c r="J4" s="70" t="s">
        <v>56</v>
      </c>
      <c r="K4" s="71"/>
      <c r="L4" s="71">
        <v>1</v>
      </c>
      <c r="M4" s="71"/>
    </row>
    <row r="5" spans="1:13" ht="16.5" customHeight="1" x14ac:dyDescent="0.2">
      <c r="A5" s="93" t="s">
        <v>59</v>
      </c>
      <c r="B5" s="62">
        <v>4</v>
      </c>
      <c r="C5" s="63">
        <v>0.70833333333333337</v>
      </c>
      <c r="D5" s="64">
        <v>4.1666666666666699E-2</v>
      </c>
      <c r="E5" s="65">
        <f t="shared" si="0"/>
        <v>8</v>
      </c>
      <c r="F5" s="66"/>
      <c r="G5" s="67">
        <v>18</v>
      </c>
      <c r="H5" s="68">
        <f t="shared" si="1"/>
        <v>144</v>
      </c>
      <c r="I5" s="69" t="s">
        <v>54</v>
      </c>
      <c r="J5" s="70"/>
      <c r="K5" s="71"/>
      <c r="L5" s="71">
        <v>1</v>
      </c>
      <c r="M5" s="71"/>
    </row>
    <row r="6" spans="1:13" ht="15.75" customHeight="1" x14ac:dyDescent="0.2">
      <c r="A6" s="61"/>
      <c r="B6" s="62">
        <v>5</v>
      </c>
      <c r="C6" s="63">
        <v>0.70833333333333337</v>
      </c>
      <c r="D6" s="64">
        <v>4.1666666666666664E-2</v>
      </c>
      <c r="E6" s="65">
        <f t="shared" si="0"/>
        <v>7.9999999999999982</v>
      </c>
      <c r="F6" s="66"/>
      <c r="G6" s="67">
        <v>18</v>
      </c>
      <c r="H6" s="68">
        <f t="shared" si="1"/>
        <v>143.99999999999997</v>
      </c>
      <c r="I6" s="69" t="s">
        <v>54</v>
      </c>
      <c r="J6" s="70"/>
      <c r="K6" s="71"/>
      <c r="L6" s="71">
        <v>1</v>
      </c>
      <c r="M6" s="71"/>
    </row>
    <row r="7" spans="1:13" ht="15.75" customHeight="1" x14ac:dyDescent="0.2">
      <c r="A7" s="61"/>
      <c r="B7" s="100">
        <v>6</v>
      </c>
      <c r="C7" s="98">
        <v>0.70833333333333337</v>
      </c>
      <c r="D7" s="99">
        <v>4.1666666666666699E-2</v>
      </c>
      <c r="E7" s="101">
        <f t="shared" ref="E7" si="2">((D7-C7+(D7&lt;C7))*24)</f>
        <v>8</v>
      </c>
      <c r="F7" s="102"/>
      <c r="G7" s="103">
        <v>18</v>
      </c>
      <c r="H7" s="104">
        <f t="shared" ref="H7" si="3">E7*G7</f>
        <v>144</v>
      </c>
      <c r="I7" s="69" t="s">
        <v>68</v>
      </c>
      <c r="J7" s="70" t="s">
        <v>69</v>
      </c>
      <c r="K7" s="71"/>
      <c r="L7" s="71">
        <v>1</v>
      </c>
      <c r="M7" s="71"/>
    </row>
    <row r="8" spans="1:13" ht="15.75" customHeight="1" x14ac:dyDescent="0.2">
      <c r="A8" s="97" t="s">
        <v>63</v>
      </c>
      <c r="B8" s="62">
        <v>7</v>
      </c>
      <c r="C8" s="63">
        <v>0.70833333333333337</v>
      </c>
      <c r="D8" s="64">
        <v>4.1666666666666699E-2</v>
      </c>
      <c r="E8" s="65">
        <f t="shared" si="0"/>
        <v>8</v>
      </c>
      <c r="F8" s="66"/>
      <c r="G8" s="67">
        <v>18</v>
      </c>
      <c r="H8" s="68">
        <f t="shared" si="1"/>
        <v>144</v>
      </c>
      <c r="I8" s="69" t="s">
        <v>55</v>
      </c>
      <c r="J8" s="70" t="s">
        <v>69</v>
      </c>
      <c r="K8" s="71"/>
      <c r="L8" s="71">
        <v>1</v>
      </c>
      <c r="M8" s="71"/>
    </row>
    <row r="9" spans="1:13" ht="15.75" customHeight="1" x14ac:dyDescent="0.2">
      <c r="A9" s="61"/>
      <c r="B9" s="62">
        <v>8</v>
      </c>
      <c r="C9" s="63">
        <v>0.70833333333333337</v>
      </c>
      <c r="D9" s="64">
        <v>4.1666666666666664E-2</v>
      </c>
      <c r="E9" s="65">
        <f t="shared" si="0"/>
        <v>7.9999999999999982</v>
      </c>
      <c r="F9" s="66"/>
      <c r="G9" s="67">
        <v>18</v>
      </c>
      <c r="H9" s="68">
        <f t="shared" si="1"/>
        <v>143.99999999999997</v>
      </c>
      <c r="I9" s="69" t="s">
        <v>55</v>
      </c>
      <c r="J9" s="70" t="s">
        <v>71</v>
      </c>
      <c r="K9" s="71"/>
      <c r="L9" s="71">
        <v>1</v>
      </c>
      <c r="M9" s="71"/>
    </row>
    <row r="10" spans="1:13" ht="15.75" customHeight="1" x14ac:dyDescent="0.2">
      <c r="A10" s="73"/>
      <c r="B10" s="62">
        <v>9</v>
      </c>
      <c r="C10" s="63">
        <v>0.70833333333333337</v>
      </c>
      <c r="D10" s="64">
        <v>4.1666666666666699E-2</v>
      </c>
      <c r="E10" s="65">
        <f t="shared" si="0"/>
        <v>8</v>
      </c>
      <c r="F10" s="66"/>
      <c r="G10" s="67">
        <v>18</v>
      </c>
      <c r="H10" s="68">
        <f t="shared" si="1"/>
        <v>144</v>
      </c>
      <c r="I10" s="69" t="s">
        <v>55</v>
      </c>
      <c r="J10" s="70" t="s">
        <v>70</v>
      </c>
      <c r="K10" s="71"/>
      <c r="L10" s="71">
        <v>1</v>
      </c>
      <c r="M10" s="71"/>
    </row>
    <row r="11" spans="1:13" ht="16.5" customHeight="1" x14ac:dyDescent="0.2">
      <c r="A11" s="74"/>
      <c r="B11" s="62">
        <v>10</v>
      </c>
      <c r="C11" s="63">
        <v>0.70833333333333337</v>
      </c>
      <c r="D11" s="64">
        <v>4.1666666666666699E-2</v>
      </c>
      <c r="E11" s="65">
        <f t="shared" si="0"/>
        <v>8</v>
      </c>
      <c r="F11" s="66"/>
      <c r="G11" s="67">
        <v>18</v>
      </c>
      <c r="H11" s="68">
        <f t="shared" si="1"/>
        <v>144</v>
      </c>
      <c r="I11" s="72" t="s">
        <v>57</v>
      </c>
      <c r="J11" s="70"/>
      <c r="K11" s="71"/>
      <c r="L11" s="71">
        <v>1</v>
      </c>
      <c r="M11" s="71"/>
    </row>
    <row r="12" spans="1:13" s="76" customFormat="1" ht="17" thickBot="1" x14ac:dyDescent="0.25">
      <c r="A12" s="75"/>
      <c r="B12" s="62">
        <v>11</v>
      </c>
      <c r="C12" s="63">
        <v>0.70833333333333337</v>
      </c>
      <c r="D12" s="86">
        <v>4.1666666666666664E-2</v>
      </c>
      <c r="E12" s="87">
        <f t="shared" si="0"/>
        <v>7.9999999999999982</v>
      </c>
      <c r="F12" s="89"/>
      <c r="G12" s="67">
        <v>30</v>
      </c>
      <c r="H12" s="88">
        <f t="shared" si="1"/>
        <v>239.99999999999994</v>
      </c>
      <c r="I12" s="90" t="s">
        <v>58</v>
      </c>
      <c r="J12" s="91"/>
      <c r="K12" s="71"/>
      <c r="L12" s="71">
        <v>1</v>
      </c>
      <c r="M12" s="71"/>
    </row>
    <row r="13" spans="1:13" ht="17.25" customHeight="1" thickBot="1" x14ac:dyDescent="0.25">
      <c r="A13" s="77"/>
      <c r="B13" s="4"/>
      <c r="C13" s="112">
        <f>SUM(E2:E12)</f>
        <v>89</v>
      </c>
      <c r="D13" s="113"/>
      <c r="E13" s="114"/>
      <c r="F13" s="6"/>
      <c r="G13" s="115">
        <f>SUM(H2:H12)</f>
        <v>1788</v>
      </c>
      <c r="H13" s="116"/>
      <c r="I13" s="83"/>
      <c r="J13" s="84"/>
      <c r="K13" s="4"/>
      <c r="L13" s="4">
        <f>SUM(L2:L12)</f>
        <v>11</v>
      </c>
      <c r="M13" s="4"/>
    </row>
    <row r="14" spans="1:13" ht="17.25" customHeight="1" x14ac:dyDescent="0.2">
      <c r="A14" s="77"/>
      <c r="B14" s="4"/>
      <c r="C14" s="85"/>
      <c r="D14" s="85"/>
      <c r="E14" s="85"/>
      <c r="F14" s="6"/>
      <c r="G14" s="82"/>
      <c r="H14" s="82"/>
      <c r="I14" s="83"/>
      <c r="J14" s="84"/>
      <c r="K14" s="4"/>
      <c r="L14" s="4"/>
      <c r="M14" s="4"/>
    </row>
    <row r="15" spans="1:13" s="60" customFormat="1" ht="15" customHeight="1" x14ac:dyDescent="0.2">
      <c r="A15" s="57" t="s">
        <v>0</v>
      </c>
      <c r="B15" s="58" t="s">
        <v>1</v>
      </c>
      <c r="C15" s="58" t="s">
        <v>2</v>
      </c>
      <c r="D15" s="58" t="s">
        <v>3</v>
      </c>
      <c r="E15" s="58" t="s">
        <v>4</v>
      </c>
      <c r="F15" s="58" t="s">
        <v>5</v>
      </c>
      <c r="G15" s="59" t="s">
        <v>6</v>
      </c>
      <c r="H15" s="59" t="s">
        <v>7</v>
      </c>
      <c r="I15" s="58" t="s">
        <v>8</v>
      </c>
      <c r="J15" s="58" t="s">
        <v>9</v>
      </c>
      <c r="K15" s="58" t="s">
        <v>10</v>
      </c>
      <c r="L15" s="58" t="s">
        <v>11</v>
      </c>
      <c r="M15" s="58" t="s">
        <v>48</v>
      </c>
    </row>
    <row r="16" spans="1:13" ht="15.75" customHeight="1" x14ac:dyDescent="0.2">
      <c r="A16" s="61" t="s">
        <v>53</v>
      </c>
      <c r="B16" s="62">
        <v>1</v>
      </c>
      <c r="C16" s="63">
        <v>0.72916666666666663</v>
      </c>
      <c r="D16" s="64">
        <v>6.25E-2</v>
      </c>
      <c r="E16" s="65">
        <f t="shared" ref="E16:E26" si="4">((D16-C16+(D16&lt;C16))*24)</f>
        <v>8</v>
      </c>
      <c r="F16" s="66"/>
      <c r="G16" s="67">
        <v>28</v>
      </c>
      <c r="H16" s="68">
        <f t="shared" ref="H16:H26" si="5">E16*G16</f>
        <v>224</v>
      </c>
      <c r="I16" s="69" t="s">
        <v>49</v>
      </c>
      <c r="J16" s="70"/>
      <c r="K16" s="71"/>
      <c r="L16" s="71">
        <v>1</v>
      </c>
      <c r="M16" s="71"/>
    </row>
    <row r="17" spans="1:13" ht="15.75" customHeight="1" x14ac:dyDescent="0.2">
      <c r="A17" s="61"/>
      <c r="B17" s="62">
        <v>2</v>
      </c>
      <c r="C17" s="63">
        <v>0.72916666666666663</v>
      </c>
      <c r="D17" s="64">
        <v>6.25E-2</v>
      </c>
      <c r="E17" s="65">
        <f t="shared" si="4"/>
        <v>8</v>
      </c>
      <c r="F17" s="66"/>
      <c r="G17" s="67">
        <v>18</v>
      </c>
      <c r="H17" s="68">
        <f t="shared" si="5"/>
        <v>144</v>
      </c>
      <c r="I17" s="92" t="s">
        <v>50</v>
      </c>
      <c r="J17" s="70"/>
      <c r="K17" s="71"/>
      <c r="L17" s="71">
        <v>1</v>
      </c>
      <c r="M17" s="71"/>
    </row>
    <row r="18" spans="1:13" ht="15.75" customHeight="1" x14ac:dyDescent="0.2">
      <c r="A18" s="73"/>
      <c r="B18" s="62">
        <v>3</v>
      </c>
      <c r="C18" s="63">
        <v>0.72916666666666663</v>
      </c>
      <c r="D18" s="64">
        <v>6.25E-2</v>
      </c>
      <c r="E18" s="65">
        <f t="shared" si="4"/>
        <v>8</v>
      </c>
      <c r="F18" s="66"/>
      <c r="G18" s="67">
        <v>18</v>
      </c>
      <c r="H18" s="68">
        <f t="shared" si="5"/>
        <v>144</v>
      </c>
      <c r="I18" s="92" t="s">
        <v>50</v>
      </c>
      <c r="J18" s="70" t="s">
        <v>56</v>
      </c>
      <c r="K18" s="71"/>
      <c r="L18" s="71">
        <v>1</v>
      </c>
      <c r="M18" s="71"/>
    </row>
    <row r="19" spans="1:13" ht="16.5" customHeight="1" x14ac:dyDescent="0.2">
      <c r="A19" s="93" t="s">
        <v>59</v>
      </c>
      <c r="B19" s="62">
        <v>4</v>
      </c>
      <c r="C19" s="63">
        <v>0.72916666666666663</v>
      </c>
      <c r="D19" s="64">
        <v>6.25E-2</v>
      </c>
      <c r="E19" s="65">
        <f t="shared" si="4"/>
        <v>8</v>
      </c>
      <c r="F19" s="66"/>
      <c r="G19" s="67">
        <v>18</v>
      </c>
      <c r="H19" s="68">
        <f t="shared" si="5"/>
        <v>144</v>
      </c>
      <c r="I19" s="69" t="s">
        <v>54</v>
      </c>
      <c r="J19" s="70"/>
      <c r="K19" s="71"/>
      <c r="L19" s="71">
        <v>1</v>
      </c>
      <c r="M19" s="71"/>
    </row>
    <row r="20" spans="1:13" ht="15.75" customHeight="1" x14ac:dyDescent="0.2">
      <c r="A20" s="61"/>
      <c r="B20" s="62">
        <v>5</v>
      </c>
      <c r="C20" s="63">
        <v>0.72916666666666663</v>
      </c>
      <c r="D20" s="64">
        <v>6.25E-2</v>
      </c>
      <c r="E20" s="65">
        <f t="shared" si="4"/>
        <v>8</v>
      </c>
      <c r="F20" s="66"/>
      <c r="G20" s="67">
        <v>18</v>
      </c>
      <c r="H20" s="68">
        <f t="shared" si="5"/>
        <v>144</v>
      </c>
      <c r="I20" s="69" t="s">
        <v>54</v>
      </c>
      <c r="J20" s="70"/>
      <c r="K20" s="71"/>
      <c r="L20" s="71">
        <v>1</v>
      </c>
      <c r="M20" s="71"/>
    </row>
    <row r="21" spans="1:13" ht="15.75" customHeight="1" x14ac:dyDescent="0.2">
      <c r="A21" s="61"/>
      <c r="B21" s="100">
        <v>6</v>
      </c>
      <c r="C21" s="98">
        <v>0.70833333333333337</v>
      </c>
      <c r="D21" s="99">
        <v>4.1666666666666699E-2</v>
      </c>
      <c r="E21" s="101">
        <f t="shared" si="4"/>
        <v>8</v>
      </c>
      <c r="F21" s="102"/>
      <c r="G21" s="103">
        <v>18</v>
      </c>
      <c r="H21" s="104">
        <f t="shared" si="5"/>
        <v>144</v>
      </c>
      <c r="I21" s="69" t="s">
        <v>68</v>
      </c>
      <c r="J21" s="70"/>
      <c r="K21" s="71"/>
      <c r="L21" s="71">
        <v>1</v>
      </c>
      <c r="M21" s="71"/>
    </row>
    <row r="22" spans="1:13" ht="15.75" customHeight="1" x14ac:dyDescent="0.2">
      <c r="A22" s="97" t="s">
        <v>63</v>
      </c>
      <c r="B22" s="62">
        <v>7</v>
      </c>
      <c r="C22" s="63">
        <v>0.72916666666666663</v>
      </c>
      <c r="D22" s="64">
        <v>6.25E-2</v>
      </c>
      <c r="E22" s="65">
        <f t="shared" si="4"/>
        <v>8</v>
      </c>
      <c r="F22" s="66"/>
      <c r="G22" s="67">
        <v>18</v>
      </c>
      <c r="H22" s="68">
        <f t="shared" si="5"/>
        <v>144</v>
      </c>
      <c r="I22" s="69" t="s">
        <v>55</v>
      </c>
      <c r="J22" s="70"/>
      <c r="K22" s="71"/>
      <c r="L22" s="71">
        <v>1</v>
      </c>
      <c r="M22" s="71"/>
    </row>
    <row r="23" spans="1:13" ht="15.75" customHeight="1" x14ac:dyDescent="0.2">
      <c r="A23" s="61"/>
      <c r="B23" s="62">
        <v>8</v>
      </c>
      <c r="C23" s="63">
        <v>0.72916666666666663</v>
      </c>
      <c r="D23" s="64">
        <v>6.25E-2</v>
      </c>
      <c r="E23" s="65">
        <f t="shared" si="4"/>
        <v>8</v>
      </c>
      <c r="F23" s="66"/>
      <c r="G23" s="67">
        <v>18</v>
      </c>
      <c r="H23" s="68">
        <f t="shared" si="5"/>
        <v>144</v>
      </c>
      <c r="I23" s="69" t="s">
        <v>55</v>
      </c>
      <c r="J23" s="70" t="s">
        <v>64</v>
      </c>
      <c r="K23" s="71"/>
      <c r="L23" s="71">
        <v>1</v>
      </c>
      <c r="M23" s="71"/>
    </row>
    <row r="24" spans="1:13" ht="15.75" customHeight="1" x14ac:dyDescent="0.2">
      <c r="A24" s="73"/>
      <c r="B24" s="62">
        <v>9</v>
      </c>
      <c r="C24" s="63">
        <v>0.72916666666666663</v>
      </c>
      <c r="D24" s="64">
        <v>6.25E-2</v>
      </c>
      <c r="E24" s="65">
        <f t="shared" si="4"/>
        <v>8</v>
      </c>
      <c r="F24" s="66"/>
      <c r="G24" s="67">
        <v>18</v>
      </c>
      <c r="H24" s="68">
        <f t="shared" si="5"/>
        <v>144</v>
      </c>
      <c r="I24" s="69" t="s">
        <v>55</v>
      </c>
      <c r="J24" s="70" t="s">
        <v>65</v>
      </c>
      <c r="K24" s="71"/>
      <c r="L24" s="71">
        <v>1</v>
      </c>
      <c r="M24" s="71"/>
    </row>
    <row r="25" spans="1:13" ht="16.5" customHeight="1" x14ac:dyDescent="0.2">
      <c r="A25" s="74"/>
      <c r="B25" s="62">
        <v>10</v>
      </c>
      <c r="C25" s="63">
        <v>0.72916666666666663</v>
      </c>
      <c r="D25" s="64">
        <v>6.25E-2</v>
      </c>
      <c r="E25" s="65">
        <f t="shared" si="4"/>
        <v>8</v>
      </c>
      <c r="F25" s="66"/>
      <c r="G25" s="67">
        <v>18</v>
      </c>
      <c r="H25" s="68">
        <f t="shared" si="5"/>
        <v>144</v>
      </c>
      <c r="I25" s="72" t="s">
        <v>57</v>
      </c>
      <c r="J25" s="70"/>
      <c r="K25" s="71"/>
      <c r="L25" s="71">
        <v>1</v>
      </c>
      <c r="M25" s="71"/>
    </row>
    <row r="26" spans="1:13" ht="15.75" customHeight="1" thickBot="1" x14ac:dyDescent="0.25">
      <c r="A26" s="73"/>
      <c r="B26" s="62">
        <v>11</v>
      </c>
      <c r="C26" s="63">
        <v>0.72916666666666663</v>
      </c>
      <c r="D26" s="64">
        <v>6.25E-2</v>
      </c>
      <c r="E26" s="65">
        <f t="shared" si="4"/>
        <v>8</v>
      </c>
      <c r="F26" s="66"/>
      <c r="G26" s="67">
        <v>30</v>
      </c>
      <c r="H26" s="68">
        <f t="shared" si="5"/>
        <v>240</v>
      </c>
      <c r="I26" s="90" t="s">
        <v>58</v>
      </c>
      <c r="J26" s="91"/>
      <c r="K26" s="71"/>
      <c r="L26" s="95">
        <v>1</v>
      </c>
      <c r="M26" s="71"/>
    </row>
    <row r="27" spans="1:13" ht="17.25" customHeight="1" thickBot="1" x14ac:dyDescent="0.25">
      <c r="A27" s="77"/>
      <c r="B27" s="78"/>
      <c r="C27" s="117">
        <f>SUM(E16:E26)</f>
        <v>88</v>
      </c>
      <c r="D27" s="118"/>
      <c r="E27" s="119"/>
      <c r="F27" s="79"/>
      <c r="G27" s="120">
        <f>SUM(H16:H26)</f>
        <v>1760</v>
      </c>
      <c r="H27" s="121"/>
      <c r="I27" s="80"/>
      <c r="J27" s="81"/>
      <c r="K27" s="4"/>
      <c r="L27" s="96">
        <f>SUM(L16:L26)</f>
        <v>11</v>
      </c>
      <c r="M27" s="4"/>
    </row>
    <row r="28" spans="1:13" ht="15" customHeight="1" thickBot="1" x14ac:dyDescent="0.25">
      <c r="A28" s="3"/>
      <c r="B28" s="4"/>
      <c r="C28" s="5"/>
      <c r="D28" s="5"/>
      <c r="E28" s="5"/>
      <c r="F28" s="6"/>
      <c r="G28" s="7"/>
      <c r="H28" s="7"/>
      <c r="I28" s="4"/>
      <c r="J28" s="4"/>
      <c r="K28" s="4"/>
      <c r="L28" s="4"/>
    </row>
    <row r="29" spans="1:13" ht="15.75" customHeight="1" thickBot="1" x14ac:dyDescent="0.25">
      <c r="A29" s="8"/>
      <c r="B29" s="9"/>
      <c r="C29" s="105">
        <f>SUM(E1:E28)</f>
        <v>177</v>
      </c>
      <c r="D29" s="106"/>
      <c r="E29" s="107"/>
      <c r="F29" s="10" t="s">
        <v>12</v>
      </c>
      <c r="G29" s="108">
        <f>SUM(H1:H28)</f>
        <v>3548</v>
      </c>
      <c r="H29" s="109"/>
      <c r="I29" s="53"/>
      <c r="J29" s="4"/>
      <c r="K29" s="4"/>
      <c r="L29" s="4"/>
    </row>
    <row r="30" spans="1:13" ht="15.75" customHeight="1" x14ac:dyDescent="0.2">
      <c r="A30" s="11"/>
      <c r="B30" s="4"/>
      <c r="C30" s="12"/>
      <c r="D30" s="12"/>
      <c r="E30" s="12"/>
      <c r="F30" s="13"/>
      <c r="G30" s="14"/>
      <c r="H30" s="14"/>
      <c r="I30" s="4"/>
      <c r="J30" s="4"/>
      <c r="K30" s="4"/>
      <c r="L30" s="4"/>
    </row>
    <row r="31" spans="1:13" ht="15.75" customHeight="1" x14ac:dyDescent="0.2">
      <c r="A31" s="11"/>
      <c r="B31" s="110" t="s">
        <v>13</v>
      </c>
      <c r="C31" s="110"/>
      <c r="D31" s="110"/>
      <c r="E31" s="111" t="s">
        <v>14</v>
      </c>
      <c r="F31" s="111"/>
      <c r="G31" s="111"/>
      <c r="H31" s="19">
        <f>SUM(G29)</f>
        <v>3548</v>
      </c>
      <c r="I31" s="4"/>
      <c r="J31" s="4"/>
      <c r="K31" s="4"/>
      <c r="L31" s="4"/>
    </row>
    <row r="32" spans="1:13" ht="16.5" customHeight="1" x14ac:dyDescent="0.2">
      <c r="A32" s="20"/>
      <c r="B32" s="122"/>
      <c r="C32" s="122"/>
      <c r="D32" s="122"/>
      <c r="E32" s="122"/>
      <c r="F32" s="122"/>
      <c r="G32" s="122"/>
      <c r="H32" s="21"/>
      <c r="I32" s="4"/>
      <c r="J32" s="4"/>
      <c r="K32" s="4"/>
      <c r="L32" s="4"/>
    </row>
    <row r="33" spans="1:12" ht="15.75" customHeight="1" x14ac:dyDescent="0.2">
      <c r="A33" s="22"/>
      <c r="B33" s="110" t="s">
        <v>15</v>
      </c>
      <c r="C33" s="110"/>
      <c r="D33" s="110"/>
      <c r="E33" s="111" t="s">
        <v>16</v>
      </c>
      <c r="F33" s="111"/>
      <c r="G33" s="23">
        <v>1600</v>
      </c>
      <c r="H33" s="24">
        <f>SUM(G33*0.5)</f>
        <v>800</v>
      </c>
      <c r="I33" s="25"/>
      <c r="J33" s="94" t="s">
        <v>62</v>
      </c>
      <c r="K33" s="25"/>
      <c r="L33" s="25"/>
    </row>
    <row r="34" spans="1:12" ht="17.25" customHeight="1" x14ac:dyDescent="0.2">
      <c r="A34" s="22"/>
      <c r="B34" s="15"/>
      <c r="C34" s="16"/>
      <c r="D34" s="16"/>
      <c r="E34" s="17"/>
      <c r="F34" s="18" t="s">
        <v>17</v>
      </c>
      <c r="G34" s="23">
        <v>0</v>
      </c>
      <c r="H34" s="24">
        <v>50</v>
      </c>
      <c r="I34" s="25"/>
      <c r="J34" s="25" t="s">
        <v>60</v>
      </c>
      <c r="K34" s="25"/>
      <c r="L34" s="25"/>
    </row>
    <row r="35" spans="1:12" ht="15.75" customHeight="1" x14ac:dyDescent="0.2">
      <c r="A35" s="22"/>
      <c r="B35" s="15"/>
      <c r="C35" s="16"/>
      <c r="D35" s="16"/>
      <c r="E35" s="17"/>
      <c r="F35" s="18" t="s">
        <v>18</v>
      </c>
      <c r="G35" s="23">
        <v>0</v>
      </c>
      <c r="H35" s="24">
        <f>SUM(G35*5)</f>
        <v>0</v>
      </c>
      <c r="I35" s="25"/>
      <c r="J35" s="25"/>
      <c r="K35" s="25"/>
      <c r="L35" s="25"/>
    </row>
    <row r="36" spans="1:12" ht="15" customHeight="1" thickBot="1" x14ac:dyDescent="0.25">
      <c r="A36" s="22"/>
      <c r="B36" s="25"/>
      <c r="C36" s="22"/>
      <c r="D36" s="22"/>
      <c r="E36" s="123" t="s">
        <v>47</v>
      </c>
      <c r="F36" s="124"/>
      <c r="G36" s="23">
        <v>0</v>
      </c>
      <c r="H36" s="24">
        <v>30</v>
      </c>
      <c r="I36" s="25"/>
      <c r="J36" s="25"/>
      <c r="K36" s="4"/>
      <c r="L36" s="4"/>
    </row>
    <row r="37" spans="1:12" ht="15.75" customHeight="1" x14ac:dyDescent="0.2">
      <c r="A37" s="28"/>
      <c r="B37" s="125" t="s">
        <v>19</v>
      </c>
      <c r="C37" s="126"/>
      <c r="D37" s="126"/>
      <c r="E37" s="127" t="s">
        <v>20</v>
      </c>
      <c r="F37" s="128"/>
      <c r="G37" s="29">
        <v>0</v>
      </c>
      <c r="H37" s="30">
        <v>0</v>
      </c>
      <c r="I37" s="33"/>
      <c r="J37" s="25"/>
      <c r="K37" s="4"/>
      <c r="L37" s="4"/>
    </row>
    <row r="38" spans="1:12" ht="15.75" customHeight="1" x14ac:dyDescent="0.2">
      <c r="A38" s="31"/>
      <c r="B38" s="129" t="s">
        <v>21</v>
      </c>
      <c r="C38" s="130"/>
      <c r="D38" s="130"/>
      <c r="E38" s="111" t="s">
        <v>22</v>
      </c>
      <c r="F38" s="131"/>
      <c r="G38" s="23">
        <v>0</v>
      </c>
      <c r="H38" s="32">
        <v>0</v>
      </c>
      <c r="I38" s="33"/>
      <c r="J38" s="25"/>
      <c r="K38" s="4"/>
      <c r="L38" s="4"/>
    </row>
    <row r="39" spans="1:12" ht="15" customHeight="1" x14ac:dyDescent="0.2">
      <c r="A39" s="28"/>
      <c r="B39" s="129" t="s">
        <v>23</v>
      </c>
      <c r="C39" s="130"/>
      <c r="D39" s="130"/>
      <c r="E39" s="111" t="s">
        <v>24</v>
      </c>
      <c r="F39" s="131"/>
      <c r="G39" s="23">
        <v>0</v>
      </c>
      <c r="H39" s="32">
        <v>0</v>
      </c>
      <c r="I39" s="33"/>
      <c r="J39" s="25"/>
      <c r="K39" s="4"/>
      <c r="L39" s="4"/>
    </row>
    <row r="40" spans="1:12" ht="15" customHeight="1" x14ac:dyDescent="0.2">
      <c r="A40" s="28"/>
      <c r="B40" s="33"/>
      <c r="C40" s="22"/>
      <c r="D40" s="22"/>
      <c r="E40" s="111" t="s">
        <v>25</v>
      </c>
      <c r="F40" s="131"/>
      <c r="G40" s="23">
        <v>0</v>
      </c>
      <c r="H40" s="32">
        <v>0</v>
      </c>
      <c r="I40" s="33"/>
      <c r="J40" s="25"/>
      <c r="K40" s="4"/>
      <c r="L40" s="4"/>
    </row>
    <row r="41" spans="1:12" ht="15.75" customHeight="1" x14ac:dyDescent="0.2">
      <c r="A41" s="28"/>
      <c r="B41" s="34"/>
      <c r="C41" s="26"/>
      <c r="D41" s="26"/>
      <c r="E41" s="132" t="s">
        <v>26</v>
      </c>
      <c r="F41" s="133"/>
      <c r="G41" s="27">
        <v>0</v>
      </c>
      <c r="H41" s="35">
        <v>0</v>
      </c>
      <c r="I41" s="33"/>
      <c r="J41" s="25"/>
      <c r="K41" s="4"/>
      <c r="L41" s="4"/>
    </row>
    <row r="42" spans="1:12" ht="16.5" customHeight="1" x14ac:dyDescent="0.2">
      <c r="A42" s="20"/>
      <c r="B42" s="36"/>
      <c r="C42" s="36"/>
      <c r="D42" s="36"/>
      <c r="E42" s="37"/>
      <c r="F42" s="38" t="s">
        <v>27</v>
      </c>
      <c r="G42" s="39"/>
      <c r="H42" s="40">
        <f>SUM(H31:H41)</f>
        <v>4428</v>
      </c>
      <c r="I42" s="53"/>
      <c r="J42" s="4"/>
      <c r="K42" s="4"/>
      <c r="L42" s="4"/>
    </row>
    <row r="43" spans="1:12" ht="15" customHeight="1" x14ac:dyDescent="0.2">
      <c r="A43" s="20"/>
      <c r="B43" s="4"/>
      <c r="C43" s="41"/>
      <c r="D43" s="41"/>
      <c r="E43" s="42"/>
      <c r="F43" s="43"/>
      <c r="G43" s="43"/>
      <c r="H43" s="44"/>
      <c r="I43" s="4"/>
      <c r="J43" s="41"/>
      <c r="K43" s="4"/>
      <c r="L43" s="4"/>
    </row>
    <row r="44" spans="1:12" ht="15" customHeight="1" x14ac:dyDescent="0.2">
      <c r="A44" s="20"/>
      <c r="B44" s="4"/>
      <c r="C44" s="41"/>
      <c r="D44" s="41"/>
      <c r="E44" s="42"/>
      <c r="F44" s="41"/>
      <c r="G44" s="41"/>
      <c r="H44" s="45"/>
      <c r="I44" s="4"/>
      <c r="J44" s="41"/>
      <c r="K44" s="4"/>
      <c r="L44" s="4"/>
    </row>
    <row r="45" spans="1:12" ht="14" x14ac:dyDescent="0.15">
      <c r="A45" s="20"/>
      <c r="B45" s="134" t="s">
        <v>28</v>
      </c>
      <c r="C45" s="135"/>
      <c r="D45" s="135"/>
      <c r="E45" s="135"/>
      <c r="F45" s="135"/>
      <c r="G45" s="135"/>
      <c r="H45" s="135"/>
      <c r="I45" s="135"/>
      <c r="J45" s="4"/>
      <c r="K45" s="4"/>
      <c r="L45" s="4"/>
    </row>
    <row r="46" spans="1:12" ht="14" x14ac:dyDescent="0.15">
      <c r="A46" s="46" t="s">
        <v>29</v>
      </c>
      <c r="B46" s="136" t="s">
        <v>30</v>
      </c>
      <c r="C46" s="137"/>
      <c r="D46" s="137"/>
      <c r="E46" s="137"/>
      <c r="F46" s="137"/>
      <c r="G46" s="137"/>
      <c r="H46" s="137"/>
      <c r="I46" s="137"/>
      <c r="J46" s="4"/>
      <c r="K46" s="4"/>
      <c r="L46" s="4"/>
    </row>
    <row r="47" spans="1:12" ht="14" x14ac:dyDescent="0.15">
      <c r="A47" s="46" t="s">
        <v>29</v>
      </c>
      <c r="B47" s="138" t="s">
        <v>31</v>
      </c>
      <c r="C47" s="138"/>
      <c r="D47" s="138"/>
      <c r="E47" s="138"/>
      <c r="F47" s="138"/>
      <c r="G47" s="138"/>
      <c r="H47" s="2">
        <v>1500</v>
      </c>
      <c r="I47" s="54"/>
      <c r="J47" s="4"/>
      <c r="K47" s="4"/>
      <c r="L47" s="4"/>
    </row>
    <row r="48" spans="1:12" ht="14" x14ac:dyDescent="0.15">
      <c r="A48" s="20"/>
      <c r="B48" s="138" t="s">
        <v>32</v>
      </c>
      <c r="C48" s="137"/>
      <c r="D48" s="137"/>
      <c r="E48" s="137"/>
      <c r="F48" s="137"/>
      <c r="G48" s="137"/>
      <c r="H48" s="137"/>
      <c r="I48" s="137"/>
      <c r="J48" s="4"/>
      <c r="K48" s="4"/>
      <c r="L48" s="4"/>
    </row>
    <row r="49" spans="1:12" ht="16" x14ac:dyDescent="0.2">
      <c r="A49" s="20"/>
      <c r="B49" s="138" t="s">
        <v>33</v>
      </c>
      <c r="C49" s="137"/>
      <c r="D49" s="137"/>
      <c r="E49" s="137"/>
      <c r="F49" s="137"/>
      <c r="G49" s="137"/>
      <c r="H49" s="137"/>
      <c r="I49" s="137"/>
      <c r="J49" s="41"/>
      <c r="K49" s="4"/>
      <c r="L49" s="4"/>
    </row>
    <row r="50" spans="1:12" ht="16" x14ac:dyDescent="0.2">
      <c r="A50" s="20"/>
      <c r="B50" s="138" t="s">
        <v>34</v>
      </c>
      <c r="C50" s="137"/>
      <c r="D50" s="137"/>
      <c r="E50" s="137"/>
      <c r="F50" s="137"/>
      <c r="G50" s="137"/>
      <c r="H50" s="137"/>
      <c r="I50" s="55" t="s">
        <v>51</v>
      </c>
      <c r="J50" s="41"/>
      <c r="K50" s="4"/>
      <c r="L50" s="4"/>
    </row>
    <row r="51" spans="1:12" ht="16" x14ac:dyDescent="0.2">
      <c r="A51" s="20"/>
      <c r="B51" s="48"/>
      <c r="C51" s="47"/>
      <c r="D51" s="47"/>
      <c r="E51" s="47"/>
      <c r="F51" s="47"/>
      <c r="G51" s="47"/>
      <c r="H51" s="47"/>
      <c r="I51" s="56"/>
      <c r="J51" s="41"/>
      <c r="K51" s="4"/>
      <c r="L51" s="4"/>
    </row>
    <row r="52" spans="1:12" ht="15.75" customHeight="1" x14ac:dyDescent="0.2">
      <c r="A52" s="20"/>
      <c r="B52" s="4"/>
      <c r="C52" s="41"/>
      <c r="D52" s="41"/>
      <c r="E52" s="42"/>
      <c r="F52" s="41"/>
      <c r="G52" s="41"/>
      <c r="H52" s="49"/>
      <c r="I52" s="49"/>
      <c r="J52" s="41"/>
      <c r="K52" s="4"/>
      <c r="L52" s="4"/>
    </row>
    <row r="53" spans="1:12" ht="16.5" customHeight="1" x14ac:dyDescent="0.2">
      <c r="A53" s="16"/>
      <c r="B53" s="15" t="s">
        <v>35</v>
      </c>
      <c r="C53" s="16"/>
      <c r="D53" s="16"/>
      <c r="E53" s="16"/>
      <c r="F53" s="4"/>
      <c r="G53" s="139" t="s">
        <v>36</v>
      </c>
      <c r="H53" s="140"/>
      <c r="I53" s="140"/>
      <c r="J53" s="141"/>
      <c r="K53" s="4"/>
      <c r="L53" s="4"/>
    </row>
    <row r="54" spans="1:12" ht="15.75" customHeight="1" x14ac:dyDescent="0.2">
      <c r="A54" s="20"/>
      <c r="B54" s="142" t="s">
        <v>45</v>
      </c>
      <c r="C54" s="143"/>
      <c r="D54" s="143"/>
      <c r="E54" s="143"/>
      <c r="F54" s="143"/>
      <c r="G54" s="144" t="s">
        <v>37</v>
      </c>
      <c r="H54" s="145"/>
      <c r="I54" s="146"/>
      <c r="J54" s="147"/>
      <c r="K54" s="4"/>
      <c r="L54" s="4"/>
    </row>
    <row r="55" spans="1:12" ht="15.75" customHeight="1" x14ac:dyDescent="0.2">
      <c r="A55" s="50"/>
      <c r="B55" s="142" t="s">
        <v>38</v>
      </c>
      <c r="C55" s="143"/>
      <c r="D55" s="143"/>
      <c r="E55" s="143"/>
      <c r="F55" s="143"/>
      <c r="G55" s="144" t="s">
        <v>39</v>
      </c>
      <c r="H55" s="145"/>
      <c r="I55" s="146"/>
      <c r="J55" s="147"/>
      <c r="K55" s="4"/>
      <c r="L55" s="4"/>
    </row>
    <row r="56" spans="1:12" ht="15.75" customHeight="1" x14ac:dyDescent="0.2">
      <c r="A56" s="50"/>
      <c r="B56" s="148">
        <v>56677017</v>
      </c>
      <c r="C56" s="143"/>
      <c r="D56" s="143"/>
      <c r="E56" s="143"/>
      <c r="F56" s="143"/>
      <c r="G56" s="144" t="s">
        <v>40</v>
      </c>
      <c r="H56" s="145"/>
      <c r="I56" s="149"/>
      <c r="J56" s="150"/>
      <c r="K56" s="4"/>
      <c r="L56" s="4"/>
    </row>
    <row r="57" spans="1:12" ht="15.75" customHeight="1" x14ac:dyDescent="0.2">
      <c r="A57" s="20"/>
      <c r="B57" s="151" t="s">
        <v>46</v>
      </c>
      <c r="C57" s="143"/>
      <c r="D57" s="143"/>
      <c r="E57" s="143"/>
      <c r="F57" s="143"/>
      <c r="G57" s="144" t="s">
        <v>41</v>
      </c>
      <c r="H57" s="145"/>
      <c r="I57" s="152"/>
      <c r="J57" s="153"/>
      <c r="K57" s="4"/>
      <c r="L57" s="4"/>
    </row>
    <row r="58" spans="1:12" ht="15.75" customHeight="1" x14ac:dyDescent="0.2">
      <c r="A58" s="20"/>
      <c r="B58" s="4"/>
      <c r="C58" s="4"/>
      <c r="D58" s="4"/>
      <c r="E58" s="4"/>
      <c r="F58" s="4"/>
      <c r="G58" s="144"/>
      <c r="H58" s="145"/>
      <c r="I58" s="149"/>
      <c r="J58" s="150"/>
      <c r="K58" s="4"/>
      <c r="L58" s="4"/>
    </row>
    <row r="59" spans="1:12" ht="15.75" customHeight="1" x14ac:dyDescent="0.2">
      <c r="A59" s="20"/>
      <c r="B59" s="4"/>
      <c r="C59" s="4"/>
      <c r="D59" s="4"/>
      <c r="E59" s="4"/>
      <c r="F59" s="4"/>
      <c r="G59" s="158"/>
      <c r="H59" s="159"/>
      <c r="I59" s="149"/>
      <c r="J59" s="150"/>
      <c r="K59" s="4"/>
      <c r="L59" s="4"/>
    </row>
    <row r="60" spans="1:12" ht="15.75" customHeight="1" x14ac:dyDescent="0.2">
      <c r="A60" s="20"/>
      <c r="B60" s="4"/>
      <c r="C60" s="4"/>
      <c r="D60" s="4"/>
      <c r="E60" s="4"/>
      <c r="F60" s="4"/>
      <c r="G60" s="144" t="s">
        <v>42</v>
      </c>
      <c r="H60" s="145"/>
      <c r="I60" s="160" t="s">
        <v>66</v>
      </c>
      <c r="J60" s="150"/>
      <c r="K60" s="4"/>
      <c r="L60" s="4"/>
    </row>
    <row r="61" spans="1:12" ht="15.75" customHeight="1" x14ac:dyDescent="0.2">
      <c r="A61" s="16"/>
      <c r="B61" s="4"/>
      <c r="C61" s="4"/>
      <c r="D61" s="4"/>
      <c r="E61" s="4"/>
      <c r="F61" s="4"/>
      <c r="G61" s="144" t="s">
        <v>43</v>
      </c>
      <c r="H61" s="145"/>
      <c r="I61" s="161" t="s">
        <v>67</v>
      </c>
      <c r="J61" s="162"/>
      <c r="K61" s="4"/>
      <c r="L61" s="4"/>
    </row>
    <row r="62" spans="1:12" ht="16.5" customHeight="1" x14ac:dyDescent="0.2">
      <c r="A62" s="51"/>
      <c r="B62" s="52"/>
      <c r="C62" s="52"/>
      <c r="D62" s="52"/>
      <c r="E62" s="52"/>
      <c r="F62" s="52"/>
      <c r="G62" s="154" t="s">
        <v>44</v>
      </c>
      <c r="H62" s="155"/>
      <c r="I62" s="156" t="s">
        <v>61</v>
      </c>
      <c r="J62" s="157"/>
      <c r="K62" s="52"/>
      <c r="L62" s="52"/>
    </row>
  </sheetData>
  <mergeCells count="49">
    <mergeCell ref="G62:H62"/>
    <mergeCell ref="I62:J62"/>
    <mergeCell ref="G59:H59"/>
    <mergeCell ref="I59:J59"/>
    <mergeCell ref="G60:H60"/>
    <mergeCell ref="I60:J60"/>
    <mergeCell ref="G61:H61"/>
    <mergeCell ref="I61:J61"/>
    <mergeCell ref="B57:F57"/>
    <mergeCell ref="G57:H57"/>
    <mergeCell ref="I57:J57"/>
    <mergeCell ref="G58:H58"/>
    <mergeCell ref="I58:J58"/>
    <mergeCell ref="B55:F55"/>
    <mergeCell ref="G55:H55"/>
    <mergeCell ref="I55:J55"/>
    <mergeCell ref="B56:F56"/>
    <mergeCell ref="G56:H56"/>
    <mergeCell ref="I56:J56"/>
    <mergeCell ref="B49:I49"/>
    <mergeCell ref="B50:H50"/>
    <mergeCell ref="G53:J53"/>
    <mergeCell ref="B54:F54"/>
    <mergeCell ref="G54:H54"/>
    <mergeCell ref="I54:J54"/>
    <mergeCell ref="E41:F41"/>
    <mergeCell ref="B45:I45"/>
    <mergeCell ref="B46:I46"/>
    <mergeCell ref="B47:G47"/>
    <mergeCell ref="B48:I48"/>
    <mergeCell ref="B38:D38"/>
    <mergeCell ref="E38:F38"/>
    <mergeCell ref="B39:D39"/>
    <mergeCell ref="E39:F39"/>
    <mergeCell ref="E40:F40"/>
    <mergeCell ref="B32:G32"/>
    <mergeCell ref="B33:D33"/>
    <mergeCell ref="E33:F33"/>
    <mergeCell ref="E36:F36"/>
    <mergeCell ref="B37:D37"/>
    <mergeCell ref="E37:F37"/>
    <mergeCell ref="C29:E29"/>
    <mergeCell ref="G29:H29"/>
    <mergeCell ref="B31:D31"/>
    <mergeCell ref="E31:G31"/>
    <mergeCell ref="C13:E13"/>
    <mergeCell ref="G13:H13"/>
    <mergeCell ref="C27:E27"/>
    <mergeCell ref="G27:H27"/>
  </mergeCells>
  <hyperlinks>
    <hyperlink ref="B57" r:id="rId1" xr:uid="{00000000-0004-0000-0000-000000000000}"/>
    <hyperlink ref="I60" r:id="rId2" xr:uid="{00000000-0004-0000-0000-000001000000}"/>
  </hyperlinks>
  <pageMargins left="0.74803149606299202" right="0.74803149606299202" top="0.98425196850393704" bottom="0.98425196850393704" header="0.511811023622047" footer="0.511811023622047"/>
  <pageSetup paperSize="9" scale="53" orientation="portrait" r:id="rId3"/>
  <headerFooter alignWithMargins="0">
    <oddFooter>&amp;C&amp;F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Üritus</vt:lpstr>
      <vt:lpstr>Üritus!Print_Area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Eding</dc:creator>
  <cp:lastModifiedBy>Helen Sildna</cp:lastModifiedBy>
  <cp:lastPrinted>2024-08-27T06:21:39Z</cp:lastPrinted>
  <dcterms:created xsi:type="dcterms:W3CDTF">2019-10-29T13:32:00Z</dcterms:created>
  <dcterms:modified xsi:type="dcterms:W3CDTF">2024-08-28T12:56:39Z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6801D8997B3A4FB09A0577F8C026DBFE_13</vt:lpwstr>
  </property>
  <property fmtid="{D5CDD505-2E9C-101B-9397-08002B2CF9AE}" pid="3" name="KSOProductBuildVer">
    <vt:lpwstr>1033-12.2.0.13489</vt:lpwstr>
  </property>
</Properties>
</file>