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05" yWindow="-105" windowWidth="23250" windowHeight="1245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1" l="1"/>
  <c r="F38" i="1" s="1"/>
  <c r="E37" i="1"/>
  <c r="F37" i="1" s="1"/>
  <c r="E36" i="1"/>
  <c r="F36" i="1" s="1"/>
  <c r="E35" i="1"/>
  <c r="F35" i="1"/>
  <c r="F25" i="1"/>
  <c r="F26" i="1"/>
  <c r="F27" i="1"/>
  <c r="F28" i="1"/>
  <c r="F29" i="1"/>
  <c r="F30" i="1"/>
  <c r="F31" i="1"/>
  <c r="F32" i="1"/>
  <c r="F33" i="1"/>
  <c r="F34" i="1"/>
  <c r="F23" i="1"/>
  <c r="F24" i="1"/>
  <c r="F22" i="1"/>
  <c r="F21" i="1"/>
  <c r="F16" i="1"/>
  <c r="F17" i="1"/>
  <c r="F18" i="1"/>
  <c r="F19" i="1"/>
  <c r="F15" i="1"/>
  <c r="G18" i="1" l="1"/>
  <c r="G19" i="1"/>
  <c r="G21" i="1"/>
  <c r="G22" i="1"/>
  <c r="G23" i="1"/>
  <c r="G24" i="1"/>
  <c r="G25" i="1"/>
  <c r="G26" i="1"/>
  <c r="G27" i="1"/>
  <c r="G28" i="1"/>
  <c r="G29" i="1"/>
  <c r="G30" i="1"/>
  <c r="G31" i="1"/>
  <c r="G32" i="1"/>
  <c r="G33" i="1"/>
  <c r="G34" i="1"/>
  <c r="G35" i="1"/>
  <c r="G36" i="1"/>
  <c r="G37" i="1"/>
  <c r="G38" i="1"/>
  <c r="G16" i="1" l="1"/>
  <c r="G17" i="1"/>
  <c r="G15" i="1"/>
  <c r="G39" i="1" l="1"/>
  <c r="G41" i="1" s="1"/>
</calcChain>
</file>

<file path=xl/sharedStrings.xml><?xml version="1.0" encoding="utf-8"?>
<sst xmlns="http://schemas.openxmlformats.org/spreadsheetml/2006/main" count="81" uniqueCount="76">
  <si>
    <t xml:space="preserve">NB! Tabelis toodud kogused on orienteeruvad ja esitatud pakkumuste võrreldavuse tagamiseks, ostja ei kohustu samas mahus kaupu ostma. </t>
  </si>
  <si>
    <t>Nr</t>
  </si>
  <si>
    <t>Pakkujal ei ole lubatud tabelit muuta.</t>
  </si>
  <si>
    <t>%</t>
  </si>
  <si>
    <t>isoleer teip, 19 mm x 33 m, must</t>
  </si>
  <si>
    <t xml:space="preserve">Pakkumuse vorm hankeosa 1 "Elektrikaubad"
</t>
  </si>
  <si>
    <t>Maksumus km-ta</t>
  </si>
  <si>
    <t>Maksumus kokku km-ta</t>
  </si>
  <si>
    <t>Maksumus kokku km-ta koos allahindlusega</t>
  </si>
  <si>
    <t>Tabel on varustatud vajalike valemitega, pakkuja täidab kõik kollased lahtrid ning kannab rohelise lahtri väärtuse (maksumus kokku km-ta koos allahindlusega) riigihangete registri hindamiskriteeriumite lehele.</t>
  </si>
  <si>
    <t>…</t>
  </si>
  <si>
    <t>Poodide aadressid:</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</si>
  <si>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</si>
  <si>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</si>
  <si>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</si>
  <si>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</si>
  <si>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</si>
  <si>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</si>
  <si>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</si>
  <si>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patarei, AA/LR6, 1,5V, 1 tk</t>
  </si>
  <si>
    <t>patarei, AAA/LR03, 1,5V, 1 tk</t>
  </si>
  <si>
    <t>patarei, L91, 1,5V,  AA, liitium, 1 tk</t>
  </si>
  <si>
    <t>patarei, L92, 1,5V, AAA, liitium, 1 tk</t>
  </si>
  <si>
    <t>kerisekivid 20 kg</t>
  </si>
  <si>
    <t>kaabel XPJ-HF 3G1,5, ühik 1 jm</t>
  </si>
  <si>
    <t>kaabel XPJ-HF 3G2,5, ühik 1 jm</t>
  </si>
  <si>
    <t xml:space="preserve">ühenelüliti </t>
  </si>
  <si>
    <t>grupilüliti</t>
  </si>
  <si>
    <t xml:space="preserve">pistikupesa </t>
  </si>
  <si>
    <t xml:space="preserve">ühene raam </t>
  </si>
  <si>
    <t>kahene raam</t>
  </si>
  <si>
    <t>ABB Basic 55 alpivalge või samaväärne süvistatav sari:</t>
  </si>
  <si>
    <t>LED TORU T8 EM VAL 1200 15W 840 või samaväärne</t>
  </si>
  <si>
    <t>-</t>
  </si>
  <si>
    <t>Kogus</t>
  </si>
  <si>
    <t>Toode ja miinimumnõuded</t>
  </si>
  <si>
    <t>Pakutava toote nimi, tootja ja kirjeldus (esitatud info peab võimaldama hankijal üheselt hinnata pakutava kauba vastavust miinimumnõuetele)</t>
  </si>
  <si>
    <t>Toote 1 tk hind km-ta koos alla-hindlusega**</t>
  </si>
  <si>
    <t>Toote 1 tk hind km-ta*</t>
  </si>
  <si>
    <t xml:space="preserve">Toote 1 tk hind* (pakkumuse esitamise hetkel poes kehtiv tavahind, mis ei sisalda soodustusi) märkida käibemaksuta ja maksimaalselt 2 kohta peale koma. </t>
  </si>
  <si>
    <t>E-poe aadress: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</si>
  <si>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</si>
  <si>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</si>
  <si>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Ristsubsideerimine on keelatud</t>
  </si>
  <si>
    <t>Allahindlusprotsent (minimaalne allahindlusprotsent, mis peab rakenduma kõikidele kaupadele kogu raamlepingu kehtivuse jooksul poest või e-poest ostmisel)</t>
  </si>
  <si>
    <t>LED TORU T8 18W 120CM 4000K PREMIUM KOBI</t>
  </si>
  <si>
    <t>LED PIRN 9W E14 V.PALL 900Lm SOE KOBI</t>
  </si>
  <si>
    <t>LED PIRN E27 8W KLAAR SOE 1055LM RETROFIT SYLVANIA</t>
  </si>
  <si>
    <t>KAABEL XPJ-HF-D 3*1,5 100M (N) PR.</t>
  </si>
  <si>
    <t>KAABEL XPJ-HF-D 3g2,5 PR.</t>
  </si>
  <si>
    <t>LÜLITI 1 SÜV. VEDRU BASIC55 ALPIVALGE</t>
  </si>
  <si>
    <t>P.PESA 1 SÜV.M. BASIC55 ALPIVALGE</t>
  </si>
  <si>
    <t>RAAM 1 BASIC55 ALPIVALGE</t>
  </si>
  <si>
    <t>RAAM 2 BASIC55 ALPIVALGE</t>
  </si>
  <si>
    <t>KAABLISIDE 450*7,5  MUST SATCOM 100 TK.</t>
  </si>
  <si>
    <t>KAABLISIDE 250*4,5 MUST SATCOM 100 TK.</t>
  </si>
  <si>
    <t>KAABLISIDE 360*7,5 MUST SATCOM 100 TK.</t>
  </si>
  <si>
    <t>ISOLEERTEIP 19*33 MUST MULTIPACK</t>
  </si>
  <si>
    <t>ISOLEERTEIP 19*33 KO-RO MULTIPACK</t>
  </si>
  <si>
    <t>ISOLEERTEIP 19*20 PUNANE MULTIPACK</t>
  </si>
  <si>
    <t>ISOLEERTEIP 19*20 SININE MULTIPACK</t>
  </si>
  <si>
    <t>KERISEKIVID HARVIA 5-10CM 20KG</t>
  </si>
  <si>
    <t>https://espak.ee/epood/</t>
  </si>
  <si>
    <t>LÜLITI 2 SÜV. BASIC55 ALPIVALGE</t>
  </si>
  <si>
    <t>Espak As (Tallinn) Viadukti 42, Tallinn 11313</t>
  </si>
  <si>
    <t>Espak As (Keila) Põhjakaare 3, Keila 76610</t>
  </si>
  <si>
    <t>Espak Pärnu AS Papiniidu 4, Pärnu 80042</t>
  </si>
  <si>
    <t>Espak Rakvere AS Rägavere tee 42, Rakvere 44312</t>
  </si>
  <si>
    <t>Tiir AS Uus-Roomassaare 35, Kuressaare 93185</t>
  </si>
  <si>
    <t>E14 sokliga valgusallikas LED min 806 LM 
(sh hind peab kehtima nii sooja kui ka külma valguse puhul ja väiksema valgusvooga E14 sokliga LED valgusallika hind ei või olla kõrgem kui pakutava toote hind)</t>
  </si>
  <si>
    <t>E27 sokliga valgusallikas LED min 1055 LM soe ja külm valgus
(sh hind peab kehtima nii sooja kui ka külma valguse puhul ja väiksema valgusvooga E27 sokliga LED valgusallika hind ei või olla kõrgem kui pakutava toote hind)</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</si>
  <si>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</si>
  <si>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PATAREI AA LR6 CLASSIC 4 ENERGIZER, pakendi hind 2,79</t>
  </si>
  <si>
    <t>PATAREI AAA [LR03] MAX ENERGIZER 4TK, pakendi hind 3,03</t>
  </si>
  <si>
    <t>PATAREI AA (L91) ULTIMATE ENERGIZER 2TK, pakendi hind 6,15</t>
  </si>
  <si>
    <t>PATAREI AAA (L92) ULTIMATE ENERGIZER 2TK, pakendi hind 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</si>
</sst>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u/>
      <sz val="11"/>
      <color theme="10"/>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34">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0" fontId="2" fillId="2" borderId="1" xfId="0" applyFont="1" applyFill="1" applyBorder="1"/>
    <xf numFmtId="3" fontId="2" fillId="0" borderId="1" xfId="0" applyNumberFormat="1" applyFont="1" applyBorder="1"/>
    <xf numFmtId="0" fontId="1" fillId="0" borderId="0" xfId="0" applyFont="1" applyAlignment="1">
      <alignment wrapText="1"/>
    </xf>
    <xf numFmtId="4" fontId="1" fillId="0" borderId="1" xfId="0" applyNumberFormat="1" applyFont="1" applyBorder="1"/>
    <xf numFmtId="3" fontId="1" fillId="2" borderId="1" xfId="0" applyNumberFormat="1" applyFont="1" applyFill="1" applyBorder="1"/>
    <xf numFmtId="4" fontId="1" fillId="3" borderId="1" xfId="0" applyNumberFormat="1" applyFont="1" applyFill="1" applyBorder="1"/>
    <xf numFmtId="4" fontId="0" fillId="2" borderId="1" xfId="0" applyNumberFormat="1" applyFill="1" applyBorder="1"/>
    <xf numFmtId="0" fontId="0" fillId="4" borderId="1" xfId="0" applyFill="1" applyBorder="1"/>
    <xf numFmtId="0" fontId="0" fillId="4" borderId="1" xfId="0" applyFill="1" applyBorder="1" applyAlignment="1">
      <alignment wrapText="1"/>
    </xf>
    <xf numFmtId="0" fontId="0" fillId="4" borderId="1" xfId="0" applyFill="1" applyBorder="1" applyAlignment="1">
      <alignment horizontal="right"/>
    </xf>
    <xf numFmtId="4" fontId="0" fillId="4" borderId="1" xfId="0" applyNumberFormat="1" applyFill="1" applyBorder="1" applyAlignment="1">
      <alignment horizontal="right"/>
    </xf>
    <xf numFmtId="0" fontId="3" fillId="0" borderId="0" xfId="0" applyFont="1" applyAlignment="1">
      <alignment wrapText="1"/>
    </xf>
    <xf numFmtId="0" fontId="2" fillId="0" borderId="0" xfId="0" applyFont="1"/>
    <xf numFmtId="0" fontId="4" fillId="2" borderId="1" xfId="1" applyFill="1" applyBorder="1" applyAlignment="1">
      <alignment wrapText="1"/>
    </xf>
    <xf numFmtId="0" fontId="0" fillId="0" borderId="0" xfId="0" applyAlignment="1">
      <alignment wrapText="1"/>
    </xf>
    <xf numFmtId="0" fontId="2" fillId="0" borderId="2" xfId="0" applyFont="1" applyBorder="1" applyAlignment="1">
      <alignment wrapText="1"/>
    </xf>
    <xf numFmtId="0" fontId="2" fillId="0" borderId="2" xfId="0" applyFont="1" applyBorder="1" applyAlignment="1">
      <alignment wrapText="1"/>
    </xf>
    <xf numFmtId="0" fontId="2" fillId="0" borderId="0" xfId="0" applyFont="1" applyAlignment="1">
      <alignment wrapText="1"/>
    </xf>
    <xf numFmtId="4" fontId="0" fillId="0" borderId="1" xfId="0" applyNumberFormat="1" applyFon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476249</xdr:colOff>
      <xdr:row>0</xdr:row>
      <xdr:rowOff>57150</xdr:rowOff>
    </xdr:from>
    <xdr:to>
      <xdr:col>7</xdr:col>
      <xdr:colOff>424022</xdr:colOff>
      <xdr:row>3</xdr:row>
      <xdr:rowOff>104775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8762999" y="57150"/>
          <a:ext cx="3052923" cy="619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spak.ee/epoo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56"/>
  <sheetViews>
    <sheetView tabSelected="1" view="pageLayout" zoomScaleNormal="100" workbookViewId="0">
      <selection activeCell="C3" sqref="C3"/>
    </sheetView>
  </sheetViews>
  <sheetFormatPr defaultColWidth="8.7109375" defaultRowHeight="15" x14ac:dyDescent="0.25"/>
  <cols>
    <col min="1" max="1" width="4.28515625" bestFit="1" customWidth="1"/>
    <col min="2" max="2" width="56.7109375" style="2" customWidth="1"/>
    <col min="3" max="3" width="57.5703125" customWidth="1"/>
    <col min="4" max="4" width="9.7109375" style="3" customWidth="1"/>
    <col min="5" max="5" width="9.7109375" bestFit="1" customWidth="1"/>
    <col min="6" max="6" width="13.5703125" customWidth="1"/>
    <col min="7" max="7" width="10.28515625" style="4" customWidth="1"/>
  </cols>
  <sheetData>
    <row r="4" spans="1:7" x14ac:dyDescent="0.25">
      <c r="A4" s="1" t="s">
        <v>5</v>
      </c>
    </row>
    <row r="6" spans="1:7" x14ac:dyDescent="0.25">
      <c r="A6" t="s">
        <v>0</v>
      </c>
    </row>
    <row r="7" spans="1:7" x14ac:dyDescent="0.25">
      <c r="A7" s="29" t="s">
        <v>9</v>
      </c>
      <c r="B7" s="29"/>
      <c r="C7" s="29"/>
      <c r="D7" s="29"/>
      <c r="E7" s="29"/>
      <c r="F7" s="29"/>
      <c r="G7" s="29"/>
    </row>
    <row r="8" spans="1:7" x14ac:dyDescent="0.25">
      <c r="A8" s="29"/>
      <c r="B8" s="29"/>
      <c r="C8" s="29"/>
      <c r="D8" s="29"/>
      <c r="E8" s="29"/>
      <c r="F8" s="29"/>
      <c r="G8" s="29"/>
    </row>
    <row r="9" spans="1:7" x14ac:dyDescent="0.25">
      <c r="A9" t="s">
        <v>2</v>
      </c>
    </row>
    <row r="10" spans="1:7" x14ac:dyDescent="0.25">
      <c r="A10" t="s">
        <v>39</v>
      </c>
    </row>
    <row r="11" spans="1:7" x14ac:dyDescent="0.25">
      <c r="A11" s="32" t="s">
        <v>71</v>
      </c>
      <c r="B11" s="32"/>
      <c r="C11" s="32"/>
      <c r="D11" s="32"/>
      <c r="E11" s="32"/>
      <c r="F11" s="32"/>
      <c r="G11" s="32"/>
    </row>
    <row r="12" spans="1:7" x14ac:dyDescent="0.25">
      <c r="A12" s="32"/>
      <c r="B12" s="32"/>
      <c r="C12" s="32"/>
      <c r="D12" s="32"/>
      <c r="E12" s="32"/>
      <c r="F12" s="32"/>
      <c r="G12" s="32"/>
    </row>
    <row r="13" spans="1:7" x14ac:dyDescent="0.25">
      <c r="A13" s="27" t="s">
        <v>43</v>
      </c>
    </row>
    <row r="14" spans="1:7" ht="60" x14ac:dyDescent="0.25">
      <c r="A14" s="5" t="s">
        <v>1</v>
      </c>
      <c r="B14" s="6" t="s">
        <v>35</v>
      </c>
      <c r="C14" s="6" t="s">
        <v>36</v>
      </c>
      <c r="D14" s="7" t="s">
        <v>34</v>
      </c>
      <c r="E14" s="8" t="s">
        <v>38</v>
      </c>
      <c r="F14" s="8" t="s">
        <v>37</v>
      </c>
      <c r="G14" s="8" t="s">
        <v>6</v>
      </c>
    </row>
    <row r="15" spans="1:7" x14ac:dyDescent="0.25">
      <c r="A15" s="9">
        <v>1</v>
      </c>
      <c r="B15" s="14" t="s">
        <v>32</v>
      </c>
      <c r="C15" s="11" t="s">
        <v>45</v>
      </c>
      <c r="D15" s="12">
        <v>1000</v>
      </c>
      <c r="E15" s="21">
        <v>4.75</v>
      </c>
      <c r="F15" s="33">
        <f>E15-E15*$G$40/100</f>
        <v>3.8</v>
      </c>
      <c r="G15" s="13">
        <f>D15*E15</f>
        <v>4750</v>
      </c>
    </row>
    <row r="16" spans="1:7" ht="60" x14ac:dyDescent="0.25">
      <c r="A16" s="9">
        <v>2</v>
      </c>
      <c r="B16" s="14" t="s">
        <v>69</v>
      </c>
      <c r="C16" s="11" t="s">
        <v>46</v>
      </c>
      <c r="D16" s="12">
        <v>200</v>
      </c>
      <c r="E16" s="21">
        <v>3.27</v>
      </c>
      <c r="F16" s="33">
        <f t="shared" ref="F16:F38" si="0">E16-E16*$G$40/100</f>
        <v>2.6160000000000001</v>
      </c>
      <c r="G16" s="13">
        <f>D16*E16</f>
        <v>654</v>
      </c>
    </row>
    <row r="17" spans="1:7" ht="60" x14ac:dyDescent="0.25">
      <c r="A17" s="9">
        <v>3</v>
      </c>
      <c r="B17" s="14" t="s">
        <v>70</v>
      </c>
      <c r="C17" s="15" t="s">
        <v>47</v>
      </c>
      <c r="D17" s="16">
        <v>2000</v>
      </c>
      <c r="E17" s="21">
        <v>3.61</v>
      </c>
      <c r="F17" s="33">
        <f t="shared" si="0"/>
        <v>2.8879999999999999</v>
      </c>
      <c r="G17" s="13">
        <f>D17*E17</f>
        <v>7220</v>
      </c>
    </row>
    <row r="18" spans="1:7" x14ac:dyDescent="0.25">
      <c r="A18" s="9">
        <v>4</v>
      </c>
      <c r="B18" s="10" t="s">
        <v>24</v>
      </c>
      <c r="C18" s="11" t="s">
        <v>48</v>
      </c>
      <c r="D18" s="12">
        <v>100</v>
      </c>
      <c r="E18" s="21">
        <v>0.82</v>
      </c>
      <c r="F18" s="33">
        <f t="shared" si="0"/>
        <v>0.65599999999999992</v>
      </c>
      <c r="G18" s="13">
        <f t="shared" ref="G18" si="1">D18*E18</f>
        <v>82</v>
      </c>
    </row>
    <row r="19" spans="1:7" x14ac:dyDescent="0.25">
      <c r="A19" s="9">
        <v>5</v>
      </c>
      <c r="B19" s="10" t="s">
        <v>25</v>
      </c>
      <c r="C19" s="11" t="s">
        <v>49</v>
      </c>
      <c r="D19" s="12">
        <v>100</v>
      </c>
      <c r="E19" s="21">
        <v>1.22</v>
      </c>
      <c r="F19" s="33">
        <f t="shared" si="0"/>
        <v>0.97599999999999998</v>
      </c>
      <c r="G19" s="13">
        <f>D19*E19</f>
        <v>122</v>
      </c>
    </row>
    <row r="20" spans="1:7" x14ac:dyDescent="0.25">
      <c r="A20" s="22"/>
      <c r="B20" s="23" t="s">
        <v>31</v>
      </c>
      <c r="C20" s="22" t="s">
        <v>33</v>
      </c>
      <c r="D20" s="24" t="s">
        <v>33</v>
      </c>
      <c r="E20" s="25" t="s">
        <v>33</v>
      </c>
      <c r="F20" s="25" t="s">
        <v>33</v>
      </c>
      <c r="G20" s="25" t="s">
        <v>33</v>
      </c>
    </row>
    <row r="21" spans="1:7" x14ac:dyDescent="0.25">
      <c r="A21" s="9">
        <v>6</v>
      </c>
      <c r="B21" s="10" t="s">
        <v>26</v>
      </c>
      <c r="C21" s="11" t="s">
        <v>50</v>
      </c>
      <c r="D21" s="12">
        <v>200</v>
      </c>
      <c r="E21" s="21">
        <v>5.74</v>
      </c>
      <c r="F21" s="33">
        <f t="shared" si="0"/>
        <v>4.5920000000000005</v>
      </c>
      <c r="G21" s="13">
        <f t="shared" ref="G21:G38" si="2">D21*E21</f>
        <v>1148</v>
      </c>
    </row>
    <row r="22" spans="1:7" x14ac:dyDescent="0.25">
      <c r="A22" s="9">
        <v>7</v>
      </c>
      <c r="B22" s="10" t="s">
        <v>27</v>
      </c>
      <c r="C22" s="11" t="s">
        <v>63</v>
      </c>
      <c r="D22" s="12">
        <v>200</v>
      </c>
      <c r="E22" s="21">
        <v>5.57</v>
      </c>
      <c r="F22" s="33">
        <f t="shared" si="0"/>
        <v>4.4560000000000004</v>
      </c>
      <c r="G22" s="13">
        <f t="shared" si="2"/>
        <v>1114</v>
      </c>
    </row>
    <row r="23" spans="1:7" x14ac:dyDescent="0.25">
      <c r="A23" s="9">
        <v>8</v>
      </c>
      <c r="B23" s="10" t="s">
        <v>28</v>
      </c>
      <c r="C23" s="11" t="s">
        <v>51</v>
      </c>
      <c r="D23" s="12">
        <v>200</v>
      </c>
      <c r="E23" s="21">
        <v>2.38</v>
      </c>
      <c r="F23" s="33">
        <f t="shared" si="0"/>
        <v>1.9039999999999999</v>
      </c>
      <c r="G23" s="13">
        <f t="shared" si="2"/>
        <v>476</v>
      </c>
    </row>
    <row r="24" spans="1:7" x14ac:dyDescent="0.25">
      <c r="A24" s="9">
        <v>9</v>
      </c>
      <c r="B24" s="10" t="s">
        <v>29</v>
      </c>
      <c r="C24" s="11" t="s">
        <v>52</v>
      </c>
      <c r="D24" s="12">
        <v>200</v>
      </c>
      <c r="E24" s="21">
        <v>1.07</v>
      </c>
      <c r="F24" s="33">
        <f t="shared" si="0"/>
        <v>0.85600000000000009</v>
      </c>
      <c r="G24" s="13">
        <f t="shared" si="2"/>
        <v>214</v>
      </c>
    </row>
    <row r="25" spans="1:7" x14ac:dyDescent="0.25">
      <c r="A25" s="9">
        <v>10</v>
      </c>
      <c r="B25" s="10" t="s">
        <v>30</v>
      </c>
      <c r="C25" s="11" t="s">
        <v>53</v>
      </c>
      <c r="D25" s="12">
        <v>200</v>
      </c>
      <c r="E25" s="21">
        <v>1.72</v>
      </c>
      <c r="F25" s="33">
        <f t="shared" si="0"/>
        <v>1.3759999999999999</v>
      </c>
      <c r="G25" s="13">
        <f t="shared" si="2"/>
        <v>344</v>
      </c>
    </row>
    <row r="26" spans="1:7" x14ac:dyDescent="0.25">
      <c r="A26" s="9">
        <v>11</v>
      </c>
      <c r="B26" s="14" t="s">
        <v>16</v>
      </c>
      <c r="C26" s="11" t="s">
        <v>54</v>
      </c>
      <c r="D26" s="12">
        <v>1000</v>
      </c>
      <c r="E26" s="21">
        <v>13.36</v>
      </c>
      <c r="F26" s="33">
        <f t="shared" si="0"/>
        <v>10.687999999999999</v>
      </c>
      <c r="G26" s="13">
        <f t="shared" si="2"/>
        <v>13360</v>
      </c>
    </row>
    <row r="27" spans="1:7" x14ac:dyDescent="0.25">
      <c r="A27" s="9">
        <v>12</v>
      </c>
      <c r="B27" s="14" t="s">
        <v>17</v>
      </c>
      <c r="C27" s="11" t="s">
        <v>55</v>
      </c>
      <c r="D27" s="12">
        <v>900</v>
      </c>
      <c r="E27" s="21">
        <v>3.77</v>
      </c>
      <c r="F27" s="33">
        <f t="shared" si="0"/>
        <v>3.016</v>
      </c>
      <c r="G27" s="13">
        <f t="shared" si="2"/>
        <v>3393</v>
      </c>
    </row>
    <row r="28" spans="1:7" x14ac:dyDescent="0.25">
      <c r="A28" s="9">
        <v>13</v>
      </c>
      <c r="B28" s="14" t="s">
        <v>18</v>
      </c>
      <c r="C28" s="11" t="s">
        <v>56</v>
      </c>
      <c r="D28" s="12">
        <v>150</v>
      </c>
      <c r="E28" s="21">
        <v>11.39</v>
      </c>
      <c r="F28" s="33">
        <f t="shared" si="0"/>
        <v>9.1120000000000001</v>
      </c>
      <c r="G28" s="13">
        <f t="shared" si="2"/>
        <v>1708.5</v>
      </c>
    </row>
    <row r="29" spans="1:7" x14ac:dyDescent="0.25">
      <c r="A29" s="9">
        <v>14</v>
      </c>
      <c r="B29" s="14" t="s">
        <v>4</v>
      </c>
      <c r="C29" s="15" t="s">
        <v>57</v>
      </c>
      <c r="D29" s="12">
        <v>1300</v>
      </c>
      <c r="E29" s="21">
        <v>1.39</v>
      </c>
      <c r="F29" s="33">
        <f t="shared" si="0"/>
        <v>1.1119999999999999</v>
      </c>
      <c r="G29" s="13">
        <f t="shared" si="2"/>
        <v>1806.9999999999998</v>
      </c>
    </row>
    <row r="30" spans="1:7" x14ac:dyDescent="0.25">
      <c r="A30" s="9">
        <v>15</v>
      </c>
      <c r="B30" s="14" t="s">
        <v>12</v>
      </c>
      <c r="C30" s="11" t="s">
        <v>58</v>
      </c>
      <c r="D30" s="16">
        <v>300</v>
      </c>
      <c r="E30" s="21">
        <v>1.39</v>
      </c>
      <c r="F30" s="33">
        <f t="shared" si="0"/>
        <v>1.1119999999999999</v>
      </c>
      <c r="G30" s="13">
        <f t="shared" si="2"/>
        <v>416.99999999999994</v>
      </c>
    </row>
    <row r="31" spans="1:7" x14ac:dyDescent="0.25">
      <c r="A31" s="9">
        <v>16</v>
      </c>
      <c r="B31" s="14" t="s">
        <v>13</v>
      </c>
      <c r="C31" s="15" t="s">
        <v>59</v>
      </c>
      <c r="D31" s="16">
        <v>300</v>
      </c>
      <c r="E31" s="21">
        <v>1.39</v>
      </c>
      <c r="F31" s="33">
        <f t="shared" si="0"/>
        <v>1.1119999999999999</v>
      </c>
      <c r="G31" s="13">
        <f t="shared" si="2"/>
        <v>416.99999999999994</v>
      </c>
    </row>
    <row r="32" spans="1:7" x14ac:dyDescent="0.25">
      <c r="A32" s="9">
        <v>17</v>
      </c>
      <c r="B32" s="14" t="s">
        <v>14</v>
      </c>
      <c r="C32" s="11" t="s">
        <v>60</v>
      </c>
      <c r="D32" s="16">
        <v>300</v>
      </c>
      <c r="E32" s="21">
        <v>1.39</v>
      </c>
      <c r="F32" s="33">
        <f t="shared" si="0"/>
        <v>1.1119999999999999</v>
      </c>
      <c r="G32" s="13">
        <f t="shared" si="2"/>
        <v>416.99999999999994</v>
      </c>
    </row>
    <row r="33" spans="1:8" x14ac:dyDescent="0.25">
      <c r="A33" s="9">
        <v>18</v>
      </c>
      <c r="B33" s="14" t="s">
        <v>15</v>
      </c>
      <c r="C33" s="15" t="s">
        <v>58</v>
      </c>
      <c r="D33" s="16">
        <v>300</v>
      </c>
      <c r="E33" s="21">
        <v>1.39</v>
      </c>
      <c r="F33" s="33">
        <f t="shared" si="0"/>
        <v>1.1119999999999999</v>
      </c>
      <c r="G33" s="13">
        <f t="shared" si="2"/>
        <v>416.99999999999994</v>
      </c>
    </row>
    <row r="34" spans="1:8" x14ac:dyDescent="0.25">
      <c r="A34" s="9">
        <v>19</v>
      </c>
      <c r="B34" s="10" t="s">
        <v>23</v>
      </c>
      <c r="C34" s="11" t="s">
        <v>61</v>
      </c>
      <c r="D34" s="12">
        <v>500</v>
      </c>
      <c r="E34" s="21">
        <v>11.39</v>
      </c>
      <c r="F34" s="33">
        <f t="shared" si="0"/>
        <v>9.1120000000000001</v>
      </c>
      <c r="G34" s="13">
        <f t="shared" si="2"/>
        <v>5695</v>
      </c>
    </row>
    <row r="35" spans="1:8" x14ac:dyDescent="0.25">
      <c r="A35" s="9">
        <v>20</v>
      </c>
      <c r="B35" s="10" t="s">
        <v>19</v>
      </c>
      <c r="C35" s="11" t="s">
        <v>72</v>
      </c>
      <c r="D35" s="12">
        <v>50000</v>
      </c>
      <c r="E35" s="21">
        <f>2.79/4</f>
        <v>0.69750000000000001</v>
      </c>
      <c r="F35" s="33">
        <f t="shared" si="0"/>
        <v>0.55800000000000005</v>
      </c>
      <c r="G35" s="13">
        <f t="shared" si="2"/>
        <v>34875</v>
      </c>
    </row>
    <row r="36" spans="1:8" x14ac:dyDescent="0.25">
      <c r="A36" s="9">
        <v>21</v>
      </c>
      <c r="B36" s="10" t="s">
        <v>20</v>
      </c>
      <c r="C36" s="11" t="s">
        <v>73</v>
      </c>
      <c r="D36" s="12">
        <v>30000</v>
      </c>
      <c r="E36" s="21">
        <f>3.03/4</f>
        <v>0.75749999999999995</v>
      </c>
      <c r="F36" s="33">
        <f t="shared" si="0"/>
        <v>0.60599999999999998</v>
      </c>
      <c r="G36" s="13">
        <f t="shared" si="2"/>
        <v>22725</v>
      </c>
    </row>
    <row r="37" spans="1:8" x14ac:dyDescent="0.25">
      <c r="A37" s="9">
        <v>22</v>
      </c>
      <c r="B37" s="14" t="s">
        <v>21</v>
      </c>
      <c r="C37" s="15" t="s">
        <v>74</v>
      </c>
      <c r="D37" s="16">
        <v>5000</v>
      </c>
      <c r="E37" s="21">
        <f>6.15/2</f>
        <v>3.0750000000000002</v>
      </c>
      <c r="F37" s="33">
        <f t="shared" si="0"/>
        <v>2.46</v>
      </c>
      <c r="G37" s="13">
        <f t="shared" si="2"/>
        <v>15375</v>
      </c>
    </row>
    <row r="38" spans="1:8" x14ac:dyDescent="0.25">
      <c r="A38" s="9">
        <v>23</v>
      </c>
      <c r="B38" s="14" t="s">
        <v>22</v>
      </c>
      <c r="C38" s="15" t="s">
        <v>75</v>
      </c>
      <c r="D38" s="16">
        <v>5000</v>
      </c>
      <c r="E38" s="21">
        <f>6.15/2</f>
        <v>3.0750000000000002</v>
      </c>
      <c r="F38" s="33">
        <f t="shared" si="0"/>
        <v>2.46</v>
      </c>
      <c r="G38" s="13">
        <f t="shared" si="2"/>
        <v>15375</v>
      </c>
    </row>
    <row r="39" spans="1:8" x14ac:dyDescent="0.25">
      <c r="B39" s="17" t="s">
        <v>7</v>
      </c>
      <c r="G39" s="18">
        <f>SUM(G15:G38)</f>
        <v>132105.5</v>
      </c>
    </row>
    <row r="40" spans="1:8" ht="45" x14ac:dyDescent="0.25">
      <c r="B40" s="17" t="s">
        <v>44</v>
      </c>
      <c r="G40" s="19">
        <v>20</v>
      </c>
      <c r="H40" s="1" t="s">
        <v>3</v>
      </c>
    </row>
    <row r="41" spans="1:8" x14ac:dyDescent="0.25">
      <c r="B41" s="17" t="s">
        <v>8</v>
      </c>
      <c r="C41" s="1"/>
      <c r="G41" s="20">
        <f>G39-G39*G40/100</f>
        <v>105684.4</v>
      </c>
      <c r="H41" s="1"/>
    </row>
    <row r="42" spans="1:8" x14ac:dyDescent="0.25">
      <c r="B42" s="1" t="s">
        <v>11</v>
      </c>
    </row>
    <row r="43" spans="1:8" x14ac:dyDescent="0.25">
      <c r="B43" s="11" t="s">
        <v>64</v>
      </c>
      <c r="C43" s="30" t="s">
        <v>42</v>
      </c>
    </row>
    <row r="44" spans="1:8" x14ac:dyDescent="0.25">
      <c r="B44" s="11" t="s">
        <v>65</v>
      </c>
      <c r="C44" s="30"/>
    </row>
    <row r="45" spans="1:8" x14ac:dyDescent="0.25">
      <c r="B45" s="11" t="s">
        <v>66</v>
      </c>
      <c r="C45" s="30"/>
    </row>
    <row r="46" spans="1:8" x14ac:dyDescent="0.25">
      <c r="B46" s="11" t="s">
        <v>67</v>
      </c>
      <c r="C46" s="30"/>
    </row>
    <row r="47" spans="1:8" x14ac:dyDescent="0.25">
      <c r="B47" s="11" t="s">
        <v>68</v>
      </c>
      <c r="C47" s="30"/>
    </row>
    <row r="48" spans="1:8" x14ac:dyDescent="0.25">
      <c r="B48" s="11" t="s">
        <v>10</v>
      </c>
      <c r="C48" s="30"/>
    </row>
    <row r="49" spans="2:3" x14ac:dyDescent="0.25">
      <c r="C49" s="27"/>
    </row>
    <row r="50" spans="2:3" x14ac:dyDescent="0.25">
      <c r="B50" s="17" t="s">
        <v>40</v>
      </c>
      <c r="C50" s="27"/>
    </row>
    <row r="51" spans="2:3" ht="45" customHeight="1" x14ac:dyDescent="0.25">
      <c r="B51" s="28" t="s">
        <v>62</v>
      </c>
      <c r="C51" s="31" t="s">
        <v>41</v>
      </c>
    </row>
    <row r="52" spans="2:3" x14ac:dyDescent="0.25">
      <c r="C52" s="26"/>
    </row>
    <row r="53" spans="2:3" x14ac:dyDescent="0.25">
      <c r="C53" s="26"/>
    </row>
    <row r="54" spans="2:3" x14ac:dyDescent="0.25">
      <c r="C54" s="26"/>
    </row>
    <row r="55" spans="2:3" x14ac:dyDescent="0.25">
      <c r="C55" s="26"/>
    </row>
    <row r="56" spans="2:3" x14ac:dyDescent="0.25">
      <c r="C56" s="26"/>
    </row>
  </sheetData>
  <mergeCells count="3">
    <mergeCell ref="A7:G8"/>
    <mergeCell ref="C43:C48"/>
    <mergeCell ref="A11:G12"/>
  </mergeCells>
  <hyperlinks>
    <hyperlink ref="B51" r:id="rId1"/>
  </hyperlinks>
  <pageMargins left="0.7" right="0.7" top="0.75" bottom="0.75" header="0.3" footer="0.3"/>
  <pageSetup paperSize="9" scale="75" orientation="landscape" r:id="rId2"/>
  <headerFooter>
    <oddFooter>&amp;C&amp;9&amp;P/&amp;N</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5FB7BE-7B17-4D3F-894B-67DF486C3A77}"/>
</file>

<file path=customXml/itemProps2.xml><?xml version="1.0" encoding="utf-8"?>
<ds:datastoreItem xmlns:ds="http://schemas.openxmlformats.org/officeDocument/2006/customXml" ds:itemID="{2309B165-309C-43D9-8C51-555DF218033C}">
  <ds:schemaRefs>
    <ds:schemaRef ds:uri="http://schemas.microsoft.com/office/2006/metadata/properties"/>
    <ds:schemaRef ds:uri="http://www.w3.org/XML/1998/namespace"/>
    <ds:schemaRef ds:uri="http://schemas.microsoft.com/sharepoint/v4"/>
    <ds:schemaRef ds:uri="http://purl.org/dc/elements/1.1/"/>
    <ds:schemaRef ds:uri="d5573a5d-10e4-4724-a6b0-f07fd5e60675"/>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dc4eddb5-893d-46fb-9a13-cb0b8602c7d4"/>
    <ds:schemaRef ds:uri="http://purl.org/dc/dcmitype/"/>
  </ds:schemaRefs>
</ds:datastoreItem>
</file>

<file path=customXml/itemProps3.xml><?xml version="1.0" encoding="utf-8"?>
<ds:datastoreItem xmlns:ds="http://schemas.openxmlformats.org/officeDocument/2006/customXml" ds:itemID="{001641E7-C280-480B-A2A9-800C57DCC7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cp:lastPrinted>2024-10-04T05:29:20Z</cp:lastPrinted>
  <dcterms:created xsi:type="dcterms:W3CDTF">2020-09-11T06:14:29Z</dcterms:created>
  <dcterms:modified xsi:type="dcterms:W3CDTF">2024-11-25T16:36:50Z</dcterms:modified>
  <dc:title>Lisa 2. Pakkumuse vorm hankeosa 1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