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352/files/1/"/>
    </mc:Choice>
  </mc:AlternateContent>
  <xr:revisionPtr revIDLastSave="0" documentId="13_ncr:1_{B596E2DF-32A4-47B4-9166-25DD501D7499}" xr6:coauthVersionLast="47" xr6:coauthVersionMax="47" xr10:uidLastSave="{00000000-0000-0000-0000-000000000000}"/>
  <bookViews>
    <workbookView xWindow="-120" yWindow="-120" windowWidth="29040" windowHeight="15720" activeTab="3" xr2:uid="{74463A34-09F0-4787-93F3-3CA186424F38}"/>
  </bookViews>
  <sheets>
    <sheet name="OSA 1" sheetId="1" r:id="rId1"/>
    <sheet name="OSA 2" sheetId="2" r:id="rId2"/>
    <sheet name="OSA 3" sheetId="3" r:id="rId3"/>
    <sheet name="OSA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3" l="1"/>
  <c r="J13" i="3" s="1"/>
  <c r="H14" i="2"/>
  <c r="I14" i="2" s="1"/>
  <c r="H13" i="2"/>
  <c r="I13" i="2" s="1"/>
  <c r="H12" i="2"/>
  <c r="J12" i="2" s="1"/>
  <c r="H19" i="1"/>
  <c r="J19" i="1" s="1"/>
  <c r="H18" i="1"/>
  <c r="J18" i="1" s="1"/>
  <c r="H17" i="1"/>
  <c r="J17" i="1" s="1"/>
  <c r="H16" i="1"/>
  <c r="J16" i="1" s="1"/>
  <c r="H16" i="4"/>
  <c r="J16" i="4" s="1"/>
  <c r="H15" i="4"/>
  <c r="I15" i="4" s="1"/>
  <c r="H14" i="4"/>
  <c r="J14" i="4" s="1"/>
  <c r="I14" i="4" l="1"/>
  <c r="H17" i="4"/>
  <c r="I17" i="4" s="1"/>
  <c r="I16" i="4"/>
  <c r="J14" i="3"/>
  <c r="H14" i="3"/>
  <c r="I14" i="3" s="1"/>
  <c r="J14" i="2"/>
  <c r="J13" i="2"/>
  <c r="I16" i="1"/>
  <c r="H20" i="1"/>
  <c r="I20" i="1" s="1"/>
  <c r="J15" i="4"/>
  <c r="I13" i="3"/>
  <c r="H15" i="2"/>
  <c r="I15" i="2" s="1"/>
  <c r="I12" i="2"/>
  <c r="J20" i="1"/>
  <c r="I18" i="1"/>
  <c r="I19" i="1"/>
  <c r="I17" i="1"/>
  <c r="J17" i="4" l="1"/>
  <c r="J15" i="2"/>
</calcChain>
</file>

<file path=xl/sharedStrings.xml><?xml version="1.0" encoding="utf-8"?>
<sst xmlns="http://schemas.openxmlformats.org/spreadsheetml/2006/main" count="207" uniqueCount="68">
  <si>
    <t xml:space="preserve">Lisa 1. </t>
  </si>
  <si>
    <t>Pakkumuse vorm</t>
  </si>
  <si>
    <t>Hankija:</t>
  </si>
  <si>
    <t>Riigi Kaitseinvesteeringute Keskus</t>
  </si>
  <si>
    <t>Seotud hange "Fiiberoptilised kaablid ja seadmed"</t>
  </si>
  <si>
    <t>Pakkuja nimi:</t>
  </si>
  <si>
    <t>Pakkuja registrikood:</t>
  </si>
  <si>
    <t>Pakkuja aadress:</t>
  </si>
  <si>
    <t>Hankelepingu allkirjastaja kontaktandmed ja allkirjastusõiguse alus:</t>
  </si>
  <si>
    <t>Kontaktisik hankelepingusse täitmise osas (nimi ja kontaktandmed):</t>
  </si>
  <si>
    <t>Pakkumuse koostamise aeg:</t>
  </si>
  <si>
    <t>Pakkumuse jõusoleku aeg kalendripäevades(vähemalt 60 kalendripäeva):</t>
  </si>
  <si>
    <t>Jrk</t>
  </si>
  <si>
    <t>Nimetus</t>
  </si>
  <si>
    <t xml:space="preserve">Pakkuja kirjutab välja pakutava toote tootja tootekoodi. </t>
  </si>
  <si>
    <t>Kogus</t>
  </si>
  <si>
    <t>Ühik</t>
  </si>
  <si>
    <t>Märkused</t>
  </si>
  <si>
    <t>Ühikuhind km-ta</t>
  </si>
  <si>
    <t>Maksumus kokku km-ta (täidab eelsisestatud valem)</t>
  </si>
  <si>
    <t>Käibemaks 22%</t>
  </si>
  <si>
    <t>Maksumus kokku km-ga (täidab eelsisestatud valem)</t>
  </si>
  <si>
    <t>Tarneaeg nädalates</t>
  </si>
  <si>
    <r>
      <t xml:space="preserve">Fiiberoptiline välikaabel Tasand 1 (Üliõhuke Droonikaabel) </t>
    </r>
    <r>
      <rPr>
        <b/>
        <sz val="11"/>
        <color theme="1"/>
        <rFont val="Aptos Narrow"/>
        <family val="2"/>
        <charset val="186"/>
        <scheme val="minor"/>
      </rPr>
      <t>5km</t>
    </r>
  </si>
  <si>
    <t>tk</t>
  </si>
  <si>
    <t>droonikaablitünnis</t>
  </si>
  <si>
    <r>
      <t>Fiiberoptiline välikaabel Tasand 1 (Üliõhuke Droonikaabel)</t>
    </r>
    <r>
      <rPr>
        <b/>
        <sz val="11"/>
        <color theme="1"/>
        <rFont val="Aptos Narrow"/>
        <family val="2"/>
        <charset val="186"/>
        <scheme val="minor"/>
      </rPr>
      <t xml:space="preserve"> 10 km</t>
    </r>
  </si>
  <si>
    <r>
      <t xml:space="preserve">Fiiberoptiline välikaabel Tasand 1 (Üliõhuke Droonikaabel) </t>
    </r>
    <r>
      <rPr>
        <b/>
        <sz val="11"/>
        <color theme="1"/>
        <rFont val="Aptos Narrow"/>
        <family val="2"/>
        <charset val="186"/>
        <scheme val="minor"/>
      </rPr>
      <t>20 km</t>
    </r>
  </si>
  <si>
    <r>
      <t xml:space="preserve">Fiiberoptiline välikaabel Tasand 1 (Üliõhuke Droonikaabel) </t>
    </r>
    <r>
      <rPr>
        <b/>
        <sz val="11"/>
        <color theme="1"/>
        <rFont val="Aptos Narrow"/>
        <family val="2"/>
        <charset val="186"/>
        <scheme val="minor"/>
      </rPr>
      <t>40 km</t>
    </r>
  </si>
  <si>
    <t>Maksumus kokku</t>
  </si>
  <si>
    <r>
      <rPr>
        <b/>
        <sz val="11"/>
        <color theme="1"/>
        <rFont val="Aptos Narrow"/>
        <family val="2"/>
        <charset val="186"/>
        <scheme val="minor"/>
      </rPr>
      <t>Tarnekoht:</t>
    </r>
    <r>
      <rPr>
        <sz val="11"/>
        <color theme="1"/>
        <rFont val="Aptos Narrow"/>
        <family val="2"/>
        <charset val="186"/>
        <scheme val="minor"/>
      </rPr>
      <t xml:space="preserve"> Võru</t>
    </r>
  </si>
  <si>
    <t>Kauba tarneajad vastavalt 09.03.26 ja 20.04.26</t>
  </si>
  <si>
    <t>Pakkuja täidab rohelisega tähistatud lahtrid. Pakkuja ülesanne on üle kontrollida kõik tabelis olevad valemid.</t>
  </si>
  <si>
    <t>Pakkumine peab sisaldama kõiki otseseid ja kaudseid kulusid, mis on vajalikud lepingu nõuetekohaseks täitmiseks ja eesmärgi saavutamiseks. Pakkumuses peab olema arvestatud kõikide tingimustega ehk pakkumus peab olema hankija jaoks lõplik.</t>
  </si>
  <si>
    <t>*Või sellega samaväärne. Samaväärse toote pakkumise korral tuleb esitada pakkumuse juurde toote spetsifikatsioonid.</t>
  </si>
  <si>
    <t>Samaväärne toode peab vastama küsitud toote parameetritele.</t>
  </si>
  <si>
    <t>Tarneajad</t>
  </si>
  <si>
    <t>Fiiberoptiline välikaabel Tasand 1 (Üliõhuke Droonikaabel) 5km</t>
  </si>
  <si>
    <t>Fiiberoptiline välikaabel Tasand 1 (Üliõhuke Droonikaabel) 10 km</t>
  </si>
  <si>
    <t>Fiiberoptiline välikaabel Tasand 1 (Üliõhuke Droonikaabel) 20 km</t>
  </si>
  <si>
    <t>Fiiberoptiline välikaabel Tasand 1 (Üliõhuke Droonikaabel) 40 km</t>
  </si>
  <si>
    <r>
      <t>Fiiberoptiline välikaabel Tasand 2 (Tugevdatud Taktikaline)</t>
    </r>
    <r>
      <rPr>
        <b/>
        <sz val="11"/>
        <color theme="1"/>
        <rFont val="Aptos Narrow"/>
        <family val="2"/>
        <charset val="186"/>
        <scheme val="minor"/>
      </rPr>
      <t xml:space="preserve"> 3 km</t>
    </r>
  </si>
  <si>
    <t>73 tk droonikaablitünnis, 17 tk poolil</t>
  </si>
  <si>
    <r>
      <t>Fiiberoptiline välikaabel Tasand 2 (Tugevdatud Taktikaline)</t>
    </r>
    <r>
      <rPr>
        <b/>
        <sz val="11"/>
        <color theme="1"/>
        <rFont val="Aptos Narrow"/>
        <family val="2"/>
        <charset val="186"/>
        <scheme val="minor"/>
      </rPr>
      <t xml:space="preserve"> 5 km</t>
    </r>
  </si>
  <si>
    <t>15 tk droonikaablitünnis, 14 tk poolil</t>
  </si>
  <si>
    <r>
      <t>Fiiberoptiline välikaabel Tasand 2 (Tugevdatud Taktikaline)</t>
    </r>
    <r>
      <rPr>
        <b/>
        <sz val="11"/>
        <color theme="1"/>
        <rFont val="Aptos Narrow"/>
        <family val="2"/>
        <charset val="186"/>
        <scheme val="minor"/>
      </rPr>
      <t xml:space="preserve"> 10 km</t>
    </r>
  </si>
  <si>
    <t>18 tk droonikaablitünnis, 18 tk poolil</t>
  </si>
  <si>
    <t>Fiiberoptiline välikaabel Tasand 2 (Tugevdatud Taktikaline) 3 km</t>
  </si>
  <si>
    <t>Fiiberoptiline välikaabel Tasand 2 (Tugevdatud Taktikaline) 5 km</t>
  </si>
  <si>
    <t>Fiiberoptiline välikaabel Tasand 2 (Tugevdatud Taktikaline) 10 km</t>
  </si>
  <si>
    <t>Fiiberoptika pistiku üleminek FC-LC</t>
  </si>
  <si>
    <r>
      <t xml:space="preserve">Fiiberoptiline välikaabel Tasand 3 (Tugevdatud Taktikaline) </t>
    </r>
    <r>
      <rPr>
        <b/>
        <sz val="11"/>
        <color theme="1"/>
        <rFont val="Aptos Narrow"/>
        <family val="2"/>
        <charset val="186"/>
        <scheme val="minor"/>
      </rPr>
      <t>1 km</t>
    </r>
  </si>
  <si>
    <t>poolil</t>
  </si>
  <si>
    <r>
      <t xml:space="preserve">Fiiberoptiline välikaabel Tasand 3 (Tugevdatud Taktikaline) </t>
    </r>
    <r>
      <rPr>
        <b/>
        <sz val="11"/>
        <color theme="1"/>
        <rFont val="Aptos Narrow"/>
        <family val="2"/>
        <charset val="186"/>
        <scheme val="minor"/>
      </rPr>
      <t>2 km</t>
    </r>
  </si>
  <si>
    <r>
      <t xml:space="preserve">Fiiberoptiline välikaabel Tasand 3 (Tugevdatud Taktikaline) </t>
    </r>
    <r>
      <rPr>
        <b/>
        <sz val="11"/>
        <color theme="1"/>
        <rFont val="Aptos Narrow"/>
        <family val="2"/>
        <charset val="186"/>
        <scheme val="minor"/>
      </rPr>
      <t>3 km</t>
    </r>
  </si>
  <si>
    <t>Fiiberoptiline välikaabel Tasand 3 (Tugevdatud Taktikaline) 1 km</t>
  </si>
  <si>
    <t>Fiiberoptiline välikaabel Tasand 3 (Tugevdatud Taktikaline) 2 km</t>
  </si>
  <si>
    <t>Fiiberoptiline välikaabel Tasand 3 (Tugevdatud Taktikaline) 3 km</t>
  </si>
  <si>
    <t>G657A2 0.26mm drone fiber.pdf</t>
  </si>
  <si>
    <t>G657A2 0.5mm Drone Kevlar Fiber.pdf</t>
  </si>
  <si>
    <t>LSZH armored 2-core optical cable test report.pdf</t>
  </si>
  <si>
    <t>FC to LC.pdf</t>
  </si>
  <si>
    <t>Nordic Armoury OÜ</t>
  </si>
  <si>
    <t>Läike tee 32/1, Rae vald 75312</t>
  </si>
  <si>
    <t>Mihkel Piirsalu</t>
  </si>
  <si>
    <t>60 kalendripäeva</t>
  </si>
  <si>
    <t>Mihkel Piirsalu / 5126797 / mihkel@nordarm.com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</si>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</sst>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#,##0.00"/>
  </numFmts>
  <fonts count="1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color rgb="FF0070C0"/>
      <name val="Aptos Narrow"/>
      <family val="2"/>
      <charset val="186"/>
      <scheme val="minor"/>
    </font>
    <font>
      <b/>
      <sz val="1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Aptos Narrow"/>
      <scheme val="minor"/>
    </font>
    <font>
      <sz val="11"/>
      <color theme="1"/>
      <name val="Calibri"/>
      <family val="2"/>
      <charset val="186"/>
    </font>
    <font>
      <sz val="12"/>
      <color rgb="FF000000"/>
      <name val="Aptos Narrow"/>
      <family val="2"/>
      <charset val="1"/>
    </font>
    <font>
      <b/>
      <sz val="11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F2D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2" fontId="5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44" fontId="0" fillId="2" borderId="1" xfId="0" applyNumberFormat="1" applyFill="1" applyBorder="1"/>
    <xf numFmtId="44" fontId="5" fillId="2" borderId="2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0" fillId="4" borderId="0" xfId="0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5" fillId="3" borderId="3" xfId="0" applyNumberFormat="1" applyFont="1" applyFill="1" applyBorder="1" applyAlignment="1">
      <alignment horizontal="left"/>
    </xf>
    <xf numFmtId="0" fontId="5" fillId="3" borderId="4" xfId="0" applyFont="1" applyFill="1" applyBorder="1"/>
    <xf numFmtId="0" fontId="0" fillId="3" borderId="5" xfId="0" applyFill="1" applyBorder="1"/>
    <xf numFmtId="0" fontId="6" fillId="0" borderId="0" xfId="0" applyFont="1"/>
    <xf numFmtId="0" fontId="5" fillId="3" borderId="6" xfId="0" applyFont="1" applyFill="1" applyBorder="1"/>
    <xf numFmtId="0" fontId="5" fillId="3" borderId="7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7" fillId="0" borderId="0" xfId="0" applyFont="1"/>
    <xf numFmtId="16" fontId="2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8" fillId="0" borderId="1" xfId="0" applyFont="1" applyBorder="1"/>
    <xf numFmtId="4" fontId="8" fillId="0" borderId="1" xfId="0" applyNumberFormat="1" applyFont="1" applyBorder="1"/>
    <xf numFmtId="1" fontId="8" fillId="0" borderId="1" xfId="0" applyNumberFormat="1" applyFont="1" applyBorder="1"/>
    <xf numFmtId="3" fontId="8" fillId="0" borderId="1" xfId="0" applyNumberFormat="1" applyFont="1" applyBorder="1"/>
    <xf numFmtId="14" fontId="2" fillId="0" borderId="1" xfId="0" applyNumberFormat="1" applyFont="1" applyBorder="1"/>
    <xf numFmtId="0" fontId="7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4" fontId="9" fillId="5" borderId="1" xfId="0" applyNumberFormat="1" applyFont="1" applyFill="1" applyBorder="1"/>
    <xf numFmtId="14" fontId="3" fillId="0" borderId="0" xfId="0" applyNumberFormat="1" applyFont="1" applyAlignment="1">
      <alignment horizontal="right" vertical="top"/>
    </xf>
    <xf numFmtId="0" fontId="0" fillId="4" borderId="0" xfId="0" applyFill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colors>
    <mruColors>
      <color rgb="FFDBF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BC94-86F1-4F71-B25B-A615DE347896}">
  <dimension ref="A1:K36"/>
  <sheetViews>
    <sheetView topLeftCell="C1" workbookViewId="0">
      <selection activeCell="K5" sqref="K5"/>
    </sheetView>
  </sheetViews>
  <sheetFormatPr defaultColWidth="8.875" defaultRowHeight="14.25"/>
  <cols>
    <col min="1" max="1" width="12.375" customWidth="1"/>
    <col min="2" max="2" width="65.875" customWidth="1"/>
    <col min="3" max="3" width="41.375" customWidth="1"/>
    <col min="6" max="6" width="48.625" customWidth="1"/>
    <col min="7" max="7" width="19.375" customWidth="1"/>
    <col min="8" max="8" width="15.375" customWidth="1"/>
    <col min="9" max="9" width="18.375" customWidth="1"/>
    <col min="10" max="10" width="16.375" customWidth="1"/>
    <col min="11" max="11" width="16.875" customWidth="1"/>
  </cols>
  <sheetData>
    <row r="1" spans="1:11">
      <c r="A1" t="s">
        <v>0</v>
      </c>
      <c r="D1" s="1"/>
      <c r="E1" s="1"/>
      <c r="F1" s="1"/>
    </row>
    <row r="2" spans="1:11" ht="15">
      <c r="B2" s="2" t="s">
        <v>1</v>
      </c>
      <c r="C2" s="2"/>
      <c r="D2" s="2"/>
      <c r="E2" s="2"/>
      <c r="F2" s="2"/>
      <c r="G2" s="3"/>
      <c r="H2" s="2"/>
      <c r="I2" s="2"/>
      <c r="J2" s="2"/>
    </row>
    <row r="3" spans="1:11" ht="15">
      <c r="A3" t="s">
        <v>2</v>
      </c>
      <c r="B3" s="4" t="s">
        <v>3</v>
      </c>
      <c r="C3" s="4"/>
      <c r="D3" s="2"/>
      <c r="E3" s="2"/>
      <c r="F3" s="2"/>
      <c r="G3" s="3"/>
      <c r="H3" s="2"/>
      <c r="I3" s="2"/>
      <c r="J3" s="2"/>
      <c r="K3" s="58" t="s">
        <v>67</v>
      </c>
    </row>
    <row r="4" spans="1:11" ht="15">
      <c r="A4" t="s">
        <v>4</v>
      </c>
      <c r="C4" s="5"/>
      <c r="D4" s="2"/>
      <c r="E4" s="2"/>
      <c r="F4" s="2"/>
      <c r="G4" s="3"/>
      <c r="H4" s="2"/>
      <c r="I4" s="2"/>
      <c r="J4" s="2"/>
    </row>
    <row r="5" spans="1:11">
      <c r="A5" s="4"/>
      <c r="B5" s="4"/>
      <c r="C5" s="4"/>
      <c r="D5" s="6"/>
      <c r="E5" s="6"/>
      <c r="F5" s="6"/>
      <c r="G5" s="4"/>
      <c r="H5" s="4"/>
      <c r="I5" s="4"/>
      <c r="J5" s="4"/>
    </row>
    <row r="6" spans="1:11">
      <c r="C6" s="7"/>
      <c r="D6" s="7"/>
      <c r="E6" s="7" t="s">
        <v>5</v>
      </c>
      <c r="F6" s="7" t="s">
        <v>62</v>
      </c>
      <c r="G6" s="8"/>
      <c r="H6" s="9"/>
      <c r="I6" s="9"/>
      <c r="J6" s="9"/>
    </row>
    <row r="7" spans="1:11">
      <c r="C7" s="7"/>
      <c r="D7" s="7"/>
      <c r="E7" s="7" t="s">
        <v>6</v>
      </c>
      <c r="F7" s="7">
        <v>11370160</v>
      </c>
      <c r="G7" s="8"/>
      <c r="H7" s="9"/>
      <c r="I7" s="9"/>
      <c r="J7" s="9"/>
    </row>
    <row r="8" spans="1:11">
      <c r="C8" s="7"/>
      <c r="D8" s="7"/>
      <c r="E8" s="7" t="s">
        <v>7</v>
      </c>
      <c r="F8" s="7" t="s">
        <v>63</v>
      </c>
      <c r="G8" s="8"/>
      <c r="H8" s="9"/>
      <c r="I8" s="9"/>
      <c r="J8" s="9"/>
    </row>
    <row r="9" spans="1:11">
      <c r="C9" s="7"/>
      <c r="D9" s="7"/>
      <c r="E9" s="7" t="s">
        <v>8</v>
      </c>
      <c r="F9" s="7" t="s">
        <v>64</v>
      </c>
      <c r="G9" s="8"/>
      <c r="H9" s="9"/>
      <c r="I9" s="9"/>
      <c r="J9" s="9"/>
    </row>
    <row r="10" spans="1:11">
      <c r="C10" s="7"/>
      <c r="D10" s="7"/>
      <c r="E10" s="7" t="s">
        <v>9</v>
      </c>
      <c r="F10" s="7" t="s">
        <v>66</v>
      </c>
      <c r="G10" s="8"/>
      <c r="H10" s="9"/>
      <c r="I10" s="9"/>
      <c r="J10" s="9"/>
    </row>
    <row r="11" spans="1:11">
      <c r="C11" s="7"/>
      <c r="D11" s="7"/>
      <c r="E11" s="7" t="s">
        <v>10</v>
      </c>
      <c r="F11" s="56">
        <v>46043</v>
      </c>
      <c r="G11" s="10"/>
      <c r="H11" s="9"/>
      <c r="I11" s="9"/>
      <c r="J11" s="9"/>
    </row>
    <row r="12" spans="1:11">
      <c r="C12" s="7"/>
      <c r="D12" s="7"/>
      <c r="E12" s="7" t="s">
        <v>11</v>
      </c>
      <c r="F12" s="7" t="s">
        <v>65</v>
      </c>
      <c r="G12" s="8"/>
      <c r="H12" s="11"/>
      <c r="I12" s="11"/>
      <c r="J12" s="11"/>
    </row>
    <row r="13" spans="1:11">
      <c r="D13" s="1"/>
      <c r="E13" s="1"/>
      <c r="F13" s="1"/>
    </row>
    <row r="14" spans="1:11">
      <c r="D14" s="1"/>
      <c r="E14" s="1"/>
      <c r="F14" s="1"/>
    </row>
    <row r="15" spans="1:11" ht="75">
      <c r="A15" s="12" t="s">
        <v>12</v>
      </c>
      <c r="B15" s="13" t="s">
        <v>13</v>
      </c>
      <c r="C15" s="13" t="s">
        <v>14</v>
      </c>
      <c r="D15" s="12" t="s">
        <v>15</v>
      </c>
      <c r="E15" s="12" t="s">
        <v>16</v>
      </c>
      <c r="F15" s="12" t="s">
        <v>17</v>
      </c>
      <c r="G15" s="14" t="s">
        <v>18</v>
      </c>
      <c r="H15" s="15" t="s">
        <v>19</v>
      </c>
      <c r="I15" s="12" t="s">
        <v>20</v>
      </c>
      <c r="J15" s="15" t="s">
        <v>21</v>
      </c>
      <c r="K15" s="15" t="s">
        <v>22</v>
      </c>
    </row>
    <row r="16" spans="1:11" ht="15.75">
      <c r="A16" s="12">
        <v>1</v>
      </c>
      <c r="B16" s="16" t="s">
        <v>23</v>
      </c>
      <c r="C16" s="53" t="s">
        <v>58</v>
      </c>
      <c r="D16" s="17">
        <v>45</v>
      </c>
      <c r="E16" s="16" t="s">
        <v>24</v>
      </c>
      <c r="F16" s="16" t="s">
        <v>25</v>
      </c>
      <c r="G16" s="55">
        <v>226.98</v>
      </c>
      <c r="H16" s="19">
        <f>G16*D16</f>
        <v>10214.1</v>
      </c>
      <c r="I16" s="20">
        <f>H16*0.22</f>
        <v>2247.1020000000003</v>
      </c>
      <c r="J16" s="19">
        <f>H16*1.22</f>
        <v>12461.201999999999</v>
      </c>
      <c r="K16" s="21">
        <v>4</v>
      </c>
    </row>
    <row r="17" spans="1:11" ht="15.75">
      <c r="A17" s="12">
        <v>2</v>
      </c>
      <c r="B17" s="16" t="s">
        <v>26</v>
      </c>
      <c r="C17" s="53" t="s">
        <v>58</v>
      </c>
      <c r="D17" s="17">
        <v>9</v>
      </c>
      <c r="E17" s="16" t="s">
        <v>24</v>
      </c>
      <c r="F17" s="16" t="s">
        <v>25</v>
      </c>
      <c r="G17" s="55">
        <v>273.02</v>
      </c>
      <c r="H17" s="19">
        <f t="shared" ref="H17:H19" si="0">G17*D17</f>
        <v>2457.1799999999998</v>
      </c>
      <c r="I17" s="20">
        <f t="shared" ref="I17:I20" si="1">H17*0.22</f>
        <v>540.57959999999991</v>
      </c>
      <c r="J17" s="19">
        <f t="shared" ref="J17:J19" si="2">H17*1.22</f>
        <v>2997.7595999999999</v>
      </c>
      <c r="K17" s="21">
        <v>4</v>
      </c>
    </row>
    <row r="18" spans="1:11" ht="15.75">
      <c r="A18" s="12">
        <v>3</v>
      </c>
      <c r="B18" s="16" t="s">
        <v>27</v>
      </c>
      <c r="C18" s="53" t="s">
        <v>58</v>
      </c>
      <c r="D18" s="17">
        <v>9</v>
      </c>
      <c r="E18" s="16" t="s">
        <v>24</v>
      </c>
      <c r="F18" s="16" t="s">
        <v>25</v>
      </c>
      <c r="G18" s="55">
        <v>426.47</v>
      </c>
      <c r="H18" s="19">
        <f t="shared" si="0"/>
        <v>3838.2300000000005</v>
      </c>
      <c r="I18" s="20">
        <f t="shared" si="1"/>
        <v>844.41060000000016</v>
      </c>
      <c r="J18" s="19">
        <f t="shared" si="2"/>
        <v>4682.6406000000006</v>
      </c>
      <c r="K18" s="21">
        <v>4</v>
      </c>
    </row>
    <row r="19" spans="1:11" ht="15.75">
      <c r="A19" s="12">
        <v>4</v>
      </c>
      <c r="B19" s="16" t="s">
        <v>28</v>
      </c>
      <c r="C19" s="53" t="s">
        <v>58</v>
      </c>
      <c r="D19" s="17">
        <v>9</v>
      </c>
      <c r="E19" s="16" t="s">
        <v>24</v>
      </c>
      <c r="F19" s="16" t="s">
        <v>25</v>
      </c>
      <c r="G19" s="55">
        <v>779.4</v>
      </c>
      <c r="H19" s="19">
        <f t="shared" si="0"/>
        <v>7014.5999999999995</v>
      </c>
      <c r="I19" s="20">
        <f t="shared" si="1"/>
        <v>1543.212</v>
      </c>
      <c r="J19" s="19">
        <f t="shared" si="2"/>
        <v>8557.8119999999999</v>
      </c>
      <c r="K19" s="21">
        <v>4</v>
      </c>
    </row>
    <row r="20" spans="1:11" ht="15">
      <c r="C20" s="26"/>
      <c r="D20" s="27"/>
      <c r="E20" s="27"/>
      <c r="F20" s="27"/>
      <c r="G20" s="28" t="s">
        <v>29</v>
      </c>
      <c r="H20" s="29">
        <f>SUM(H16:H19)</f>
        <v>23524.11</v>
      </c>
      <c r="I20" s="20">
        <f t="shared" si="1"/>
        <v>5175.3042000000005</v>
      </c>
      <c r="J20" s="30">
        <f>SUM(J16:J19)</f>
        <v>28699.414199999999</v>
      </c>
      <c r="K20" s="30"/>
    </row>
    <row r="21" spans="1:11" ht="15">
      <c r="C21" s="31" t="s">
        <v>30</v>
      </c>
      <c r="D21" s="27"/>
      <c r="E21" s="27"/>
      <c r="F21" s="27"/>
    </row>
    <row r="22" spans="1:11" ht="15">
      <c r="C22" s="26" t="s">
        <v>31</v>
      </c>
      <c r="D22" s="27"/>
      <c r="E22" s="27"/>
      <c r="F22" s="27"/>
    </row>
    <row r="23" spans="1:11">
      <c r="C23" s="31" t="s">
        <v>32</v>
      </c>
      <c r="D23" s="27"/>
      <c r="E23" s="27"/>
      <c r="F23" s="27"/>
    </row>
    <row r="24" spans="1:11">
      <c r="C24" s="32" t="s">
        <v>33</v>
      </c>
      <c r="D24" s="1"/>
      <c r="E24" s="1"/>
      <c r="F24" s="1"/>
    </row>
    <row r="25" spans="1:11">
      <c r="C25" s="57"/>
      <c r="D25" s="57"/>
      <c r="E25" s="57"/>
      <c r="F25" s="33"/>
    </row>
    <row r="26" spans="1:11" ht="15.75">
      <c r="A26" s="34"/>
      <c r="D26" s="1"/>
      <c r="E26" s="1"/>
      <c r="F26" s="1"/>
    </row>
    <row r="27" spans="1:11" ht="15.75">
      <c r="A27" s="34"/>
      <c r="C27" s="35" t="s">
        <v>34</v>
      </c>
      <c r="D27" s="36"/>
      <c r="E27" s="37"/>
      <c r="F27" s="37"/>
      <c r="G27" s="37"/>
    </row>
    <row r="28" spans="1:11" ht="15.75">
      <c r="A28" s="38"/>
      <c r="C28" s="39" t="s">
        <v>35</v>
      </c>
      <c r="D28" s="40"/>
      <c r="E28" s="41"/>
      <c r="F28" s="41"/>
      <c r="G28" s="42"/>
    </row>
    <row r="29" spans="1:11">
      <c r="D29" s="1"/>
      <c r="E29" s="1"/>
      <c r="F29" s="1"/>
    </row>
    <row r="31" spans="1:11" ht="15">
      <c r="A31" s="43" t="s">
        <v>36</v>
      </c>
    </row>
    <row r="32" spans="1:11" ht="15">
      <c r="A32" s="12" t="s">
        <v>12</v>
      </c>
      <c r="B32" s="13" t="s">
        <v>13</v>
      </c>
      <c r="C32" s="44">
        <v>46090</v>
      </c>
      <c r="D32" s="44">
        <v>46132</v>
      </c>
      <c r="E32" s="52" t="s">
        <v>16</v>
      </c>
    </row>
    <row r="33" spans="1:5" ht="15">
      <c r="A33" s="12">
        <v>1</v>
      </c>
      <c r="B33" s="16" t="s">
        <v>37</v>
      </c>
      <c r="C33" s="47">
        <v>9</v>
      </c>
      <c r="D33" s="48">
        <v>36</v>
      </c>
      <c r="E33" s="45" t="s">
        <v>24</v>
      </c>
    </row>
    <row r="34" spans="1:5" ht="15">
      <c r="A34" s="12">
        <v>2</v>
      </c>
      <c r="B34" s="16" t="s">
        <v>38</v>
      </c>
      <c r="C34" s="49">
        <v>1.8</v>
      </c>
      <c r="D34" s="50">
        <v>7.2</v>
      </c>
      <c r="E34" s="45" t="s">
        <v>24</v>
      </c>
    </row>
    <row r="35" spans="1:5" ht="15">
      <c r="A35" s="12">
        <v>3</v>
      </c>
      <c r="B35" s="16" t="s">
        <v>39</v>
      </c>
      <c r="C35" s="49">
        <v>1.8</v>
      </c>
      <c r="D35" s="50">
        <v>7.2</v>
      </c>
      <c r="E35" s="45" t="s">
        <v>24</v>
      </c>
    </row>
    <row r="36" spans="1:5" ht="15">
      <c r="A36" s="12">
        <v>4</v>
      </c>
      <c r="B36" s="16" t="s">
        <v>40</v>
      </c>
      <c r="C36" s="49">
        <v>1.8</v>
      </c>
      <c r="D36" s="50">
        <v>7.2</v>
      </c>
      <c r="E36" s="45" t="s">
        <v>24</v>
      </c>
    </row>
  </sheetData>
  <mergeCells count="1">
    <mergeCell ref="C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830A-6DCF-4B5F-8816-BFF034D4608F}">
  <dimension ref="A1:K29"/>
  <sheetViews>
    <sheetView topLeftCell="F1" workbookViewId="0">
      <selection activeCell="K1" sqref="K1"/>
    </sheetView>
  </sheetViews>
  <sheetFormatPr defaultColWidth="8.875" defaultRowHeight="14.25"/>
  <cols>
    <col min="2" max="2" width="59.25" customWidth="1"/>
    <col min="3" max="3" width="42.75" customWidth="1"/>
    <col min="4" max="4" width="9.875" bestFit="1" customWidth="1"/>
    <col min="6" max="6" width="40.375" customWidth="1"/>
    <col min="7" max="7" width="20.875" customWidth="1"/>
    <col min="8" max="8" width="16.875" customWidth="1"/>
    <col min="9" max="9" width="14.875" customWidth="1"/>
    <col min="10" max="10" width="17.875" customWidth="1"/>
    <col min="11" max="11" width="16.875" customWidth="1"/>
  </cols>
  <sheetData>
    <row r="1" spans="1:11" ht="15">
      <c r="K1" s="58" t="s">
        <v>67</v>
      </c>
    </row>
    <row r="2" spans="1:11">
      <c r="C2" s="7"/>
      <c r="D2" s="7"/>
      <c r="E2" s="7" t="s">
        <v>5</v>
      </c>
      <c r="F2" s="7" t="s">
        <v>62</v>
      </c>
      <c r="G2" s="8"/>
      <c r="H2" s="9"/>
      <c r="I2" s="9"/>
      <c r="J2" s="9"/>
    </row>
    <row r="3" spans="1:11">
      <c r="C3" s="7"/>
      <c r="D3" s="7"/>
      <c r="E3" s="7" t="s">
        <v>6</v>
      </c>
      <c r="F3" s="7">
        <v>11370160</v>
      </c>
      <c r="G3" s="8"/>
      <c r="H3" s="9"/>
      <c r="I3" s="9"/>
      <c r="J3" s="9"/>
    </row>
    <row r="4" spans="1:11">
      <c r="C4" s="7"/>
      <c r="D4" s="7"/>
      <c r="E4" s="7" t="s">
        <v>7</v>
      </c>
      <c r="F4" s="7" t="s">
        <v>63</v>
      </c>
      <c r="G4" s="8"/>
      <c r="H4" s="9"/>
      <c r="I4" s="9"/>
      <c r="J4" s="9"/>
    </row>
    <row r="5" spans="1:11">
      <c r="C5" s="7"/>
      <c r="D5" s="7"/>
      <c r="E5" s="7" t="s">
        <v>8</v>
      </c>
      <c r="F5" s="7" t="s">
        <v>64</v>
      </c>
      <c r="G5" s="8"/>
      <c r="H5" s="9"/>
      <c r="I5" s="9"/>
      <c r="J5" s="9"/>
    </row>
    <row r="6" spans="1:11">
      <c r="C6" s="7"/>
      <c r="D6" s="7"/>
      <c r="E6" s="7" t="s">
        <v>9</v>
      </c>
      <c r="F6" s="7" t="s">
        <v>66</v>
      </c>
      <c r="G6" s="8"/>
      <c r="H6" s="9"/>
      <c r="I6" s="9"/>
      <c r="J6" s="9"/>
    </row>
    <row r="7" spans="1:11">
      <c r="C7" s="7"/>
      <c r="D7" s="7"/>
      <c r="E7" s="7" t="s">
        <v>10</v>
      </c>
      <c r="F7" s="56">
        <v>46043</v>
      </c>
      <c r="G7" s="10"/>
      <c r="H7" s="9"/>
      <c r="I7" s="9"/>
      <c r="J7" s="9"/>
    </row>
    <row r="8" spans="1:11">
      <c r="C8" s="7"/>
      <c r="D8" s="7"/>
      <c r="E8" s="7" t="s">
        <v>11</v>
      </c>
      <c r="F8" s="7" t="s">
        <v>65</v>
      </c>
      <c r="G8" s="8"/>
      <c r="H8" s="11"/>
      <c r="I8" s="11"/>
      <c r="J8" s="11"/>
    </row>
    <row r="9" spans="1:11">
      <c r="D9" s="1"/>
      <c r="E9" s="1"/>
      <c r="F9" s="1"/>
    </row>
    <row r="10" spans="1:11">
      <c r="D10" s="1"/>
      <c r="E10" s="1"/>
      <c r="F10" s="1"/>
    </row>
    <row r="11" spans="1:11" ht="60">
      <c r="A11" s="12" t="s">
        <v>12</v>
      </c>
      <c r="B11" s="13" t="s">
        <v>13</v>
      </c>
      <c r="C11" s="13" t="s">
        <v>14</v>
      </c>
      <c r="D11" s="12" t="s">
        <v>15</v>
      </c>
      <c r="E11" s="12" t="s">
        <v>16</v>
      </c>
      <c r="F11" s="12" t="s">
        <v>17</v>
      </c>
      <c r="G11" s="14" t="s">
        <v>18</v>
      </c>
      <c r="H11" s="15" t="s">
        <v>19</v>
      </c>
      <c r="I11" s="12" t="s">
        <v>20</v>
      </c>
      <c r="J11" s="15" t="s">
        <v>21</v>
      </c>
      <c r="K11" s="15" t="s">
        <v>22</v>
      </c>
    </row>
    <row r="12" spans="1:11" ht="15">
      <c r="A12" s="12">
        <v>1</v>
      </c>
      <c r="B12" s="16" t="s">
        <v>41</v>
      </c>
      <c r="C12" s="53" t="s">
        <v>59</v>
      </c>
      <c r="D12" s="17">
        <v>90</v>
      </c>
      <c r="E12" s="16" t="s">
        <v>24</v>
      </c>
      <c r="F12" s="16" t="s">
        <v>42</v>
      </c>
      <c r="G12" s="18">
        <v>274.04000000000002</v>
      </c>
      <c r="H12" s="19">
        <f t="shared" ref="H12:H14" si="0">G12*D12</f>
        <v>24663.600000000002</v>
      </c>
      <c r="I12" s="20">
        <f t="shared" ref="I12:I15" si="1">H12*0.22</f>
        <v>5425.9920000000002</v>
      </c>
      <c r="J12" s="19">
        <f t="shared" ref="J12:J14" si="2">H12*1.22</f>
        <v>30089.592000000001</v>
      </c>
      <c r="K12" s="21">
        <v>4</v>
      </c>
    </row>
    <row r="13" spans="1:11" ht="15">
      <c r="A13" s="12">
        <v>2</v>
      </c>
      <c r="B13" s="16" t="s">
        <v>43</v>
      </c>
      <c r="C13" s="53" t="s">
        <v>59</v>
      </c>
      <c r="D13" s="17">
        <v>29</v>
      </c>
      <c r="E13" s="16" t="s">
        <v>24</v>
      </c>
      <c r="F13" s="16" t="s">
        <v>44</v>
      </c>
      <c r="G13" s="18">
        <v>395.57</v>
      </c>
      <c r="H13" s="19">
        <f t="shared" si="0"/>
        <v>11471.53</v>
      </c>
      <c r="I13" s="20">
        <f t="shared" si="1"/>
        <v>2523.7366000000002</v>
      </c>
      <c r="J13" s="19">
        <f t="shared" si="2"/>
        <v>13995.266600000001</v>
      </c>
      <c r="K13" s="21">
        <v>4</v>
      </c>
    </row>
    <row r="14" spans="1:11" ht="15">
      <c r="A14" s="12">
        <v>3</v>
      </c>
      <c r="B14" s="16" t="s">
        <v>45</v>
      </c>
      <c r="C14" s="53" t="s">
        <v>59</v>
      </c>
      <c r="D14" s="17">
        <v>36</v>
      </c>
      <c r="E14" s="16" t="s">
        <v>24</v>
      </c>
      <c r="F14" s="16" t="s">
        <v>46</v>
      </c>
      <c r="G14" s="18">
        <v>544.11</v>
      </c>
      <c r="H14" s="19">
        <f t="shared" si="0"/>
        <v>19587.96</v>
      </c>
      <c r="I14" s="20">
        <f t="shared" si="1"/>
        <v>4309.3512000000001</v>
      </c>
      <c r="J14" s="19">
        <f t="shared" si="2"/>
        <v>23897.3112</v>
      </c>
      <c r="K14" s="21">
        <v>4</v>
      </c>
    </row>
    <row r="15" spans="1:11" ht="15">
      <c r="C15" s="26"/>
      <c r="D15" s="27"/>
      <c r="E15" s="27"/>
      <c r="F15" s="27"/>
      <c r="G15" s="28" t="s">
        <v>29</v>
      </c>
      <c r="H15" s="29">
        <f>SUM(H12:H14)</f>
        <v>55723.090000000004</v>
      </c>
      <c r="I15" s="20">
        <f t="shared" si="1"/>
        <v>12259.079800000001</v>
      </c>
      <c r="J15" s="30">
        <f>SUM(J12:J14)</f>
        <v>67982.169800000003</v>
      </c>
      <c r="K15" s="30"/>
    </row>
    <row r="16" spans="1:11" ht="15">
      <c r="C16" s="31" t="s">
        <v>30</v>
      </c>
      <c r="D16" s="27"/>
      <c r="E16" s="27"/>
      <c r="F16" s="27"/>
    </row>
    <row r="17" spans="1:7" ht="15">
      <c r="C17" s="26" t="s">
        <v>31</v>
      </c>
      <c r="D17" s="27"/>
      <c r="E17" s="27"/>
      <c r="F17" s="27"/>
    </row>
    <row r="18" spans="1:7">
      <c r="C18" s="31" t="s">
        <v>32</v>
      </c>
      <c r="D18" s="27"/>
      <c r="E18" s="27"/>
      <c r="F18" s="27"/>
    </row>
    <row r="19" spans="1:7">
      <c r="C19" s="32" t="s">
        <v>33</v>
      </c>
      <c r="D19" s="1"/>
      <c r="E19" s="1"/>
      <c r="F19" s="1"/>
    </row>
    <row r="20" spans="1:7">
      <c r="C20" s="57"/>
      <c r="D20" s="57"/>
      <c r="E20" s="57"/>
      <c r="F20" s="33"/>
    </row>
    <row r="21" spans="1:7" ht="15.75">
      <c r="A21" s="34"/>
      <c r="D21" s="1"/>
      <c r="E21" s="1"/>
      <c r="F21" s="1"/>
    </row>
    <row r="22" spans="1:7" ht="15.75">
      <c r="A22" s="34"/>
      <c r="C22" s="35" t="s">
        <v>34</v>
      </c>
      <c r="D22" s="36"/>
      <c r="E22" s="37"/>
      <c r="F22" s="37"/>
      <c r="G22" s="37"/>
    </row>
    <row r="23" spans="1:7" ht="15.75">
      <c r="A23" s="38"/>
      <c r="C23" s="39" t="s">
        <v>35</v>
      </c>
      <c r="D23" s="40"/>
      <c r="E23" s="41"/>
      <c r="F23" s="41"/>
      <c r="G23" s="42"/>
    </row>
    <row r="24" spans="1:7">
      <c r="D24" s="1"/>
      <c r="E24" s="1"/>
      <c r="F24" s="1"/>
    </row>
    <row r="26" spans="1:7" ht="15">
      <c r="A26" s="12" t="s">
        <v>12</v>
      </c>
      <c r="B26" s="13" t="s">
        <v>13</v>
      </c>
      <c r="C26" s="51">
        <v>46090</v>
      </c>
      <c r="D26" s="51">
        <v>46132</v>
      </c>
      <c r="E26" s="12" t="s">
        <v>16</v>
      </c>
    </row>
    <row r="27" spans="1:7" ht="15">
      <c r="A27" s="12">
        <v>1</v>
      </c>
      <c r="B27" s="16" t="s">
        <v>47</v>
      </c>
      <c r="C27" s="47">
        <v>18</v>
      </c>
      <c r="D27" s="50">
        <v>72</v>
      </c>
      <c r="E27" s="23" t="s">
        <v>24</v>
      </c>
    </row>
    <row r="28" spans="1:7" ht="15">
      <c r="A28" s="12">
        <v>2</v>
      </c>
      <c r="B28" s="16" t="s">
        <v>48</v>
      </c>
      <c r="C28" s="49">
        <v>5.8000000000000007</v>
      </c>
      <c r="D28" s="50">
        <v>23.2</v>
      </c>
      <c r="E28" s="23" t="s">
        <v>24</v>
      </c>
    </row>
    <row r="29" spans="1:7" ht="15">
      <c r="A29" s="12">
        <v>3</v>
      </c>
      <c r="B29" s="16" t="s">
        <v>49</v>
      </c>
      <c r="C29" s="49">
        <v>7.2</v>
      </c>
      <c r="D29" s="50">
        <v>28.8</v>
      </c>
      <c r="E29" s="23" t="s">
        <v>24</v>
      </c>
    </row>
  </sheetData>
  <mergeCells count="1">
    <mergeCell ref="C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F86F-287A-4CDA-A424-E3D68BDF866B}">
  <dimension ref="A1:P26"/>
  <sheetViews>
    <sheetView topLeftCell="F1" workbookViewId="0">
      <selection activeCell="P1" sqref="P1"/>
    </sheetView>
  </sheetViews>
  <sheetFormatPr defaultColWidth="8.875" defaultRowHeight="14.25"/>
  <cols>
    <col min="1" max="1" width="14.875" customWidth="1"/>
    <col min="2" max="2" width="71.25" customWidth="1"/>
    <col min="3" max="3" width="35.125" customWidth="1"/>
    <col min="4" max="4" width="10.375" customWidth="1"/>
    <col min="6" max="6" width="32.125" customWidth="1"/>
    <col min="7" max="7" width="10.25" customWidth="1"/>
    <col min="8" max="8" width="17.25" customWidth="1"/>
    <col min="9" max="9" width="15.25" customWidth="1"/>
    <col min="10" max="10" width="13.875" customWidth="1"/>
  </cols>
  <sheetData>
    <row r="1" spans="1:16" ht="15">
      <c r="P1" s="58" t="s">
        <v>67</v>
      </c>
    </row>
    <row r="3" spans="1:16">
      <c r="C3" s="7"/>
      <c r="D3" s="7"/>
      <c r="E3" s="7" t="s">
        <v>5</v>
      </c>
      <c r="F3" s="7" t="s">
        <v>62</v>
      </c>
      <c r="G3" s="8"/>
      <c r="H3" s="9"/>
      <c r="I3" s="9"/>
      <c r="J3" s="9"/>
    </row>
    <row r="4" spans="1:16">
      <c r="C4" s="7"/>
      <c r="D4" s="7"/>
      <c r="E4" s="7" t="s">
        <v>6</v>
      </c>
      <c r="F4" s="7">
        <v>11370160</v>
      </c>
      <c r="G4" s="8"/>
      <c r="H4" s="9"/>
      <c r="I4" s="9"/>
      <c r="J4" s="9"/>
    </row>
    <row r="5" spans="1:16">
      <c r="C5" s="7"/>
      <c r="D5" s="7"/>
      <c r="E5" s="7" t="s">
        <v>7</v>
      </c>
      <c r="F5" s="7" t="s">
        <v>63</v>
      </c>
      <c r="G5" s="8"/>
      <c r="H5" s="9"/>
      <c r="I5" s="9"/>
      <c r="J5" s="9"/>
    </row>
    <row r="6" spans="1:16">
      <c r="C6" s="7"/>
      <c r="D6" s="7"/>
      <c r="E6" s="7" t="s">
        <v>8</v>
      </c>
      <c r="F6" s="7" t="s">
        <v>64</v>
      </c>
      <c r="G6" s="8"/>
      <c r="H6" s="9"/>
      <c r="I6" s="9"/>
      <c r="J6" s="9"/>
    </row>
    <row r="7" spans="1:16">
      <c r="C7" s="7"/>
      <c r="D7" s="7"/>
      <c r="E7" s="7" t="s">
        <v>9</v>
      </c>
      <c r="F7" s="7" t="s">
        <v>66</v>
      </c>
      <c r="G7" s="8"/>
      <c r="H7" s="9"/>
      <c r="I7" s="9"/>
      <c r="J7" s="9"/>
    </row>
    <row r="8" spans="1:16">
      <c r="C8" s="7"/>
      <c r="D8" s="7"/>
      <c r="E8" s="7" t="s">
        <v>10</v>
      </c>
      <c r="F8" s="56">
        <v>46043</v>
      </c>
      <c r="G8" s="10"/>
      <c r="H8" s="9"/>
      <c r="I8" s="9"/>
      <c r="J8" s="9"/>
    </row>
    <row r="9" spans="1:16">
      <c r="C9" s="7"/>
      <c r="D9" s="7"/>
      <c r="E9" s="7" t="s">
        <v>11</v>
      </c>
      <c r="F9" s="7" t="s">
        <v>65</v>
      </c>
      <c r="G9" s="8"/>
      <c r="H9" s="11"/>
      <c r="I9" s="11"/>
      <c r="J9" s="11"/>
    </row>
    <row r="10" spans="1:16">
      <c r="D10" s="1"/>
      <c r="E10" s="1"/>
      <c r="F10" s="1"/>
    </row>
    <row r="11" spans="1:16">
      <c r="D11" s="1"/>
      <c r="E11" s="1"/>
      <c r="F11" s="1"/>
    </row>
    <row r="12" spans="1:16" ht="75">
      <c r="A12" s="12" t="s">
        <v>12</v>
      </c>
      <c r="B12" s="13" t="s">
        <v>13</v>
      </c>
      <c r="C12" s="13" t="s">
        <v>14</v>
      </c>
      <c r="D12" s="12" t="s">
        <v>15</v>
      </c>
      <c r="E12" s="12" t="s">
        <v>16</v>
      </c>
      <c r="F12" s="12" t="s">
        <v>17</v>
      </c>
      <c r="G12" s="14" t="s">
        <v>18</v>
      </c>
      <c r="H12" s="15" t="s">
        <v>19</v>
      </c>
      <c r="I12" s="12" t="s">
        <v>20</v>
      </c>
      <c r="J12" s="15" t="s">
        <v>21</v>
      </c>
      <c r="K12" s="15" t="s">
        <v>22</v>
      </c>
    </row>
    <row r="13" spans="1:16" ht="15">
      <c r="A13" s="22">
        <v>1</v>
      </c>
      <c r="B13" s="23" t="s">
        <v>50</v>
      </c>
      <c r="C13" s="54" t="s">
        <v>61</v>
      </c>
      <c r="D13" s="17">
        <v>90</v>
      </c>
      <c r="E13" s="23" t="s">
        <v>24</v>
      </c>
      <c r="F13" s="23"/>
      <c r="G13" s="18">
        <v>12.03</v>
      </c>
      <c r="H13" s="19">
        <f>G13*D13</f>
        <v>1082.7</v>
      </c>
      <c r="I13" s="20">
        <f t="shared" ref="I13:I14" si="0">H13*0.22</f>
        <v>238.19400000000002</v>
      </c>
      <c r="J13" s="19">
        <f t="shared" ref="J13" si="1">H13*1.22</f>
        <v>1320.894</v>
      </c>
      <c r="K13" s="21">
        <v>4</v>
      </c>
    </row>
    <row r="14" spans="1:16" ht="15">
      <c r="C14" s="26"/>
      <c r="D14" s="27"/>
      <c r="E14" s="27"/>
      <c r="F14" s="27"/>
      <c r="G14" s="28" t="s">
        <v>29</v>
      </c>
      <c r="H14" s="29">
        <f>SUM(H13:H13)</f>
        <v>1082.7</v>
      </c>
      <c r="I14" s="20">
        <f t="shared" si="0"/>
        <v>238.19400000000002</v>
      </c>
      <c r="J14" s="30">
        <f>SUM(J13:J13)</f>
        <v>1320.894</v>
      </c>
      <c r="K14" s="30"/>
    </row>
    <row r="15" spans="1:16" ht="15">
      <c r="C15" s="31" t="s">
        <v>30</v>
      </c>
      <c r="D15" s="27"/>
      <c r="E15" s="27"/>
      <c r="F15" s="27"/>
    </row>
    <row r="16" spans="1:16" ht="15">
      <c r="C16" s="26" t="s">
        <v>31</v>
      </c>
      <c r="D16" s="27"/>
      <c r="E16" s="27"/>
      <c r="F16" s="27"/>
    </row>
    <row r="17" spans="1:7">
      <c r="C17" s="31" t="s">
        <v>32</v>
      </c>
      <c r="D17" s="27"/>
      <c r="E17" s="27"/>
      <c r="F17" s="27"/>
    </row>
    <row r="18" spans="1:7">
      <c r="C18" s="32" t="s">
        <v>33</v>
      </c>
      <c r="D18" s="1"/>
      <c r="E18" s="1"/>
      <c r="F18" s="1"/>
    </row>
    <row r="19" spans="1:7">
      <c r="C19" s="57"/>
      <c r="D19" s="57"/>
      <c r="E19" s="57"/>
      <c r="F19" s="33"/>
    </row>
    <row r="20" spans="1:7" ht="15.75">
      <c r="A20" s="34"/>
      <c r="D20" s="1"/>
      <c r="E20" s="1"/>
      <c r="F20" s="1"/>
    </row>
    <row r="21" spans="1:7" ht="15.75">
      <c r="A21" s="34"/>
      <c r="C21" s="35" t="s">
        <v>34</v>
      </c>
      <c r="D21" s="36"/>
      <c r="E21" s="37"/>
      <c r="F21" s="37"/>
      <c r="G21" s="37"/>
    </row>
    <row r="22" spans="1:7" ht="15.75">
      <c r="A22" s="38"/>
      <c r="C22" s="39" t="s">
        <v>35</v>
      </c>
      <c r="D22" s="40"/>
      <c r="E22" s="41"/>
      <c r="F22" s="41"/>
      <c r="G22" s="42"/>
    </row>
    <row r="23" spans="1:7">
      <c r="D23" s="1"/>
      <c r="E23" s="1"/>
      <c r="F23" s="1"/>
    </row>
    <row r="25" spans="1:7" ht="15">
      <c r="A25" s="12" t="s">
        <v>12</v>
      </c>
      <c r="B25" s="13" t="s">
        <v>13</v>
      </c>
      <c r="C25" s="51">
        <v>46090</v>
      </c>
      <c r="D25" s="51">
        <v>46132</v>
      </c>
      <c r="E25" s="12" t="s">
        <v>16</v>
      </c>
    </row>
    <row r="26" spans="1:7" ht="15">
      <c r="A26" s="22">
        <v>1</v>
      </c>
      <c r="B26" s="23" t="s">
        <v>50</v>
      </c>
      <c r="C26" s="45">
        <v>18</v>
      </c>
      <c r="D26" s="46">
        <v>72</v>
      </c>
      <c r="E26" s="23" t="s">
        <v>24</v>
      </c>
    </row>
  </sheetData>
  <mergeCells count="1">
    <mergeCell ref="C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62C0-2633-4885-A375-097F21255ACE}">
  <dimension ref="A2:N31"/>
  <sheetViews>
    <sheetView tabSelected="1" topLeftCell="F1" workbookViewId="0">
      <selection activeCell="M4" sqref="M4"/>
    </sheetView>
  </sheetViews>
  <sheetFormatPr defaultColWidth="8.875" defaultRowHeight="14.25"/>
  <cols>
    <col min="2" max="2" width="62.625" customWidth="1"/>
    <col min="3" max="3" width="38.125" customWidth="1"/>
    <col min="4" max="4" width="15.25" customWidth="1"/>
    <col min="6" max="6" width="29.875" customWidth="1"/>
    <col min="7" max="7" width="20.375" customWidth="1"/>
    <col min="8" max="8" width="15.875" customWidth="1"/>
    <col min="9" max="9" width="15.25" customWidth="1"/>
    <col min="10" max="10" width="13.25" customWidth="1"/>
    <col min="11" max="11" width="14.375" customWidth="1"/>
  </cols>
  <sheetData>
    <row r="2" spans="1:14" ht="15">
      <c r="N2" s="58" t="s">
        <v>67</v>
      </c>
    </row>
    <row r="4" spans="1:14">
      <c r="C4" s="7"/>
      <c r="D4" s="7"/>
      <c r="E4" s="7" t="s">
        <v>5</v>
      </c>
      <c r="F4" s="7" t="s">
        <v>62</v>
      </c>
      <c r="G4" s="8"/>
      <c r="H4" s="9"/>
      <c r="I4" s="9"/>
      <c r="J4" s="9"/>
    </row>
    <row r="5" spans="1:14">
      <c r="C5" s="7"/>
      <c r="D5" s="7"/>
      <c r="E5" s="7" t="s">
        <v>6</v>
      </c>
      <c r="F5" s="7">
        <v>11370160</v>
      </c>
      <c r="G5" s="8"/>
      <c r="H5" s="9"/>
      <c r="I5" s="9"/>
      <c r="J5" s="9"/>
    </row>
    <row r="6" spans="1:14">
      <c r="C6" s="7"/>
      <c r="D6" s="7"/>
      <c r="E6" s="7" t="s">
        <v>7</v>
      </c>
      <c r="F6" s="7" t="s">
        <v>63</v>
      </c>
      <c r="G6" s="8"/>
      <c r="H6" s="9"/>
      <c r="I6" s="9"/>
      <c r="J6" s="9"/>
    </row>
    <row r="7" spans="1:14">
      <c r="C7" s="7"/>
      <c r="D7" s="7"/>
      <c r="E7" s="7" t="s">
        <v>8</v>
      </c>
      <c r="F7" s="7" t="s">
        <v>64</v>
      </c>
      <c r="G7" s="8"/>
      <c r="H7" s="9"/>
      <c r="I7" s="9"/>
      <c r="J7" s="9"/>
    </row>
    <row r="8" spans="1:14">
      <c r="C8" s="7"/>
      <c r="D8" s="7"/>
      <c r="E8" s="7" t="s">
        <v>9</v>
      </c>
      <c r="F8" s="7" t="s">
        <v>66</v>
      </c>
      <c r="G8" s="8"/>
      <c r="H8" s="9"/>
      <c r="I8" s="9"/>
      <c r="J8" s="9"/>
    </row>
    <row r="9" spans="1:14">
      <c r="C9" s="7"/>
      <c r="D9" s="7"/>
      <c r="E9" s="7" t="s">
        <v>10</v>
      </c>
      <c r="F9" s="56">
        <v>46043</v>
      </c>
      <c r="G9" s="10"/>
      <c r="H9" s="9"/>
      <c r="I9" s="9"/>
      <c r="J9" s="9"/>
    </row>
    <row r="10" spans="1:14">
      <c r="C10" s="7"/>
      <c r="D10" s="7"/>
      <c r="E10" s="7" t="s">
        <v>11</v>
      </c>
      <c r="F10" s="7" t="s">
        <v>65</v>
      </c>
      <c r="G10" s="8"/>
      <c r="H10" s="11"/>
      <c r="I10" s="11"/>
      <c r="J10" s="11"/>
    </row>
    <row r="11" spans="1:14">
      <c r="D11" s="1"/>
      <c r="E11" s="1"/>
      <c r="F11" s="1"/>
    </row>
    <row r="12" spans="1:14">
      <c r="D12" s="1"/>
      <c r="E12" s="1"/>
      <c r="F12" s="1"/>
    </row>
    <row r="13" spans="1:14" ht="75">
      <c r="A13" s="12" t="s">
        <v>12</v>
      </c>
      <c r="B13" s="13" t="s">
        <v>13</v>
      </c>
      <c r="C13" s="13" t="s">
        <v>14</v>
      </c>
      <c r="D13" s="12" t="s">
        <v>15</v>
      </c>
      <c r="E13" s="12" t="s">
        <v>16</v>
      </c>
      <c r="F13" s="12" t="s">
        <v>17</v>
      </c>
      <c r="G13" s="14" t="s">
        <v>18</v>
      </c>
      <c r="H13" s="15" t="s">
        <v>19</v>
      </c>
      <c r="I13" s="12" t="s">
        <v>20</v>
      </c>
      <c r="J13" s="15" t="s">
        <v>21</v>
      </c>
      <c r="K13" s="15" t="s">
        <v>22</v>
      </c>
    </row>
    <row r="14" spans="1:14" ht="15">
      <c r="A14" s="22">
        <v>10</v>
      </c>
      <c r="B14" s="23" t="s">
        <v>51</v>
      </c>
      <c r="C14" s="54" t="s">
        <v>60</v>
      </c>
      <c r="D14" s="17">
        <v>29</v>
      </c>
      <c r="E14" s="23" t="s">
        <v>24</v>
      </c>
      <c r="F14" s="23" t="s">
        <v>52</v>
      </c>
      <c r="G14" s="18">
        <v>438.25</v>
      </c>
      <c r="H14" s="19">
        <f>G14*D14</f>
        <v>12709.25</v>
      </c>
      <c r="I14" s="20">
        <f t="shared" ref="I14:I17" si="0">H14*0.22</f>
        <v>2796.0349999999999</v>
      </c>
      <c r="J14" s="24">
        <f t="shared" ref="J14:J16" si="1">H14*1.22</f>
        <v>15505.285</v>
      </c>
      <c r="K14" s="25">
        <v>4</v>
      </c>
    </row>
    <row r="15" spans="1:14" ht="15">
      <c r="A15" s="22">
        <v>11</v>
      </c>
      <c r="B15" s="23" t="s">
        <v>53</v>
      </c>
      <c r="C15" s="54" t="s">
        <v>60</v>
      </c>
      <c r="D15" s="17">
        <v>29</v>
      </c>
      <c r="E15" s="23" t="s">
        <v>24</v>
      </c>
      <c r="F15" s="23" t="s">
        <v>52</v>
      </c>
      <c r="G15" s="18">
        <v>876.51</v>
      </c>
      <c r="H15" s="19">
        <f>G15*D15</f>
        <v>25418.79</v>
      </c>
      <c r="I15" s="20">
        <f t="shared" si="0"/>
        <v>5592.1338000000005</v>
      </c>
      <c r="J15" s="24">
        <f t="shared" si="1"/>
        <v>31010.9238</v>
      </c>
      <c r="K15" s="25">
        <v>4</v>
      </c>
    </row>
    <row r="16" spans="1:14" ht="15">
      <c r="A16" s="22">
        <v>12</v>
      </c>
      <c r="B16" s="23" t="s">
        <v>54</v>
      </c>
      <c r="C16" s="54" t="s">
        <v>60</v>
      </c>
      <c r="D16" s="17">
        <v>29</v>
      </c>
      <c r="E16" s="23" t="s">
        <v>24</v>
      </c>
      <c r="F16" s="23" t="s">
        <v>52</v>
      </c>
      <c r="G16" s="18">
        <v>1314.76</v>
      </c>
      <c r="H16" s="19">
        <f>G16*D16</f>
        <v>38128.04</v>
      </c>
      <c r="I16" s="20">
        <f t="shared" si="0"/>
        <v>8388.1687999999995</v>
      </c>
      <c r="J16" s="24">
        <f t="shared" si="1"/>
        <v>46516.2088</v>
      </c>
      <c r="K16" s="25">
        <v>4</v>
      </c>
    </row>
    <row r="17" spans="1:11" ht="15">
      <c r="C17" s="26"/>
      <c r="D17" s="27"/>
      <c r="E17" s="27"/>
      <c r="F17" s="27"/>
      <c r="G17" s="28" t="s">
        <v>29</v>
      </c>
      <c r="H17" s="29">
        <f>SUM(H14:H16)</f>
        <v>76256.08</v>
      </c>
      <c r="I17" s="20">
        <f t="shared" si="0"/>
        <v>16776.337599999999</v>
      </c>
      <c r="J17" s="30">
        <f>SUM(J14:J16)</f>
        <v>93032.417600000001</v>
      </c>
      <c r="K17" s="30"/>
    </row>
    <row r="18" spans="1:11" ht="15">
      <c r="C18" s="31" t="s">
        <v>30</v>
      </c>
      <c r="D18" s="27"/>
      <c r="E18" s="27"/>
      <c r="F18" s="27"/>
    </row>
    <row r="19" spans="1:11" ht="15">
      <c r="C19" s="26" t="s">
        <v>31</v>
      </c>
      <c r="D19" s="27"/>
      <c r="E19" s="27"/>
      <c r="F19" s="27"/>
    </row>
    <row r="20" spans="1:11">
      <c r="C20" s="31" t="s">
        <v>32</v>
      </c>
      <c r="D20" s="27"/>
      <c r="E20" s="27"/>
      <c r="F20" s="27"/>
    </row>
    <row r="21" spans="1:11">
      <c r="C21" s="32" t="s">
        <v>33</v>
      </c>
      <c r="D21" s="1"/>
      <c r="E21" s="1"/>
      <c r="F21" s="1"/>
    </row>
    <row r="22" spans="1:11">
      <c r="C22" s="57"/>
      <c r="D22" s="57"/>
      <c r="E22" s="57"/>
      <c r="F22" s="33"/>
    </row>
    <row r="23" spans="1:11" ht="15.75">
      <c r="A23" s="34"/>
      <c r="D23" s="1"/>
      <c r="E23" s="1"/>
      <c r="F23" s="1"/>
    </row>
    <row r="24" spans="1:11" ht="15.75">
      <c r="A24" s="34"/>
      <c r="C24" s="35" t="s">
        <v>34</v>
      </c>
      <c r="D24" s="36"/>
      <c r="E24" s="37"/>
      <c r="F24" s="37"/>
      <c r="G24" s="37"/>
    </row>
    <row r="25" spans="1:11" ht="15.75">
      <c r="A25" s="38"/>
      <c r="C25" s="39" t="s">
        <v>35</v>
      </c>
      <c r="D25" s="40"/>
      <c r="E25" s="41"/>
      <c r="F25" s="41"/>
      <c r="G25" s="42"/>
    </row>
    <row r="26" spans="1:11">
      <c r="D26" s="1"/>
      <c r="E26" s="1"/>
      <c r="F26" s="1"/>
    </row>
    <row r="28" spans="1:11" ht="15">
      <c r="A28" s="12" t="s">
        <v>12</v>
      </c>
      <c r="B28" s="13" t="s">
        <v>13</v>
      </c>
      <c r="C28" s="51">
        <v>46090</v>
      </c>
      <c r="D28" s="51">
        <v>46132</v>
      </c>
      <c r="E28" s="12" t="s">
        <v>16</v>
      </c>
    </row>
    <row r="29" spans="1:11" ht="15">
      <c r="A29" s="22">
        <v>10</v>
      </c>
      <c r="B29" s="23" t="s">
        <v>55</v>
      </c>
      <c r="C29" s="49">
        <v>5.8000000000000007</v>
      </c>
      <c r="D29" s="50">
        <v>23.2</v>
      </c>
      <c r="E29" s="23" t="s">
        <v>24</v>
      </c>
    </row>
    <row r="30" spans="1:11" ht="15">
      <c r="A30" s="22">
        <v>11</v>
      </c>
      <c r="B30" s="23" t="s">
        <v>56</v>
      </c>
      <c r="C30" s="49">
        <v>5.8000000000000007</v>
      </c>
      <c r="D30" s="50">
        <v>23.2</v>
      </c>
      <c r="E30" s="23" t="s">
        <v>24</v>
      </c>
    </row>
    <row r="31" spans="1:11" ht="15">
      <c r="A31" s="22">
        <v>12</v>
      </c>
      <c r="B31" s="23" t="s">
        <v>57</v>
      </c>
      <c r="C31" s="49">
        <v>5.8000000000000007</v>
      </c>
      <c r="D31" s="50">
        <v>23.2</v>
      </c>
      <c r="E31" s="23" t="s">
        <v>24</v>
      </c>
    </row>
  </sheetData>
  <mergeCells count="1">
    <mergeCell ref="C22:E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4789128ED5AF4DBE6255BEC5D350DA" ma:contentTypeVersion="15" ma:contentTypeDescription="Create a new document." ma:contentTypeScope="" ma:versionID="455b84c31753d98b9eace6d8c9833762">
  <xsd:schema xmlns:xsd="http://www.w3.org/2001/XMLSchema" xmlns:xs="http://www.w3.org/2001/XMLSchema" xmlns:p="http://schemas.microsoft.com/office/2006/metadata/properties" xmlns:ns2="ac74dd60-ac31-405e-a52b-2719f5ad6081" xmlns:ns3="1edb2b04-d421-419a-be9d-c26e13fee1bc" targetNamespace="http://schemas.microsoft.com/office/2006/metadata/properties" ma:root="true" ma:fieldsID="48679afd10601fa0272d1591dec9c59a" ns2:_="" ns3:_="">
    <xsd:import namespace="ac74dd60-ac31-405e-a52b-2719f5ad6081"/>
    <xsd:import namespace="1edb2b04-d421-419a-be9d-c26e13fee1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4dd60-ac31-405e-a52b-2719f5ad6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6eb85f-95ea-4890-9663-e76571ba4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b2b04-d421-419a-be9d-c26e13fee1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fdc1670-86a3-4900-a39a-428ff28edb69}" ma:internalName="TaxCatchAll" ma:showField="CatchAllData" ma:web="1edb2b04-d421-419a-be9d-c26e13fee1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74dd60-ac31-405e-a52b-2719f5ad6081">
      <Terms xmlns="http://schemas.microsoft.com/office/infopath/2007/PartnerControls"/>
    </lcf76f155ced4ddcb4097134ff3c332f>
    <TaxCatchAll xmlns="1edb2b04-d421-419a-be9d-c26e13fee1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AD90F1-927B-4015-BB56-7082148EB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4dd60-ac31-405e-a52b-2719f5ad6081"/>
    <ds:schemaRef ds:uri="1edb2b04-d421-419a-be9d-c26e13fee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671874-31E9-44EA-86F7-D730BCD3774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1edb2b04-d421-419a-be9d-c26e13fee1bc"/>
    <ds:schemaRef ds:uri="http://www.w3.org/XML/1998/namespace"/>
    <ds:schemaRef ds:uri="ac74dd60-ac31-405e-a52b-2719f5ad608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43C7A8-71A9-463D-A956-45FE9B739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OSA 1</vt:lpstr>
      <vt:lpstr>OSA 2</vt:lpstr>
      <vt:lpstr>OSA 3</vt:lpstr>
      <vt:lpstr>OSA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Pakkumus</dc:title>
  <dc:subject/>
  <dc:creator>Karolina Puusepp</dc:creator>
  <cp:keywords/>
  <dc:description/>
  <cp:lastModifiedBy>Piret Reinmart</cp:lastModifiedBy>
  <cp:revision/>
  <dcterms:created xsi:type="dcterms:W3CDTF">2026-01-07T15:33:45Z</dcterms:created>
  <dcterms:modified xsi:type="dcterms:W3CDTF">2026-02-09T11:43:09Z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0x0101002F4789128ED5AF4DBE6255BEC5D350DA</vt:lpwstr>
  </property>
  <property fmtid="{D5CDD505-2E9C-101B-9397-08002B2CF9AE}" pid="3" name="MediaServiceImageTags">
    <vt:lpwstr/>
  </property>
</Properties>
</file>