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62206454190974e1f4640c1aaed0fee47885192c/49702194915/43b5efc7-8d63-46b8-ac45-6bb372f97a9a/"/>
    </mc:Choice>
  </mc:AlternateContent>
  <xr:revisionPtr revIDLastSave="0" documentId="13_ncr:1_{5EE55991-E9DB-4288-917B-395AC11B5297}" xr6:coauthVersionLast="47" xr6:coauthVersionMax="47" xr10:uidLastSave="{00000000-0000-0000-0000-000000000000}"/>
  <bookViews>
    <workbookView xWindow="-120" yWindow="-120" windowWidth="24240" windowHeight="13140" xr2:uid="{850AF31C-1CA6-45E1-B2B9-0F531D96B2EC}"/>
  </bookViews>
  <sheets>
    <sheet name="Jääkide tagastamine selgituste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5" i="2"/>
  <c r="I17" i="2"/>
  <c r="K17" i="2"/>
  <c r="H17" i="2"/>
  <c r="I9" i="2"/>
  <c r="H9" i="2"/>
  <c r="K11" i="2"/>
  <c r="I5" i="2" l="1"/>
  <c r="J11" i="2"/>
  <c r="J12" i="2"/>
  <c r="J13" i="2"/>
  <c r="J14" i="2"/>
  <c r="J15" i="2"/>
  <c r="J16" i="2"/>
  <c r="K8" i="2"/>
  <c r="K7" i="2"/>
  <c r="J8" i="2"/>
  <c r="J10" i="2"/>
  <c r="J7" i="2"/>
  <c r="J17" i="2" l="1"/>
  <c r="J5" i="2" s="1"/>
  <c r="K9" i="2"/>
  <c r="K5" i="2" s="1"/>
  <c r="J9" i="2"/>
</calcChain>
</file>

<file path=xl/sharedStrings.xml><?xml version="1.0" encoding="utf-8"?>
<sst xmlns="http://schemas.openxmlformats.org/spreadsheetml/2006/main" count="87" uniqueCount="41">
  <si>
    <t>Majandus- ja Kommunikatsiooni- ministeeriumi valitsemisala</t>
  </si>
  <si>
    <t>Selgitus</t>
  </si>
  <si>
    <t>Vahendite eraldamise alus</t>
  </si>
  <si>
    <t>Objekti nimetus</t>
  </si>
  <si>
    <t>Objekt</t>
  </si>
  <si>
    <t>Programm</t>
  </si>
  <si>
    <t>Tulemus-valdkond</t>
  </si>
  <si>
    <t>Valitsemisala</t>
  </si>
  <si>
    <t>KOKKU</t>
  </si>
  <si>
    <t>Lisa</t>
  </si>
  <si>
    <t>Käskkirjaga tagastatav summa</t>
  </si>
  <si>
    <t>Eelarve liik</t>
  </si>
  <si>
    <t>Majanduslik sisu</t>
  </si>
  <si>
    <t>Eraldatud eelarve 2023</t>
  </si>
  <si>
    <t>Täitmine seisuga 30.06.2023</t>
  </si>
  <si>
    <t>Kasutamata eelarve jääk seisuga 30.06.2023</t>
  </si>
  <si>
    <t>VR070077</t>
  </si>
  <si>
    <t>Energiahindade komp kodutarbijatele 2023</t>
  </si>
  <si>
    <t>Kulud</t>
  </si>
  <si>
    <t>Käibemaks</t>
  </si>
  <si>
    <t>TUVide ülene</t>
  </si>
  <si>
    <t>Programmide ülene</t>
  </si>
  <si>
    <t>20</t>
  </si>
  <si>
    <t>10</t>
  </si>
  <si>
    <t>VV 02.03.2023 korraldus nr 77</t>
  </si>
  <si>
    <t>SR070077</t>
  </si>
  <si>
    <t>IT vajaku kompenseerimine 4</t>
  </si>
  <si>
    <t>Investeeringud</t>
  </si>
  <si>
    <t>Digiühiskond</t>
  </si>
  <si>
    <t>Teadus- ja arendustegevus ning ettevõtlus</t>
  </si>
  <si>
    <t>Transport</t>
  </si>
  <si>
    <t>Ehitus</t>
  </si>
  <si>
    <t>Ettevõtlus-keskkond</t>
  </si>
  <si>
    <t>Transpordi konkurentsi-võime ja liikuvus</t>
  </si>
  <si>
    <t>Teadmussiire</t>
  </si>
  <si>
    <t>RaMi 03.04.2023 käskkiri nr 77</t>
  </si>
  <si>
    <t>majandus- ja infotehnoloogiaministri käskkirja "Majandus- ja Kommunikatsiooniministeeriumi valitsemisalale 2023. aastal eraldatud ja kasutamata jäänud Vabariigi Valitsuse reservi vahendite tagastamine"  juurde</t>
  </si>
  <si>
    <r>
      <t xml:space="preserve">Seoses ministeeriumite vastutusvaldkondade muutmisega alates 01.07.2023 tagastab </t>
    </r>
    <r>
      <rPr>
        <sz val="10"/>
        <color rgb="FF000000"/>
        <rFont val="Times New Roman"/>
        <family val="1"/>
        <charset val="186"/>
      </rPr>
      <t xml:space="preserve">MKM </t>
    </r>
    <r>
      <rPr>
        <sz val="10"/>
        <color indexed="8"/>
        <rFont val="Times New Roman"/>
        <family val="1"/>
        <charset val="186"/>
      </rPr>
      <t>VV reservidest 2023. aastal eraldatud vahendite jäägid, mis jäid ümberkorraldatud valdkondades seisuga 30.06 kasutamata.</t>
    </r>
  </si>
  <si>
    <t>Seoses ministeeriumite vastutusvaldkondade muutmisega alates 01.07.2023 tagastab MKM VV reservidest 2023. aastal eraldatud vahendite jäägid, mis jäid ümberkorraldatud valdkondades seisuga 30.06 kasutamata.</t>
  </si>
  <si>
    <t>Energeetika ja maavarad</t>
  </si>
  <si>
    <t>Energeetika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</si>
</sst>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rgb="FFFFFFFF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0" xfId="2" applyFont="1"/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9" fillId="0" borderId="0" xfId="2" applyFont="1"/>
    <xf numFmtId="3" fontId="10" fillId="0" borderId="0" xfId="2" applyNumberFormat="1" applyFont="1"/>
    <xf numFmtId="0" fontId="7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8" fillId="2" borderId="6" xfId="2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0" fontId="8" fillId="2" borderId="7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0" fontId="6" fillId="0" borderId="5" xfId="2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6" fillId="0" borderId="5" xfId="2" quotePrefix="1" applyNumberFormat="1" applyFont="1" applyBorder="1" applyAlignment="1">
      <alignment vertical="center"/>
    </xf>
    <xf numFmtId="4" fontId="6" fillId="0" borderId="5" xfId="2" applyNumberFormat="1" applyFont="1" applyBorder="1" applyAlignment="1">
      <alignment vertical="center"/>
    </xf>
    <xf numFmtId="4" fontId="6" fillId="0" borderId="5" xfId="2" applyNumberFormat="1" applyFont="1" applyBorder="1" applyAlignment="1">
      <alignment horizontal="right" vertical="center"/>
    </xf>
    <xf numFmtId="4" fontId="10" fillId="0" borderId="0" xfId="2" applyNumberFormat="1" applyFont="1"/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12" fillId="0" borderId="0" xfId="2" applyFont="1" applyAlignment="1">
      <alignment vertical="center"/>
    </xf>
    <xf numFmtId="0" fontId="8" fillId="2" borderId="4" xfId="2" applyFont="1" applyFill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3" fontId="6" fillId="0" borderId="10" xfId="2" quotePrefix="1" applyNumberFormat="1" applyFont="1" applyBorder="1" applyAlignment="1">
      <alignment vertical="center"/>
    </xf>
    <xf numFmtId="3" fontId="6" fillId="0" borderId="10" xfId="2" applyNumberFormat="1" applyFont="1" applyBorder="1" applyAlignment="1">
      <alignment vertical="center"/>
    </xf>
    <xf numFmtId="4" fontId="6" fillId="0" borderId="10" xfId="2" applyNumberFormat="1" applyFont="1" applyBorder="1" applyAlignment="1">
      <alignment vertical="center"/>
    </xf>
    <xf numFmtId="0" fontId="6" fillId="0" borderId="11" xfId="2" applyFont="1" applyBorder="1" applyAlignment="1">
      <alignment vertical="center" wrapText="1"/>
    </xf>
    <xf numFmtId="0" fontId="6" fillId="0" borderId="12" xfId="2" applyFont="1" applyBorder="1" applyAlignment="1">
      <alignment vertical="center"/>
    </xf>
    <xf numFmtId="0" fontId="3" fillId="0" borderId="12" xfId="2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wrapText="1"/>
    </xf>
    <xf numFmtId="3" fontId="6" fillId="0" borderId="12" xfId="2" quotePrefix="1" applyNumberFormat="1" applyFont="1" applyBorder="1" applyAlignment="1">
      <alignment vertical="center"/>
    </xf>
    <xf numFmtId="3" fontId="6" fillId="0" borderId="12" xfId="2" applyNumberFormat="1" applyFont="1" applyBorder="1" applyAlignment="1">
      <alignment vertical="center"/>
    </xf>
    <xf numFmtId="4" fontId="6" fillId="0" borderId="12" xfId="2" applyNumberFormat="1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12" fillId="0" borderId="0" xfId="2" applyFont="1"/>
    <xf numFmtId="0" fontId="3" fillId="0" borderId="10" xfId="2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4" fontId="6" fillId="0" borderId="10" xfId="2" applyNumberFormat="1" applyFont="1" applyBorder="1" applyAlignment="1">
      <alignment horizontal="right" vertical="center"/>
    </xf>
    <xf numFmtId="0" fontId="6" fillId="0" borderId="13" xfId="2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4" fontId="6" fillId="0" borderId="12" xfId="2" applyNumberFormat="1" applyFont="1" applyBorder="1" applyAlignment="1">
      <alignment horizontal="right" vertical="center"/>
    </xf>
    <xf numFmtId="0" fontId="3" fillId="0" borderId="12" xfId="2" applyFont="1" applyBorder="1"/>
    <xf numFmtId="0" fontId="13" fillId="0" borderId="3" xfId="2" applyFont="1" applyBorder="1" applyAlignment="1">
      <alignment vertical="center" wrapText="1"/>
    </xf>
    <xf numFmtId="0" fontId="13" fillId="0" borderId="2" xfId="2" applyFont="1" applyBorder="1" applyAlignment="1">
      <alignment vertical="center"/>
    </xf>
    <xf numFmtId="0" fontId="12" fillId="0" borderId="2" xfId="2" applyFont="1" applyBorder="1" applyAlignment="1">
      <alignment horizontal="right" vertical="center" wrapText="1"/>
    </xf>
    <xf numFmtId="49" fontId="14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left" vertical="center" wrapText="1"/>
    </xf>
    <xf numFmtId="3" fontId="13" fillId="0" borderId="2" xfId="2" quotePrefix="1" applyNumberFormat="1" applyFont="1" applyBorder="1" applyAlignment="1">
      <alignment vertical="center"/>
    </xf>
    <xf numFmtId="3" fontId="13" fillId="0" borderId="2" xfId="2" applyNumberFormat="1" applyFont="1" applyBorder="1" applyAlignment="1">
      <alignment vertical="center"/>
    </xf>
    <xf numFmtId="4" fontId="13" fillId="0" borderId="2" xfId="2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 wrapText="1"/>
    </xf>
    <xf numFmtId="0" fontId="12" fillId="0" borderId="3" xfId="2" applyFont="1" applyBorder="1"/>
    <xf numFmtId="0" fontId="12" fillId="0" borderId="2" xfId="2" applyFont="1" applyBorder="1"/>
    <xf numFmtId="4" fontId="12" fillId="0" borderId="2" xfId="2" applyNumberFormat="1" applyFont="1" applyBorder="1"/>
    <xf numFmtId="0" fontId="12" fillId="0" borderId="1" xfId="2" applyFont="1" applyBorder="1"/>
    <xf numFmtId="0" fontId="3" fillId="0" borderId="8" xfId="2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/>
    <xf numFmtId="0" fontId="0" fillId="0" borderId="14" xfId="0" applyBorder="1"/>
    <xf numFmtId="0" fontId="6" fillId="0" borderId="0" xfId="2" applyFont="1" applyAlignment="1">
      <alignment horizontal="right" wrapText="1"/>
    </xf>
    <xf numFmtId="0" fontId="16" fillId="0" borderId="0" xfId="0" applyFont="1"/>
  </cellXfs>
  <cellStyles count="3">
    <cellStyle name="Normaallaad" xfId="0" builtinId="0"/>
    <cellStyle name="Normaallaad 2" xfId="2" xr:uid="{C9AC2B3F-79E4-4BE4-9264-B5E291D17053}"/>
    <cellStyle name="Normal 25 9" xfId="1" xr:uid="{C7A64817-5536-4EAC-8504-61A51331C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F1B8-2BF3-4F8C-9A00-549ACB946238}">
  <dimension ref="A1:M17"/>
  <sheetViews>
    <sheetView tabSelected="1" zoomScaleNormal="100" workbookViewId="0">
      <selection activeCell="C5" sqref="C5"/>
    </sheetView>
  </sheetViews>
  <sheetFormatPr defaultRowHeight="13.2" x14ac:dyDescent="0.25"/>
  <cols>
    <col min="1" max="1" width="16.6640625" style="1" customWidth="1"/>
    <col min="2" max="2" width="12.33203125" style="1" customWidth="1"/>
    <col min="3" max="3" width="12" style="1" customWidth="1"/>
    <col min="4" max="4" width="10.109375" style="1" customWidth="1"/>
    <col min="5" max="5" width="19.44140625" style="1" customWidth="1"/>
    <col min="6" max="6" width="7.5546875" style="1" customWidth="1"/>
    <col min="7" max="7" width="11.6640625" style="1" customWidth="1"/>
    <col min="8" max="8" width="18.21875" style="1" customWidth="1"/>
    <col min="9" max="9" width="14.109375" style="1" customWidth="1"/>
    <col min="10" max="10" width="15.6640625" style="1" customWidth="1"/>
    <col min="11" max="11" width="12.77734375" style="1" customWidth="1"/>
    <col min="12" max="12" width="27.33203125" style="1" customWidth="1"/>
    <col min="13" max="13" width="31" style="1" customWidth="1"/>
    <col min="14" max="16384" width="8.88671875" style="1"/>
  </cols>
  <sheetData>
    <row r="1" spans="1:13" x14ac:dyDescent="0.25">
      <c r="M1" s="8" t="s">
        <v>9</v>
      </c>
    </row>
    <row r="2" spans="1:13" ht="13.2" customHeight="1" x14ac:dyDescent="0.25">
      <c r="J2" s="69" t="s">
        <v>36</v>
      </c>
      <c r="K2" s="70"/>
      <c r="L2" s="70"/>
      <c r="M2" s="70"/>
    </row>
    <row r="3" spans="1:13" x14ac:dyDescent="0.25">
      <c r="J3" s="70"/>
      <c r="K3" s="70"/>
      <c r="L3" s="70"/>
      <c r="M3" s="70"/>
    </row>
    <row r="5" spans="1:13" s="5" customFormat="1" ht="14.4" thickBot="1" x14ac:dyDescent="0.3">
      <c r="F5" s="6"/>
      <c r="G5" s="7" t="s">
        <v>8</v>
      </c>
      <c r="H5" s="19">
        <f>+SUBTOTAL(9, H7:H20)</f>
        <v>39209837</v>
      </c>
      <c r="I5" s="19">
        <f t="shared" ref="I5:K5" si="0">+SUBTOTAL(9, I7:I20)</f>
        <v>-25861603.900000002</v>
      </c>
      <c r="J5" s="19">
        <f t="shared" si="0"/>
        <v>13348233.099999998</v>
      </c>
      <c r="K5" s="19">
        <f t="shared" si="0"/>
        <v>6814521.5699999984</v>
      </c>
    </row>
    <row r="6" spans="1:13" s="4" customFormat="1" ht="55.8" thickBot="1" x14ac:dyDescent="0.35">
      <c r="A6" s="11" t="s">
        <v>7</v>
      </c>
      <c r="B6" s="9" t="s">
        <v>6</v>
      </c>
      <c r="C6" s="9" t="s">
        <v>5</v>
      </c>
      <c r="D6" s="9" t="s">
        <v>4</v>
      </c>
      <c r="E6" s="9" t="s">
        <v>3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10</v>
      </c>
      <c r="L6" s="12" t="s">
        <v>2</v>
      </c>
      <c r="M6" s="24" t="s">
        <v>1</v>
      </c>
    </row>
    <row r="7" spans="1:13" s="3" customFormat="1" ht="56.4" customHeight="1" x14ac:dyDescent="0.3">
      <c r="A7" s="25" t="s">
        <v>0</v>
      </c>
      <c r="B7" s="26" t="s">
        <v>40</v>
      </c>
      <c r="C7" s="27" t="s">
        <v>39</v>
      </c>
      <c r="D7" s="28" t="s">
        <v>16</v>
      </c>
      <c r="E7" s="29" t="s">
        <v>17</v>
      </c>
      <c r="F7" s="30" t="s">
        <v>22</v>
      </c>
      <c r="G7" s="31" t="s">
        <v>18</v>
      </c>
      <c r="H7" s="32">
        <v>25000000</v>
      </c>
      <c r="I7" s="32">
        <v>-19510505.440000001</v>
      </c>
      <c r="J7" s="32">
        <f>+H7+I7</f>
        <v>5489494.5599999987</v>
      </c>
      <c r="K7" s="32">
        <f>+J7</f>
        <v>5489494.5599999987</v>
      </c>
      <c r="L7" s="26"/>
      <c r="M7" s="65" t="s">
        <v>37</v>
      </c>
    </row>
    <row r="8" spans="1:13" s="3" customFormat="1" ht="56.4" customHeight="1" thickBot="1" x14ac:dyDescent="0.35">
      <c r="A8" s="33" t="s">
        <v>0</v>
      </c>
      <c r="B8" s="34" t="s">
        <v>20</v>
      </c>
      <c r="C8" s="35" t="s">
        <v>21</v>
      </c>
      <c r="D8" s="36" t="s">
        <v>16</v>
      </c>
      <c r="E8" s="37" t="s">
        <v>17</v>
      </c>
      <c r="F8" s="38" t="s">
        <v>23</v>
      </c>
      <c r="G8" s="39" t="s">
        <v>19</v>
      </c>
      <c r="H8" s="40">
        <v>5000000</v>
      </c>
      <c r="I8" s="40">
        <v>-3903354.55</v>
      </c>
      <c r="J8" s="40">
        <f t="shared" ref="J8:J10" si="1">+H8+I8</f>
        <v>1096645.4500000002</v>
      </c>
      <c r="K8" s="40">
        <f>+J8</f>
        <v>1096645.4500000002</v>
      </c>
      <c r="L8" s="41"/>
      <c r="M8" s="66"/>
    </row>
    <row r="9" spans="1:13" s="23" customFormat="1" ht="14.4" customHeight="1" thickBot="1" x14ac:dyDescent="0.35">
      <c r="A9" s="52"/>
      <c r="B9" s="53"/>
      <c r="C9" s="54" t="s">
        <v>8</v>
      </c>
      <c r="D9" s="55" t="s">
        <v>16</v>
      </c>
      <c r="E9" s="56"/>
      <c r="F9" s="57"/>
      <c r="G9" s="58"/>
      <c r="H9" s="59">
        <f>+SUBTOTAL(9, H7:H8)</f>
        <v>30000000</v>
      </c>
      <c r="I9" s="59">
        <f t="shared" ref="I9:K9" si="2">+SUBTOTAL(9, I7:I8)</f>
        <v>-23413859.990000002</v>
      </c>
      <c r="J9" s="59">
        <f t="shared" si="2"/>
        <v>6586140.0099999988</v>
      </c>
      <c r="K9" s="59">
        <f t="shared" si="2"/>
        <v>6586140.0099999988</v>
      </c>
      <c r="L9" s="53" t="s">
        <v>24</v>
      </c>
      <c r="M9" s="60"/>
    </row>
    <row r="10" spans="1:13" s="2" customFormat="1" ht="56.4" customHeight="1" x14ac:dyDescent="0.3">
      <c r="A10" s="25" t="s">
        <v>0</v>
      </c>
      <c r="B10" s="26" t="s">
        <v>20</v>
      </c>
      <c r="C10" s="43" t="s">
        <v>21</v>
      </c>
      <c r="D10" s="28" t="s">
        <v>25</v>
      </c>
      <c r="E10" s="44" t="s">
        <v>26</v>
      </c>
      <c r="F10" s="30" t="s">
        <v>22</v>
      </c>
      <c r="G10" s="45" t="s">
        <v>27</v>
      </c>
      <c r="H10" s="32">
        <v>400000</v>
      </c>
      <c r="I10" s="46">
        <v>-175002.2</v>
      </c>
      <c r="J10" s="32">
        <f t="shared" si="1"/>
        <v>224997.8</v>
      </c>
      <c r="K10" s="32">
        <v>14125</v>
      </c>
      <c r="L10" s="26"/>
      <c r="M10" s="65" t="s">
        <v>38</v>
      </c>
    </row>
    <row r="11" spans="1:13" ht="52.8" x14ac:dyDescent="0.25">
      <c r="A11" s="47" t="s">
        <v>0</v>
      </c>
      <c r="B11" s="14" t="s">
        <v>40</v>
      </c>
      <c r="C11" s="13" t="s">
        <v>39</v>
      </c>
      <c r="D11" s="10" t="s">
        <v>25</v>
      </c>
      <c r="E11" s="20" t="s">
        <v>26</v>
      </c>
      <c r="F11" s="16" t="s">
        <v>22</v>
      </c>
      <c r="G11" s="15" t="s">
        <v>18</v>
      </c>
      <c r="H11" s="17">
        <v>120000</v>
      </c>
      <c r="I11" s="18">
        <v>-65743.44</v>
      </c>
      <c r="J11" s="17">
        <f t="shared" ref="J11:J16" si="3">+H11+I11</f>
        <v>54256.56</v>
      </c>
      <c r="K11" s="17">
        <f>40000+14256.56</f>
        <v>54256.56</v>
      </c>
      <c r="L11" s="14"/>
      <c r="M11" s="67"/>
    </row>
    <row r="12" spans="1:13" ht="52.8" x14ac:dyDescent="0.25">
      <c r="A12" s="47" t="s">
        <v>0</v>
      </c>
      <c r="B12" s="14" t="s">
        <v>28</v>
      </c>
      <c r="C12" s="14" t="s">
        <v>28</v>
      </c>
      <c r="D12" s="10" t="s">
        <v>25</v>
      </c>
      <c r="E12" s="20" t="s">
        <v>26</v>
      </c>
      <c r="F12" s="16" t="s">
        <v>22</v>
      </c>
      <c r="G12" s="15" t="s">
        <v>18</v>
      </c>
      <c r="H12" s="17">
        <v>8564837</v>
      </c>
      <c r="I12" s="18">
        <f>-2206775.83-222.44</f>
        <v>-2206998.27</v>
      </c>
      <c r="J12" s="17">
        <f t="shared" si="3"/>
        <v>6357838.7300000004</v>
      </c>
      <c r="K12" s="17">
        <v>35000</v>
      </c>
      <c r="L12" s="14"/>
      <c r="M12" s="67"/>
    </row>
    <row r="13" spans="1:13" ht="52.8" x14ac:dyDescent="0.25">
      <c r="A13" s="47" t="s">
        <v>0</v>
      </c>
      <c r="B13" s="13" t="s">
        <v>29</v>
      </c>
      <c r="C13" s="21" t="s">
        <v>31</v>
      </c>
      <c r="D13" s="10" t="s">
        <v>25</v>
      </c>
      <c r="E13" s="20" t="s">
        <v>26</v>
      </c>
      <c r="F13" s="16" t="s">
        <v>22</v>
      </c>
      <c r="G13" s="15" t="s">
        <v>18</v>
      </c>
      <c r="H13" s="17">
        <v>45000</v>
      </c>
      <c r="I13" s="18">
        <v>0</v>
      </c>
      <c r="J13" s="17">
        <f t="shared" si="3"/>
        <v>45000</v>
      </c>
      <c r="K13" s="17">
        <v>45000</v>
      </c>
      <c r="L13" s="14"/>
      <c r="M13" s="67"/>
    </row>
    <row r="14" spans="1:13" ht="52.8" x14ac:dyDescent="0.25">
      <c r="A14" s="47" t="s">
        <v>0</v>
      </c>
      <c r="B14" s="13" t="s">
        <v>29</v>
      </c>
      <c r="C14" s="22" t="s">
        <v>32</v>
      </c>
      <c r="D14" s="10" t="s">
        <v>25</v>
      </c>
      <c r="E14" s="20" t="s">
        <v>26</v>
      </c>
      <c r="F14" s="16" t="s">
        <v>22</v>
      </c>
      <c r="G14" s="15" t="s">
        <v>18</v>
      </c>
      <c r="H14" s="17">
        <v>37500</v>
      </c>
      <c r="I14" s="18">
        <v>0</v>
      </c>
      <c r="J14" s="17">
        <f t="shared" si="3"/>
        <v>37500</v>
      </c>
      <c r="K14" s="17">
        <v>37500</v>
      </c>
      <c r="L14" s="14"/>
      <c r="M14" s="67"/>
    </row>
    <row r="15" spans="1:13" ht="52.8" x14ac:dyDescent="0.25">
      <c r="A15" s="47" t="s">
        <v>0</v>
      </c>
      <c r="B15" s="13" t="s">
        <v>29</v>
      </c>
      <c r="C15" s="22" t="s">
        <v>34</v>
      </c>
      <c r="D15" s="10" t="s">
        <v>25</v>
      </c>
      <c r="E15" s="20" t="s">
        <v>26</v>
      </c>
      <c r="F15" s="16" t="s">
        <v>22</v>
      </c>
      <c r="G15" s="15" t="s">
        <v>18</v>
      </c>
      <c r="H15" s="17">
        <v>25000</v>
      </c>
      <c r="I15" s="18">
        <v>0</v>
      </c>
      <c r="J15" s="17">
        <f t="shared" si="3"/>
        <v>25000</v>
      </c>
      <c r="K15" s="17">
        <v>25000</v>
      </c>
      <c r="L15" s="14"/>
      <c r="M15" s="67"/>
    </row>
    <row r="16" spans="1:13" ht="55.8" thickBot="1" x14ac:dyDescent="0.3">
      <c r="A16" s="33" t="s">
        <v>0</v>
      </c>
      <c r="B16" s="34" t="s">
        <v>30</v>
      </c>
      <c r="C16" s="48" t="s">
        <v>33</v>
      </c>
      <c r="D16" s="36" t="s">
        <v>25</v>
      </c>
      <c r="E16" s="49" t="s">
        <v>26</v>
      </c>
      <c r="F16" s="38" t="s">
        <v>22</v>
      </c>
      <c r="G16" s="39" t="s">
        <v>18</v>
      </c>
      <c r="H16" s="40">
        <v>17500</v>
      </c>
      <c r="I16" s="50">
        <v>0</v>
      </c>
      <c r="J16" s="40">
        <f t="shared" si="3"/>
        <v>17500</v>
      </c>
      <c r="K16" s="40">
        <v>17500</v>
      </c>
      <c r="L16" s="51"/>
      <c r="M16" s="68"/>
    </row>
    <row r="17" spans="1:13" s="42" customFormat="1" ht="14.4" customHeight="1" thickBot="1" x14ac:dyDescent="0.3">
      <c r="A17" s="61"/>
      <c r="B17" s="62"/>
      <c r="C17" s="54" t="s">
        <v>8</v>
      </c>
      <c r="D17" s="55" t="s">
        <v>25</v>
      </c>
      <c r="E17" s="62"/>
      <c r="F17" s="62"/>
      <c r="G17" s="62"/>
      <c r="H17" s="63">
        <f>+SUBTOTAL(9, H10:H16)</f>
        <v>9209837</v>
      </c>
      <c r="I17" s="63">
        <f t="shared" ref="I17:K17" si="4">+SUBTOTAL(9, I10:I16)</f>
        <v>-2447743.91</v>
      </c>
      <c r="J17" s="63">
        <f t="shared" si="4"/>
        <v>6762093.0900000008</v>
      </c>
      <c r="K17" s="63">
        <f t="shared" si="4"/>
        <v>228381.56</v>
      </c>
      <c r="L17" s="53" t="s">
        <v>35</v>
      </c>
      <c r="M17" s="64"/>
    </row>
  </sheetData>
  <mergeCells count="3">
    <mergeCell ref="M7:M8"/>
    <mergeCell ref="M10:M16"/>
    <mergeCell ref="J2:M3"/>
  </mergeCells>
  <phoneticPr fontId="11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Jääkide tagastamine selgitusteg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Siemann</dc:creator>
  <cp:lastModifiedBy>Kadri Laube</cp:lastModifiedBy>
  <dcterms:created xsi:type="dcterms:W3CDTF">2022-03-17T08:48:22Z</dcterms:created>
  <dcterms:modified xsi:type="dcterms:W3CDTF">2023-08-28T14:19:37Z</dcterms:modified>
</cp:coreProperties>
</file>