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lta.sm.ee/dhs/webdav/78c87fdea1b2366d2c6d253d7a1b48641919f0e6/38007240213/d2ff14a6-1a6f-4e2f-9a75-999f258abe42/"/>
    </mc:Choice>
  </mc:AlternateContent>
  <xr:revisionPtr revIDLastSave="0" documentId="13_ncr:1_{1ED095E2-4F20-4D3E-9D7C-3589E777D9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I16" i="1"/>
  <c r="F17" i="1"/>
  <c r="I14" i="1"/>
  <c r="I15" i="1"/>
  <c r="D19" i="1"/>
  <c r="E19" i="1"/>
  <c r="F19" i="1"/>
  <c r="G19" i="1"/>
  <c r="H19" i="1"/>
  <c r="C19" i="1"/>
  <c r="D17" i="1"/>
  <c r="E17" i="1"/>
  <c r="G17" i="1"/>
  <c r="C17" i="1"/>
  <c r="G13" i="1"/>
  <c r="G18" i="1"/>
  <c r="K28" i="1" s="1"/>
  <c r="K29" i="1"/>
  <c r="K30" i="1"/>
  <c r="L30" i="1"/>
  <c r="L29" i="1"/>
  <c r="C18" i="1"/>
  <c r="C28" i="1"/>
  <c r="D13" i="1"/>
  <c r="D18" i="1"/>
  <c r="E28" i="1"/>
  <c r="E29" i="1"/>
  <c r="H13" i="1"/>
  <c r="E13" i="1"/>
  <c r="E18" i="1" s="1"/>
  <c r="F29" i="1"/>
  <c r="C20" i="1"/>
  <c r="D20" i="1"/>
  <c r="E30" i="1"/>
  <c r="F30" i="1"/>
  <c r="C29" i="1"/>
  <c r="C30" i="1"/>
  <c r="D29" i="1"/>
  <c r="F13" i="1"/>
  <c r="D30" i="1"/>
  <c r="M28" i="1" l="1"/>
  <c r="M29" i="1"/>
  <c r="N29" i="1" s="1"/>
  <c r="I19" i="1"/>
  <c r="I17" i="1"/>
  <c r="F18" i="1"/>
  <c r="I28" i="1" s="1"/>
  <c r="E20" i="1"/>
  <c r="G28" i="1"/>
  <c r="I13" i="1"/>
  <c r="M30" i="1" l="1"/>
  <c r="N30" i="1" s="1"/>
  <c r="I18" i="1"/>
  <c r="F20" i="1"/>
  <c r="G20" i="1" s="1"/>
  <c r="H20" i="1" s="1"/>
  <c r="G29" i="1"/>
  <c r="H29" i="1" s="1"/>
  <c r="G30" i="1"/>
  <c r="H30" i="1" s="1"/>
  <c r="I29" i="1"/>
  <c r="I30" i="1" s="1"/>
  <c r="J30" i="1" s="1"/>
  <c r="O28" i="1"/>
  <c r="O30" i="1" l="1"/>
  <c r="J29" i="1"/>
  <c r="O29" i="1"/>
</calcChain>
</file>

<file path=xl/sharedStrings.xml><?xml version="1.0" encoding="utf-8"?>
<sst xmlns="http://schemas.openxmlformats.org/spreadsheetml/2006/main" count="57" uniqueCount="39">
  <si>
    <t>Lisa</t>
  </si>
  <si>
    <t>TAT abikõlblikkuse periood: 01.01.2022 - 31.12.2027</t>
  </si>
  <si>
    <t>TAT nimi: Eesti inimeste pensionialase teadlikkuse suurendamine</t>
  </si>
  <si>
    <t>TAT elluviija: Sotsiaalministeerium</t>
  </si>
  <si>
    <t>Aasta</t>
  </si>
  <si>
    <t>Rea nr</t>
  </si>
  <si>
    <t>Kulukoht</t>
  </si>
  <si>
    <t xml:space="preserve">Abikõlblik kulu </t>
  </si>
  <si>
    <t>Kokku</t>
  </si>
  <si>
    <t>1</t>
  </si>
  <si>
    <t>TAT otsesed kulud</t>
  </si>
  <si>
    <t>1.1</t>
  </si>
  <si>
    <t>Sisutegevuse otsene personalikulu</t>
  </si>
  <si>
    <t>1.2</t>
  </si>
  <si>
    <t>Tegevus 1.  Sotsiaalministeeriumi pensionitarkuse teenus</t>
  </si>
  <si>
    <t>1.3</t>
  </si>
  <si>
    <t>Tegevus 2.  Pensionitarkuse teenuse arendustegevused</t>
  </si>
  <si>
    <t>2</t>
  </si>
  <si>
    <t>Kaudsed kulud (15%)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</si>
  <si>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</si>
  <si>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</si>
  <si>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</si>
  <si>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</si>
  <si>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</si>
  <si>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</si>
  <si>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</si>
  <si>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(2022–2027)</t>
  </si>
  <si>
    <t>TAT finantsplaan</t>
  </si>
  <si>
    <t>Finantsallikate jaotus</t>
  </si>
  <si>
    <t>Summa</t>
  </si>
  <si>
    <t>Osakaal (%)</t>
  </si>
  <si>
    <t>TAT eelarve kokku aastate kaupa</t>
  </si>
  <si>
    <t>1.1.</t>
  </si>
  <si>
    <t>sh ESF-i osalus (kuni 70%)</t>
  </si>
  <si>
    <t>1.2.</t>
  </si>
  <si>
    <t>sh riiklik kaasfinantseering</t>
  </si>
  <si>
    <t>TAT finantsplaan ja eelarve kulukohtade kaupa</t>
  </si>
  <si>
    <t>„Sotsiaalkaitseministri 18. septembri 2022. a käskkirjaga nr 119 kinnitatud toetuse andmise tingimuste „Eesti inimeste pensionialase teadlikkuse suurendamine“ eelarve muutmine“</t>
  </si>
  <si>
    <t xml:space="preserve">Sotsiaalkaitseministri {regDateTime} käskkirja nr {regNumber}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</si>
</sst>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1" applyNumberFormat="1" applyAlignment="1">
      <alignment horizontal="right"/>
    </xf>
    <xf numFmtId="10" fontId="1" fillId="0" borderId="0" xfId="2" applyNumberFormat="1" applyAlignment="1">
      <alignment vertical="center"/>
    </xf>
    <xf numFmtId="10" fontId="1" fillId="0" borderId="0" xfId="2" applyNumberFormat="1" applyAlignment="1">
      <alignment horizontal="right" vertical="center"/>
    </xf>
    <xf numFmtId="3" fontId="1" fillId="0" borderId="0" xfId="2" applyNumberFormat="1" applyAlignment="1">
      <alignment horizontal="right" vertical="center"/>
    </xf>
    <xf numFmtId="0" fontId="1" fillId="0" borderId="0" xfId="2" applyAlignment="1">
      <alignment horizontal="right"/>
    </xf>
    <xf numFmtId="10" fontId="1" fillId="0" borderId="0" xfId="2" applyNumberFormat="1" applyAlignment="1">
      <alignment vertical="center" wrapText="1"/>
    </xf>
    <xf numFmtId="0" fontId="2" fillId="0" borderId="0" xfId="1" applyFont="1"/>
    <xf numFmtId="0" fontId="2" fillId="0" borderId="0" xfId="2" applyFont="1" applyAlignment="1">
      <alignment horizontal="right"/>
    </xf>
    <xf numFmtId="0" fontId="1" fillId="0" borderId="0" xfId="1" applyAlignment="1">
      <alignment vertical="top"/>
    </xf>
    <xf numFmtId="49" fontId="2" fillId="0" borderId="0" xfId="1" applyNumberFormat="1" applyFont="1" applyAlignment="1">
      <alignment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3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49" fontId="2" fillId="0" borderId="1" xfId="1" applyNumberFormat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3" fontId="2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49" fontId="1" fillId="0" borderId="1" xfId="1" applyNumberFormat="1" applyBorder="1" applyAlignment="1">
      <alignment horizontal="left" vertical="top" wrapText="1"/>
    </xf>
    <xf numFmtId="0" fontId="1" fillId="0" borderId="1" xfId="1" applyBorder="1" applyAlignment="1">
      <alignment horizontal="center" vertical="top" wrapText="1"/>
    </xf>
    <xf numFmtId="3" fontId="1" fillId="0" borderId="1" xfId="1" applyNumberFormat="1" applyBorder="1" applyAlignment="1">
      <alignment horizontal="center" vertical="top" wrapText="1"/>
    </xf>
    <xf numFmtId="0" fontId="1" fillId="0" borderId="0" xfId="1" applyAlignment="1">
      <alignment horizontal="center"/>
    </xf>
    <xf numFmtId="49" fontId="2" fillId="0" borderId="1" xfId="1" applyNumberFormat="1" applyFont="1" applyBorder="1" applyAlignment="1">
      <alignment horizontal="left" vertical="top"/>
    </xf>
    <xf numFmtId="0" fontId="2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49" fontId="2" fillId="0" borderId="1" xfId="2" applyNumberFormat="1" applyFont="1" applyBorder="1" applyAlignment="1">
      <alignment vertical="center"/>
    </xf>
    <xf numFmtId="0" fontId="2" fillId="0" borderId="1" xfId="2" applyFont="1" applyBorder="1" applyAlignment="1">
      <alignment vertical="top" wrapText="1"/>
    </xf>
    <xf numFmtId="0" fontId="2" fillId="2" borderId="1" xfId="2" applyFont="1" applyFill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2" borderId="3" xfId="2" applyFont="1" applyFill="1" applyBorder="1" applyAlignment="1">
      <alignment vertical="top" wrapText="1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1" fillId="0" borderId="1" xfId="1" applyBorder="1" applyAlignment="1">
      <alignment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2" applyFont="1" applyBorder="1" applyAlignment="1">
      <alignment vertical="top" wrapText="1" shrinkToFit="1"/>
    </xf>
    <xf numFmtId="16" fontId="1" fillId="0" borderId="1" xfId="1" applyNumberFormat="1" applyBorder="1" applyAlignment="1">
      <alignment horizontal="left"/>
    </xf>
    <xf numFmtId="0" fontId="1" fillId="0" borderId="1" xfId="2" applyBorder="1" applyAlignment="1">
      <alignment vertical="top" wrapText="1" shrinkToFit="1"/>
    </xf>
    <xf numFmtId="9" fontId="1" fillId="0" borderId="1" xfId="1" applyNumberFormat="1" applyBorder="1"/>
    <xf numFmtId="49" fontId="1" fillId="0" borderId="1" xfId="1" applyNumberFormat="1" applyBorder="1" applyAlignment="1">
      <alignment horizontal="left"/>
    </xf>
    <xf numFmtId="0" fontId="1" fillId="0" borderId="1" xfId="2" applyBorder="1" applyAlignment="1">
      <alignment vertical="top" wrapText="1"/>
    </xf>
    <xf numFmtId="3" fontId="2" fillId="0" borderId="0" xfId="1" applyNumberFormat="1" applyFont="1"/>
    <xf numFmtId="3" fontId="1" fillId="0" borderId="0" xfId="1" applyNumberFormat="1"/>
    <xf numFmtId="0" fontId="2" fillId="0" borderId="5" xfId="1" applyFont="1" applyBorder="1" applyAlignment="1">
      <alignment horizontal="center" wrapText="1"/>
    </xf>
    <xf numFmtId="3" fontId="1" fillId="0" borderId="5" xfId="1" applyNumberFormat="1" applyBorder="1" applyAlignment="1">
      <alignment horizontal="center"/>
    </xf>
    <xf numFmtId="4" fontId="2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center"/>
    </xf>
    <xf numFmtId="4" fontId="2" fillId="0" borderId="3" xfId="1" applyNumberFormat="1" applyFont="1" applyBorder="1" applyAlignment="1">
      <alignment horizontal="right" vertical="center"/>
    </xf>
    <xf numFmtId="4" fontId="1" fillId="0" borderId="3" xfId="1" applyNumberFormat="1" applyBorder="1" applyAlignment="1">
      <alignment horizontal="right" vertical="center"/>
    </xf>
    <xf numFmtId="4" fontId="1" fillId="0" borderId="1" xfId="1" applyNumberFormat="1" applyBorder="1" applyAlignment="1">
      <alignment horizontal="right" vertical="center"/>
    </xf>
    <xf numFmtId="4" fontId="1" fillId="3" borderId="1" xfId="1" applyNumberFormat="1" applyFill="1" applyBorder="1" applyAlignment="1">
      <alignment horizontal="right" vertical="top" wrapText="1"/>
    </xf>
    <xf numFmtId="4" fontId="1" fillId="3" borderId="3" xfId="1" applyNumberFormat="1" applyFill="1" applyBorder="1" applyAlignment="1">
      <alignment horizontal="right" vertical="center"/>
    </xf>
    <xf numFmtId="3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left" vertical="center"/>
    </xf>
    <xf numFmtId="3" fontId="2" fillId="0" borderId="6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1" fillId="0" borderId="1" xfId="1" applyNumberFormat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1" fillId="0" borderId="3" xfId="1" applyNumberFormat="1" applyBorder="1" applyAlignment="1">
      <alignment horizontal="right"/>
    </xf>
    <xf numFmtId="4" fontId="1" fillId="0" borderId="0" xfId="1" applyNumberFormat="1"/>
    <xf numFmtId="0" fontId="2" fillId="0" borderId="3" xfId="3" applyNumberFormat="1" applyFont="1" applyBorder="1" applyAlignment="1">
      <alignment horizontal="center"/>
    </xf>
    <xf numFmtId="0" fontId="2" fillId="0" borderId="4" xfId="3" applyNumberFormat="1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10" fontId="1" fillId="0" borderId="0" xfId="2" applyNumberFormat="1" applyAlignment="1">
      <alignment horizontal="right" vertical="center" wrapText="1"/>
    </xf>
    <xf numFmtId="10" fontId="1" fillId="0" borderId="0" xfId="2" applyNumberFormat="1" applyAlignment="1">
      <alignment horizontal="right" vertical="center"/>
    </xf>
    <xf numFmtId="10" fontId="1" fillId="0" borderId="0" xfId="2" applyNumberFormat="1" applyAlignment="1">
      <alignment horizontal="right" vertical="top" wrapText="1"/>
    </xf>
    <xf numFmtId="0" fontId="4" fillId="0" borderId="0" xfId="3" applyNumberFormat="1" applyFont="1" applyAlignment="1">
      <alignment horizontal="center"/>
    </xf>
  </cellXfs>
  <cellStyles count="4">
    <cellStyle name="Comma 2" xfId="3" xr:uid="{00000000-0005-0000-0000-000000000000}"/>
    <cellStyle name="Normaallaad" xfId="0" builtinId="0"/>
    <cellStyle name="Normaallaad 2" xfId="2" xr:uid="{00000000-0005-0000-0000-000002000000}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H19" sqref="H19"/>
    </sheetView>
  </sheetViews>
  <sheetFormatPr defaultColWidth="9.140625" defaultRowHeight="12.75" x14ac:dyDescent="0.2"/>
  <cols>
    <col min="1" max="1" width="5.85546875" style="1" customWidth="1"/>
    <col min="2" max="2" width="40" style="2" customWidth="1"/>
    <col min="3" max="3" width="12.7109375" style="3" bestFit="1" customWidth="1"/>
    <col min="4" max="6" width="11.7109375" style="3" bestFit="1" customWidth="1"/>
    <col min="7" max="7" width="10.5703125" style="3" customWidth="1"/>
    <col min="8" max="8" width="11" style="3" customWidth="1"/>
    <col min="9" max="9" width="12.5703125" style="1" customWidth="1"/>
    <col min="10" max="10" width="12" style="1" customWidth="1"/>
    <col min="11" max="11" width="12.42578125" style="1" customWidth="1"/>
    <col min="12" max="12" width="11.140625" style="1" customWidth="1"/>
    <col min="13" max="13" width="10.140625" style="1" bestFit="1" customWidth="1"/>
    <col min="14" max="14" width="10.85546875" style="1" customWidth="1"/>
    <col min="15" max="15" width="11.7109375" style="1" bestFit="1" customWidth="1"/>
    <col min="16" max="16" width="9.140625" style="1"/>
    <col min="17" max="17" width="12.140625" style="1" customWidth="1"/>
    <col min="18" max="18" width="9.140625" style="1"/>
    <col min="19" max="19" width="12.7109375" style="1" customWidth="1"/>
    <col min="20" max="254" width="9.140625" style="1"/>
    <col min="255" max="255" width="8.42578125" style="1" customWidth="1"/>
    <col min="256" max="256" width="35.28515625" style="1" customWidth="1"/>
    <col min="257" max="257" width="10" style="1" bestFit="1" customWidth="1"/>
    <col min="258" max="258" width="9.7109375" style="1" customWidth="1"/>
    <col min="259" max="259" width="10" style="1" bestFit="1" customWidth="1"/>
    <col min="260" max="260" width="9.7109375" style="1" customWidth="1"/>
    <col min="261" max="261" width="10" style="1" bestFit="1" customWidth="1"/>
    <col min="262" max="262" width="9.7109375" style="1" customWidth="1"/>
    <col min="263" max="263" width="10" style="1" bestFit="1" customWidth="1"/>
    <col min="264" max="264" width="9.7109375" style="1" customWidth="1"/>
    <col min="265" max="265" width="11.7109375" style="1" customWidth="1"/>
    <col min="266" max="266" width="12" style="1" customWidth="1"/>
    <col min="267" max="267" width="15.5703125" style="1" customWidth="1"/>
    <col min="268" max="510" width="9.140625" style="1"/>
    <col min="511" max="511" width="8.42578125" style="1" customWidth="1"/>
    <col min="512" max="512" width="35.28515625" style="1" customWidth="1"/>
    <col min="513" max="513" width="10" style="1" bestFit="1" customWidth="1"/>
    <col min="514" max="514" width="9.7109375" style="1" customWidth="1"/>
    <col min="515" max="515" width="10" style="1" bestFit="1" customWidth="1"/>
    <col min="516" max="516" width="9.7109375" style="1" customWidth="1"/>
    <col min="517" max="517" width="10" style="1" bestFit="1" customWidth="1"/>
    <col min="518" max="518" width="9.7109375" style="1" customWidth="1"/>
    <col min="519" max="519" width="10" style="1" bestFit="1" customWidth="1"/>
    <col min="520" max="520" width="9.7109375" style="1" customWidth="1"/>
    <col min="521" max="521" width="11.7109375" style="1" customWidth="1"/>
    <col min="522" max="522" width="12" style="1" customWidth="1"/>
    <col min="523" max="523" width="15.5703125" style="1" customWidth="1"/>
    <col min="524" max="766" width="9.140625" style="1"/>
    <col min="767" max="767" width="8.42578125" style="1" customWidth="1"/>
    <col min="768" max="768" width="35.28515625" style="1" customWidth="1"/>
    <col min="769" max="769" width="10" style="1" bestFit="1" customWidth="1"/>
    <col min="770" max="770" width="9.7109375" style="1" customWidth="1"/>
    <col min="771" max="771" width="10" style="1" bestFit="1" customWidth="1"/>
    <col min="772" max="772" width="9.7109375" style="1" customWidth="1"/>
    <col min="773" max="773" width="10" style="1" bestFit="1" customWidth="1"/>
    <col min="774" max="774" width="9.7109375" style="1" customWidth="1"/>
    <col min="775" max="775" width="10" style="1" bestFit="1" customWidth="1"/>
    <col min="776" max="776" width="9.7109375" style="1" customWidth="1"/>
    <col min="777" max="777" width="11.7109375" style="1" customWidth="1"/>
    <col min="778" max="778" width="12" style="1" customWidth="1"/>
    <col min="779" max="779" width="15.5703125" style="1" customWidth="1"/>
    <col min="780" max="1022" width="9.140625" style="1"/>
    <col min="1023" max="1023" width="8.42578125" style="1" customWidth="1"/>
    <col min="1024" max="1024" width="35.28515625" style="1" customWidth="1"/>
    <col min="1025" max="1025" width="10" style="1" bestFit="1" customWidth="1"/>
    <col min="1026" max="1026" width="9.7109375" style="1" customWidth="1"/>
    <col min="1027" max="1027" width="10" style="1" bestFit="1" customWidth="1"/>
    <col min="1028" max="1028" width="9.7109375" style="1" customWidth="1"/>
    <col min="1029" max="1029" width="10" style="1" bestFit="1" customWidth="1"/>
    <col min="1030" max="1030" width="9.7109375" style="1" customWidth="1"/>
    <col min="1031" max="1031" width="10" style="1" bestFit="1" customWidth="1"/>
    <col min="1032" max="1032" width="9.7109375" style="1" customWidth="1"/>
    <col min="1033" max="1033" width="11.7109375" style="1" customWidth="1"/>
    <col min="1034" max="1034" width="12" style="1" customWidth="1"/>
    <col min="1035" max="1035" width="15.5703125" style="1" customWidth="1"/>
    <col min="1036" max="1278" width="9.140625" style="1"/>
    <col min="1279" max="1279" width="8.42578125" style="1" customWidth="1"/>
    <col min="1280" max="1280" width="35.28515625" style="1" customWidth="1"/>
    <col min="1281" max="1281" width="10" style="1" bestFit="1" customWidth="1"/>
    <col min="1282" max="1282" width="9.7109375" style="1" customWidth="1"/>
    <col min="1283" max="1283" width="10" style="1" bestFit="1" customWidth="1"/>
    <col min="1284" max="1284" width="9.7109375" style="1" customWidth="1"/>
    <col min="1285" max="1285" width="10" style="1" bestFit="1" customWidth="1"/>
    <col min="1286" max="1286" width="9.7109375" style="1" customWidth="1"/>
    <col min="1287" max="1287" width="10" style="1" bestFit="1" customWidth="1"/>
    <col min="1288" max="1288" width="9.7109375" style="1" customWidth="1"/>
    <col min="1289" max="1289" width="11.7109375" style="1" customWidth="1"/>
    <col min="1290" max="1290" width="12" style="1" customWidth="1"/>
    <col min="1291" max="1291" width="15.5703125" style="1" customWidth="1"/>
    <col min="1292" max="1534" width="9.140625" style="1"/>
    <col min="1535" max="1535" width="8.42578125" style="1" customWidth="1"/>
    <col min="1536" max="1536" width="35.28515625" style="1" customWidth="1"/>
    <col min="1537" max="1537" width="10" style="1" bestFit="1" customWidth="1"/>
    <col min="1538" max="1538" width="9.7109375" style="1" customWidth="1"/>
    <col min="1539" max="1539" width="10" style="1" bestFit="1" customWidth="1"/>
    <col min="1540" max="1540" width="9.7109375" style="1" customWidth="1"/>
    <col min="1541" max="1541" width="10" style="1" bestFit="1" customWidth="1"/>
    <col min="1542" max="1542" width="9.7109375" style="1" customWidth="1"/>
    <col min="1543" max="1543" width="10" style="1" bestFit="1" customWidth="1"/>
    <col min="1544" max="1544" width="9.7109375" style="1" customWidth="1"/>
    <col min="1545" max="1545" width="11.7109375" style="1" customWidth="1"/>
    <col min="1546" max="1546" width="12" style="1" customWidth="1"/>
    <col min="1547" max="1547" width="15.5703125" style="1" customWidth="1"/>
    <col min="1548" max="1790" width="9.140625" style="1"/>
    <col min="1791" max="1791" width="8.42578125" style="1" customWidth="1"/>
    <col min="1792" max="1792" width="35.28515625" style="1" customWidth="1"/>
    <col min="1793" max="1793" width="10" style="1" bestFit="1" customWidth="1"/>
    <col min="1794" max="1794" width="9.7109375" style="1" customWidth="1"/>
    <col min="1795" max="1795" width="10" style="1" bestFit="1" customWidth="1"/>
    <col min="1796" max="1796" width="9.7109375" style="1" customWidth="1"/>
    <col min="1797" max="1797" width="10" style="1" bestFit="1" customWidth="1"/>
    <col min="1798" max="1798" width="9.7109375" style="1" customWidth="1"/>
    <col min="1799" max="1799" width="10" style="1" bestFit="1" customWidth="1"/>
    <col min="1800" max="1800" width="9.7109375" style="1" customWidth="1"/>
    <col min="1801" max="1801" width="11.7109375" style="1" customWidth="1"/>
    <col min="1802" max="1802" width="12" style="1" customWidth="1"/>
    <col min="1803" max="1803" width="15.5703125" style="1" customWidth="1"/>
    <col min="1804" max="2046" width="9.140625" style="1"/>
    <col min="2047" max="2047" width="8.42578125" style="1" customWidth="1"/>
    <col min="2048" max="2048" width="35.28515625" style="1" customWidth="1"/>
    <col min="2049" max="2049" width="10" style="1" bestFit="1" customWidth="1"/>
    <col min="2050" max="2050" width="9.7109375" style="1" customWidth="1"/>
    <col min="2051" max="2051" width="10" style="1" bestFit="1" customWidth="1"/>
    <col min="2052" max="2052" width="9.7109375" style="1" customWidth="1"/>
    <col min="2053" max="2053" width="10" style="1" bestFit="1" customWidth="1"/>
    <col min="2054" max="2054" width="9.7109375" style="1" customWidth="1"/>
    <col min="2055" max="2055" width="10" style="1" bestFit="1" customWidth="1"/>
    <col min="2056" max="2056" width="9.7109375" style="1" customWidth="1"/>
    <col min="2057" max="2057" width="11.7109375" style="1" customWidth="1"/>
    <col min="2058" max="2058" width="12" style="1" customWidth="1"/>
    <col min="2059" max="2059" width="15.5703125" style="1" customWidth="1"/>
    <col min="2060" max="2302" width="9.140625" style="1"/>
    <col min="2303" max="2303" width="8.42578125" style="1" customWidth="1"/>
    <col min="2304" max="2304" width="35.28515625" style="1" customWidth="1"/>
    <col min="2305" max="2305" width="10" style="1" bestFit="1" customWidth="1"/>
    <col min="2306" max="2306" width="9.7109375" style="1" customWidth="1"/>
    <col min="2307" max="2307" width="10" style="1" bestFit="1" customWidth="1"/>
    <col min="2308" max="2308" width="9.7109375" style="1" customWidth="1"/>
    <col min="2309" max="2309" width="10" style="1" bestFit="1" customWidth="1"/>
    <col min="2310" max="2310" width="9.7109375" style="1" customWidth="1"/>
    <col min="2311" max="2311" width="10" style="1" bestFit="1" customWidth="1"/>
    <col min="2312" max="2312" width="9.7109375" style="1" customWidth="1"/>
    <col min="2313" max="2313" width="11.7109375" style="1" customWidth="1"/>
    <col min="2314" max="2314" width="12" style="1" customWidth="1"/>
    <col min="2315" max="2315" width="15.5703125" style="1" customWidth="1"/>
    <col min="2316" max="2558" width="9.140625" style="1"/>
    <col min="2559" max="2559" width="8.42578125" style="1" customWidth="1"/>
    <col min="2560" max="2560" width="35.28515625" style="1" customWidth="1"/>
    <col min="2561" max="2561" width="10" style="1" bestFit="1" customWidth="1"/>
    <col min="2562" max="2562" width="9.7109375" style="1" customWidth="1"/>
    <col min="2563" max="2563" width="10" style="1" bestFit="1" customWidth="1"/>
    <col min="2564" max="2564" width="9.7109375" style="1" customWidth="1"/>
    <col min="2565" max="2565" width="10" style="1" bestFit="1" customWidth="1"/>
    <col min="2566" max="2566" width="9.7109375" style="1" customWidth="1"/>
    <col min="2567" max="2567" width="10" style="1" bestFit="1" customWidth="1"/>
    <col min="2568" max="2568" width="9.7109375" style="1" customWidth="1"/>
    <col min="2569" max="2569" width="11.7109375" style="1" customWidth="1"/>
    <col min="2570" max="2570" width="12" style="1" customWidth="1"/>
    <col min="2571" max="2571" width="15.5703125" style="1" customWidth="1"/>
    <col min="2572" max="2814" width="9.140625" style="1"/>
    <col min="2815" max="2815" width="8.42578125" style="1" customWidth="1"/>
    <col min="2816" max="2816" width="35.28515625" style="1" customWidth="1"/>
    <col min="2817" max="2817" width="10" style="1" bestFit="1" customWidth="1"/>
    <col min="2818" max="2818" width="9.7109375" style="1" customWidth="1"/>
    <col min="2819" max="2819" width="10" style="1" bestFit="1" customWidth="1"/>
    <col min="2820" max="2820" width="9.7109375" style="1" customWidth="1"/>
    <col min="2821" max="2821" width="10" style="1" bestFit="1" customWidth="1"/>
    <col min="2822" max="2822" width="9.7109375" style="1" customWidth="1"/>
    <col min="2823" max="2823" width="10" style="1" bestFit="1" customWidth="1"/>
    <col min="2824" max="2824" width="9.7109375" style="1" customWidth="1"/>
    <col min="2825" max="2825" width="11.7109375" style="1" customWidth="1"/>
    <col min="2826" max="2826" width="12" style="1" customWidth="1"/>
    <col min="2827" max="2827" width="15.5703125" style="1" customWidth="1"/>
    <col min="2828" max="3070" width="9.140625" style="1"/>
    <col min="3071" max="3071" width="8.42578125" style="1" customWidth="1"/>
    <col min="3072" max="3072" width="35.28515625" style="1" customWidth="1"/>
    <col min="3073" max="3073" width="10" style="1" bestFit="1" customWidth="1"/>
    <col min="3074" max="3074" width="9.7109375" style="1" customWidth="1"/>
    <col min="3075" max="3075" width="10" style="1" bestFit="1" customWidth="1"/>
    <col min="3076" max="3076" width="9.7109375" style="1" customWidth="1"/>
    <col min="3077" max="3077" width="10" style="1" bestFit="1" customWidth="1"/>
    <col min="3078" max="3078" width="9.7109375" style="1" customWidth="1"/>
    <col min="3079" max="3079" width="10" style="1" bestFit="1" customWidth="1"/>
    <col min="3080" max="3080" width="9.7109375" style="1" customWidth="1"/>
    <col min="3081" max="3081" width="11.7109375" style="1" customWidth="1"/>
    <col min="3082" max="3082" width="12" style="1" customWidth="1"/>
    <col min="3083" max="3083" width="15.5703125" style="1" customWidth="1"/>
    <col min="3084" max="3326" width="9.140625" style="1"/>
    <col min="3327" max="3327" width="8.42578125" style="1" customWidth="1"/>
    <col min="3328" max="3328" width="35.28515625" style="1" customWidth="1"/>
    <col min="3329" max="3329" width="10" style="1" bestFit="1" customWidth="1"/>
    <col min="3330" max="3330" width="9.7109375" style="1" customWidth="1"/>
    <col min="3331" max="3331" width="10" style="1" bestFit="1" customWidth="1"/>
    <col min="3332" max="3332" width="9.7109375" style="1" customWidth="1"/>
    <col min="3333" max="3333" width="10" style="1" bestFit="1" customWidth="1"/>
    <col min="3334" max="3334" width="9.7109375" style="1" customWidth="1"/>
    <col min="3335" max="3335" width="10" style="1" bestFit="1" customWidth="1"/>
    <col min="3336" max="3336" width="9.7109375" style="1" customWidth="1"/>
    <col min="3337" max="3337" width="11.7109375" style="1" customWidth="1"/>
    <col min="3338" max="3338" width="12" style="1" customWidth="1"/>
    <col min="3339" max="3339" width="15.5703125" style="1" customWidth="1"/>
    <col min="3340" max="3582" width="9.140625" style="1"/>
    <col min="3583" max="3583" width="8.42578125" style="1" customWidth="1"/>
    <col min="3584" max="3584" width="35.28515625" style="1" customWidth="1"/>
    <col min="3585" max="3585" width="10" style="1" bestFit="1" customWidth="1"/>
    <col min="3586" max="3586" width="9.7109375" style="1" customWidth="1"/>
    <col min="3587" max="3587" width="10" style="1" bestFit="1" customWidth="1"/>
    <col min="3588" max="3588" width="9.7109375" style="1" customWidth="1"/>
    <col min="3589" max="3589" width="10" style="1" bestFit="1" customWidth="1"/>
    <col min="3590" max="3590" width="9.7109375" style="1" customWidth="1"/>
    <col min="3591" max="3591" width="10" style="1" bestFit="1" customWidth="1"/>
    <col min="3592" max="3592" width="9.7109375" style="1" customWidth="1"/>
    <col min="3593" max="3593" width="11.7109375" style="1" customWidth="1"/>
    <col min="3594" max="3594" width="12" style="1" customWidth="1"/>
    <col min="3595" max="3595" width="15.5703125" style="1" customWidth="1"/>
    <col min="3596" max="3838" width="9.140625" style="1"/>
    <col min="3839" max="3839" width="8.42578125" style="1" customWidth="1"/>
    <col min="3840" max="3840" width="35.28515625" style="1" customWidth="1"/>
    <col min="3841" max="3841" width="10" style="1" bestFit="1" customWidth="1"/>
    <col min="3842" max="3842" width="9.7109375" style="1" customWidth="1"/>
    <col min="3843" max="3843" width="10" style="1" bestFit="1" customWidth="1"/>
    <col min="3844" max="3844" width="9.7109375" style="1" customWidth="1"/>
    <col min="3845" max="3845" width="10" style="1" bestFit="1" customWidth="1"/>
    <col min="3846" max="3846" width="9.7109375" style="1" customWidth="1"/>
    <col min="3847" max="3847" width="10" style="1" bestFit="1" customWidth="1"/>
    <col min="3848" max="3848" width="9.7109375" style="1" customWidth="1"/>
    <col min="3849" max="3849" width="11.7109375" style="1" customWidth="1"/>
    <col min="3850" max="3850" width="12" style="1" customWidth="1"/>
    <col min="3851" max="3851" width="15.5703125" style="1" customWidth="1"/>
    <col min="3852" max="4094" width="9.140625" style="1"/>
    <col min="4095" max="4095" width="8.42578125" style="1" customWidth="1"/>
    <col min="4096" max="4096" width="35.28515625" style="1" customWidth="1"/>
    <col min="4097" max="4097" width="10" style="1" bestFit="1" customWidth="1"/>
    <col min="4098" max="4098" width="9.7109375" style="1" customWidth="1"/>
    <col min="4099" max="4099" width="10" style="1" bestFit="1" customWidth="1"/>
    <col min="4100" max="4100" width="9.7109375" style="1" customWidth="1"/>
    <col min="4101" max="4101" width="10" style="1" bestFit="1" customWidth="1"/>
    <col min="4102" max="4102" width="9.7109375" style="1" customWidth="1"/>
    <col min="4103" max="4103" width="10" style="1" bestFit="1" customWidth="1"/>
    <col min="4104" max="4104" width="9.7109375" style="1" customWidth="1"/>
    <col min="4105" max="4105" width="11.7109375" style="1" customWidth="1"/>
    <col min="4106" max="4106" width="12" style="1" customWidth="1"/>
    <col min="4107" max="4107" width="15.5703125" style="1" customWidth="1"/>
    <col min="4108" max="4350" width="9.140625" style="1"/>
    <col min="4351" max="4351" width="8.42578125" style="1" customWidth="1"/>
    <col min="4352" max="4352" width="35.28515625" style="1" customWidth="1"/>
    <col min="4353" max="4353" width="10" style="1" bestFit="1" customWidth="1"/>
    <col min="4354" max="4354" width="9.7109375" style="1" customWidth="1"/>
    <col min="4355" max="4355" width="10" style="1" bestFit="1" customWidth="1"/>
    <col min="4356" max="4356" width="9.7109375" style="1" customWidth="1"/>
    <col min="4357" max="4357" width="10" style="1" bestFit="1" customWidth="1"/>
    <col min="4358" max="4358" width="9.7109375" style="1" customWidth="1"/>
    <col min="4359" max="4359" width="10" style="1" bestFit="1" customWidth="1"/>
    <col min="4360" max="4360" width="9.7109375" style="1" customWidth="1"/>
    <col min="4361" max="4361" width="11.7109375" style="1" customWidth="1"/>
    <col min="4362" max="4362" width="12" style="1" customWidth="1"/>
    <col min="4363" max="4363" width="15.5703125" style="1" customWidth="1"/>
    <col min="4364" max="4606" width="9.140625" style="1"/>
    <col min="4607" max="4607" width="8.42578125" style="1" customWidth="1"/>
    <col min="4608" max="4608" width="35.28515625" style="1" customWidth="1"/>
    <col min="4609" max="4609" width="10" style="1" bestFit="1" customWidth="1"/>
    <col min="4610" max="4610" width="9.7109375" style="1" customWidth="1"/>
    <col min="4611" max="4611" width="10" style="1" bestFit="1" customWidth="1"/>
    <col min="4612" max="4612" width="9.7109375" style="1" customWidth="1"/>
    <col min="4613" max="4613" width="10" style="1" bestFit="1" customWidth="1"/>
    <col min="4614" max="4614" width="9.7109375" style="1" customWidth="1"/>
    <col min="4615" max="4615" width="10" style="1" bestFit="1" customWidth="1"/>
    <col min="4616" max="4616" width="9.7109375" style="1" customWidth="1"/>
    <col min="4617" max="4617" width="11.7109375" style="1" customWidth="1"/>
    <col min="4618" max="4618" width="12" style="1" customWidth="1"/>
    <col min="4619" max="4619" width="15.5703125" style="1" customWidth="1"/>
    <col min="4620" max="4862" width="9.140625" style="1"/>
    <col min="4863" max="4863" width="8.42578125" style="1" customWidth="1"/>
    <col min="4864" max="4864" width="35.28515625" style="1" customWidth="1"/>
    <col min="4865" max="4865" width="10" style="1" bestFit="1" customWidth="1"/>
    <col min="4866" max="4866" width="9.7109375" style="1" customWidth="1"/>
    <col min="4867" max="4867" width="10" style="1" bestFit="1" customWidth="1"/>
    <col min="4868" max="4868" width="9.7109375" style="1" customWidth="1"/>
    <col min="4869" max="4869" width="10" style="1" bestFit="1" customWidth="1"/>
    <col min="4870" max="4870" width="9.7109375" style="1" customWidth="1"/>
    <col min="4871" max="4871" width="10" style="1" bestFit="1" customWidth="1"/>
    <col min="4872" max="4872" width="9.7109375" style="1" customWidth="1"/>
    <col min="4873" max="4873" width="11.7109375" style="1" customWidth="1"/>
    <col min="4874" max="4874" width="12" style="1" customWidth="1"/>
    <col min="4875" max="4875" width="15.5703125" style="1" customWidth="1"/>
    <col min="4876" max="5118" width="9.140625" style="1"/>
    <col min="5119" max="5119" width="8.42578125" style="1" customWidth="1"/>
    <col min="5120" max="5120" width="35.28515625" style="1" customWidth="1"/>
    <col min="5121" max="5121" width="10" style="1" bestFit="1" customWidth="1"/>
    <col min="5122" max="5122" width="9.7109375" style="1" customWidth="1"/>
    <col min="5123" max="5123" width="10" style="1" bestFit="1" customWidth="1"/>
    <col min="5124" max="5124" width="9.7109375" style="1" customWidth="1"/>
    <col min="5125" max="5125" width="10" style="1" bestFit="1" customWidth="1"/>
    <col min="5126" max="5126" width="9.7109375" style="1" customWidth="1"/>
    <col min="5127" max="5127" width="10" style="1" bestFit="1" customWidth="1"/>
    <col min="5128" max="5128" width="9.7109375" style="1" customWidth="1"/>
    <col min="5129" max="5129" width="11.7109375" style="1" customWidth="1"/>
    <col min="5130" max="5130" width="12" style="1" customWidth="1"/>
    <col min="5131" max="5131" width="15.5703125" style="1" customWidth="1"/>
    <col min="5132" max="5374" width="9.140625" style="1"/>
    <col min="5375" max="5375" width="8.42578125" style="1" customWidth="1"/>
    <col min="5376" max="5376" width="35.28515625" style="1" customWidth="1"/>
    <col min="5377" max="5377" width="10" style="1" bestFit="1" customWidth="1"/>
    <col min="5378" max="5378" width="9.7109375" style="1" customWidth="1"/>
    <col min="5379" max="5379" width="10" style="1" bestFit="1" customWidth="1"/>
    <col min="5380" max="5380" width="9.7109375" style="1" customWidth="1"/>
    <col min="5381" max="5381" width="10" style="1" bestFit="1" customWidth="1"/>
    <col min="5382" max="5382" width="9.7109375" style="1" customWidth="1"/>
    <col min="5383" max="5383" width="10" style="1" bestFit="1" customWidth="1"/>
    <col min="5384" max="5384" width="9.7109375" style="1" customWidth="1"/>
    <col min="5385" max="5385" width="11.7109375" style="1" customWidth="1"/>
    <col min="5386" max="5386" width="12" style="1" customWidth="1"/>
    <col min="5387" max="5387" width="15.5703125" style="1" customWidth="1"/>
    <col min="5388" max="5630" width="9.140625" style="1"/>
    <col min="5631" max="5631" width="8.42578125" style="1" customWidth="1"/>
    <col min="5632" max="5632" width="35.28515625" style="1" customWidth="1"/>
    <col min="5633" max="5633" width="10" style="1" bestFit="1" customWidth="1"/>
    <col min="5634" max="5634" width="9.7109375" style="1" customWidth="1"/>
    <col min="5635" max="5635" width="10" style="1" bestFit="1" customWidth="1"/>
    <col min="5636" max="5636" width="9.7109375" style="1" customWidth="1"/>
    <col min="5637" max="5637" width="10" style="1" bestFit="1" customWidth="1"/>
    <col min="5638" max="5638" width="9.7109375" style="1" customWidth="1"/>
    <col min="5639" max="5639" width="10" style="1" bestFit="1" customWidth="1"/>
    <col min="5640" max="5640" width="9.7109375" style="1" customWidth="1"/>
    <col min="5641" max="5641" width="11.7109375" style="1" customWidth="1"/>
    <col min="5642" max="5642" width="12" style="1" customWidth="1"/>
    <col min="5643" max="5643" width="15.5703125" style="1" customWidth="1"/>
    <col min="5644" max="5886" width="9.140625" style="1"/>
    <col min="5887" max="5887" width="8.42578125" style="1" customWidth="1"/>
    <col min="5888" max="5888" width="35.28515625" style="1" customWidth="1"/>
    <col min="5889" max="5889" width="10" style="1" bestFit="1" customWidth="1"/>
    <col min="5890" max="5890" width="9.7109375" style="1" customWidth="1"/>
    <col min="5891" max="5891" width="10" style="1" bestFit="1" customWidth="1"/>
    <col min="5892" max="5892" width="9.7109375" style="1" customWidth="1"/>
    <col min="5893" max="5893" width="10" style="1" bestFit="1" customWidth="1"/>
    <col min="5894" max="5894" width="9.7109375" style="1" customWidth="1"/>
    <col min="5895" max="5895" width="10" style="1" bestFit="1" customWidth="1"/>
    <col min="5896" max="5896" width="9.7109375" style="1" customWidth="1"/>
    <col min="5897" max="5897" width="11.7109375" style="1" customWidth="1"/>
    <col min="5898" max="5898" width="12" style="1" customWidth="1"/>
    <col min="5899" max="5899" width="15.5703125" style="1" customWidth="1"/>
    <col min="5900" max="6142" width="9.140625" style="1"/>
    <col min="6143" max="6143" width="8.42578125" style="1" customWidth="1"/>
    <col min="6144" max="6144" width="35.28515625" style="1" customWidth="1"/>
    <col min="6145" max="6145" width="10" style="1" bestFit="1" customWidth="1"/>
    <col min="6146" max="6146" width="9.7109375" style="1" customWidth="1"/>
    <col min="6147" max="6147" width="10" style="1" bestFit="1" customWidth="1"/>
    <col min="6148" max="6148" width="9.7109375" style="1" customWidth="1"/>
    <col min="6149" max="6149" width="10" style="1" bestFit="1" customWidth="1"/>
    <col min="6150" max="6150" width="9.7109375" style="1" customWidth="1"/>
    <col min="6151" max="6151" width="10" style="1" bestFit="1" customWidth="1"/>
    <col min="6152" max="6152" width="9.7109375" style="1" customWidth="1"/>
    <col min="6153" max="6153" width="11.7109375" style="1" customWidth="1"/>
    <col min="6154" max="6154" width="12" style="1" customWidth="1"/>
    <col min="6155" max="6155" width="15.5703125" style="1" customWidth="1"/>
    <col min="6156" max="6398" width="9.140625" style="1"/>
    <col min="6399" max="6399" width="8.42578125" style="1" customWidth="1"/>
    <col min="6400" max="6400" width="35.28515625" style="1" customWidth="1"/>
    <col min="6401" max="6401" width="10" style="1" bestFit="1" customWidth="1"/>
    <col min="6402" max="6402" width="9.7109375" style="1" customWidth="1"/>
    <col min="6403" max="6403" width="10" style="1" bestFit="1" customWidth="1"/>
    <col min="6404" max="6404" width="9.7109375" style="1" customWidth="1"/>
    <col min="6405" max="6405" width="10" style="1" bestFit="1" customWidth="1"/>
    <col min="6406" max="6406" width="9.7109375" style="1" customWidth="1"/>
    <col min="6407" max="6407" width="10" style="1" bestFit="1" customWidth="1"/>
    <col min="6408" max="6408" width="9.7109375" style="1" customWidth="1"/>
    <col min="6409" max="6409" width="11.7109375" style="1" customWidth="1"/>
    <col min="6410" max="6410" width="12" style="1" customWidth="1"/>
    <col min="6411" max="6411" width="15.5703125" style="1" customWidth="1"/>
    <col min="6412" max="6654" width="9.140625" style="1"/>
    <col min="6655" max="6655" width="8.42578125" style="1" customWidth="1"/>
    <col min="6656" max="6656" width="35.28515625" style="1" customWidth="1"/>
    <col min="6657" max="6657" width="10" style="1" bestFit="1" customWidth="1"/>
    <col min="6658" max="6658" width="9.7109375" style="1" customWidth="1"/>
    <col min="6659" max="6659" width="10" style="1" bestFit="1" customWidth="1"/>
    <col min="6660" max="6660" width="9.7109375" style="1" customWidth="1"/>
    <col min="6661" max="6661" width="10" style="1" bestFit="1" customWidth="1"/>
    <col min="6662" max="6662" width="9.7109375" style="1" customWidth="1"/>
    <col min="6663" max="6663" width="10" style="1" bestFit="1" customWidth="1"/>
    <col min="6664" max="6664" width="9.7109375" style="1" customWidth="1"/>
    <col min="6665" max="6665" width="11.7109375" style="1" customWidth="1"/>
    <col min="6666" max="6666" width="12" style="1" customWidth="1"/>
    <col min="6667" max="6667" width="15.5703125" style="1" customWidth="1"/>
    <col min="6668" max="6910" width="9.140625" style="1"/>
    <col min="6911" max="6911" width="8.42578125" style="1" customWidth="1"/>
    <col min="6912" max="6912" width="35.28515625" style="1" customWidth="1"/>
    <col min="6913" max="6913" width="10" style="1" bestFit="1" customWidth="1"/>
    <col min="6914" max="6914" width="9.7109375" style="1" customWidth="1"/>
    <col min="6915" max="6915" width="10" style="1" bestFit="1" customWidth="1"/>
    <col min="6916" max="6916" width="9.7109375" style="1" customWidth="1"/>
    <col min="6917" max="6917" width="10" style="1" bestFit="1" customWidth="1"/>
    <col min="6918" max="6918" width="9.7109375" style="1" customWidth="1"/>
    <col min="6919" max="6919" width="10" style="1" bestFit="1" customWidth="1"/>
    <col min="6920" max="6920" width="9.7109375" style="1" customWidth="1"/>
    <col min="6921" max="6921" width="11.7109375" style="1" customWidth="1"/>
    <col min="6922" max="6922" width="12" style="1" customWidth="1"/>
    <col min="6923" max="6923" width="15.5703125" style="1" customWidth="1"/>
    <col min="6924" max="7166" width="9.140625" style="1"/>
    <col min="7167" max="7167" width="8.42578125" style="1" customWidth="1"/>
    <col min="7168" max="7168" width="35.28515625" style="1" customWidth="1"/>
    <col min="7169" max="7169" width="10" style="1" bestFit="1" customWidth="1"/>
    <col min="7170" max="7170" width="9.7109375" style="1" customWidth="1"/>
    <col min="7171" max="7171" width="10" style="1" bestFit="1" customWidth="1"/>
    <col min="7172" max="7172" width="9.7109375" style="1" customWidth="1"/>
    <col min="7173" max="7173" width="10" style="1" bestFit="1" customWidth="1"/>
    <col min="7174" max="7174" width="9.7109375" style="1" customWidth="1"/>
    <col min="7175" max="7175" width="10" style="1" bestFit="1" customWidth="1"/>
    <col min="7176" max="7176" width="9.7109375" style="1" customWidth="1"/>
    <col min="7177" max="7177" width="11.7109375" style="1" customWidth="1"/>
    <col min="7178" max="7178" width="12" style="1" customWidth="1"/>
    <col min="7179" max="7179" width="15.5703125" style="1" customWidth="1"/>
    <col min="7180" max="7422" width="9.140625" style="1"/>
    <col min="7423" max="7423" width="8.42578125" style="1" customWidth="1"/>
    <col min="7424" max="7424" width="35.28515625" style="1" customWidth="1"/>
    <col min="7425" max="7425" width="10" style="1" bestFit="1" customWidth="1"/>
    <col min="7426" max="7426" width="9.7109375" style="1" customWidth="1"/>
    <col min="7427" max="7427" width="10" style="1" bestFit="1" customWidth="1"/>
    <col min="7428" max="7428" width="9.7109375" style="1" customWidth="1"/>
    <col min="7429" max="7429" width="10" style="1" bestFit="1" customWidth="1"/>
    <col min="7430" max="7430" width="9.7109375" style="1" customWidth="1"/>
    <col min="7431" max="7431" width="10" style="1" bestFit="1" customWidth="1"/>
    <col min="7432" max="7432" width="9.7109375" style="1" customWidth="1"/>
    <col min="7433" max="7433" width="11.7109375" style="1" customWidth="1"/>
    <col min="7434" max="7434" width="12" style="1" customWidth="1"/>
    <col min="7435" max="7435" width="15.5703125" style="1" customWidth="1"/>
    <col min="7436" max="7678" width="9.140625" style="1"/>
    <col min="7679" max="7679" width="8.42578125" style="1" customWidth="1"/>
    <col min="7680" max="7680" width="35.28515625" style="1" customWidth="1"/>
    <col min="7681" max="7681" width="10" style="1" bestFit="1" customWidth="1"/>
    <col min="7682" max="7682" width="9.7109375" style="1" customWidth="1"/>
    <col min="7683" max="7683" width="10" style="1" bestFit="1" customWidth="1"/>
    <col min="7684" max="7684" width="9.7109375" style="1" customWidth="1"/>
    <col min="7685" max="7685" width="10" style="1" bestFit="1" customWidth="1"/>
    <col min="7686" max="7686" width="9.7109375" style="1" customWidth="1"/>
    <col min="7687" max="7687" width="10" style="1" bestFit="1" customWidth="1"/>
    <col min="7688" max="7688" width="9.7109375" style="1" customWidth="1"/>
    <col min="7689" max="7689" width="11.7109375" style="1" customWidth="1"/>
    <col min="7690" max="7690" width="12" style="1" customWidth="1"/>
    <col min="7691" max="7691" width="15.5703125" style="1" customWidth="1"/>
    <col min="7692" max="7934" width="9.140625" style="1"/>
    <col min="7935" max="7935" width="8.42578125" style="1" customWidth="1"/>
    <col min="7936" max="7936" width="35.28515625" style="1" customWidth="1"/>
    <col min="7937" max="7937" width="10" style="1" bestFit="1" customWidth="1"/>
    <col min="7938" max="7938" width="9.7109375" style="1" customWidth="1"/>
    <col min="7939" max="7939" width="10" style="1" bestFit="1" customWidth="1"/>
    <col min="7940" max="7940" width="9.7109375" style="1" customWidth="1"/>
    <col min="7941" max="7941" width="10" style="1" bestFit="1" customWidth="1"/>
    <col min="7942" max="7942" width="9.7109375" style="1" customWidth="1"/>
    <col min="7943" max="7943" width="10" style="1" bestFit="1" customWidth="1"/>
    <col min="7944" max="7944" width="9.7109375" style="1" customWidth="1"/>
    <col min="7945" max="7945" width="11.7109375" style="1" customWidth="1"/>
    <col min="7946" max="7946" width="12" style="1" customWidth="1"/>
    <col min="7947" max="7947" width="15.5703125" style="1" customWidth="1"/>
    <col min="7948" max="8190" width="9.140625" style="1"/>
    <col min="8191" max="8191" width="8.42578125" style="1" customWidth="1"/>
    <col min="8192" max="8192" width="35.28515625" style="1" customWidth="1"/>
    <col min="8193" max="8193" width="10" style="1" bestFit="1" customWidth="1"/>
    <col min="8194" max="8194" width="9.7109375" style="1" customWidth="1"/>
    <col min="8195" max="8195" width="10" style="1" bestFit="1" customWidth="1"/>
    <col min="8196" max="8196" width="9.7109375" style="1" customWidth="1"/>
    <col min="8197" max="8197" width="10" style="1" bestFit="1" customWidth="1"/>
    <col min="8198" max="8198" width="9.7109375" style="1" customWidth="1"/>
    <col min="8199" max="8199" width="10" style="1" bestFit="1" customWidth="1"/>
    <col min="8200" max="8200" width="9.7109375" style="1" customWidth="1"/>
    <col min="8201" max="8201" width="11.7109375" style="1" customWidth="1"/>
    <col min="8202" max="8202" width="12" style="1" customWidth="1"/>
    <col min="8203" max="8203" width="15.5703125" style="1" customWidth="1"/>
    <col min="8204" max="8446" width="9.140625" style="1"/>
    <col min="8447" max="8447" width="8.42578125" style="1" customWidth="1"/>
    <col min="8448" max="8448" width="35.28515625" style="1" customWidth="1"/>
    <col min="8449" max="8449" width="10" style="1" bestFit="1" customWidth="1"/>
    <col min="8450" max="8450" width="9.7109375" style="1" customWidth="1"/>
    <col min="8451" max="8451" width="10" style="1" bestFit="1" customWidth="1"/>
    <col min="8452" max="8452" width="9.7109375" style="1" customWidth="1"/>
    <col min="8453" max="8453" width="10" style="1" bestFit="1" customWidth="1"/>
    <col min="8454" max="8454" width="9.7109375" style="1" customWidth="1"/>
    <col min="8455" max="8455" width="10" style="1" bestFit="1" customWidth="1"/>
    <col min="8456" max="8456" width="9.7109375" style="1" customWidth="1"/>
    <col min="8457" max="8457" width="11.7109375" style="1" customWidth="1"/>
    <col min="8458" max="8458" width="12" style="1" customWidth="1"/>
    <col min="8459" max="8459" width="15.5703125" style="1" customWidth="1"/>
    <col min="8460" max="8702" width="9.140625" style="1"/>
    <col min="8703" max="8703" width="8.42578125" style="1" customWidth="1"/>
    <col min="8704" max="8704" width="35.28515625" style="1" customWidth="1"/>
    <col min="8705" max="8705" width="10" style="1" bestFit="1" customWidth="1"/>
    <col min="8706" max="8706" width="9.7109375" style="1" customWidth="1"/>
    <col min="8707" max="8707" width="10" style="1" bestFit="1" customWidth="1"/>
    <col min="8708" max="8708" width="9.7109375" style="1" customWidth="1"/>
    <col min="8709" max="8709" width="10" style="1" bestFit="1" customWidth="1"/>
    <col min="8710" max="8710" width="9.7109375" style="1" customWidth="1"/>
    <col min="8711" max="8711" width="10" style="1" bestFit="1" customWidth="1"/>
    <col min="8712" max="8712" width="9.7109375" style="1" customWidth="1"/>
    <col min="8713" max="8713" width="11.7109375" style="1" customWidth="1"/>
    <col min="8714" max="8714" width="12" style="1" customWidth="1"/>
    <col min="8715" max="8715" width="15.5703125" style="1" customWidth="1"/>
    <col min="8716" max="8958" width="9.140625" style="1"/>
    <col min="8959" max="8959" width="8.42578125" style="1" customWidth="1"/>
    <col min="8960" max="8960" width="35.28515625" style="1" customWidth="1"/>
    <col min="8961" max="8961" width="10" style="1" bestFit="1" customWidth="1"/>
    <col min="8962" max="8962" width="9.7109375" style="1" customWidth="1"/>
    <col min="8963" max="8963" width="10" style="1" bestFit="1" customWidth="1"/>
    <col min="8964" max="8964" width="9.7109375" style="1" customWidth="1"/>
    <col min="8965" max="8965" width="10" style="1" bestFit="1" customWidth="1"/>
    <col min="8966" max="8966" width="9.7109375" style="1" customWidth="1"/>
    <col min="8967" max="8967" width="10" style="1" bestFit="1" customWidth="1"/>
    <col min="8968" max="8968" width="9.7109375" style="1" customWidth="1"/>
    <col min="8969" max="8969" width="11.7109375" style="1" customWidth="1"/>
    <col min="8970" max="8970" width="12" style="1" customWidth="1"/>
    <col min="8971" max="8971" width="15.5703125" style="1" customWidth="1"/>
    <col min="8972" max="9214" width="9.140625" style="1"/>
    <col min="9215" max="9215" width="8.42578125" style="1" customWidth="1"/>
    <col min="9216" max="9216" width="35.28515625" style="1" customWidth="1"/>
    <col min="9217" max="9217" width="10" style="1" bestFit="1" customWidth="1"/>
    <col min="9218" max="9218" width="9.7109375" style="1" customWidth="1"/>
    <col min="9219" max="9219" width="10" style="1" bestFit="1" customWidth="1"/>
    <col min="9220" max="9220" width="9.7109375" style="1" customWidth="1"/>
    <col min="9221" max="9221" width="10" style="1" bestFit="1" customWidth="1"/>
    <col min="9222" max="9222" width="9.7109375" style="1" customWidth="1"/>
    <col min="9223" max="9223" width="10" style="1" bestFit="1" customWidth="1"/>
    <col min="9224" max="9224" width="9.7109375" style="1" customWidth="1"/>
    <col min="9225" max="9225" width="11.7109375" style="1" customWidth="1"/>
    <col min="9226" max="9226" width="12" style="1" customWidth="1"/>
    <col min="9227" max="9227" width="15.5703125" style="1" customWidth="1"/>
    <col min="9228" max="9470" width="9.140625" style="1"/>
    <col min="9471" max="9471" width="8.42578125" style="1" customWidth="1"/>
    <col min="9472" max="9472" width="35.28515625" style="1" customWidth="1"/>
    <col min="9473" max="9473" width="10" style="1" bestFit="1" customWidth="1"/>
    <col min="9474" max="9474" width="9.7109375" style="1" customWidth="1"/>
    <col min="9475" max="9475" width="10" style="1" bestFit="1" customWidth="1"/>
    <col min="9476" max="9476" width="9.7109375" style="1" customWidth="1"/>
    <col min="9477" max="9477" width="10" style="1" bestFit="1" customWidth="1"/>
    <col min="9478" max="9478" width="9.7109375" style="1" customWidth="1"/>
    <col min="9479" max="9479" width="10" style="1" bestFit="1" customWidth="1"/>
    <col min="9480" max="9480" width="9.7109375" style="1" customWidth="1"/>
    <col min="9481" max="9481" width="11.7109375" style="1" customWidth="1"/>
    <col min="9482" max="9482" width="12" style="1" customWidth="1"/>
    <col min="9483" max="9483" width="15.5703125" style="1" customWidth="1"/>
    <col min="9484" max="9726" width="9.140625" style="1"/>
    <col min="9727" max="9727" width="8.42578125" style="1" customWidth="1"/>
    <col min="9728" max="9728" width="35.28515625" style="1" customWidth="1"/>
    <col min="9729" max="9729" width="10" style="1" bestFit="1" customWidth="1"/>
    <col min="9730" max="9730" width="9.7109375" style="1" customWidth="1"/>
    <col min="9731" max="9731" width="10" style="1" bestFit="1" customWidth="1"/>
    <col min="9732" max="9732" width="9.7109375" style="1" customWidth="1"/>
    <col min="9733" max="9733" width="10" style="1" bestFit="1" customWidth="1"/>
    <col min="9734" max="9734" width="9.7109375" style="1" customWidth="1"/>
    <col min="9735" max="9735" width="10" style="1" bestFit="1" customWidth="1"/>
    <col min="9736" max="9736" width="9.7109375" style="1" customWidth="1"/>
    <col min="9737" max="9737" width="11.7109375" style="1" customWidth="1"/>
    <col min="9738" max="9738" width="12" style="1" customWidth="1"/>
    <col min="9739" max="9739" width="15.5703125" style="1" customWidth="1"/>
    <col min="9740" max="9982" width="9.140625" style="1"/>
    <col min="9983" max="9983" width="8.42578125" style="1" customWidth="1"/>
    <col min="9984" max="9984" width="35.28515625" style="1" customWidth="1"/>
    <col min="9985" max="9985" width="10" style="1" bestFit="1" customWidth="1"/>
    <col min="9986" max="9986" width="9.7109375" style="1" customWidth="1"/>
    <col min="9987" max="9987" width="10" style="1" bestFit="1" customWidth="1"/>
    <col min="9988" max="9988" width="9.7109375" style="1" customWidth="1"/>
    <col min="9989" max="9989" width="10" style="1" bestFit="1" customWidth="1"/>
    <col min="9990" max="9990" width="9.7109375" style="1" customWidth="1"/>
    <col min="9991" max="9991" width="10" style="1" bestFit="1" customWidth="1"/>
    <col min="9992" max="9992" width="9.7109375" style="1" customWidth="1"/>
    <col min="9993" max="9993" width="11.7109375" style="1" customWidth="1"/>
    <col min="9994" max="9994" width="12" style="1" customWidth="1"/>
    <col min="9995" max="9995" width="15.5703125" style="1" customWidth="1"/>
    <col min="9996" max="10238" width="9.140625" style="1"/>
    <col min="10239" max="10239" width="8.42578125" style="1" customWidth="1"/>
    <col min="10240" max="10240" width="35.28515625" style="1" customWidth="1"/>
    <col min="10241" max="10241" width="10" style="1" bestFit="1" customWidth="1"/>
    <col min="10242" max="10242" width="9.7109375" style="1" customWidth="1"/>
    <col min="10243" max="10243" width="10" style="1" bestFit="1" customWidth="1"/>
    <col min="10244" max="10244" width="9.7109375" style="1" customWidth="1"/>
    <col min="10245" max="10245" width="10" style="1" bestFit="1" customWidth="1"/>
    <col min="10246" max="10246" width="9.7109375" style="1" customWidth="1"/>
    <col min="10247" max="10247" width="10" style="1" bestFit="1" customWidth="1"/>
    <col min="10248" max="10248" width="9.7109375" style="1" customWidth="1"/>
    <col min="10249" max="10249" width="11.7109375" style="1" customWidth="1"/>
    <col min="10250" max="10250" width="12" style="1" customWidth="1"/>
    <col min="10251" max="10251" width="15.5703125" style="1" customWidth="1"/>
    <col min="10252" max="10494" width="9.140625" style="1"/>
    <col min="10495" max="10495" width="8.42578125" style="1" customWidth="1"/>
    <col min="10496" max="10496" width="35.28515625" style="1" customWidth="1"/>
    <col min="10497" max="10497" width="10" style="1" bestFit="1" customWidth="1"/>
    <col min="10498" max="10498" width="9.7109375" style="1" customWidth="1"/>
    <col min="10499" max="10499" width="10" style="1" bestFit="1" customWidth="1"/>
    <col min="10500" max="10500" width="9.7109375" style="1" customWidth="1"/>
    <col min="10501" max="10501" width="10" style="1" bestFit="1" customWidth="1"/>
    <col min="10502" max="10502" width="9.7109375" style="1" customWidth="1"/>
    <col min="10503" max="10503" width="10" style="1" bestFit="1" customWidth="1"/>
    <col min="10504" max="10504" width="9.7109375" style="1" customWidth="1"/>
    <col min="10505" max="10505" width="11.7109375" style="1" customWidth="1"/>
    <col min="10506" max="10506" width="12" style="1" customWidth="1"/>
    <col min="10507" max="10507" width="15.5703125" style="1" customWidth="1"/>
    <col min="10508" max="10750" width="9.140625" style="1"/>
    <col min="10751" max="10751" width="8.42578125" style="1" customWidth="1"/>
    <col min="10752" max="10752" width="35.28515625" style="1" customWidth="1"/>
    <col min="10753" max="10753" width="10" style="1" bestFit="1" customWidth="1"/>
    <col min="10754" max="10754" width="9.7109375" style="1" customWidth="1"/>
    <col min="10755" max="10755" width="10" style="1" bestFit="1" customWidth="1"/>
    <col min="10756" max="10756" width="9.7109375" style="1" customWidth="1"/>
    <col min="10757" max="10757" width="10" style="1" bestFit="1" customWidth="1"/>
    <col min="10758" max="10758" width="9.7109375" style="1" customWidth="1"/>
    <col min="10759" max="10759" width="10" style="1" bestFit="1" customWidth="1"/>
    <col min="10760" max="10760" width="9.7109375" style="1" customWidth="1"/>
    <col min="10761" max="10761" width="11.7109375" style="1" customWidth="1"/>
    <col min="10762" max="10762" width="12" style="1" customWidth="1"/>
    <col min="10763" max="10763" width="15.5703125" style="1" customWidth="1"/>
    <col min="10764" max="11006" width="9.140625" style="1"/>
    <col min="11007" max="11007" width="8.42578125" style="1" customWidth="1"/>
    <col min="11008" max="11008" width="35.28515625" style="1" customWidth="1"/>
    <col min="11009" max="11009" width="10" style="1" bestFit="1" customWidth="1"/>
    <col min="11010" max="11010" width="9.7109375" style="1" customWidth="1"/>
    <col min="11011" max="11011" width="10" style="1" bestFit="1" customWidth="1"/>
    <col min="11012" max="11012" width="9.7109375" style="1" customWidth="1"/>
    <col min="11013" max="11013" width="10" style="1" bestFit="1" customWidth="1"/>
    <col min="11014" max="11014" width="9.7109375" style="1" customWidth="1"/>
    <col min="11015" max="11015" width="10" style="1" bestFit="1" customWidth="1"/>
    <col min="11016" max="11016" width="9.7109375" style="1" customWidth="1"/>
    <col min="11017" max="11017" width="11.7109375" style="1" customWidth="1"/>
    <col min="11018" max="11018" width="12" style="1" customWidth="1"/>
    <col min="11019" max="11019" width="15.5703125" style="1" customWidth="1"/>
    <col min="11020" max="11262" width="9.140625" style="1"/>
    <col min="11263" max="11263" width="8.42578125" style="1" customWidth="1"/>
    <col min="11264" max="11264" width="35.28515625" style="1" customWidth="1"/>
    <col min="11265" max="11265" width="10" style="1" bestFit="1" customWidth="1"/>
    <col min="11266" max="11266" width="9.7109375" style="1" customWidth="1"/>
    <col min="11267" max="11267" width="10" style="1" bestFit="1" customWidth="1"/>
    <col min="11268" max="11268" width="9.7109375" style="1" customWidth="1"/>
    <col min="11269" max="11269" width="10" style="1" bestFit="1" customWidth="1"/>
    <col min="11270" max="11270" width="9.7109375" style="1" customWidth="1"/>
    <col min="11271" max="11271" width="10" style="1" bestFit="1" customWidth="1"/>
    <col min="11272" max="11272" width="9.7109375" style="1" customWidth="1"/>
    <col min="11273" max="11273" width="11.7109375" style="1" customWidth="1"/>
    <col min="11274" max="11274" width="12" style="1" customWidth="1"/>
    <col min="11275" max="11275" width="15.5703125" style="1" customWidth="1"/>
    <col min="11276" max="11518" width="9.140625" style="1"/>
    <col min="11519" max="11519" width="8.42578125" style="1" customWidth="1"/>
    <col min="11520" max="11520" width="35.28515625" style="1" customWidth="1"/>
    <col min="11521" max="11521" width="10" style="1" bestFit="1" customWidth="1"/>
    <col min="11522" max="11522" width="9.7109375" style="1" customWidth="1"/>
    <col min="11523" max="11523" width="10" style="1" bestFit="1" customWidth="1"/>
    <col min="11524" max="11524" width="9.7109375" style="1" customWidth="1"/>
    <col min="11525" max="11525" width="10" style="1" bestFit="1" customWidth="1"/>
    <col min="11526" max="11526" width="9.7109375" style="1" customWidth="1"/>
    <col min="11527" max="11527" width="10" style="1" bestFit="1" customWidth="1"/>
    <col min="11528" max="11528" width="9.7109375" style="1" customWidth="1"/>
    <col min="11529" max="11529" width="11.7109375" style="1" customWidth="1"/>
    <col min="11530" max="11530" width="12" style="1" customWidth="1"/>
    <col min="11531" max="11531" width="15.5703125" style="1" customWidth="1"/>
    <col min="11532" max="11774" width="9.140625" style="1"/>
    <col min="11775" max="11775" width="8.42578125" style="1" customWidth="1"/>
    <col min="11776" max="11776" width="35.28515625" style="1" customWidth="1"/>
    <col min="11777" max="11777" width="10" style="1" bestFit="1" customWidth="1"/>
    <col min="11778" max="11778" width="9.7109375" style="1" customWidth="1"/>
    <col min="11779" max="11779" width="10" style="1" bestFit="1" customWidth="1"/>
    <col min="11780" max="11780" width="9.7109375" style="1" customWidth="1"/>
    <col min="11781" max="11781" width="10" style="1" bestFit="1" customWidth="1"/>
    <col min="11782" max="11782" width="9.7109375" style="1" customWidth="1"/>
    <col min="11783" max="11783" width="10" style="1" bestFit="1" customWidth="1"/>
    <col min="11784" max="11784" width="9.7109375" style="1" customWidth="1"/>
    <col min="11785" max="11785" width="11.7109375" style="1" customWidth="1"/>
    <col min="11786" max="11786" width="12" style="1" customWidth="1"/>
    <col min="11787" max="11787" width="15.5703125" style="1" customWidth="1"/>
    <col min="11788" max="12030" width="9.140625" style="1"/>
    <col min="12031" max="12031" width="8.42578125" style="1" customWidth="1"/>
    <col min="12032" max="12032" width="35.28515625" style="1" customWidth="1"/>
    <col min="12033" max="12033" width="10" style="1" bestFit="1" customWidth="1"/>
    <col min="12034" max="12034" width="9.7109375" style="1" customWidth="1"/>
    <col min="12035" max="12035" width="10" style="1" bestFit="1" customWidth="1"/>
    <col min="12036" max="12036" width="9.7109375" style="1" customWidth="1"/>
    <col min="12037" max="12037" width="10" style="1" bestFit="1" customWidth="1"/>
    <col min="12038" max="12038" width="9.7109375" style="1" customWidth="1"/>
    <col min="12039" max="12039" width="10" style="1" bestFit="1" customWidth="1"/>
    <col min="12040" max="12040" width="9.7109375" style="1" customWidth="1"/>
    <col min="12041" max="12041" width="11.7109375" style="1" customWidth="1"/>
    <col min="12042" max="12042" width="12" style="1" customWidth="1"/>
    <col min="12043" max="12043" width="15.5703125" style="1" customWidth="1"/>
    <col min="12044" max="12286" width="9.140625" style="1"/>
    <col min="12287" max="12287" width="8.42578125" style="1" customWidth="1"/>
    <col min="12288" max="12288" width="35.28515625" style="1" customWidth="1"/>
    <col min="12289" max="12289" width="10" style="1" bestFit="1" customWidth="1"/>
    <col min="12290" max="12290" width="9.7109375" style="1" customWidth="1"/>
    <col min="12291" max="12291" width="10" style="1" bestFit="1" customWidth="1"/>
    <col min="12292" max="12292" width="9.7109375" style="1" customWidth="1"/>
    <col min="12293" max="12293" width="10" style="1" bestFit="1" customWidth="1"/>
    <col min="12294" max="12294" width="9.7109375" style="1" customWidth="1"/>
    <col min="12295" max="12295" width="10" style="1" bestFit="1" customWidth="1"/>
    <col min="12296" max="12296" width="9.7109375" style="1" customWidth="1"/>
    <col min="12297" max="12297" width="11.7109375" style="1" customWidth="1"/>
    <col min="12298" max="12298" width="12" style="1" customWidth="1"/>
    <col min="12299" max="12299" width="15.5703125" style="1" customWidth="1"/>
    <col min="12300" max="12542" width="9.140625" style="1"/>
    <col min="12543" max="12543" width="8.42578125" style="1" customWidth="1"/>
    <col min="12544" max="12544" width="35.28515625" style="1" customWidth="1"/>
    <col min="12545" max="12545" width="10" style="1" bestFit="1" customWidth="1"/>
    <col min="12546" max="12546" width="9.7109375" style="1" customWidth="1"/>
    <col min="12547" max="12547" width="10" style="1" bestFit="1" customWidth="1"/>
    <col min="12548" max="12548" width="9.7109375" style="1" customWidth="1"/>
    <col min="12549" max="12549" width="10" style="1" bestFit="1" customWidth="1"/>
    <col min="12550" max="12550" width="9.7109375" style="1" customWidth="1"/>
    <col min="12551" max="12551" width="10" style="1" bestFit="1" customWidth="1"/>
    <col min="12552" max="12552" width="9.7109375" style="1" customWidth="1"/>
    <col min="12553" max="12553" width="11.7109375" style="1" customWidth="1"/>
    <col min="12554" max="12554" width="12" style="1" customWidth="1"/>
    <col min="12555" max="12555" width="15.5703125" style="1" customWidth="1"/>
    <col min="12556" max="12798" width="9.140625" style="1"/>
    <col min="12799" max="12799" width="8.42578125" style="1" customWidth="1"/>
    <col min="12800" max="12800" width="35.28515625" style="1" customWidth="1"/>
    <col min="12801" max="12801" width="10" style="1" bestFit="1" customWidth="1"/>
    <col min="12802" max="12802" width="9.7109375" style="1" customWidth="1"/>
    <col min="12803" max="12803" width="10" style="1" bestFit="1" customWidth="1"/>
    <col min="12804" max="12804" width="9.7109375" style="1" customWidth="1"/>
    <col min="12805" max="12805" width="10" style="1" bestFit="1" customWidth="1"/>
    <col min="12806" max="12806" width="9.7109375" style="1" customWidth="1"/>
    <col min="12807" max="12807" width="10" style="1" bestFit="1" customWidth="1"/>
    <col min="12808" max="12808" width="9.7109375" style="1" customWidth="1"/>
    <col min="12809" max="12809" width="11.7109375" style="1" customWidth="1"/>
    <col min="12810" max="12810" width="12" style="1" customWidth="1"/>
    <col min="12811" max="12811" width="15.5703125" style="1" customWidth="1"/>
    <col min="12812" max="13054" width="9.140625" style="1"/>
    <col min="13055" max="13055" width="8.42578125" style="1" customWidth="1"/>
    <col min="13056" max="13056" width="35.28515625" style="1" customWidth="1"/>
    <col min="13057" max="13057" width="10" style="1" bestFit="1" customWidth="1"/>
    <col min="13058" max="13058" width="9.7109375" style="1" customWidth="1"/>
    <col min="13059" max="13059" width="10" style="1" bestFit="1" customWidth="1"/>
    <col min="13060" max="13060" width="9.7109375" style="1" customWidth="1"/>
    <col min="13061" max="13061" width="10" style="1" bestFit="1" customWidth="1"/>
    <col min="13062" max="13062" width="9.7109375" style="1" customWidth="1"/>
    <col min="13063" max="13063" width="10" style="1" bestFit="1" customWidth="1"/>
    <col min="13064" max="13064" width="9.7109375" style="1" customWidth="1"/>
    <col min="13065" max="13065" width="11.7109375" style="1" customWidth="1"/>
    <col min="13066" max="13066" width="12" style="1" customWidth="1"/>
    <col min="13067" max="13067" width="15.5703125" style="1" customWidth="1"/>
    <col min="13068" max="13310" width="9.140625" style="1"/>
    <col min="13311" max="13311" width="8.42578125" style="1" customWidth="1"/>
    <col min="13312" max="13312" width="35.28515625" style="1" customWidth="1"/>
    <col min="13313" max="13313" width="10" style="1" bestFit="1" customWidth="1"/>
    <col min="13314" max="13314" width="9.7109375" style="1" customWidth="1"/>
    <col min="13315" max="13315" width="10" style="1" bestFit="1" customWidth="1"/>
    <col min="13316" max="13316" width="9.7109375" style="1" customWidth="1"/>
    <col min="13317" max="13317" width="10" style="1" bestFit="1" customWidth="1"/>
    <col min="13318" max="13318" width="9.7109375" style="1" customWidth="1"/>
    <col min="13319" max="13319" width="10" style="1" bestFit="1" customWidth="1"/>
    <col min="13320" max="13320" width="9.7109375" style="1" customWidth="1"/>
    <col min="13321" max="13321" width="11.7109375" style="1" customWidth="1"/>
    <col min="13322" max="13322" width="12" style="1" customWidth="1"/>
    <col min="13323" max="13323" width="15.5703125" style="1" customWidth="1"/>
    <col min="13324" max="13566" width="9.140625" style="1"/>
    <col min="13567" max="13567" width="8.42578125" style="1" customWidth="1"/>
    <col min="13568" max="13568" width="35.28515625" style="1" customWidth="1"/>
    <col min="13569" max="13569" width="10" style="1" bestFit="1" customWidth="1"/>
    <col min="13570" max="13570" width="9.7109375" style="1" customWidth="1"/>
    <col min="13571" max="13571" width="10" style="1" bestFit="1" customWidth="1"/>
    <col min="13572" max="13572" width="9.7109375" style="1" customWidth="1"/>
    <col min="13573" max="13573" width="10" style="1" bestFit="1" customWidth="1"/>
    <col min="13574" max="13574" width="9.7109375" style="1" customWidth="1"/>
    <col min="13575" max="13575" width="10" style="1" bestFit="1" customWidth="1"/>
    <col min="13576" max="13576" width="9.7109375" style="1" customWidth="1"/>
    <col min="13577" max="13577" width="11.7109375" style="1" customWidth="1"/>
    <col min="13578" max="13578" width="12" style="1" customWidth="1"/>
    <col min="13579" max="13579" width="15.5703125" style="1" customWidth="1"/>
    <col min="13580" max="13822" width="9.140625" style="1"/>
    <col min="13823" max="13823" width="8.42578125" style="1" customWidth="1"/>
    <col min="13824" max="13824" width="35.28515625" style="1" customWidth="1"/>
    <col min="13825" max="13825" width="10" style="1" bestFit="1" customWidth="1"/>
    <col min="13826" max="13826" width="9.7109375" style="1" customWidth="1"/>
    <col min="13827" max="13827" width="10" style="1" bestFit="1" customWidth="1"/>
    <col min="13828" max="13828" width="9.7109375" style="1" customWidth="1"/>
    <col min="13829" max="13829" width="10" style="1" bestFit="1" customWidth="1"/>
    <col min="13830" max="13830" width="9.7109375" style="1" customWidth="1"/>
    <col min="13831" max="13831" width="10" style="1" bestFit="1" customWidth="1"/>
    <col min="13832" max="13832" width="9.7109375" style="1" customWidth="1"/>
    <col min="13833" max="13833" width="11.7109375" style="1" customWidth="1"/>
    <col min="13834" max="13834" width="12" style="1" customWidth="1"/>
    <col min="13835" max="13835" width="15.5703125" style="1" customWidth="1"/>
    <col min="13836" max="14078" width="9.140625" style="1"/>
    <col min="14079" max="14079" width="8.42578125" style="1" customWidth="1"/>
    <col min="14080" max="14080" width="35.28515625" style="1" customWidth="1"/>
    <col min="14081" max="14081" width="10" style="1" bestFit="1" customWidth="1"/>
    <col min="14082" max="14082" width="9.7109375" style="1" customWidth="1"/>
    <col min="14083" max="14083" width="10" style="1" bestFit="1" customWidth="1"/>
    <col min="14084" max="14084" width="9.7109375" style="1" customWidth="1"/>
    <col min="14085" max="14085" width="10" style="1" bestFit="1" customWidth="1"/>
    <col min="14086" max="14086" width="9.7109375" style="1" customWidth="1"/>
    <col min="14087" max="14087" width="10" style="1" bestFit="1" customWidth="1"/>
    <col min="14088" max="14088" width="9.7109375" style="1" customWidth="1"/>
    <col min="14089" max="14089" width="11.7109375" style="1" customWidth="1"/>
    <col min="14090" max="14090" width="12" style="1" customWidth="1"/>
    <col min="14091" max="14091" width="15.5703125" style="1" customWidth="1"/>
    <col min="14092" max="14334" width="9.140625" style="1"/>
    <col min="14335" max="14335" width="8.42578125" style="1" customWidth="1"/>
    <col min="14336" max="14336" width="35.28515625" style="1" customWidth="1"/>
    <col min="14337" max="14337" width="10" style="1" bestFit="1" customWidth="1"/>
    <col min="14338" max="14338" width="9.7109375" style="1" customWidth="1"/>
    <col min="14339" max="14339" width="10" style="1" bestFit="1" customWidth="1"/>
    <col min="14340" max="14340" width="9.7109375" style="1" customWidth="1"/>
    <col min="14341" max="14341" width="10" style="1" bestFit="1" customWidth="1"/>
    <col min="14342" max="14342" width="9.7109375" style="1" customWidth="1"/>
    <col min="14343" max="14343" width="10" style="1" bestFit="1" customWidth="1"/>
    <col min="14344" max="14344" width="9.7109375" style="1" customWidth="1"/>
    <col min="14345" max="14345" width="11.7109375" style="1" customWidth="1"/>
    <col min="14346" max="14346" width="12" style="1" customWidth="1"/>
    <col min="14347" max="14347" width="15.5703125" style="1" customWidth="1"/>
    <col min="14348" max="14590" width="9.140625" style="1"/>
    <col min="14591" max="14591" width="8.42578125" style="1" customWidth="1"/>
    <col min="14592" max="14592" width="35.28515625" style="1" customWidth="1"/>
    <col min="14593" max="14593" width="10" style="1" bestFit="1" customWidth="1"/>
    <col min="14594" max="14594" width="9.7109375" style="1" customWidth="1"/>
    <col min="14595" max="14595" width="10" style="1" bestFit="1" customWidth="1"/>
    <col min="14596" max="14596" width="9.7109375" style="1" customWidth="1"/>
    <col min="14597" max="14597" width="10" style="1" bestFit="1" customWidth="1"/>
    <col min="14598" max="14598" width="9.7109375" style="1" customWidth="1"/>
    <col min="14599" max="14599" width="10" style="1" bestFit="1" customWidth="1"/>
    <col min="14600" max="14600" width="9.7109375" style="1" customWidth="1"/>
    <col min="14601" max="14601" width="11.7109375" style="1" customWidth="1"/>
    <col min="14602" max="14602" width="12" style="1" customWidth="1"/>
    <col min="14603" max="14603" width="15.5703125" style="1" customWidth="1"/>
    <col min="14604" max="14846" width="9.140625" style="1"/>
    <col min="14847" max="14847" width="8.42578125" style="1" customWidth="1"/>
    <col min="14848" max="14848" width="35.28515625" style="1" customWidth="1"/>
    <col min="14849" max="14849" width="10" style="1" bestFit="1" customWidth="1"/>
    <col min="14850" max="14850" width="9.7109375" style="1" customWidth="1"/>
    <col min="14851" max="14851" width="10" style="1" bestFit="1" customWidth="1"/>
    <col min="14852" max="14852" width="9.7109375" style="1" customWidth="1"/>
    <col min="14853" max="14853" width="10" style="1" bestFit="1" customWidth="1"/>
    <col min="14854" max="14854" width="9.7109375" style="1" customWidth="1"/>
    <col min="14855" max="14855" width="10" style="1" bestFit="1" customWidth="1"/>
    <col min="14856" max="14856" width="9.7109375" style="1" customWidth="1"/>
    <col min="14857" max="14857" width="11.7109375" style="1" customWidth="1"/>
    <col min="14858" max="14858" width="12" style="1" customWidth="1"/>
    <col min="14859" max="14859" width="15.5703125" style="1" customWidth="1"/>
    <col min="14860" max="15102" width="9.140625" style="1"/>
    <col min="15103" max="15103" width="8.42578125" style="1" customWidth="1"/>
    <col min="15104" max="15104" width="35.28515625" style="1" customWidth="1"/>
    <col min="15105" max="15105" width="10" style="1" bestFit="1" customWidth="1"/>
    <col min="15106" max="15106" width="9.7109375" style="1" customWidth="1"/>
    <col min="15107" max="15107" width="10" style="1" bestFit="1" customWidth="1"/>
    <col min="15108" max="15108" width="9.7109375" style="1" customWidth="1"/>
    <col min="15109" max="15109" width="10" style="1" bestFit="1" customWidth="1"/>
    <col min="15110" max="15110" width="9.7109375" style="1" customWidth="1"/>
    <col min="15111" max="15111" width="10" style="1" bestFit="1" customWidth="1"/>
    <col min="15112" max="15112" width="9.7109375" style="1" customWidth="1"/>
    <col min="15113" max="15113" width="11.7109375" style="1" customWidth="1"/>
    <col min="15114" max="15114" width="12" style="1" customWidth="1"/>
    <col min="15115" max="15115" width="15.5703125" style="1" customWidth="1"/>
    <col min="15116" max="15358" width="9.140625" style="1"/>
    <col min="15359" max="15359" width="8.42578125" style="1" customWidth="1"/>
    <col min="15360" max="15360" width="35.28515625" style="1" customWidth="1"/>
    <col min="15361" max="15361" width="10" style="1" bestFit="1" customWidth="1"/>
    <col min="15362" max="15362" width="9.7109375" style="1" customWidth="1"/>
    <col min="15363" max="15363" width="10" style="1" bestFit="1" customWidth="1"/>
    <col min="15364" max="15364" width="9.7109375" style="1" customWidth="1"/>
    <col min="15365" max="15365" width="10" style="1" bestFit="1" customWidth="1"/>
    <col min="15366" max="15366" width="9.7109375" style="1" customWidth="1"/>
    <col min="15367" max="15367" width="10" style="1" bestFit="1" customWidth="1"/>
    <col min="15368" max="15368" width="9.7109375" style="1" customWidth="1"/>
    <col min="15369" max="15369" width="11.7109375" style="1" customWidth="1"/>
    <col min="15370" max="15370" width="12" style="1" customWidth="1"/>
    <col min="15371" max="15371" width="15.5703125" style="1" customWidth="1"/>
    <col min="15372" max="15614" width="9.140625" style="1"/>
    <col min="15615" max="15615" width="8.42578125" style="1" customWidth="1"/>
    <col min="15616" max="15616" width="35.28515625" style="1" customWidth="1"/>
    <col min="15617" max="15617" width="10" style="1" bestFit="1" customWidth="1"/>
    <col min="15618" max="15618" width="9.7109375" style="1" customWidth="1"/>
    <col min="15619" max="15619" width="10" style="1" bestFit="1" customWidth="1"/>
    <col min="15620" max="15620" width="9.7109375" style="1" customWidth="1"/>
    <col min="15621" max="15621" width="10" style="1" bestFit="1" customWidth="1"/>
    <col min="15622" max="15622" width="9.7109375" style="1" customWidth="1"/>
    <col min="15623" max="15623" width="10" style="1" bestFit="1" customWidth="1"/>
    <col min="15624" max="15624" width="9.7109375" style="1" customWidth="1"/>
    <col min="15625" max="15625" width="11.7109375" style="1" customWidth="1"/>
    <col min="15626" max="15626" width="12" style="1" customWidth="1"/>
    <col min="15627" max="15627" width="15.5703125" style="1" customWidth="1"/>
    <col min="15628" max="15870" width="9.140625" style="1"/>
    <col min="15871" max="15871" width="8.42578125" style="1" customWidth="1"/>
    <col min="15872" max="15872" width="35.28515625" style="1" customWidth="1"/>
    <col min="15873" max="15873" width="10" style="1" bestFit="1" customWidth="1"/>
    <col min="15874" max="15874" width="9.7109375" style="1" customWidth="1"/>
    <col min="15875" max="15875" width="10" style="1" bestFit="1" customWidth="1"/>
    <col min="15876" max="15876" width="9.7109375" style="1" customWidth="1"/>
    <col min="15877" max="15877" width="10" style="1" bestFit="1" customWidth="1"/>
    <col min="15878" max="15878" width="9.7109375" style="1" customWidth="1"/>
    <col min="15879" max="15879" width="10" style="1" bestFit="1" customWidth="1"/>
    <col min="15880" max="15880" width="9.7109375" style="1" customWidth="1"/>
    <col min="15881" max="15881" width="11.7109375" style="1" customWidth="1"/>
    <col min="15882" max="15882" width="12" style="1" customWidth="1"/>
    <col min="15883" max="15883" width="15.5703125" style="1" customWidth="1"/>
    <col min="15884" max="16126" width="9.140625" style="1"/>
    <col min="16127" max="16127" width="8.42578125" style="1" customWidth="1"/>
    <col min="16128" max="16128" width="35.28515625" style="1" customWidth="1"/>
    <col min="16129" max="16129" width="10" style="1" bestFit="1" customWidth="1"/>
    <col min="16130" max="16130" width="9.7109375" style="1" customWidth="1"/>
    <col min="16131" max="16131" width="10" style="1" bestFit="1" customWidth="1"/>
    <col min="16132" max="16132" width="9.7109375" style="1" customWidth="1"/>
    <col min="16133" max="16133" width="10" style="1" bestFit="1" customWidth="1"/>
    <col min="16134" max="16134" width="9.7109375" style="1" customWidth="1"/>
    <col min="16135" max="16135" width="10" style="1" bestFit="1" customWidth="1"/>
    <col min="16136" max="16136" width="9.7109375" style="1" customWidth="1"/>
    <col min="16137" max="16137" width="11.7109375" style="1" customWidth="1"/>
    <col min="16138" max="16138" width="12" style="1" customWidth="1"/>
    <col min="16139" max="16139" width="15.5703125" style="1" customWidth="1"/>
    <col min="16140" max="16384" width="9.140625" style="1"/>
  </cols>
  <sheetData>
    <row r="1" spans="1:15" ht="25.5" customHeight="1" x14ac:dyDescent="0.2">
      <c r="J1" s="69" t="s">
        <v>38</v>
      </c>
      <c r="K1" s="70"/>
      <c r="L1" s="70"/>
      <c r="M1" s="70"/>
      <c r="N1" s="70"/>
    </row>
    <row r="2" spans="1:15" ht="38.25" customHeight="1" x14ac:dyDescent="0.2">
      <c r="J2" s="71" t="s">
        <v>37</v>
      </c>
      <c r="K2" s="71"/>
      <c r="L2" s="71"/>
      <c r="M2" s="71"/>
      <c r="N2" s="71"/>
      <c r="O2" s="4"/>
    </row>
    <row r="3" spans="1:15" x14ac:dyDescent="0.2">
      <c r="J3" s="5"/>
      <c r="K3" s="6"/>
      <c r="L3" s="6"/>
      <c r="M3" s="6"/>
      <c r="N3" s="10" t="s">
        <v>0</v>
      </c>
      <c r="O3" s="8"/>
    </row>
    <row r="4" spans="1:15" x14ac:dyDescent="0.2">
      <c r="A4" s="9" t="s">
        <v>36</v>
      </c>
      <c r="J4" s="5"/>
      <c r="K4" s="6"/>
      <c r="L4" s="6"/>
      <c r="M4" s="6"/>
      <c r="N4" s="10"/>
      <c r="O4" s="8"/>
    </row>
    <row r="5" spans="1:15" x14ac:dyDescent="0.2">
      <c r="A5" s="9"/>
      <c r="K5" s="8"/>
      <c r="L5" s="8"/>
      <c r="M5" s="8"/>
      <c r="N5" s="8"/>
      <c r="O5" s="8"/>
    </row>
    <row r="6" spans="1:15" x14ac:dyDescent="0.2">
      <c r="A6" s="1" t="s">
        <v>1</v>
      </c>
      <c r="C6" s="1"/>
      <c r="D6" s="1"/>
      <c r="E6" s="1"/>
      <c r="F6" s="1"/>
      <c r="G6" s="1"/>
      <c r="H6" s="1"/>
      <c r="K6" s="5"/>
      <c r="L6" s="6"/>
      <c r="M6" s="6"/>
      <c r="N6" s="6"/>
      <c r="O6" s="7"/>
    </row>
    <row r="7" spans="1:15" x14ac:dyDescent="0.2">
      <c r="A7" s="1" t="s">
        <v>2</v>
      </c>
      <c r="C7" s="1"/>
      <c r="D7" s="65"/>
      <c r="E7" s="1"/>
      <c r="F7" s="1"/>
      <c r="G7" s="1"/>
      <c r="H7" s="1"/>
      <c r="J7" s="9"/>
      <c r="K7" s="5"/>
      <c r="L7" s="6"/>
      <c r="M7" s="6"/>
      <c r="N7" s="6"/>
      <c r="O7" s="10"/>
    </row>
    <row r="8" spans="1:15" x14ac:dyDescent="0.2">
      <c r="A8" s="11" t="s">
        <v>3</v>
      </c>
      <c r="C8" s="1"/>
      <c r="D8" s="1"/>
      <c r="E8" s="1"/>
      <c r="F8" s="1"/>
      <c r="G8" s="1"/>
      <c r="H8" s="1"/>
      <c r="J8" s="9"/>
    </row>
    <row r="10" spans="1:15" s="9" customFormat="1" x14ac:dyDescent="0.2">
      <c r="A10" s="12"/>
      <c r="B10" s="13" t="s">
        <v>4</v>
      </c>
      <c r="C10" s="14">
        <v>2022</v>
      </c>
      <c r="D10" s="14">
        <v>2023</v>
      </c>
      <c r="E10" s="14">
        <v>2024</v>
      </c>
      <c r="F10" s="14">
        <v>2025</v>
      </c>
      <c r="G10" s="14">
        <v>2026</v>
      </c>
      <c r="H10" s="14">
        <v>2027</v>
      </c>
      <c r="I10" s="59"/>
      <c r="J10" s="72"/>
      <c r="K10" s="72"/>
      <c r="L10" s="15"/>
    </row>
    <row r="11" spans="1:15" s="19" customFormat="1" ht="25.5" x14ac:dyDescent="0.25">
      <c r="A11" s="16" t="s">
        <v>5</v>
      </c>
      <c r="B11" s="13" t="s">
        <v>6</v>
      </c>
      <c r="C11" s="17" t="s">
        <v>7</v>
      </c>
      <c r="D11" s="17" t="s">
        <v>7</v>
      </c>
      <c r="E11" s="17" t="s">
        <v>7</v>
      </c>
      <c r="F11" s="17" t="s">
        <v>7</v>
      </c>
      <c r="G11" s="17" t="s">
        <v>7</v>
      </c>
      <c r="H11" s="17" t="s">
        <v>7</v>
      </c>
      <c r="I11" s="18" t="s">
        <v>8</v>
      </c>
      <c r="J11" s="55"/>
      <c r="K11" s="55"/>
    </row>
    <row r="12" spans="1:15" s="23" customFormat="1" x14ac:dyDescent="0.2">
      <c r="A12" s="20" t="s">
        <v>9</v>
      </c>
      <c r="B12" s="21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55"/>
      <c r="K12" s="56"/>
    </row>
    <row r="13" spans="1:15" s="9" customFormat="1" x14ac:dyDescent="0.2">
      <c r="A13" s="24" t="s">
        <v>9</v>
      </c>
      <c r="B13" s="25" t="s">
        <v>10</v>
      </c>
      <c r="C13" s="49">
        <v>62917.49</v>
      </c>
      <c r="D13" s="49">
        <f t="shared" ref="D13:I13" si="0">D14+D15+D16</f>
        <v>107224.39</v>
      </c>
      <c r="E13" s="49">
        <f t="shared" si="0"/>
        <v>234705</v>
      </c>
      <c r="F13" s="49">
        <f t="shared" si="0"/>
        <v>274173.3</v>
      </c>
      <c r="G13" s="49">
        <f t="shared" si="0"/>
        <v>289735</v>
      </c>
      <c r="H13" s="49">
        <f t="shared" si="0"/>
        <v>300346.8</v>
      </c>
      <c r="I13" s="49">
        <f t="shared" si="0"/>
        <v>1269101.97</v>
      </c>
      <c r="J13" s="57"/>
      <c r="K13" s="57"/>
    </row>
    <row r="14" spans="1:15" s="9" customFormat="1" x14ac:dyDescent="0.2">
      <c r="A14" s="24" t="s">
        <v>11</v>
      </c>
      <c r="B14" s="25" t="s">
        <v>12</v>
      </c>
      <c r="C14" s="50">
        <v>62647.88</v>
      </c>
      <c r="D14" s="50">
        <v>106500.91</v>
      </c>
      <c r="E14" s="50">
        <v>159628</v>
      </c>
      <c r="F14" s="50">
        <v>147850</v>
      </c>
      <c r="G14" s="50">
        <v>161180</v>
      </c>
      <c r="H14" s="50">
        <v>168180</v>
      </c>
      <c r="I14" s="48">
        <f t="shared" ref="I14:I16" si="1">SUM(C14:H14)</f>
        <v>805986.79</v>
      </c>
      <c r="J14" s="58"/>
      <c r="K14" s="57"/>
      <c r="L14" s="44"/>
    </row>
    <row r="15" spans="1:15" s="9" customFormat="1" ht="25.5" x14ac:dyDescent="0.2">
      <c r="A15" s="24" t="s">
        <v>13</v>
      </c>
      <c r="B15" s="26" t="s">
        <v>14</v>
      </c>
      <c r="C15" s="50">
        <v>269.60000000000002</v>
      </c>
      <c r="D15" s="50">
        <v>723.48</v>
      </c>
      <c r="E15" s="50">
        <v>66177</v>
      </c>
      <c r="F15" s="50">
        <v>115147.8</v>
      </c>
      <c r="G15" s="50">
        <v>120312</v>
      </c>
      <c r="H15" s="50">
        <v>123923.8</v>
      </c>
      <c r="I15" s="49">
        <f t="shared" si="1"/>
        <v>426553.68</v>
      </c>
      <c r="J15" s="57"/>
      <c r="K15" s="57"/>
    </row>
    <row r="16" spans="1:15" s="9" customFormat="1" ht="25.5" x14ac:dyDescent="0.2">
      <c r="A16" s="24" t="s">
        <v>15</v>
      </c>
      <c r="B16" s="26" t="s">
        <v>16</v>
      </c>
      <c r="C16" s="50">
        <v>0</v>
      </c>
      <c r="D16" s="50">
        <v>0</v>
      </c>
      <c r="E16" s="50">
        <v>8900</v>
      </c>
      <c r="F16" s="50">
        <v>11175.5</v>
      </c>
      <c r="G16" s="50">
        <v>8243</v>
      </c>
      <c r="H16" s="50">
        <v>8243</v>
      </c>
      <c r="I16" s="49">
        <f t="shared" si="1"/>
        <v>36561.5</v>
      </c>
      <c r="J16" s="58"/>
      <c r="K16" s="57"/>
      <c r="L16" s="44"/>
    </row>
    <row r="17" spans="1:17" s="9" customFormat="1" x14ac:dyDescent="0.2">
      <c r="A17" s="27" t="s">
        <v>17</v>
      </c>
      <c r="B17" s="28" t="s">
        <v>18</v>
      </c>
      <c r="C17" s="50">
        <f t="shared" ref="C17:H17" si="2">C14*15%</f>
        <v>9397.1819999999989</v>
      </c>
      <c r="D17" s="50">
        <f t="shared" si="2"/>
        <v>15975.136500000001</v>
      </c>
      <c r="E17" s="50">
        <f t="shared" si="2"/>
        <v>23944.2</v>
      </c>
      <c r="F17" s="50">
        <f>F14*15%</f>
        <v>22177.5</v>
      </c>
      <c r="G17" s="50">
        <f t="shared" si="2"/>
        <v>24177</v>
      </c>
      <c r="H17" s="50">
        <f>H14*15%+0.01</f>
        <v>25227.01</v>
      </c>
      <c r="I17" s="48">
        <f>SUM(C17:H17)</f>
        <v>120898.0285</v>
      </c>
      <c r="J17" s="58"/>
      <c r="K17" s="57"/>
    </row>
    <row r="18" spans="1:17" x14ac:dyDescent="0.2">
      <c r="A18" s="27" t="s">
        <v>19</v>
      </c>
      <c r="B18" s="29" t="s">
        <v>20</v>
      </c>
      <c r="C18" s="50">
        <f t="shared" ref="C18:H18" si="3">C13+C17</f>
        <v>72314.671999999991</v>
      </c>
      <c r="D18" s="50">
        <f t="shared" si="3"/>
        <v>123199.52650000001</v>
      </c>
      <c r="E18" s="50">
        <f t="shared" si="3"/>
        <v>258649.2</v>
      </c>
      <c r="F18" s="50">
        <f t="shared" si="3"/>
        <v>296350.8</v>
      </c>
      <c r="G18" s="50">
        <f t="shared" si="3"/>
        <v>313912</v>
      </c>
      <c r="H18" s="50">
        <f>H13+H17-0.01</f>
        <v>325573.8</v>
      </c>
      <c r="I18" s="48">
        <f>SUM(C18:H18)</f>
        <v>1389999.9985</v>
      </c>
      <c r="J18" s="57"/>
      <c r="K18" s="57"/>
      <c r="L18" s="45"/>
    </row>
    <row r="19" spans="1:17" x14ac:dyDescent="0.2">
      <c r="A19" s="27" t="s">
        <v>21</v>
      </c>
      <c r="B19" s="30" t="s">
        <v>22</v>
      </c>
      <c r="C19" s="51">
        <f t="shared" ref="C19:H19" si="4">C14</f>
        <v>62647.88</v>
      </c>
      <c r="D19" s="51">
        <f t="shared" si="4"/>
        <v>106500.91</v>
      </c>
      <c r="E19" s="51">
        <f t="shared" si="4"/>
        <v>159628</v>
      </c>
      <c r="F19" s="51">
        <f t="shared" si="4"/>
        <v>147850</v>
      </c>
      <c r="G19" s="51">
        <f t="shared" si="4"/>
        <v>161180</v>
      </c>
      <c r="H19" s="51">
        <f t="shared" si="4"/>
        <v>168180</v>
      </c>
      <c r="I19" s="52">
        <f>SUM(C19:H19)</f>
        <v>805986.79</v>
      </c>
      <c r="J19" s="57"/>
      <c r="K19" s="57"/>
      <c r="Q19" s="65"/>
    </row>
    <row r="20" spans="1:17" x14ac:dyDescent="0.2">
      <c r="A20" s="27" t="s">
        <v>23</v>
      </c>
      <c r="B20" s="31" t="s">
        <v>24</v>
      </c>
      <c r="C20" s="50">
        <f>SUM(C21-C18)</f>
        <v>1317685.328</v>
      </c>
      <c r="D20" s="50">
        <f>SUM(C20-D18)</f>
        <v>1194485.8015000001</v>
      </c>
      <c r="E20" s="50">
        <f>SUM(D20-E18)</f>
        <v>935836.60150000011</v>
      </c>
      <c r="F20" s="50">
        <f>SUM(E20-F18)</f>
        <v>639485.80150000006</v>
      </c>
      <c r="G20" s="50">
        <f>SUM(F20-G18)</f>
        <v>325573.80150000006</v>
      </c>
      <c r="H20" s="50">
        <f>SUM(G20-H18)</f>
        <v>1.500000071246177E-3</v>
      </c>
      <c r="I20" s="53"/>
      <c r="J20" s="57"/>
      <c r="K20" s="57"/>
    </row>
    <row r="21" spans="1:17" x14ac:dyDescent="0.2">
      <c r="A21" s="27" t="s">
        <v>25</v>
      </c>
      <c r="B21" s="30" t="s">
        <v>26</v>
      </c>
      <c r="C21" s="50">
        <v>1390000</v>
      </c>
      <c r="D21" s="54"/>
      <c r="E21" s="54"/>
      <c r="F21" s="54"/>
      <c r="G21" s="54"/>
      <c r="H21" s="54"/>
      <c r="I21" s="53"/>
      <c r="J21" s="57"/>
      <c r="K21" s="57"/>
      <c r="Q21" s="65"/>
    </row>
    <row r="24" spans="1:17" x14ac:dyDescent="0.2">
      <c r="A24" s="32" t="s">
        <v>27</v>
      </c>
      <c r="B24" s="33"/>
      <c r="I24" s="3"/>
      <c r="J24" s="3"/>
      <c r="K24" s="3"/>
      <c r="L24" s="3"/>
    </row>
    <row r="25" spans="1:17" x14ac:dyDescent="0.2">
      <c r="I25" s="3"/>
      <c r="J25" s="3"/>
      <c r="K25" s="3"/>
      <c r="L25" s="3"/>
    </row>
    <row r="26" spans="1:17" x14ac:dyDescent="0.2">
      <c r="B26" s="13" t="s">
        <v>4</v>
      </c>
      <c r="C26" s="66">
        <v>2022</v>
      </c>
      <c r="D26" s="67"/>
      <c r="E26" s="66">
        <v>2023</v>
      </c>
      <c r="F26" s="67"/>
      <c r="G26" s="66">
        <v>2024</v>
      </c>
      <c r="H26" s="67"/>
      <c r="I26" s="68">
        <v>2025</v>
      </c>
      <c r="J26" s="68"/>
      <c r="K26" s="68">
        <v>2026</v>
      </c>
      <c r="L26" s="68"/>
      <c r="M26" s="68">
        <v>2027</v>
      </c>
      <c r="N26" s="68"/>
      <c r="O26" s="23"/>
      <c r="P26" s="23"/>
    </row>
    <row r="27" spans="1:17" s="2" customFormat="1" ht="25.5" x14ac:dyDescent="0.2">
      <c r="A27" s="34"/>
      <c r="B27" s="35" t="s">
        <v>28</v>
      </c>
      <c r="C27" s="36" t="s">
        <v>29</v>
      </c>
      <c r="D27" s="36" t="s">
        <v>30</v>
      </c>
      <c r="E27" s="36" t="s">
        <v>29</v>
      </c>
      <c r="F27" s="36" t="s">
        <v>30</v>
      </c>
      <c r="G27" s="36" t="s">
        <v>29</v>
      </c>
      <c r="H27" s="36" t="s">
        <v>30</v>
      </c>
      <c r="I27" s="36" t="s">
        <v>29</v>
      </c>
      <c r="J27" s="36" t="s">
        <v>30</v>
      </c>
      <c r="K27" s="36" t="s">
        <v>29</v>
      </c>
      <c r="L27" s="36" t="s">
        <v>30</v>
      </c>
      <c r="M27" s="36" t="s">
        <v>29</v>
      </c>
      <c r="N27" s="36" t="s">
        <v>30</v>
      </c>
      <c r="O27" s="35" t="s">
        <v>8</v>
      </c>
      <c r="P27" s="46"/>
    </row>
    <row r="28" spans="1:17" s="9" customFormat="1" x14ac:dyDescent="0.2">
      <c r="A28" s="37">
        <v>1</v>
      </c>
      <c r="B28" s="38" t="s">
        <v>31</v>
      </c>
      <c r="C28" s="61">
        <f>C18</f>
        <v>72314.671999999991</v>
      </c>
      <c r="D28" s="60">
        <v>1</v>
      </c>
      <c r="E28" s="61">
        <f>D18</f>
        <v>123199.52650000001</v>
      </c>
      <c r="F28" s="60">
        <v>1</v>
      </c>
      <c r="G28" s="61">
        <f>E18</f>
        <v>258649.2</v>
      </c>
      <c r="H28" s="60">
        <v>1</v>
      </c>
      <c r="I28" s="61">
        <f>F18</f>
        <v>296350.8</v>
      </c>
      <c r="J28" s="60">
        <v>1</v>
      </c>
      <c r="K28" s="61">
        <f>G18</f>
        <v>313912</v>
      </c>
      <c r="L28" s="60">
        <v>1</v>
      </c>
      <c r="M28" s="61">
        <f>H18</f>
        <v>325573.8</v>
      </c>
      <c r="N28" s="60">
        <v>1</v>
      </c>
      <c r="O28" s="63">
        <f>C28+E28+G28+I28+M28+K28</f>
        <v>1389999.9985</v>
      </c>
      <c r="P28" s="47"/>
    </row>
    <row r="29" spans="1:17" s="9" customFormat="1" x14ac:dyDescent="0.2">
      <c r="A29" s="39" t="s">
        <v>32</v>
      </c>
      <c r="B29" s="40" t="s">
        <v>33</v>
      </c>
      <c r="C29" s="62">
        <f>ROUND(C28*0.7,2)</f>
        <v>50620.27</v>
      </c>
      <c r="D29" s="41">
        <f>C29/C28</f>
        <v>0.69999999446861905</v>
      </c>
      <c r="E29" s="62">
        <f>ROUND(E28*0.7,2)</f>
        <v>86239.67</v>
      </c>
      <c r="F29" s="41">
        <f>E29/E28</f>
        <v>0.70000001176952575</v>
      </c>
      <c r="G29" s="62">
        <f>ROUND(G28*0.7,2)</f>
        <v>181054.44</v>
      </c>
      <c r="H29" s="41">
        <f>G29/G28</f>
        <v>0.7</v>
      </c>
      <c r="I29" s="62">
        <f>ROUND(I28*0.7,2)</f>
        <v>207445.56</v>
      </c>
      <c r="J29" s="41">
        <f>I29/I28</f>
        <v>0.70000000000000007</v>
      </c>
      <c r="K29" s="62">
        <f>ROUND(K28*0.7,2)</f>
        <v>219738.4</v>
      </c>
      <c r="L29" s="41">
        <f>K29/K28</f>
        <v>0.7</v>
      </c>
      <c r="M29" s="62">
        <f>ROUND(M28*0.7,2)</f>
        <v>227901.66</v>
      </c>
      <c r="N29" s="41">
        <f>M29/M28</f>
        <v>0.70000000000000007</v>
      </c>
      <c r="O29" s="64">
        <f>C29+E29+G29+I29+K29+M29</f>
        <v>973000</v>
      </c>
      <c r="P29" s="47"/>
    </row>
    <row r="30" spans="1:17" ht="12.75" customHeight="1" x14ac:dyDescent="0.2">
      <c r="A30" s="42" t="s">
        <v>34</v>
      </c>
      <c r="B30" s="43" t="s">
        <v>35</v>
      </c>
      <c r="C30" s="62">
        <f>C28-C29</f>
        <v>21694.401999999995</v>
      </c>
      <c r="D30" s="41">
        <f>C30/C28</f>
        <v>0.3000000055313809</v>
      </c>
      <c r="E30" s="62">
        <f>E28-E29</f>
        <v>36959.856500000009</v>
      </c>
      <c r="F30" s="41">
        <f>E30/E28</f>
        <v>0.2999999882304743</v>
      </c>
      <c r="G30" s="62">
        <f>G28-G29</f>
        <v>77594.760000000009</v>
      </c>
      <c r="H30" s="41">
        <f>G30/G28</f>
        <v>0.30000000000000004</v>
      </c>
      <c r="I30" s="62">
        <f>I28-I29</f>
        <v>88905.239999999991</v>
      </c>
      <c r="J30" s="41">
        <f>I30/I28</f>
        <v>0.3</v>
      </c>
      <c r="K30" s="62">
        <f>K28-K29</f>
        <v>94173.6</v>
      </c>
      <c r="L30" s="41">
        <f>K30/K28</f>
        <v>0.30000000000000004</v>
      </c>
      <c r="M30" s="62">
        <f>M28-M29</f>
        <v>97672.139999999985</v>
      </c>
      <c r="N30" s="41">
        <f>M30/M28</f>
        <v>0.3</v>
      </c>
      <c r="O30" s="64">
        <f>C30+E30+G30+I30+K30+M30</f>
        <v>416999.99849999999</v>
      </c>
      <c r="P30" s="47"/>
    </row>
  </sheetData>
  <mergeCells count="9">
    <mergeCell ref="C26:D26"/>
    <mergeCell ref="E26:F26"/>
    <mergeCell ref="G26:H26"/>
    <mergeCell ref="I26:J26"/>
    <mergeCell ref="J1:N1"/>
    <mergeCell ref="J2:N2"/>
    <mergeCell ref="J10:K10"/>
    <mergeCell ref="M26:N26"/>
    <mergeCell ref="K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bfee90-97c0-40a8-a8fb-a3be31994f97">
      <Terms xmlns="http://schemas.microsoft.com/office/infopath/2007/PartnerControls"/>
    </lcf76f155ced4ddcb4097134ff3c332f>
    <TaxCatchAll xmlns="2d11df42-a036-40cf-95f7-4e940c8b62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227705F14A5340A00ADF388DFA815C" ma:contentTypeVersion="10" ma:contentTypeDescription="Loo uus dokument" ma:contentTypeScope="" ma:versionID="d0e1534948d5b0b0bdc80ed619b0d2cc">
  <xsd:schema xmlns:xsd="http://www.w3.org/2001/XMLSchema" xmlns:xs="http://www.w3.org/2001/XMLSchema" xmlns:p="http://schemas.microsoft.com/office/2006/metadata/properties" xmlns:ns2="d3bfee90-97c0-40a8-a8fb-a3be31994f97" xmlns:ns3="2d11df42-a036-40cf-95f7-4e940c8b62b5" targetNamespace="http://schemas.microsoft.com/office/2006/metadata/properties" ma:root="true" ma:fieldsID="3ae62b5271bb9c7059cace02c6e9ca01" ns2:_="" ns3:_="">
    <xsd:import namespace="d3bfee90-97c0-40a8-a8fb-a3be31994f97"/>
    <xsd:import namespace="2d11df42-a036-40cf-95f7-4e940c8b6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fee90-97c0-40a8-a8fb-a3be31994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1df42-a036-40cf-95f7-4e940c8b62b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fc2c69-3c33-4e36-b916-8f1b6a2bf674}" ma:internalName="TaxCatchAll" ma:showField="CatchAllData" ma:web="2d11df42-a036-40cf-95f7-4e940c8b6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80990-E324-4B5C-894C-B8B995D85B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73954E-7004-4924-91A4-AEC4FE6BE91E}">
  <ds:schemaRefs>
    <ds:schemaRef ds:uri="http://schemas.microsoft.com/office/2006/metadata/properties"/>
    <ds:schemaRef ds:uri="http://schemas.microsoft.com/office/infopath/2007/PartnerControls"/>
    <ds:schemaRef ds:uri="d3bfee90-97c0-40a8-a8fb-a3be31994f97"/>
    <ds:schemaRef ds:uri="2d11df42-a036-40cf-95f7-4e940c8b62b5"/>
  </ds:schemaRefs>
</ds:datastoreItem>
</file>

<file path=customXml/itemProps3.xml><?xml version="1.0" encoding="utf-8"?>
<ds:datastoreItem xmlns:ds="http://schemas.openxmlformats.org/officeDocument/2006/customXml" ds:itemID="{E9A064FC-7651-4D93-B21A-CFA1B8B34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fee90-97c0-40a8-a8fb-a3be31994f97"/>
    <ds:schemaRef ds:uri="2d11df42-a036-40cf-95f7-4e940c8b62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Triinu Sarapuu</dc:creator>
  <cp:keywords/>
  <dc:description/>
  <cp:lastModifiedBy>Jüri Lõssenko - SOM</cp:lastModifiedBy>
  <cp:revision/>
  <dcterms:created xsi:type="dcterms:W3CDTF">2020-11-23T10:47:41Z</dcterms:created>
  <dcterms:modified xsi:type="dcterms:W3CDTF">2025-01-09T12:08:56Z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0x010100E0227705F14A5340A00ADF388DFA815C</vt:lpwstr>
  </property>
  <property fmtid="{D5CDD505-2E9C-101B-9397-08002B2CF9AE}" pid="4" name="_dlc_DocIdItemGuid">
    <vt:lpwstr>faa78691-4c88-40ee-912b-4422bfa813e5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2024-11-05T11:04:13Z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8fe098d2-428d-4bd4-9803-7195fe96f0e2</vt:lpwstr>
  </property>
  <property fmtid="{D5CDD505-2E9C-101B-9397-08002B2CF9AE}" pid="16" name="MSIP_Label_defa4170-0d19-0005-0004-bc88714345d2_ActionId">
    <vt:lpwstr>4a7fa6b4-21aa-481f-802e-8b2386a26a11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ediaServiceImageTags">
    <vt:lpwstr/>
  </property>
</Properties>
</file>