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rkik-file-02\yhine$\HO\05_HOB\02_Ostmine\13_Jana\Lepingu muudatused\OTA-3021_Teenusehindade muudatus_566_1_Kemmerling\"/>
    </mc:Choice>
  </mc:AlternateContent>
  <xr:revisionPtr revIDLastSave="0" documentId="13_ncr:1_{5A3DDC77-0F90-4CD2-9CD3-A56E2EBDB9D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6" i="1" l="1"/>
  <c r="K17" i="1"/>
  <c r="M17" i="1" s="1"/>
  <c r="K18" i="1"/>
  <c r="K19" i="1"/>
  <c r="K20" i="1"/>
  <c r="K21" i="1"/>
  <c r="K22" i="1"/>
  <c r="K23" i="1"/>
  <c r="M23" i="1" s="1"/>
  <c r="K24" i="1"/>
  <c r="K25" i="1"/>
  <c r="K26" i="1"/>
  <c r="K27" i="1"/>
  <c r="K28" i="1"/>
  <c r="K15" i="1"/>
  <c r="M15" i="1" s="1"/>
  <c r="K14" i="1"/>
  <c r="M14" i="1" s="1"/>
  <c r="K11" i="1"/>
  <c r="K12" i="1"/>
  <c r="K13" i="1"/>
  <c r="M13" i="1" s="1"/>
  <c r="K10" i="1"/>
  <c r="J28" i="1"/>
  <c r="N28" i="1" s="1"/>
  <c r="J27" i="1"/>
  <c r="N27" i="1" s="1"/>
  <c r="J24" i="1"/>
  <c r="N24" i="1" s="1"/>
  <c r="J23" i="1"/>
  <c r="N23" i="1" s="1"/>
  <c r="J18" i="1"/>
  <c r="J19" i="1"/>
  <c r="N19" i="1" s="1"/>
  <c r="J20" i="1"/>
  <c r="J17" i="1"/>
  <c r="N17" i="1" s="1"/>
  <c r="J12" i="1"/>
  <c r="N12" i="1" s="1"/>
  <c r="J26" i="1"/>
  <c r="N26" i="1" s="1"/>
  <c r="J25" i="1"/>
  <c r="N25" i="1" s="1"/>
  <c r="J22" i="1"/>
  <c r="N22" i="1" s="1"/>
  <c r="J21" i="1"/>
  <c r="N21" i="1" s="1"/>
  <c r="J16" i="1"/>
  <c r="N16" i="1" s="1"/>
  <c r="J15" i="1"/>
  <c r="N15" i="1" s="1"/>
  <c r="J14" i="1"/>
  <c r="J11" i="1"/>
  <c r="N18" i="1"/>
  <c r="N20" i="1"/>
  <c r="N14" i="1"/>
  <c r="N11" i="1"/>
  <c r="M24" i="1"/>
  <c r="M16" i="1"/>
  <c r="M18" i="1"/>
  <c r="M19" i="1"/>
  <c r="M20" i="1"/>
  <c r="M21" i="1"/>
  <c r="M22" i="1"/>
  <c r="M25" i="1"/>
  <c r="M26" i="1"/>
  <c r="M27" i="1"/>
  <c r="M28" i="1"/>
  <c r="M12" i="1"/>
  <c r="M11" i="1"/>
  <c r="M10" i="1"/>
  <c r="N29" i="1" l="1"/>
</calcChain>
</file>

<file path=xl/sharedStrings.xml><?xml version="1.0" encoding="utf-8"?>
<sst xmlns="http://schemas.openxmlformats.org/spreadsheetml/2006/main" count="128" uniqueCount="52">
  <si>
    <t xml:space="preserve">Pakkuja nimi: </t>
  </si>
  <si>
    <t xml:space="preserve">Reg.kood: </t>
  </si>
  <si>
    <t>OSA</t>
  </si>
  <si>
    <t>Jrk</t>
  </si>
  <si>
    <t>Maakond</t>
  </si>
  <si>
    <t>Asukoht</t>
  </si>
  <si>
    <t>Kätepesu-jaam, arv</t>
  </si>
  <si>
    <t>Välikäimla, arv</t>
  </si>
  <si>
    <t>sh kätepesu-seadmega</t>
  </si>
  <si>
    <t xml:space="preserve">sh küttega </t>
  </si>
  <si>
    <t xml:space="preserve">Hoolduse intervall 
1 kuus </t>
  </si>
  <si>
    <t>Märkused</t>
  </si>
  <si>
    <t>Regulaarse hooldus(t)e maksumus 1 kuus km-ta</t>
  </si>
  <si>
    <t>Välikäimla(te)/ kätepesu-jaama(de) rent 1 kuus km-ta</t>
  </si>
  <si>
    <t>Harjumaa</t>
  </si>
  <si>
    <t>-</t>
  </si>
  <si>
    <t>VIRU</t>
  </si>
  <si>
    <t>Ida-Virumaa</t>
  </si>
  <si>
    <t>Pargi 55, Jõhvi, linnaku lasketiir</t>
  </si>
  <si>
    <t>Jõhvi linnaku lasketiiru välikäimla (püsiehitis), vajalik hooldus tellimisel, eeldatavalt 1 x kuus</t>
  </si>
  <si>
    <t>Sirgala harjutusväli, Narva-Jõesuu</t>
  </si>
  <si>
    <t>Soojal ajal (ca aprillist novembrini)</t>
  </si>
  <si>
    <t>Sirgala harjutusvälja baaslaagri 8 kuivkäimlat (püsiehitis), vajalik hooldus 1 x kuus</t>
  </si>
  <si>
    <t>Kaitseväe keskpolügoon, Suru lasketiir</t>
  </si>
  <si>
    <t>Kaitseväe keskpolügoon, RB1 ja RB2</t>
  </si>
  <si>
    <t>Lääne-Virumaa</t>
  </si>
  <si>
    <t>Rabasaare küla, Tapa vald</t>
  </si>
  <si>
    <t>Loode 35, Tapa, Vilguta ladu CK06</t>
  </si>
  <si>
    <t>Loode 35,Tapa, Vilguta ladu CN01</t>
  </si>
  <si>
    <t>Loode 35,Tapa, Vilguta ladu CN02</t>
  </si>
  <si>
    <t>Loode 35, Tapa, remondihall CB01</t>
  </si>
  <si>
    <t>Loode 35, Tapa, HA01</t>
  </si>
  <si>
    <t>Loode 35, Tapa, CE03</t>
  </si>
  <si>
    <t>Loode 35, Tapa, EK01</t>
  </si>
  <si>
    <t>Loode 35, Tapa, FB01</t>
  </si>
  <si>
    <t>0 % km-ga</t>
  </si>
  <si>
    <t>Lõuna 2, Tapa</t>
  </si>
  <si>
    <t>Paide mnt 96, Tapa, lasketiir</t>
  </si>
  <si>
    <t>Paide mnt 96, Tapa, TJ01</t>
  </si>
  <si>
    <t>Kandle küla, Haljala vald</t>
  </si>
  <si>
    <t>OSA 2 VIRU PAKKUMUS KOKKU</t>
  </si>
  <si>
    <t>Tabel on varustatud vajalike valemitega, pakkuja täidab kõik kollased lahtrid ning kannab rohelise lahtri (pakkumus kokku) väärtuse RHRi maksumuse vormile. Tabelit ei ole lubatud muuta.</t>
  </si>
  <si>
    <t>Ristsubsideerimine on keelatud.</t>
  </si>
  <si>
    <t>Pikaajalise rendi puhul rakenduvad raamlepingus, sh tehnilises kirjelduses toodud nõuded, sh:</t>
  </si>
  <si>
    <t>Juhul, kui tellijal tekib vajadus lisa hoolduseks, siis tellimisel vahehooldusele rakendub sama maksumus, mis on ühe välikäimla ühe korra regulaarse hoolduse maksumus. Tellimisel teenust tuleb osutada hiljemalt 3 tööpäeva jooksul alates tellimuse esitamisest, kui ei ole kokku lepitud teisiti.</t>
  </si>
  <si>
    <t>Tellija võib hankelepingu perioodi jooksul muuta renditavate statsionaarsete välikäimlate/kätepesujaamade arvu ja asukohti ning hoolduse intervalli. Lisanduva välikäimla/kätepesujaama 1 kuu rendi- ja 1 hoolduskorra hinnaks on pakkuja poolt minikonkursi raames pakutud sama piirkonna samasuguse välikäimla/kätepesujaama rendi- ja hoolduskorra hind. Juhul, kui samas piirkonnas puudub renditav sarnane välikäimla, siis on lisanduva seadme 1 kuu rendi ja hoolduse hind sama, kui teeninduskeskusest võrreldaval kaugusel asuvatel seadmetel.</t>
  </si>
  <si>
    <t xml:space="preserve">Minikonkursi käigus pakutav hind on pooltele siduv 2 aastat. Täitjal on õigus peale 2 aasta möödumist (hankelepingu sõlmimisest) esitada hindade korrigeerimiseks põhjendatud avaldus (vt RL p 6.2.1-6.2.3 ja 3.7.4). </t>
  </si>
  <si>
    <t>Ühe välikäimla/ kätepesu-jaama ühe korra regulaarse hoolduse maksumus (sisaldab kõiki kulusid, sh transport, vahehooldus)</t>
  </si>
  <si>
    <t>Ühe välikäimla/ kätepesu-jaama rent 1 kuus km-ta (sisaldab kõiki kulusid, sh paigaldus, teisaldus, transport, lõpupuhastus ja -tühjendamine ja rent)</t>
  </si>
  <si>
    <t>Pakkumuse vorm (hanke osa 2 VIRU)</t>
  </si>
  <si>
    <t>Kemmerling OÜ</t>
  </si>
  <si>
    <t>ALATES 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</si>
</sst>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rgb="FFC0000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horizontal="center" vertical="top"/>
    </xf>
    <xf numFmtId="4" fontId="3" fillId="3" borderId="1" xfId="0" applyNumberFormat="1" applyFont="1" applyFill="1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/>
    </xf>
    <xf numFmtId="0" fontId="0" fillId="4" borderId="1" xfId="0" applyFill="1" applyBorder="1" applyAlignment="1">
      <alignment horizontal="center" vertical="top"/>
    </xf>
    <xf numFmtId="4" fontId="1" fillId="5" borderId="1" xfId="0" applyNumberFormat="1" applyFont="1" applyFill="1" applyBorder="1"/>
    <xf numFmtId="4" fontId="3" fillId="2" borderId="1" xfId="0" applyNumberFormat="1" applyFont="1" applyFill="1" applyBorder="1" applyAlignment="1">
      <alignment horizontal="center" vertical="top"/>
    </xf>
    <xf numFmtId="164" fontId="3" fillId="0" borderId="1" xfId="0" applyNumberFormat="1" applyFont="1" applyBorder="1" applyAlignment="1">
      <alignment horizontal="center" vertical="top" wrapText="1"/>
    </xf>
    <xf numFmtId="0" fontId="0" fillId="4" borderId="0" xfId="0" applyFill="1" applyAlignment="1">
      <alignment horizontal="center" vertical="top"/>
    </xf>
    <xf numFmtId="164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164" fontId="4" fillId="0" borderId="1" xfId="0" applyNumberFormat="1" applyFon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4" borderId="1" xfId="0" applyNumberFormat="1" applyFill="1" applyBorder="1" applyAlignment="1">
      <alignment horizontal="center" vertical="top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</cellXfs>
  <cellStyles count="2">
    <cellStyle name="Hyperlink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52916</xdr:colOff>
      <xdr:row>0</xdr:row>
      <xdr:rowOff>154082</xdr:rowOff>
    </xdr:from>
    <xdr:to>
      <xdr:col>13</xdr:col>
      <xdr:colOff>756396</xdr:colOff>
      <xdr:row>3</xdr:row>
      <xdr:rowOff>168089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1218333" y="154082"/>
          <a:ext cx="3359896" cy="585507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t-EE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rPr>
            <a:t>Lisa 2</a:t>
          </a: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t-E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rPr>
            <a:t>Hankelepingu nr 2-2/24/566-1 muudatus nr 1 juurde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45"/>
  <sheetViews>
    <sheetView tabSelected="1" view="pageLayout" zoomScale="90" zoomScaleNormal="80" zoomScalePageLayoutView="90" workbookViewId="0">
      <selection activeCell="O9" sqref="O9"/>
    </sheetView>
  </sheetViews>
  <sheetFormatPr defaultColWidth="9.140625" defaultRowHeight="15" x14ac:dyDescent="0.25"/>
  <cols>
    <col min="2" max="2" width="5.42578125" bestFit="1" customWidth="1"/>
    <col min="3" max="3" width="14.42578125" bestFit="1" customWidth="1"/>
    <col min="4" max="4" width="27.42578125" customWidth="1"/>
    <col min="5" max="5" width="10.7109375" customWidth="1"/>
    <col min="6" max="6" width="13.42578125" customWidth="1"/>
    <col min="7" max="7" width="12" customWidth="1"/>
    <col min="9" max="9" width="10.42578125" customWidth="1"/>
    <col min="10" max="11" width="22.140625" customWidth="1"/>
    <col min="12" max="12" width="25.42578125" customWidth="1"/>
    <col min="13" max="13" width="11.7109375" customWidth="1"/>
    <col min="14" max="14" width="13.42578125" customWidth="1"/>
  </cols>
  <sheetData>
    <row r="4" spans="1:14" x14ac:dyDescent="0.25">
      <c r="A4" s="1" t="s">
        <v>49</v>
      </c>
    </row>
    <row r="5" spans="1:14" x14ac:dyDescent="0.25">
      <c r="A5" s="1"/>
    </row>
    <row r="6" spans="1:14" x14ac:dyDescent="0.25">
      <c r="A6" t="s">
        <v>0</v>
      </c>
      <c r="C6" s="25" t="s">
        <v>50</v>
      </c>
      <c r="D6" s="26"/>
    </row>
    <row r="7" spans="1:14" x14ac:dyDescent="0.25">
      <c r="A7" s="24" t="s">
        <v>1</v>
      </c>
      <c r="C7" s="25">
        <v>11139497</v>
      </c>
      <c r="D7" s="26"/>
    </row>
    <row r="8" spans="1:14" x14ac:dyDescent="0.25">
      <c r="J8" s="29" t="s">
        <v>51</v>
      </c>
      <c r="K8" s="29"/>
      <c r="M8" s="29" t="s">
        <v>51</v>
      </c>
      <c r="N8" s="29"/>
    </row>
    <row r="9" spans="1:14" ht="120" x14ac:dyDescent="0.25">
      <c r="A9" s="2" t="s">
        <v>2</v>
      </c>
      <c r="B9" s="2" t="s">
        <v>3</v>
      </c>
      <c r="C9" s="2" t="s">
        <v>4</v>
      </c>
      <c r="D9" s="2" t="s">
        <v>5</v>
      </c>
      <c r="E9" s="2" t="s">
        <v>6</v>
      </c>
      <c r="F9" s="2" t="s">
        <v>7</v>
      </c>
      <c r="G9" s="2" t="s">
        <v>8</v>
      </c>
      <c r="H9" s="2" t="s">
        <v>9</v>
      </c>
      <c r="I9" s="2" t="s">
        <v>10</v>
      </c>
      <c r="J9" s="2" t="s">
        <v>48</v>
      </c>
      <c r="K9" s="2" t="s">
        <v>47</v>
      </c>
      <c r="L9" s="2" t="s">
        <v>11</v>
      </c>
      <c r="M9" s="2" t="s">
        <v>12</v>
      </c>
      <c r="N9" s="2" t="s">
        <v>13</v>
      </c>
    </row>
    <row r="10" spans="1:14" s="16" customFormat="1" ht="67.5" customHeight="1" x14ac:dyDescent="0.25">
      <c r="A10" s="3" t="s">
        <v>16</v>
      </c>
      <c r="B10" s="4">
        <v>1</v>
      </c>
      <c r="C10" s="8" t="s">
        <v>17</v>
      </c>
      <c r="D10" s="10" t="s">
        <v>18</v>
      </c>
      <c r="E10" s="10" t="s">
        <v>15</v>
      </c>
      <c r="F10" s="8">
        <v>2</v>
      </c>
      <c r="G10" s="4" t="s">
        <v>15</v>
      </c>
      <c r="H10" s="4" t="s">
        <v>15</v>
      </c>
      <c r="I10" s="4">
        <v>1</v>
      </c>
      <c r="J10" s="14" t="s">
        <v>15</v>
      </c>
      <c r="K10" s="5">
        <f>10*1.08</f>
        <v>10.8</v>
      </c>
      <c r="L10" s="15" t="s">
        <v>19</v>
      </c>
      <c r="M10" s="7">
        <f>(F10*K10)*I10</f>
        <v>21.6</v>
      </c>
      <c r="N10" s="14" t="s">
        <v>15</v>
      </c>
    </row>
    <row r="11" spans="1:14" s="18" customFormat="1" ht="30" x14ac:dyDescent="0.25">
      <c r="A11" s="3" t="s">
        <v>16</v>
      </c>
      <c r="B11" s="4">
        <v>2</v>
      </c>
      <c r="C11" s="8" t="s">
        <v>17</v>
      </c>
      <c r="D11" s="10" t="s">
        <v>20</v>
      </c>
      <c r="E11" s="10" t="s">
        <v>15</v>
      </c>
      <c r="F11" s="4">
        <v>8</v>
      </c>
      <c r="G11" s="4" t="s">
        <v>15</v>
      </c>
      <c r="H11" s="4" t="s">
        <v>15</v>
      </c>
      <c r="I11" s="4">
        <v>1</v>
      </c>
      <c r="J11" s="5">
        <f>15*1.08</f>
        <v>16.200000000000003</v>
      </c>
      <c r="K11" s="5">
        <f t="shared" ref="K11:K28" si="0">10*1.08</f>
        <v>10.8</v>
      </c>
      <c r="L11" s="17"/>
      <c r="M11" s="7">
        <f>(F11*K11)*I11</f>
        <v>86.4</v>
      </c>
      <c r="N11" s="7">
        <f>F11*J11</f>
        <v>129.60000000000002</v>
      </c>
    </row>
    <row r="12" spans="1:14" s="18" customFormat="1" ht="32.25" customHeight="1" x14ac:dyDescent="0.25">
      <c r="A12" s="3" t="s">
        <v>16</v>
      </c>
      <c r="B12" s="4">
        <v>3</v>
      </c>
      <c r="C12" s="8" t="s">
        <v>17</v>
      </c>
      <c r="D12" s="10" t="s">
        <v>20</v>
      </c>
      <c r="E12" s="10">
        <v>2</v>
      </c>
      <c r="F12" s="4" t="s">
        <v>15</v>
      </c>
      <c r="G12" s="4" t="s">
        <v>15</v>
      </c>
      <c r="H12" s="4" t="s">
        <v>15</v>
      </c>
      <c r="I12" s="4">
        <v>1</v>
      </c>
      <c r="J12" s="5">
        <f>30*1.08</f>
        <v>32.400000000000006</v>
      </c>
      <c r="K12" s="5">
        <f t="shared" si="0"/>
        <v>10.8</v>
      </c>
      <c r="L12" s="17" t="s">
        <v>21</v>
      </c>
      <c r="M12" s="7">
        <f>(E12*K12)*I12</f>
        <v>21.6</v>
      </c>
      <c r="N12" s="7">
        <f>E12*J12</f>
        <v>64.800000000000011</v>
      </c>
    </row>
    <row r="13" spans="1:14" s="18" customFormat="1" ht="66" customHeight="1" x14ac:dyDescent="0.25">
      <c r="A13" s="3" t="s">
        <v>16</v>
      </c>
      <c r="B13" s="4">
        <v>4</v>
      </c>
      <c r="C13" s="8" t="s">
        <v>17</v>
      </c>
      <c r="D13" s="10" t="s">
        <v>20</v>
      </c>
      <c r="E13" s="10" t="s">
        <v>15</v>
      </c>
      <c r="F13" s="8">
        <v>8</v>
      </c>
      <c r="G13" s="4" t="s">
        <v>15</v>
      </c>
      <c r="H13" s="4" t="s">
        <v>15</v>
      </c>
      <c r="I13" s="4">
        <v>1</v>
      </c>
      <c r="J13" s="14" t="s">
        <v>15</v>
      </c>
      <c r="K13" s="5">
        <f t="shared" si="0"/>
        <v>10.8</v>
      </c>
      <c r="L13" s="15" t="s">
        <v>22</v>
      </c>
      <c r="M13" s="7">
        <f>(F13*K13)*I13</f>
        <v>86.4</v>
      </c>
      <c r="N13" s="14" t="s">
        <v>15</v>
      </c>
    </row>
    <row r="14" spans="1:14" s="18" customFormat="1" ht="30" x14ac:dyDescent="0.25">
      <c r="A14" s="3" t="s">
        <v>16</v>
      </c>
      <c r="B14" s="4">
        <v>5</v>
      </c>
      <c r="C14" s="8" t="s">
        <v>14</v>
      </c>
      <c r="D14" s="10" t="s">
        <v>23</v>
      </c>
      <c r="E14" s="10" t="s">
        <v>15</v>
      </c>
      <c r="F14" s="8">
        <v>2</v>
      </c>
      <c r="G14" s="4">
        <v>2</v>
      </c>
      <c r="H14" s="4" t="s">
        <v>15</v>
      </c>
      <c r="I14" s="4">
        <v>1</v>
      </c>
      <c r="J14" s="5">
        <f>15*1.08</f>
        <v>16.200000000000003</v>
      </c>
      <c r="K14" s="5">
        <f>15*1.08</f>
        <v>16.200000000000003</v>
      </c>
      <c r="L14" s="15"/>
      <c r="M14" s="7">
        <f t="shared" ref="M14:M28" si="1">(F14*K14)*I14</f>
        <v>32.400000000000006</v>
      </c>
      <c r="N14" s="7">
        <f>F14*J14</f>
        <v>32.400000000000006</v>
      </c>
    </row>
    <row r="15" spans="1:14" s="18" customFormat="1" ht="30" x14ac:dyDescent="0.25">
      <c r="A15" s="3" t="s">
        <v>16</v>
      </c>
      <c r="B15" s="4">
        <v>6</v>
      </c>
      <c r="C15" s="8" t="s">
        <v>14</v>
      </c>
      <c r="D15" s="10" t="s">
        <v>24</v>
      </c>
      <c r="E15" s="10" t="s">
        <v>15</v>
      </c>
      <c r="F15" s="4">
        <v>4</v>
      </c>
      <c r="G15" s="4">
        <v>4</v>
      </c>
      <c r="H15" s="4" t="s">
        <v>15</v>
      </c>
      <c r="I15" s="4">
        <v>2</v>
      </c>
      <c r="J15" s="5">
        <f>15*1.08</f>
        <v>16.200000000000003</v>
      </c>
      <c r="K15" s="5">
        <f t="shared" si="0"/>
        <v>10.8</v>
      </c>
      <c r="L15" s="4"/>
      <c r="M15" s="7">
        <f t="shared" si="1"/>
        <v>86.4</v>
      </c>
      <c r="N15" s="7">
        <f t="shared" ref="N15:N28" si="2">F15*J15</f>
        <v>64.800000000000011</v>
      </c>
    </row>
    <row r="16" spans="1:14" s="18" customFormat="1" x14ac:dyDescent="0.25">
      <c r="A16" s="3" t="s">
        <v>16</v>
      </c>
      <c r="B16" s="4">
        <v>7</v>
      </c>
      <c r="C16" s="8" t="s">
        <v>25</v>
      </c>
      <c r="D16" s="10" t="s">
        <v>26</v>
      </c>
      <c r="E16" s="10" t="s">
        <v>15</v>
      </c>
      <c r="F16" s="4">
        <v>2</v>
      </c>
      <c r="G16" s="4" t="s">
        <v>15</v>
      </c>
      <c r="H16" s="4" t="s">
        <v>15</v>
      </c>
      <c r="I16" s="4">
        <v>2</v>
      </c>
      <c r="J16" s="5">
        <f>15*1.08</f>
        <v>16.200000000000003</v>
      </c>
      <c r="K16" s="5">
        <f t="shared" si="0"/>
        <v>10.8</v>
      </c>
      <c r="L16" s="4"/>
      <c r="M16" s="7">
        <f t="shared" si="1"/>
        <v>43.2</v>
      </c>
      <c r="N16" s="7">
        <f t="shared" si="2"/>
        <v>32.400000000000006</v>
      </c>
    </row>
    <row r="17" spans="1:14" s="18" customFormat="1" ht="30" x14ac:dyDescent="0.25">
      <c r="A17" s="3" t="s">
        <v>16</v>
      </c>
      <c r="B17" s="4">
        <v>8</v>
      </c>
      <c r="C17" s="8" t="s">
        <v>25</v>
      </c>
      <c r="D17" s="10" t="s">
        <v>27</v>
      </c>
      <c r="E17" s="10" t="s">
        <v>15</v>
      </c>
      <c r="F17" s="8">
        <v>1</v>
      </c>
      <c r="G17" s="8">
        <v>1</v>
      </c>
      <c r="H17" s="10">
        <v>1</v>
      </c>
      <c r="I17" s="4">
        <v>1</v>
      </c>
      <c r="J17" s="5">
        <f>35*1.08</f>
        <v>37.800000000000004</v>
      </c>
      <c r="K17" s="5">
        <f t="shared" si="0"/>
        <v>10.8</v>
      </c>
      <c r="L17" s="19"/>
      <c r="M17" s="7">
        <f t="shared" si="1"/>
        <v>10.8</v>
      </c>
      <c r="N17" s="7">
        <f t="shared" si="2"/>
        <v>37.800000000000004</v>
      </c>
    </row>
    <row r="18" spans="1:14" s="18" customFormat="1" ht="30" x14ac:dyDescent="0.25">
      <c r="A18" s="3" t="s">
        <v>16</v>
      </c>
      <c r="B18" s="4">
        <v>9</v>
      </c>
      <c r="C18" s="8" t="s">
        <v>25</v>
      </c>
      <c r="D18" s="10" t="s">
        <v>28</v>
      </c>
      <c r="E18" s="10"/>
      <c r="F18" s="8">
        <v>1</v>
      </c>
      <c r="G18" s="8">
        <v>1</v>
      </c>
      <c r="H18" s="10">
        <v>1</v>
      </c>
      <c r="I18" s="4">
        <v>1</v>
      </c>
      <c r="J18" s="5">
        <f t="shared" ref="J18:J20" si="3">35*1.08</f>
        <v>37.800000000000004</v>
      </c>
      <c r="K18" s="5">
        <f t="shared" si="0"/>
        <v>10.8</v>
      </c>
      <c r="L18" s="19"/>
      <c r="M18" s="7">
        <f t="shared" si="1"/>
        <v>10.8</v>
      </c>
      <c r="N18" s="7">
        <f t="shared" si="2"/>
        <v>37.800000000000004</v>
      </c>
    </row>
    <row r="19" spans="1:14" s="18" customFormat="1" ht="30" x14ac:dyDescent="0.25">
      <c r="A19" s="3" t="s">
        <v>16</v>
      </c>
      <c r="B19" s="4">
        <v>10</v>
      </c>
      <c r="C19" s="8" t="s">
        <v>25</v>
      </c>
      <c r="D19" s="10" t="s">
        <v>29</v>
      </c>
      <c r="E19" s="10" t="s">
        <v>15</v>
      </c>
      <c r="F19" s="8">
        <v>1</v>
      </c>
      <c r="G19" s="8">
        <v>1</v>
      </c>
      <c r="H19" s="10">
        <v>1</v>
      </c>
      <c r="I19" s="4">
        <v>1</v>
      </c>
      <c r="J19" s="5">
        <f t="shared" si="3"/>
        <v>37.800000000000004</v>
      </c>
      <c r="K19" s="5">
        <f t="shared" si="0"/>
        <v>10.8</v>
      </c>
      <c r="L19" s="19"/>
      <c r="M19" s="7">
        <f t="shared" si="1"/>
        <v>10.8</v>
      </c>
      <c r="N19" s="7">
        <f t="shared" si="2"/>
        <v>37.800000000000004</v>
      </c>
    </row>
    <row r="20" spans="1:14" s="18" customFormat="1" ht="30" x14ac:dyDescent="0.25">
      <c r="A20" s="3" t="s">
        <v>16</v>
      </c>
      <c r="B20" s="4">
        <v>11</v>
      </c>
      <c r="C20" s="8" t="s">
        <v>25</v>
      </c>
      <c r="D20" s="10" t="s">
        <v>30</v>
      </c>
      <c r="E20" s="10" t="s">
        <v>15</v>
      </c>
      <c r="F20" s="8">
        <v>1</v>
      </c>
      <c r="G20" s="8">
        <v>1</v>
      </c>
      <c r="H20" s="10">
        <v>1</v>
      </c>
      <c r="I20" s="4">
        <v>1</v>
      </c>
      <c r="J20" s="5">
        <f t="shared" si="3"/>
        <v>37.800000000000004</v>
      </c>
      <c r="K20" s="5">
        <f t="shared" si="0"/>
        <v>10.8</v>
      </c>
      <c r="L20" s="19"/>
      <c r="M20" s="7">
        <f t="shared" si="1"/>
        <v>10.8</v>
      </c>
      <c r="N20" s="7">
        <f t="shared" si="2"/>
        <v>37.800000000000004</v>
      </c>
    </row>
    <row r="21" spans="1:14" s="18" customFormat="1" x14ac:dyDescent="0.25">
      <c r="A21" s="3" t="s">
        <v>16</v>
      </c>
      <c r="B21" s="4">
        <v>12</v>
      </c>
      <c r="C21" s="8" t="s">
        <v>25</v>
      </c>
      <c r="D21" s="10" t="s">
        <v>31</v>
      </c>
      <c r="E21" s="10" t="s">
        <v>15</v>
      </c>
      <c r="F21" s="8">
        <v>1</v>
      </c>
      <c r="G21" s="8">
        <v>1</v>
      </c>
      <c r="H21" s="8" t="s">
        <v>15</v>
      </c>
      <c r="I21" s="4">
        <v>4</v>
      </c>
      <c r="J21" s="5">
        <f>15*1.08</f>
        <v>16.200000000000003</v>
      </c>
      <c r="K21" s="5">
        <f t="shared" si="0"/>
        <v>10.8</v>
      </c>
      <c r="L21" s="19"/>
      <c r="M21" s="7">
        <f t="shared" si="1"/>
        <v>43.2</v>
      </c>
      <c r="N21" s="7">
        <f t="shared" si="2"/>
        <v>16.200000000000003</v>
      </c>
    </row>
    <row r="22" spans="1:14" s="18" customFormat="1" x14ac:dyDescent="0.25">
      <c r="A22" s="3" t="s">
        <v>16</v>
      </c>
      <c r="B22" s="4">
        <v>13</v>
      </c>
      <c r="C22" s="8" t="s">
        <v>25</v>
      </c>
      <c r="D22" s="10" t="s">
        <v>32</v>
      </c>
      <c r="E22" s="10" t="s">
        <v>15</v>
      </c>
      <c r="F22" s="8">
        <v>1</v>
      </c>
      <c r="G22" s="8">
        <v>1</v>
      </c>
      <c r="H22" s="4" t="s">
        <v>15</v>
      </c>
      <c r="I22" s="4">
        <v>1</v>
      </c>
      <c r="J22" s="5">
        <f>15*1.08</f>
        <v>16.200000000000003</v>
      </c>
      <c r="K22" s="5">
        <f t="shared" si="0"/>
        <v>10.8</v>
      </c>
      <c r="L22" s="20"/>
      <c r="M22" s="7">
        <f t="shared" si="1"/>
        <v>10.8</v>
      </c>
      <c r="N22" s="7">
        <f t="shared" si="2"/>
        <v>16.200000000000003</v>
      </c>
    </row>
    <row r="23" spans="1:14" s="18" customFormat="1" x14ac:dyDescent="0.25">
      <c r="A23" s="3" t="s">
        <v>16</v>
      </c>
      <c r="B23" s="4">
        <v>14</v>
      </c>
      <c r="C23" s="8" t="s">
        <v>25</v>
      </c>
      <c r="D23" s="10" t="s">
        <v>33</v>
      </c>
      <c r="E23" s="10" t="s">
        <v>15</v>
      </c>
      <c r="F23" s="8">
        <v>4</v>
      </c>
      <c r="G23" s="8">
        <v>4</v>
      </c>
      <c r="H23" s="4">
        <v>4</v>
      </c>
      <c r="I23" s="4">
        <v>4</v>
      </c>
      <c r="J23" s="5">
        <f t="shared" ref="J23:J24" si="4">35*1.08</f>
        <v>37.800000000000004</v>
      </c>
      <c r="K23" s="5">
        <f t="shared" si="0"/>
        <v>10.8</v>
      </c>
      <c r="L23" s="20"/>
      <c r="M23" s="7">
        <f t="shared" si="1"/>
        <v>172.8</v>
      </c>
      <c r="N23" s="7">
        <f t="shared" si="2"/>
        <v>151.20000000000002</v>
      </c>
    </row>
    <row r="24" spans="1:14" s="18" customFormat="1" x14ac:dyDescent="0.25">
      <c r="A24" s="3" t="s">
        <v>16</v>
      </c>
      <c r="B24" s="4">
        <v>15</v>
      </c>
      <c r="C24" s="11" t="s">
        <v>25</v>
      </c>
      <c r="D24" s="9" t="s">
        <v>34</v>
      </c>
      <c r="E24" s="10" t="s">
        <v>15</v>
      </c>
      <c r="F24" s="11">
        <v>5</v>
      </c>
      <c r="G24" s="11" t="s">
        <v>15</v>
      </c>
      <c r="H24" s="12">
        <v>5</v>
      </c>
      <c r="I24" s="11">
        <v>4</v>
      </c>
      <c r="J24" s="5">
        <f t="shared" si="4"/>
        <v>37.800000000000004</v>
      </c>
      <c r="K24" s="5">
        <f t="shared" si="0"/>
        <v>10.8</v>
      </c>
      <c r="L24" s="21" t="s">
        <v>35</v>
      </c>
      <c r="M24" s="7">
        <f>(F24*K24)*I24</f>
        <v>216</v>
      </c>
      <c r="N24" s="7">
        <f t="shared" si="2"/>
        <v>189.00000000000003</v>
      </c>
    </row>
    <row r="25" spans="1:14" s="18" customFormat="1" x14ac:dyDescent="0.25">
      <c r="A25" s="3" t="s">
        <v>16</v>
      </c>
      <c r="B25" s="4">
        <v>16</v>
      </c>
      <c r="C25" s="8" t="s">
        <v>25</v>
      </c>
      <c r="D25" s="10" t="s">
        <v>36</v>
      </c>
      <c r="E25" s="10" t="s">
        <v>15</v>
      </c>
      <c r="F25" s="8">
        <v>2</v>
      </c>
      <c r="G25" s="8" t="s">
        <v>15</v>
      </c>
      <c r="H25" s="8" t="s">
        <v>15</v>
      </c>
      <c r="I25" s="4">
        <v>4</v>
      </c>
      <c r="J25" s="5">
        <f>15*1.08</f>
        <v>16.200000000000003</v>
      </c>
      <c r="K25" s="5">
        <f t="shared" si="0"/>
        <v>10.8</v>
      </c>
      <c r="L25" s="15"/>
      <c r="M25" s="7">
        <f t="shared" si="1"/>
        <v>86.4</v>
      </c>
      <c r="N25" s="7">
        <f t="shared" si="2"/>
        <v>32.400000000000006</v>
      </c>
    </row>
    <row r="26" spans="1:14" s="18" customFormat="1" x14ac:dyDescent="0.25">
      <c r="A26" s="3" t="s">
        <v>16</v>
      </c>
      <c r="B26" s="4">
        <v>17</v>
      </c>
      <c r="C26" s="8" t="s">
        <v>25</v>
      </c>
      <c r="D26" s="10" t="s">
        <v>37</v>
      </c>
      <c r="E26" s="10" t="s">
        <v>15</v>
      </c>
      <c r="F26" s="8">
        <v>2</v>
      </c>
      <c r="G26" s="8">
        <v>2</v>
      </c>
      <c r="H26" s="4" t="s">
        <v>15</v>
      </c>
      <c r="I26" s="4">
        <v>1</v>
      </c>
      <c r="J26" s="5">
        <f>15*1.08</f>
        <v>16.200000000000003</v>
      </c>
      <c r="K26" s="5">
        <f t="shared" si="0"/>
        <v>10.8</v>
      </c>
      <c r="L26" s="20"/>
      <c r="M26" s="7">
        <f t="shared" si="1"/>
        <v>21.6</v>
      </c>
      <c r="N26" s="7">
        <f t="shared" si="2"/>
        <v>32.400000000000006</v>
      </c>
    </row>
    <row r="27" spans="1:14" s="18" customFormat="1" x14ac:dyDescent="0.25">
      <c r="A27" s="3" t="s">
        <v>16</v>
      </c>
      <c r="B27" s="4">
        <v>18</v>
      </c>
      <c r="C27" s="8" t="s">
        <v>25</v>
      </c>
      <c r="D27" s="10" t="s">
        <v>38</v>
      </c>
      <c r="E27" s="10" t="s">
        <v>15</v>
      </c>
      <c r="F27" s="8">
        <v>1</v>
      </c>
      <c r="G27" s="8">
        <v>1</v>
      </c>
      <c r="H27" s="4">
        <v>1</v>
      </c>
      <c r="I27" s="4">
        <v>1</v>
      </c>
      <c r="J27" s="5">
        <f t="shared" ref="J27:J28" si="5">35*1.08</f>
        <v>37.800000000000004</v>
      </c>
      <c r="K27" s="5">
        <f t="shared" si="0"/>
        <v>10.8</v>
      </c>
      <c r="L27" s="20"/>
      <c r="M27" s="7">
        <f t="shared" si="1"/>
        <v>10.8</v>
      </c>
      <c r="N27" s="7">
        <f t="shared" si="2"/>
        <v>37.800000000000004</v>
      </c>
    </row>
    <row r="28" spans="1:14" s="18" customFormat="1" x14ac:dyDescent="0.25">
      <c r="A28" s="3" t="s">
        <v>16</v>
      </c>
      <c r="B28" s="4">
        <v>19</v>
      </c>
      <c r="C28" s="4" t="s">
        <v>25</v>
      </c>
      <c r="D28" s="6" t="s">
        <v>39</v>
      </c>
      <c r="E28" s="10" t="s">
        <v>15</v>
      </c>
      <c r="F28" s="4">
        <v>1</v>
      </c>
      <c r="G28" s="4">
        <v>1</v>
      </c>
      <c r="H28" s="4">
        <v>1</v>
      </c>
      <c r="I28" s="8">
        <v>2</v>
      </c>
      <c r="J28" s="5">
        <f t="shared" si="5"/>
        <v>37.800000000000004</v>
      </c>
      <c r="K28" s="5">
        <f t="shared" si="0"/>
        <v>10.8</v>
      </c>
      <c r="L28" s="20"/>
      <c r="M28" s="7">
        <f t="shared" si="1"/>
        <v>21.6</v>
      </c>
      <c r="N28" s="7">
        <f t="shared" si="2"/>
        <v>37.800000000000004</v>
      </c>
    </row>
    <row r="29" spans="1:14" ht="15" customHeight="1" x14ac:dyDescent="0.25">
      <c r="A29" s="27" t="s">
        <v>40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13">
        <f>SUM(M10:N28)</f>
        <v>1992.6</v>
      </c>
    </row>
    <row r="31" spans="1:14" x14ac:dyDescent="0.25">
      <c r="A31" s="22" t="s">
        <v>41</v>
      </c>
    </row>
    <row r="32" spans="1:14" x14ac:dyDescent="0.25">
      <c r="A32" t="s">
        <v>42</v>
      </c>
      <c r="C32" s="23"/>
    </row>
    <row r="33" spans="1:14" x14ac:dyDescent="0.25">
      <c r="A33" t="s">
        <v>43</v>
      </c>
      <c r="C33" s="23"/>
    </row>
    <row r="34" spans="1:14" x14ac:dyDescent="0.25">
      <c r="A34" s="28" t="s">
        <v>44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</row>
    <row r="35" spans="1:14" x14ac:dyDescent="0.25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4" x14ac:dyDescent="0.25">
      <c r="A36" s="28" t="s">
        <v>45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1:14" ht="14.25" customHeight="1" x14ac:dyDescent="0.25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</row>
    <row r="38" spans="1:14" ht="14.25" customHeight="1" x14ac:dyDescent="0.25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</row>
    <row r="39" spans="1:14" ht="14.25" customHeight="1" x14ac:dyDescent="0.25">
      <c r="A39" t="s">
        <v>46</v>
      </c>
    </row>
    <row r="41" spans="1:14" ht="15" customHeight="1" x14ac:dyDescent="0.25"/>
    <row r="45" spans="1:14" ht="15" customHeight="1" x14ac:dyDescent="0.25"/>
  </sheetData>
  <mergeCells count="7">
    <mergeCell ref="C6:D6"/>
    <mergeCell ref="C7:D7"/>
    <mergeCell ref="A29:M29"/>
    <mergeCell ref="A34:N35"/>
    <mergeCell ref="A36:N38"/>
    <mergeCell ref="J8:K8"/>
    <mergeCell ref="M8:N8"/>
  </mergeCells>
  <pageMargins left="0.51181102362204722" right="0.51181102362204722" top="0.74803149606299213" bottom="0.55118110236220474" header="0.31496062992125984" footer="0.31496062992125984"/>
  <pageSetup paperSize="9" scale="65" orientation="landscape" r:id="rId1"/>
  <headerFooter>
    <oddFooter>&amp;C&amp;9&amp;P/&amp;N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TaxCatchAll xmlns="d5573a5d-10e4-4724-a6b0-f07fd5e60675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6AB6ED38FDA594AA12C57D59BAAD0F5" ma:contentTypeVersion="3" ma:contentTypeDescription="Loo uus dokument" ma:contentTypeScope="" ma:versionID="b4873e353f968d23f561691d073892c0">
  <xsd:schema xmlns:xsd="http://www.w3.org/2001/XMLSchema" xmlns:xs="http://www.w3.org/2001/XMLSchema" xmlns:p="http://schemas.microsoft.com/office/2006/metadata/properties" xmlns:ns2="d5573a5d-10e4-4724-a6b0-f07fd5e60675" xmlns:ns3="http://schemas.microsoft.com/sharepoint/v4" xmlns:ns4="dc4eddb5-893d-46fb-9a13-cb0b8602c7d4" targetNamespace="http://schemas.microsoft.com/office/2006/metadata/properties" ma:root="true" ma:fieldsID="0a8e7cd9aea8d4fb488a7f8b489dcd37" ns2:_="" ns3:_="" ns4:_="">
    <xsd:import namespace="d5573a5d-10e4-4724-a6b0-f07fd5e60675"/>
    <xsd:import namespace="http://schemas.microsoft.com/sharepoint/v4"/>
    <xsd:import namespace="dc4eddb5-893d-46fb-9a13-cb0b8602c7d4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3:IconOverlay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73a5d-10e4-4724-a6b0-f07fd5e60675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923ae21d-6ebb-4e9c-883a-708c49322b98}" ma:internalName="TaxCatchAll" ma:showField="CatchAllData" ma:web="d5573a5d-10e4-4724-a6b0-f07fd5e606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923ae21d-6ebb-4e9c-883a-708c49322b98}" ma:internalName="TaxCatchAllLabel" ma:readOnly="true" ma:showField="CatchAllDataLabel" ma:web="d5573a5d-10e4-4724-a6b0-f07fd5e606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0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4eddb5-893d-46fb-9a13-cb0b8602c7d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Ühiskasutuse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Ühiskasutusse andmise üksikasjad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291D31-5E71-408E-8754-49CF0ABF74B5}">
  <ds:schemaRefs>
    <ds:schemaRef ds:uri="d5573a5d-10e4-4724-a6b0-f07fd5e60675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dc4eddb5-893d-46fb-9a13-cb0b8602c7d4"/>
    <ds:schemaRef ds:uri="http://schemas.microsoft.com/sharepoint/v4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62A8240-34B5-4370-90D6-2E8545A21B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573a5d-10e4-4724-a6b0-f07fd5e60675"/>
    <ds:schemaRef ds:uri="http://schemas.microsoft.com/sharepoint/v4"/>
    <ds:schemaRef ds:uri="dc4eddb5-893d-46fb-9a13-cb0b8602c7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38E31C-1C4F-451E-B6F8-E25BB955BC3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EDF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Lisa 2.  Pakkumuse vorm_muudatus_Viru</dc:title>
  <dc:subject/>
  <dc:creator>Liina Kampus</dc:creator>
  <cp:keywords/>
  <dc:description/>
  <cp:lastModifiedBy>Jana Saar</cp:lastModifiedBy>
  <cp:revision/>
  <dcterms:created xsi:type="dcterms:W3CDTF">2020-11-25T12:48:17Z</dcterms:created>
  <dcterms:modified xsi:type="dcterms:W3CDTF">2026-08-31T12:48:16Z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0x01010006AB6ED38FDA594AA12C57D59BAAD0F5</vt:lpwstr>
  </property>
</Properties>
</file>