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jl40213\Downloads\"/>
    </mc:Choice>
  </mc:AlternateContent>
  <xr:revisionPtr revIDLastSave="0" documentId="8_{A5A87246-D4F0-41E2-85C5-0388C8DF9FE3}" xr6:coauthVersionLast="47" xr6:coauthVersionMax="47" xr10:uidLastSave="{00000000-0000-0000-0000-000000000000}"/>
  <bookViews>
    <workbookView xWindow="-110" yWindow="-110" windowWidth="19420" windowHeight="10300" xr2:uid="{372B0AE1-CA9F-4007-9457-F9434528365F}"/>
  </bookViews>
  <sheets>
    <sheet name="TAT eelarve" sheetId="3" r:id="rId1"/>
  </sheets>
  <externalReferences>
    <externalReference r:id="rId2"/>
  </externalReferences>
  <definedNames>
    <definedName name="Alkoholi_liigtarvitamise_riskitaseme_alanemine" localSheetId="0">#REF!</definedName>
    <definedName name="Alkoholi_liigtarvitamise_riskitaseme_alanemine">#REF!</definedName>
    <definedName name="Elukohaomavalitsusüksus">[1]SISENDTABEL!$AC$17:$AC$230</definedName>
    <definedName name="Jah_Ei" localSheetId="0">#REF!</definedName>
    <definedName name="Jah_Ei">#REF!</definedName>
    <definedName name="Tekst6" localSheetId="0">'TAT eelarve'!$C$2</definedName>
    <definedName name="Õppimine_ja_osalemine_kursustel_tegevusega_liitumisel" localSheetId="0">#REF!</definedName>
    <definedName name="Õppimine_ja_osalemine_kursustel_tegevusega_liitumise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3" l="1"/>
  <c r="I23" i="3" l="1"/>
  <c r="I21" i="3" s="1"/>
  <c r="I22" i="3"/>
  <c r="I20" i="3"/>
  <c r="I19" i="3"/>
  <c r="C18" i="3"/>
  <c r="I18" i="3" l="1"/>
  <c r="I17" i="3" s="1"/>
  <c r="E26" i="3"/>
  <c r="E24" i="3" s="1"/>
  <c r="E21" i="3"/>
  <c r="E18" i="3"/>
  <c r="E17" i="3" l="1"/>
  <c r="F21" i="3"/>
  <c r="H21" i="3" l="1"/>
  <c r="H26" i="3"/>
  <c r="H24" i="3" s="1"/>
  <c r="G26" i="3"/>
  <c r="G24" i="3" s="1"/>
  <c r="F26" i="3"/>
  <c r="F24" i="3" s="1"/>
  <c r="D26" i="3"/>
  <c r="C26" i="3"/>
  <c r="C24" i="3" s="1"/>
  <c r="G21" i="3"/>
  <c r="G17" i="3" s="1"/>
  <c r="E25" i="3"/>
  <c r="D21" i="3"/>
  <c r="C21" i="3"/>
  <c r="H18" i="3"/>
  <c r="G18" i="3"/>
  <c r="F18" i="3"/>
  <c r="F17" i="3" s="1"/>
  <c r="D18" i="3"/>
  <c r="D24" i="3" l="1"/>
  <c r="I24" i="3" s="1"/>
  <c r="I26" i="3"/>
  <c r="C17" i="3"/>
  <c r="H17" i="3"/>
  <c r="H25" i="3" s="1"/>
  <c r="M38" i="3" s="1"/>
  <c r="N38" i="3" s="1"/>
  <c r="D17" i="3"/>
  <c r="G25" i="3"/>
  <c r="K35" i="3" s="1"/>
  <c r="K37" i="3" s="1"/>
  <c r="F25" i="3"/>
  <c r="I35" i="3" s="1"/>
  <c r="C25" i="3"/>
  <c r="G35" i="3"/>
  <c r="D25" i="3" l="1"/>
  <c r="K38" i="3"/>
  <c r="L38" i="3" s="1"/>
  <c r="M37" i="3"/>
  <c r="M36" i="3" s="1"/>
  <c r="I37" i="3"/>
  <c r="I38" i="3"/>
  <c r="J38" i="3" s="1"/>
  <c r="G37" i="3"/>
  <c r="G38" i="3"/>
  <c r="H38" i="3" s="1"/>
  <c r="C35" i="3"/>
  <c r="C27" i="3"/>
  <c r="D27" i="3" l="1"/>
  <c r="E27" i="3" s="1"/>
  <c r="F27" i="3" s="1"/>
  <c r="G27" i="3" s="1"/>
  <c r="H27" i="3" s="1"/>
  <c r="E35" i="3"/>
  <c r="O35" i="3" s="1"/>
  <c r="I25" i="3"/>
  <c r="N36" i="3"/>
  <c r="K36" i="3"/>
  <c r="L36" i="3" s="1"/>
  <c r="G36" i="3"/>
  <c r="H36" i="3" s="1"/>
  <c r="I36" i="3"/>
  <c r="J36" i="3" s="1"/>
  <c r="C37" i="3"/>
  <c r="C38" i="3"/>
  <c r="E38" i="3" l="1"/>
  <c r="F38" i="3" s="1"/>
  <c r="E37" i="3"/>
  <c r="C36" i="3"/>
  <c r="E36" i="3" l="1"/>
  <c r="F36" i="3" s="1"/>
  <c r="O37" i="3"/>
  <c r="O38" i="3"/>
  <c r="D36" i="3"/>
  <c r="O36" i="3" l="1"/>
</calcChain>
</file>

<file path=xl/sharedStrings.xml><?xml version="1.0" encoding="utf-8"?>
<sst xmlns="http://schemas.openxmlformats.org/spreadsheetml/2006/main" count="65" uniqueCount="46">
  <si>
    <t>"Sotsiaalkaitseministri käskkirjade muutmine" §-s 1 nimetatud sotsiaalkaitseministri 18.09.2022 käskkirjaga nr 118 kinnitatud toetuse andmise tingimuste "Sotsiaalkaitse ja pikaaajalise hoolduse kättesaadavus"</t>
  </si>
  <si>
    <t>Lisa</t>
  </si>
  <si>
    <t>TAT eelarve kulukohtade kaupa</t>
  </si>
  <si>
    <t>TAT abikõlblikkuse periood: 01.03.2022-31.03.2027</t>
  </si>
  <si>
    <t>TAT nimi: Sotsiaalkaitse ja pikaajalise hoolduse kättesaadavus</t>
  </si>
  <si>
    <t>TAT elluviija: Sotsiaalkindlustusamet</t>
  </si>
  <si>
    <t>Rea nr</t>
  </si>
  <si>
    <t>Kulukoht</t>
  </si>
  <si>
    <t>Aasta</t>
  </si>
  <si>
    <t xml:space="preserve">Abikõlblik kulu </t>
  </si>
  <si>
    <t>1</t>
  </si>
  <si>
    <t>TAT otsesed kulud</t>
  </si>
  <si>
    <t>1.1</t>
  </si>
  <si>
    <t>Kaitstud töötamise teenuse väljaarendamine ja osutamine</t>
  </si>
  <si>
    <t>1.1.1</t>
  </si>
  <si>
    <t>Otsene personalikulu</t>
  </si>
  <si>
    <t>1.1.2</t>
  </si>
  <si>
    <t>1.2</t>
  </si>
  <si>
    <t>Integreeritud, isikukeskse ja paindliku erihoolekandeteenuste süsteemi katsetamine</t>
  </si>
  <si>
    <t>1.2.1</t>
  </si>
  <si>
    <t>1.2.2</t>
  </si>
  <si>
    <t>Teenuse piloteerimine ja arendamine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</si>
  <si>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</si>
  <si>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</si>
  <si>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</si>
  <si>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</si>
  <si>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</si>
  <si>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</si>
  <si>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</si>
  <si>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</si>
  <si>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</si>
  <si>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</si>
  <si>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</si>
  <si>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</si>
  <si>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</si>
  <si>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</si>
  <si>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</si>
  <si>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</si>
  <si>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</si>
  <si>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sh ESF+i osalus (kuni 70%)</t>
  </si>
  <si>
    <t>2.2</t>
  </si>
  <si>
    <t>sh riiklik kaasfinantseering</t>
  </si>
  <si>
    <t xml:space="preserve">Omafinantseering </t>
  </si>
  <si>
    <t>Kokku</t>
  </si>
  <si>
    <t>Sotsiaalkaitseministri ......11.2024 käskkirja nr .....</t>
  </si>
  <si>
    <t>Eelarve kokku (2022-2027)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</si>
</sst>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-* #,##0\ _€_-;\-* #,##0\ _€_-;_-* &quot;-&quot;??\ _€_-;_-@_-"/>
    <numFmt numFmtId="166" formatCode="_-* #,##0.00\ _€_-;\-* #,##0.00\ _€_-;_-* &quot;-&quot;??\ _€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B0F0"/>
      <name val="Arial"/>
      <family val="2"/>
      <charset val="186"/>
    </font>
    <font>
      <sz val="10"/>
      <color rgb="FF00B0F0"/>
      <name val="Arial"/>
      <family val="2"/>
      <charset val="186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10"/>
      <color rgb="FF00B050"/>
      <name val="Arial"/>
      <family val="2"/>
      <charset val="186"/>
    </font>
    <font>
      <sz val="10"/>
      <color rgb="FF00B05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130">
    <xf numFmtId="0" fontId="0" fillId="0" borderId="0" xfId="0"/>
    <xf numFmtId="0" fontId="2" fillId="0" borderId="0" xfId="1"/>
    <xf numFmtId="0" fontId="2" fillId="0" borderId="0" xfId="1" applyAlignment="1">
      <alignment wrapText="1"/>
    </xf>
    <xf numFmtId="3" fontId="2" fillId="0" borderId="0" xfId="0" applyNumberFormat="1" applyFont="1" applyAlignment="1">
      <alignment horizontal="right"/>
    </xf>
    <xf numFmtId="3" fontId="2" fillId="0" borderId="0" xfId="1" applyNumberFormat="1" applyAlignment="1">
      <alignment horizontal="right"/>
    </xf>
    <xf numFmtId="0" fontId="3" fillId="0" borderId="0" xfId="0" applyFont="1" applyAlignment="1">
      <alignment wrapText="1"/>
    </xf>
    <xf numFmtId="3" fontId="2" fillId="0" borderId="0" xfId="0" applyNumberFormat="1" applyFont="1" applyAlignment="1">
      <alignment horizontal="right" wrapText="1"/>
    </xf>
    <xf numFmtId="3" fontId="4" fillId="0" borderId="0" xfId="1" applyNumberFormat="1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4" fillId="0" borderId="0" xfId="1" applyFont="1" applyAlignment="1">
      <alignment horizontal="left"/>
    </xf>
    <xf numFmtId="0" fontId="2" fillId="0" borderId="0" xfId="1" applyAlignment="1">
      <alignment horizontal="left"/>
    </xf>
    <xf numFmtId="0" fontId="5" fillId="0" borderId="0" xfId="1" applyFont="1"/>
    <xf numFmtId="0" fontId="2" fillId="0" borderId="0" xfId="1" applyAlignment="1">
      <alignment vertical="top"/>
    </xf>
    <xf numFmtId="0" fontId="4" fillId="0" borderId="0" xfId="1" applyFont="1"/>
    <xf numFmtId="0" fontId="2" fillId="0" borderId="1" xfId="1" applyBorder="1" applyAlignment="1">
      <alignment horizontal="center" vertical="top"/>
    </xf>
    <xf numFmtId="0" fontId="2" fillId="0" borderId="0" xfId="1" applyAlignment="1">
      <alignment horizontal="center" vertical="top"/>
    </xf>
    <xf numFmtId="49" fontId="4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165" fontId="4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49" fontId="4" fillId="2" borderId="5" xfId="1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top" wrapText="1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49" fontId="2" fillId="0" borderId="1" xfId="1" applyNumberForma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" fontId="8" fillId="0" borderId="1" xfId="1" applyNumberFormat="1" applyFont="1" applyBorder="1" applyAlignment="1">
      <alignment vertical="center"/>
    </xf>
    <xf numFmtId="4" fontId="9" fillId="0" borderId="1" xfId="1" applyNumberFormat="1" applyFont="1" applyBorder="1" applyAlignment="1">
      <alignment vertical="center"/>
    </xf>
    <xf numFmtId="0" fontId="10" fillId="0" borderId="0" xfId="1" applyFont="1" applyAlignment="1">
      <alignment vertical="center"/>
    </xf>
    <xf numFmtId="3" fontId="2" fillId="0" borderId="0" xfId="1" applyNumberFormat="1" applyAlignment="1">
      <alignment vertical="center"/>
    </xf>
    <xf numFmtId="49" fontId="4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2" fillId="0" borderId="1" xfId="1" applyBorder="1" applyAlignment="1">
      <alignment vertical="center"/>
    </xf>
    <xf numFmtId="49" fontId="2" fillId="0" borderId="5" xfId="1" applyNumberFormat="1" applyBorder="1" applyAlignment="1">
      <alignment vertical="center"/>
    </xf>
    <xf numFmtId="0" fontId="2" fillId="0" borderId="5" xfId="1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14" fillId="2" borderId="0" xfId="1" applyFont="1" applyFill="1" applyAlignment="1">
      <alignment vertical="center"/>
    </xf>
    <xf numFmtId="0" fontId="4" fillId="0" borderId="4" xfId="1" applyFont="1" applyBorder="1" applyAlignment="1">
      <alignment vertical="center" wrapText="1"/>
    </xf>
    <xf numFmtId="0" fontId="4" fillId="0" borderId="4" xfId="1" applyFont="1" applyBorder="1" applyAlignment="1">
      <alignment vertical="top" wrapText="1"/>
    </xf>
    <xf numFmtId="4" fontId="4" fillId="0" borderId="4" xfId="1" applyNumberFormat="1" applyFont="1" applyBorder="1" applyAlignment="1">
      <alignment vertical="center"/>
    </xf>
    <xf numFmtId="4" fontId="2" fillId="3" borderId="4" xfId="1" applyNumberFormat="1" applyFill="1" applyBorder="1" applyAlignment="1">
      <alignment vertical="center"/>
    </xf>
    <xf numFmtId="4" fontId="2" fillId="3" borderId="6" xfId="1" applyNumberFormat="1" applyFill="1" applyBorder="1" applyAlignment="1">
      <alignment vertical="center"/>
    </xf>
    <xf numFmtId="4" fontId="2" fillId="0" borderId="0" xfId="1" applyNumberFormat="1" applyAlignment="1">
      <alignment vertical="center"/>
    </xf>
    <xf numFmtId="49" fontId="4" fillId="0" borderId="0" xfId="1" applyNumberFormat="1" applyFont="1" applyAlignment="1">
      <alignment vertical="center"/>
    </xf>
    <xf numFmtId="0" fontId="4" fillId="0" borderId="0" xfId="1" applyFont="1" applyAlignment="1">
      <alignment vertical="top" wrapText="1"/>
    </xf>
    <xf numFmtId="3" fontId="2" fillId="0" borderId="0" xfId="1" applyNumberFormat="1" applyAlignment="1">
      <alignment vertical="top"/>
    </xf>
    <xf numFmtId="49" fontId="4" fillId="0" borderId="0" xfId="1" applyNumberFormat="1" applyFont="1" applyAlignment="1">
      <alignment horizontal="left" vertical="top"/>
    </xf>
    <xf numFmtId="0" fontId="4" fillId="0" borderId="0" xfId="1" applyFont="1" applyAlignment="1">
      <alignment wrapText="1"/>
    </xf>
    <xf numFmtId="0" fontId="2" fillId="0" borderId="0" xfId="1" applyAlignment="1">
      <alignment horizontal="left" vertical="top"/>
    </xf>
    <xf numFmtId="0" fontId="4" fillId="0" borderId="0" xfId="1" applyFont="1" applyAlignment="1">
      <alignment vertical="top"/>
    </xf>
    <xf numFmtId="0" fontId="4" fillId="0" borderId="1" xfId="1" applyFont="1" applyBorder="1" applyAlignment="1">
      <alignment horizontal="left" vertical="top"/>
    </xf>
    <xf numFmtId="0" fontId="4" fillId="0" borderId="1" xfId="1" applyFont="1" applyBorder="1" applyAlignment="1">
      <alignment vertical="top" wrapText="1" shrinkToFit="1"/>
    </xf>
    <xf numFmtId="4" fontId="4" fillId="2" borderId="1" xfId="1" applyNumberFormat="1" applyFont="1" applyFill="1" applyBorder="1" applyAlignment="1">
      <alignment vertical="top"/>
    </xf>
    <xf numFmtId="4" fontId="4" fillId="3" borderId="1" xfId="1" applyNumberFormat="1" applyFont="1" applyFill="1" applyBorder="1" applyAlignment="1">
      <alignment vertical="top"/>
    </xf>
    <xf numFmtId="4" fontId="4" fillId="0" borderId="1" xfId="1" applyNumberFormat="1" applyFont="1" applyBorder="1" applyAlignment="1">
      <alignment vertical="top"/>
    </xf>
    <xf numFmtId="4" fontId="4" fillId="0" borderId="0" xfId="1" applyNumberFormat="1" applyFont="1" applyAlignment="1">
      <alignment vertical="top"/>
    </xf>
    <xf numFmtId="0" fontId="4" fillId="0" borderId="1" xfId="1" applyFont="1" applyBorder="1" applyAlignment="1">
      <alignment vertical="top" wrapText="1"/>
    </xf>
    <xf numFmtId="3" fontId="4" fillId="0" borderId="1" xfId="1" applyNumberFormat="1" applyFont="1" applyBorder="1" applyAlignment="1">
      <alignment vertical="top"/>
    </xf>
    <xf numFmtId="3" fontId="4" fillId="0" borderId="0" xfId="1" applyNumberFormat="1" applyFont="1" applyAlignment="1">
      <alignment vertical="top"/>
    </xf>
    <xf numFmtId="49" fontId="2" fillId="0" borderId="1" xfId="1" applyNumberFormat="1" applyBorder="1" applyAlignment="1">
      <alignment horizontal="left" vertical="top"/>
    </xf>
    <xf numFmtId="0" fontId="2" fillId="0" borderId="1" xfId="1" applyBorder="1" applyAlignment="1">
      <alignment vertical="top" wrapText="1" shrinkToFit="1"/>
    </xf>
    <xf numFmtId="4" fontId="2" fillId="2" borderId="1" xfId="1" applyNumberFormat="1" applyFill="1" applyBorder="1" applyAlignment="1">
      <alignment vertical="top"/>
    </xf>
    <xf numFmtId="3" fontId="2" fillId="0" borderId="1" xfId="1" applyNumberFormat="1" applyBorder="1" applyAlignment="1">
      <alignment vertical="top"/>
    </xf>
    <xf numFmtId="4" fontId="2" fillId="0" borderId="0" xfId="1" applyNumberFormat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1" applyNumberFormat="1" applyBorder="1" applyAlignment="1">
      <alignment horizontal="right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horizontal="left" vertical="top"/>
    </xf>
    <xf numFmtId="3" fontId="4" fillId="0" borderId="0" xfId="1" applyNumberFormat="1" applyFont="1" applyAlignment="1">
      <alignment horizontal="right" vertical="center"/>
    </xf>
    <xf numFmtId="3" fontId="2" fillId="0" borderId="0" xfId="1" applyNumberFormat="1" applyAlignment="1">
      <alignment horizontal="center" vertical="top"/>
    </xf>
    <xf numFmtId="4" fontId="15" fillId="0" borderId="0" xfId="0" applyNumberFormat="1" applyFont="1"/>
    <xf numFmtId="4" fontId="2" fillId="3" borderId="1" xfId="1" applyNumberFormat="1" applyFill="1" applyBorder="1" applyAlignment="1">
      <alignment vertical="center"/>
    </xf>
    <xf numFmtId="3" fontId="2" fillId="0" borderId="0" xfId="1" applyNumberFormat="1" applyAlignment="1">
      <alignment horizontal="right" wrapText="1"/>
    </xf>
    <xf numFmtId="0" fontId="4" fillId="0" borderId="1" xfId="1" applyFont="1" applyBorder="1" applyAlignment="1">
      <alignment horizontal="center" vertical="top" wrapText="1"/>
    </xf>
    <xf numFmtId="0" fontId="4" fillId="0" borderId="0" xfId="2" applyNumberFormat="1" applyFont="1" applyFill="1" applyBorder="1" applyAlignment="1">
      <alignment horizontal="center"/>
    </xf>
    <xf numFmtId="0" fontId="6" fillId="0" borderId="0" xfId="2" applyNumberFormat="1" applyFont="1" applyFill="1" applyBorder="1" applyAlignment="1">
      <alignment horizontal="center"/>
    </xf>
    <xf numFmtId="3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top" wrapText="1"/>
    </xf>
    <xf numFmtId="3" fontId="2" fillId="0" borderId="0" xfId="1" applyNumberForma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7" fillId="0" borderId="0" xfId="1" applyFont="1" applyAlignment="1">
      <alignment horizontal="center" vertical="top"/>
    </xf>
    <xf numFmtId="4" fontId="4" fillId="0" borderId="0" xfId="1" applyNumberFormat="1" applyFont="1" applyAlignment="1">
      <alignment vertical="center"/>
    </xf>
    <xf numFmtId="4" fontId="6" fillId="0" borderId="0" xfId="1" applyNumberFormat="1" applyFont="1" applyAlignment="1">
      <alignment vertical="center"/>
    </xf>
    <xf numFmtId="49" fontId="2" fillId="0" borderId="0" xfId="1" applyNumberFormat="1" applyAlignment="1">
      <alignment vertical="center"/>
    </xf>
    <xf numFmtId="4" fontId="8" fillId="0" borderId="0" xfId="1" applyNumberFormat="1" applyFont="1" applyAlignment="1">
      <alignment vertical="center"/>
    </xf>
    <xf numFmtId="4" fontId="7" fillId="0" borderId="0" xfId="1" applyNumberFormat="1" applyFont="1" applyAlignment="1">
      <alignment vertical="center"/>
    </xf>
    <xf numFmtId="4" fontId="9" fillId="0" borderId="0" xfId="1" applyNumberFormat="1" applyFont="1" applyAlignment="1">
      <alignment vertical="center"/>
    </xf>
    <xf numFmtId="4" fontId="12" fillId="0" borderId="0" xfId="1" applyNumberFormat="1" applyFont="1" applyAlignment="1">
      <alignment vertical="center"/>
    </xf>
    <xf numFmtId="0" fontId="2" fillId="0" borderId="0" xfId="1" applyAlignment="1">
      <alignment vertical="center" wrapText="1"/>
    </xf>
    <xf numFmtId="4" fontId="13" fillId="0" borderId="0" xfId="1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4" fontId="4" fillId="0" borderId="0" xfId="1" applyNumberFormat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wrapText="1"/>
    </xf>
    <xf numFmtId="3" fontId="9" fillId="0" borderId="0" xfId="1" applyNumberFormat="1" applyFont="1" applyAlignment="1">
      <alignment horizontal="right"/>
    </xf>
    <xf numFmtId="3" fontId="8" fillId="0" borderId="0" xfId="1" applyNumberFormat="1" applyFont="1" applyAlignment="1">
      <alignment horizontal="center"/>
    </xf>
    <xf numFmtId="0" fontId="8" fillId="0" borderId="1" xfId="2" applyNumberFormat="1" applyFont="1" applyBorder="1" applyAlignment="1">
      <alignment horizontal="center"/>
    </xf>
    <xf numFmtId="0" fontId="8" fillId="0" borderId="4" xfId="2" applyNumberFormat="1" applyFont="1" applyBorder="1" applyAlignment="1">
      <alignment horizontal="center"/>
    </xf>
    <xf numFmtId="3" fontId="8" fillId="0" borderId="3" xfId="1" applyNumberFormat="1" applyFont="1" applyBorder="1" applyAlignment="1">
      <alignment horizontal="center"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3" fontId="9" fillId="0" borderId="1" xfId="1" applyNumberFormat="1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/>
    </xf>
    <xf numFmtId="0" fontId="9" fillId="0" borderId="1" xfId="1" applyFont="1" applyBorder="1" applyAlignment="1">
      <alignment horizontal="center" vertical="top"/>
    </xf>
    <xf numFmtId="4" fontId="8" fillId="2" borderId="3" xfId="1" applyNumberFormat="1" applyFont="1" applyFill="1" applyBorder="1" applyAlignment="1">
      <alignment vertical="center"/>
    </xf>
    <xf numFmtId="4" fontId="8" fillId="2" borderId="8" xfId="1" applyNumberFormat="1" applyFont="1" applyFill="1" applyBorder="1" applyAlignment="1">
      <alignment vertical="center"/>
    </xf>
    <xf numFmtId="4" fontId="8" fillId="2" borderId="1" xfId="1" applyNumberFormat="1" applyFont="1" applyFill="1" applyBorder="1" applyAlignment="1">
      <alignment vertical="center"/>
    </xf>
    <xf numFmtId="4" fontId="8" fillId="2" borderId="4" xfId="1" applyNumberFormat="1" applyFont="1" applyFill="1" applyBorder="1" applyAlignment="1">
      <alignment vertical="center"/>
    </xf>
    <xf numFmtId="4" fontId="9" fillId="0" borderId="4" xfId="1" applyNumberFormat="1" applyFont="1" applyBorder="1" applyAlignment="1">
      <alignment vertical="center"/>
    </xf>
    <xf numFmtId="4" fontId="8" fillId="0" borderId="4" xfId="1" applyNumberFormat="1" applyFont="1" applyBorder="1" applyAlignment="1">
      <alignment vertical="center"/>
    </xf>
    <xf numFmtId="4" fontId="9" fillId="0" borderId="5" xfId="1" applyNumberFormat="1" applyFont="1" applyBorder="1" applyAlignment="1">
      <alignment vertical="center"/>
    </xf>
    <xf numFmtId="4" fontId="9" fillId="0" borderId="2" xfId="1" applyNumberFormat="1" applyFont="1" applyBorder="1" applyAlignment="1">
      <alignment vertical="center"/>
    </xf>
    <xf numFmtId="4" fontId="8" fillId="0" borderId="0" xfId="1" applyNumberFormat="1" applyFont="1"/>
    <xf numFmtId="4" fontId="9" fillId="0" borderId="1" xfId="0" applyNumberFormat="1" applyFont="1" applyBorder="1"/>
    <xf numFmtId="4" fontId="2" fillId="0" borderId="1" xfId="1" applyNumberFormat="1" applyBorder="1" applyAlignment="1">
      <alignment vertical="top"/>
    </xf>
    <xf numFmtId="4" fontId="2" fillId="0" borderId="1" xfId="1" applyNumberFormat="1" applyBorder="1" applyAlignment="1">
      <alignment vertical="center"/>
    </xf>
    <xf numFmtId="0" fontId="8" fillId="0" borderId="1" xfId="1" applyFont="1" applyBorder="1" applyAlignment="1">
      <alignment horizontal="center" vertical="top"/>
    </xf>
    <xf numFmtId="0" fontId="2" fillId="0" borderId="1" xfId="1" applyBorder="1" applyAlignment="1">
      <alignment horizontal="center"/>
    </xf>
    <xf numFmtId="0" fontId="4" fillId="0" borderId="4" xfId="2" applyNumberFormat="1" applyFont="1" applyFill="1" applyBorder="1" applyAlignment="1">
      <alignment horizontal="center" vertical="top"/>
    </xf>
    <xf numFmtId="0" fontId="4" fillId="0" borderId="7" xfId="2" applyNumberFormat="1" applyFont="1" applyFill="1" applyBorder="1" applyAlignment="1">
      <alignment horizontal="center" vertical="top"/>
    </xf>
    <xf numFmtId="0" fontId="4" fillId="0" borderId="1" xfId="2" applyNumberFormat="1" applyFont="1" applyBorder="1" applyAlignment="1">
      <alignment horizontal="center" vertical="top"/>
    </xf>
    <xf numFmtId="3" fontId="2" fillId="0" borderId="0" xfId="1" applyNumberFormat="1" applyAlignment="1">
      <alignment horizontal="right" wrapText="1"/>
    </xf>
    <xf numFmtId="49" fontId="4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0" fontId="4" fillId="0" borderId="4" xfId="2" applyNumberFormat="1" applyFont="1" applyBorder="1" applyAlignment="1">
      <alignment horizontal="center" vertical="top"/>
    </xf>
    <xf numFmtId="0" fontId="4" fillId="0" borderId="7" xfId="2" applyNumberFormat="1" applyFont="1" applyBorder="1" applyAlignment="1">
      <alignment horizontal="center" vertical="top"/>
    </xf>
    <xf numFmtId="3" fontId="8" fillId="0" borderId="1" xfId="1" applyNumberFormat="1" applyFont="1" applyBorder="1" applyAlignment="1">
      <alignment horizontal="center"/>
    </xf>
  </cellXfs>
  <cellStyles count="5">
    <cellStyle name="Koma 2" xfId="2" xr:uid="{DA37C6C9-610B-49E2-80CB-06498FF246A9}"/>
    <cellStyle name="Koma 3" xfId="3" xr:uid="{19F47B08-FC64-44A6-AA06-DE2F97098292}"/>
    <cellStyle name="Normaallaad" xfId="0" builtinId="0"/>
    <cellStyle name="Normaallaad 2" xfId="1" xr:uid="{73A888C0-3E08-4D5D-B4CB-777C64F70AE1}"/>
    <cellStyle name="Normaallaad 3" xfId="4" xr:uid="{CE08BD68-52EB-4C89-B03A-72E6B0F32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tsiaalministeerium.ee\dfs\ESF%20(Terry,%20Regina,%20Andres)\2014%20+%20(Terry%20ja%20Andres)\TAT-T&#246;&#246;turul%20osalemist%20toetavad%20hoolekandeteenused%20(Terry)\TAT-tegevused\seire%20teemad\kinnitatud%20seire%20vormid\Seire_vormi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F"/>
      <sheetName val="ANDMED"/>
      <sheetName val="SISENDTABEL"/>
      <sheetName val="LAIENDATUD_SISENDTABEL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6E77-F8C8-4E1F-9B44-F57CACE8AA79}">
  <sheetPr>
    <pageSetUpPr fitToPage="1"/>
  </sheetPr>
  <dimension ref="A1:BE46"/>
  <sheetViews>
    <sheetView tabSelected="1" topLeftCell="A8" zoomScale="80" zoomScaleNormal="80" zoomScalePageLayoutView="73" workbookViewId="0">
      <selection activeCell="E24" sqref="E24:F24"/>
    </sheetView>
  </sheetViews>
  <sheetFormatPr defaultColWidth="9.453125" defaultRowHeight="12.5" x14ac:dyDescent="0.25"/>
  <cols>
    <col min="1" max="1" width="7.54296875" style="1" customWidth="1"/>
    <col min="2" max="2" width="34" style="2" customWidth="1"/>
    <col min="3" max="3" width="14.81640625" style="4" customWidth="1"/>
    <col min="4" max="4" width="15.453125" style="4" customWidth="1"/>
    <col min="5" max="5" width="14.453125" style="4" customWidth="1"/>
    <col min="6" max="6" width="14.54296875" style="4" customWidth="1"/>
    <col min="7" max="7" width="15" style="4" customWidth="1"/>
    <col min="8" max="8" width="16.26953125" style="4" customWidth="1"/>
    <col min="9" max="9" width="17.453125" style="4" customWidth="1"/>
    <col min="10" max="10" width="8.7265625" style="4" customWidth="1"/>
    <col min="11" max="11" width="22.26953125" style="8" customWidth="1"/>
    <col min="12" max="17" width="14.453125" style="4" customWidth="1"/>
    <col min="18" max="18" width="21.453125" style="4" customWidth="1"/>
    <col min="19" max="21" width="13.54296875" style="4" customWidth="1"/>
    <col min="22" max="22" width="14" style="1" customWidth="1"/>
    <col min="23" max="23" width="9" style="1" customWidth="1"/>
    <col min="24" max="24" width="15.54296875" style="1" customWidth="1"/>
    <col min="25" max="16384" width="9.453125" style="1"/>
  </cols>
  <sheetData>
    <row r="1" spans="1:57" x14ac:dyDescent="0.25">
      <c r="C1" s="3"/>
      <c r="D1" s="3"/>
      <c r="E1" s="3"/>
      <c r="K1" s="4"/>
      <c r="L1" s="4" t="s">
        <v>44</v>
      </c>
    </row>
    <row r="2" spans="1:57" ht="32.25" customHeight="1" x14ac:dyDescent="0.25">
      <c r="C2" s="5"/>
      <c r="D2" s="5"/>
      <c r="E2" s="5"/>
      <c r="F2" s="5"/>
      <c r="G2" s="124" t="s">
        <v>0</v>
      </c>
      <c r="H2" s="124"/>
      <c r="I2" s="124"/>
      <c r="J2" s="124"/>
      <c r="K2" s="124"/>
      <c r="L2" s="124"/>
      <c r="M2" s="74"/>
      <c r="N2" s="74"/>
      <c r="P2" s="124"/>
      <c r="Q2" s="124"/>
      <c r="R2" s="124"/>
      <c r="S2" s="124"/>
      <c r="T2" s="74"/>
      <c r="U2" s="74"/>
    </row>
    <row r="3" spans="1:57" x14ac:dyDescent="0.25">
      <c r="C3" s="3"/>
      <c r="D3" s="6"/>
      <c r="E3" s="6"/>
      <c r="K3" s="4"/>
      <c r="L3" s="4" t="s">
        <v>1</v>
      </c>
    </row>
    <row r="4" spans="1:57" ht="13" x14ac:dyDescent="0.3">
      <c r="C4" s="3"/>
      <c r="D4" s="3"/>
      <c r="F4" s="7"/>
      <c r="G4" s="7"/>
      <c r="R4" s="1"/>
      <c r="S4" s="7"/>
      <c r="T4" s="7"/>
      <c r="U4" s="7"/>
    </row>
    <row r="5" spans="1:57" ht="13" x14ac:dyDescent="0.3">
      <c r="A5" s="9"/>
      <c r="C5" s="3"/>
      <c r="D5" s="3"/>
      <c r="R5" s="1"/>
    </row>
    <row r="6" spans="1:57" ht="13" x14ac:dyDescent="0.3">
      <c r="A6" s="9"/>
      <c r="R6" s="1"/>
    </row>
    <row r="7" spans="1:57" ht="13" x14ac:dyDescent="0.3">
      <c r="A7" s="9" t="s">
        <v>2</v>
      </c>
      <c r="R7" s="1"/>
    </row>
    <row r="8" spans="1:57" x14ac:dyDescent="0.25">
      <c r="R8" s="1"/>
    </row>
    <row r="9" spans="1:57" x14ac:dyDescent="0.25">
      <c r="A9" s="95" t="s">
        <v>3</v>
      </c>
      <c r="B9" s="96"/>
      <c r="C9" s="1"/>
      <c r="D9" s="1"/>
      <c r="E9" s="1"/>
      <c r="F9" s="1"/>
      <c r="G9" s="1"/>
      <c r="H9" s="1"/>
      <c r="I9" s="1"/>
      <c r="J9" s="1"/>
      <c r="K9" s="1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57" x14ac:dyDescent="0.25">
      <c r="A10" s="10" t="s">
        <v>4</v>
      </c>
      <c r="C10" s="1"/>
      <c r="D10" s="1"/>
      <c r="E10" s="1"/>
      <c r="F10" s="1"/>
      <c r="G10" s="1"/>
      <c r="H10" s="1"/>
      <c r="I10" s="1"/>
      <c r="J10" s="1"/>
      <c r="K10" s="1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57" x14ac:dyDescent="0.25">
      <c r="A11" s="12" t="s">
        <v>5</v>
      </c>
      <c r="C11" s="1"/>
      <c r="D11" s="1"/>
      <c r="E11" s="1"/>
      <c r="F11" s="1"/>
      <c r="G11" s="1"/>
      <c r="H11" s="1"/>
      <c r="I11" s="1"/>
      <c r="J11" s="1"/>
      <c r="K11" s="1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57" x14ac:dyDescent="0.25">
      <c r="A12" s="10"/>
      <c r="C12" s="97"/>
      <c r="D12" s="97"/>
      <c r="E12" s="97"/>
      <c r="F12" s="97"/>
      <c r="G12" s="97"/>
      <c r="H12" s="97"/>
      <c r="I12" s="97"/>
      <c r="J12" s="1"/>
      <c r="K12" s="11"/>
    </row>
    <row r="13" spans="1:57" ht="15" customHeight="1" x14ac:dyDescent="0.3">
      <c r="A13" s="125" t="s">
        <v>6</v>
      </c>
      <c r="B13" s="126" t="s">
        <v>7</v>
      </c>
      <c r="C13" s="129" t="s">
        <v>8</v>
      </c>
      <c r="D13" s="129"/>
      <c r="E13" s="129"/>
      <c r="F13" s="129"/>
      <c r="G13" s="129"/>
      <c r="H13" s="129"/>
      <c r="I13" s="98"/>
      <c r="J13" s="1"/>
      <c r="K13" s="11"/>
      <c r="L13" s="1"/>
      <c r="M13" s="1"/>
      <c r="N13" s="1"/>
      <c r="O13" s="1"/>
      <c r="P13" s="1"/>
      <c r="Q13" s="1"/>
    </row>
    <row r="14" spans="1:57" s="13" customFormat="1" ht="13" x14ac:dyDescent="0.3">
      <c r="A14" s="125"/>
      <c r="B14" s="126"/>
      <c r="C14" s="99">
        <v>2022</v>
      </c>
      <c r="D14" s="99">
        <v>2023</v>
      </c>
      <c r="E14" s="99">
        <v>2024</v>
      </c>
      <c r="F14" s="99">
        <v>2025</v>
      </c>
      <c r="G14" s="100">
        <v>2026</v>
      </c>
      <c r="H14" s="99">
        <v>2027</v>
      </c>
      <c r="I14" s="97"/>
      <c r="J14" s="1"/>
      <c r="K14" s="11"/>
      <c r="L14" s="76"/>
      <c r="M14" s="76"/>
      <c r="N14" s="76"/>
      <c r="O14" s="77"/>
      <c r="P14" s="77"/>
      <c r="Q14" s="77"/>
    </row>
    <row r="15" spans="1:57" s="13" customFormat="1" ht="27" customHeight="1" x14ac:dyDescent="0.3">
      <c r="A15" s="125"/>
      <c r="B15" s="126"/>
      <c r="C15" s="101" t="s">
        <v>9</v>
      </c>
      <c r="D15" s="101" t="s">
        <v>9</v>
      </c>
      <c r="E15" s="102" t="s">
        <v>9</v>
      </c>
      <c r="F15" s="102" t="s">
        <v>9</v>
      </c>
      <c r="G15" s="103" t="s">
        <v>9</v>
      </c>
      <c r="H15" s="102" t="s">
        <v>9</v>
      </c>
      <c r="I15" s="119" t="s">
        <v>43</v>
      </c>
      <c r="J15" s="1"/>
      <c r="K15" s="11"/>
      <c r="L15" s="78"/>
      <c r="M15" s="78"/>
      <c r="N15" s="79"/>
      <c r="O15" s="80"/>
      <c r="P15" s="80"/>
      <c r="Q15" s="80"/>
    </row>
    <row r="16" spans="1:57" s="15" customFormat="1" ht="13" x14ac:dyDescent="0.3">
      <c r="A16" s="14">
        <v>1</v>
      </c>
      <c r="B16" s="14">
        <v>2</v>
      </c>
      <c r="C16" s="104">
        <v>3</v>
      </c>
      <c r="D16" s="105">
        <v>4</v>
      </c>
      <c r="E16" s="106">
        <v>5</v>
      </c>
      <c r="F16" s="104">
        <v>6</v>
      </c>
      <c r="G16" s="105">
        <v>7</v>
      </c>
      <c r="H16" s="106">
        <v>8</v>
      </c>
      <c r="I16" s="120">
        <v>9</v>
      </c>
      <c r="J16" s="1"/>
      <c r="K16" s="11"/>
      <c r="L16" s="81"/>
      <c r="M16" s="82"/>
      <c r="O16" s="83"/>
      <c r="P16" s="83"/>
      <c r="Q16" s="8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</row>
    <row r="17" spans="1:57" s="19" customFormat="1" ht="13.5" customHeight="1" x14ac:dyDescent="0.3">
      <c r="A17" s="16" t="s">
        <v>10</v>
      </c>
      <c r="B17" s="17" t="s">
        <v>11</v>
      </c>
      <c r="C17" s="107">
        <f t="shared" ref="C17:G17" si="0">C18+C21</f>
        <v>1603160.41</v>
      </c>
      <c r="D17" s="107">
        <f t="shared" si="0"/>
        <v>4925807.42</v>
      </c>
      <c r="E17" s="107">
        <f>E18+E21</f>
        <v>6211203.8799999999</v>
      </c>
      <c r="F17" s="107">
        <f>F18+F21</f>
        <v>4518545.97</v>
      </c>
      <c r="G17" s="108">
        <f t="shared" si="0"/>
        <v>4527242.96</v>
      </c>
      <c r="H17" s="109">
        <f>H18+H21</f>
        <v>68553.200000000012</v>
      </c>
      <c r="I17" s="109">
        <f>I18+I21</f>
        <v>21854513.84</v>
      </c>
      <c r="J17" s="1"/>
      <c r="K17" s="11"/>
      <c r="L17" s="84"/>
      <c r="M17" s="84"/>
      <c r="N17" s="84"/>
      <c r="O17" s="85"/>
      <c r="P17" s="85"/>
      <c r="Q17" s="85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</row>
    <row r="18" spans="1:57" s="19" customFormat="1" ht="26" x14ac:dyDescent="0.3">
      <c r="A18" s="20" t="s">
        <v>12</v>
      </c>
      <c r="B18" s="21" t="s">
        <v>13</v>
      </c>
      <c r="C18" s="109">
        <f>C19+C20</f>
        <v>1603160.41</v>
      </c>
      <c r="D18" s="109">
        <f t="shared" ref="D18:I18" si="1">D19+D20</f>
        <v>1269654.7400000002</v>
      </c>
      <c r="E18" s="109">
        <f>E19+E20</f>
        <v>9967.16</v>
      </c>
      <c r="F18" s="109">
        <f t="shared" si="1"/>
        <v>0</v>
      </c>
      <c r="G18" s="110">
        <f t="shared" si="1"/>
        <v>0</v>
      </c>
      <c r="H18" s="109">
        <f t="shared" si="1"/>
        <v>0</v>
      </c>
      <c r="I18" s="109">
        <f t="shared" si="1"/>
        <v>2882782.3099999996</v>
      </c>
      <c r="J18" s="1"/>
      <c r="K18" s="87"/>
      <c r="L18" s="84"/>
      <c r="M18" s="84"/>
      <c r="N18" s="84"/>
      <c r="O18" s="85"/>
      <c r="P18" s="85"/>
      <c r="Q18" s="85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</row>
    <row r="19" spans="1:57" s="23" customFormat="1" ht="25.4" customHeight="1" x14ac:dyDescent="0.3">
      <c r="A19" s="24" t="s">
        <v>14</v>
      </c>
      <c r="B19" s="25" t="s">
        <v>15</v>
      </c>
      <c r="C19" s="27">
        <v>73634.44</v>
      </c>
      <c r="D19" s="118">
        <v>92220.62</v>
      </c>
      <c r="E19" s="27">
        <v>9949.68</v>
      </c>
      <c r="F19" s="27">
        <v>0</v>
      </c>
      <c r="G19" s="111">
        <v>0</v>
      </c>
      <c r="H19" s="27">
        <v>0</v>
      </c>
      <c r="I19" s="118">
        <f>SUM(C19:H19)</f>
        <v>175804.74</v>
      </c>
      <c r="J19" s="1"/>
      <c r="K19" s="44"/>
      <c r="L19" s="44"/>
      <c r="M19" s="87"/>
      <c r="N19" s="44"/>
      <c r="O19" s="88"/>
      <c r="P19" s="88"/>
      <c r="Q19" s="88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</row>
    <row r="20" spans="1:57" s="28" customFormat="1" ht="25" x14ac:dyDescent="0.3">
      <c r="A20" s="24" t="s">
        <v>16</v>
      </c>
      <c r="B20" s="25" t="s">
        <v>13</v>
      </c>
      <c r="C20" s="27">
        <v>1529525.97</v>
      </c>
      <c r="D20" s="27">
        <v>1177434.1200000001</v>
      </c>
      <c r="E20" s="27">
        <v>17.48</v>
      </c>
      <c r="F20" s="27">
        <v>0</v>
      </c>
      <c r="G20" s="111">
        <v>0</v>
      </c>
      <c r="H20" s="27">
        <v>0</v>
      </c>
      <c r="I20" s="118">
        <f>SUM(C20:H20)</f>
        <v>2706977.57</v>
      </c>
      <c r="J20" s="1"/>
      <c r="K20" s="44"/>
      <c r="L20" s="44"/>
      <c r="M20" s="89"/>
      <c r="N20" s="44"/>
      <c r="O20" s="88"/>
      <c r="P20" s="88"/>
      <c r="Q20" s="88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</row>
    <row r="21" spans="1:57" s="32" customFormat="1" ht="39" x14ac:dyDescent="0.3">
      <c r="A21" s="30" t="s">
        <v>17</v>
      </c>
      <c r="B21" s="31" t="s">
        <v>18</v>
      </c>
      <c r="C21" s="26">
        <f t="shared" ref="C21:G21" si="2">SUM(C22:C23)</f>
        <v>0</v>
      </c>
      <c r="D21" s="26">
        <f t="shared" si="2"/>
        <v>3656152.6799999997</v>
      </c>
      <c r="E21" s="26">
        <f>SUM(E22:E23)</f>
        <v>6201236.7199999997</v>
      </c>
      <c r="F21" s="26">
        <f>SUM(F22:F23)</f>
        <v>4518545.97</v>
      </c>
      <c r="G21" s="112">
        <f t="shared" si="2"/>
        <v>4527242.96</v>
      </c>
      <c r="H21" s="26">
        <f>SUM(H22:H23)</f>
        <v>68553.200000000012</v>
      </c>
      <c r="I21" s="26">
        <f>SUM(I22:I23)</f>
        <v>18971731.530000001</v>
      </c>
      <c r="J21" s="1"/>
      <c r="K21" s="11"/>
      <c r="L21" s="84"/>
      <c r="M21" s="90"/>
      <c r="N21" s="90"/>
      <c r="O21" s="85"/>
      <c r="P21" s="85"/>
      <c r="Q21" s="85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</row>
    <row r="22" spans="1:57" s="19" customFormat="1" ht="13" x14ac:dyDescent="0.3">
      <c r="A22" s="33" t="s">
        <v>19</v>
      </c>
      <c r="B22" s="34" t="s">
        <v>15</v>
      </c>
      <c r="C22" s="113">
        <v>0</v>
      </c>
      <c r="D22" s="113">
        <v>166787.13</v>
      </c>
      <c r="E22" s="113">
        <v>208923.27</v>
      </c>
      <c r="F22" s="113">
        <v>189594.6</v>
      </c>
      <c r="G22" s="114">
        <v>198291.6</v>
      </c>
      <c r="H22" s="27">
        <v>30506.400000000001</v>
      </c>
      <c r="I22" s="118">
        <f>SUM(C22:H22)</f>
        <v>794103</v>
      </c>
      <c r="J22" s="86"/>
      <c r="K22" s="91"/>
      <c r="L22" s="44"/>
      <c r="M22" s="92"/>
      <c r="N22" s="92"/>
      <c r="O22" s="88"/>
      <c r="P22" s="88"/>
      <c r="Q22" s="88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</row>
    <row r="23" spans="1:57" s="19" customFormat="1" ht="13" x14ac:dyDescent="0.3">
      <c r="A23" s="24" t="s">
        <v>20</v>
      </c>
      <c r="B23" s="35" t="s">
        <v>21</v>
      </c>
      <c r="C23" s="27">
        <v>0</v>
      </c>
      <c r="D23" s="27">
        <v>3489365.55</v>
      </c>
      <c r="E23" s="27">
        <v>5992313.4500000002</v>
      </c>
      <c r="F23" s="116">
        <v>4328951.37</v>
      </c>
      <c r="G23" s="116">
        <v>4328951.3600000003</v>
      </c>
      <c r="H23" s="116">
        <v>38046.800000000003</v>
      </c>
      <c r="I23" s="118">
        <f>SUM(C23:H23)</f>
        <v>18177628.530000001</v>
      </c>
      <c r="J23" s="86"/>
      <c r="K23" s="91"/>
      <c r="L23" s="44"/>
      <c r="M23" s="92"/>
      <c r="N23" s="92"/>
      <c r="O23" s="72"/>
      <c r="P23" s="72"/>
      <c r="Q23" s="72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</row>
    <row r="24" spans="1:57" s="23" customFormat="1" ht="14.25" customHeight="1" x14ac:dyDescent="0.3">
      <c r="A24" s="30" t="s">
        <v>22</v>
      </c>
      <c r="B24" s="36" t="s">
        <v>23</v>
      </c>
      <c r="C24" s="26">
        <f t="shared" ref="C24:H24" si="3">C26*0.15</f>
        <v>11045.165999999999</v>
      </c>
      <c r="D24" s="26">
        <f t="shared" si="3"/>
        <v>38851.162499999999</v>
      </c>
      <c r="E24" s="26">
        <f t="shared" si="3"/>
        <v>32830.942499999997</v>
      </c>
      <c r="F24" s="26">
        <f t="shared" si="3"/>
        <v>28439.19</v>
      </c>
      <c r="G24" s="112">
        <f t="shared" si="3"/>
        <v>29743.739999999998</v>
      </c>
      <c r="H24" s="26">
        <f t="shared" si="3"/>
        <v>4575.96</v>
      </c>
      <c r="I24" s="26">
        <f>SUM(C24:H24)</f>
        <v>145486.16099999999</v>
      </c>
      <c r="J24" s="45"/>
      <c r="K24" s="93"/>
      <c r="L24" s="84"/>
      <c r="M24" s="84"/>
      <c r="N24" s="84"/>
      <c r="O24" s="85"/>
      <c r="P24" s="85"/>
      <c r="Q24" s="85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</row>
    <row r="25" spans="1:57" s="38" customFormat="1" ht="13" x14ac:dyDescent="0.3">
      <c r="A25" s="16" t="s">
        <v>24</v>
      </c>
      <c r="B25" s="37" t="s">
        <v>25</v>
      </c>
      <c r="C25" s="109">
        <f>C24+C17</f>
        <v>1614205.5759999999</v>
      </c>
      <c r="D25" s="109">
        <f t="shared" ref="D25:G25" si="4">D24+D17</f>
        <v>4964658.5824999996</v>
      </c>
      <c r="E25" s="109">
        <f>E24+E17</f>
        <v>6244034.8224999998</v>
      </c>
      <c r="F25" s="109">
        <f>F24+F17</f>
        <v>4546985.16</v>
      </c>
      <c r="G25" s="110">
        <f t="shared" si="4"/>
        <v>4556986.7</v>
      </c>
      <c r="H25" s="109">
        <f>H24+H17</f>
        <v>73129.160000000018</v>
      </c>
      <c r="I25" s="26">
        <f>SUM(C25:H25)</f>
        <v>22000000.000999998</v>
      </c>
      <c r="J25" s="45"/>
      <c r="K25" s="93"/>
      <c r="L25" s="84"/>
      <c r="M25" s="84"/>
      <c r="N25" s="84"/>
      <c r="O25" s="84"/>
      <c r="P25" s="84"/>
      <c r="Q25" s="84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</row>
    <row r="26" spans="1:57" s="23" customFormat="1" ht="13" x14ac:dyDescent="0.3">
      <c r="A26" s="30" t="s">
        <v>26</v>
      </c>
      <c r="B26" s="39" t="s">
        <v>27</v>
      </c>
      <c r="C26" s="26">
        <f>C19+C22</f>
        <v>73634.44</v>
      </c>
      <c r="D26" s="26">
        <f t="shared" ref="D26:H26" si="5">D19+D22</f>
        <v>259007.75</v>
      </c>
      <c r="E26" s="26">
        <f>E19+E22</f>
        <v>218872.94999999998</v>
      </c>
      <c r="F26" s="26">
        <f t="shared" si="5"/>
        <v>189594.6</v>
      </c>
      <c r="G26" s="112">
        <f t="shared" si="5"/>
        <v>198291.6</v>
      </c>
      <c r="H26" s="26">
        <f t="shared" si="5"/>
        <v>30506.400000000001</v>
      </c>
      <c r="I26" s="26">
        <f>SUM(C26:H26)</f>
        <v>969907.74</v>
      </c>
      <c r="J26" s="45"/>
      <c r="K26" s="93"/>
      <c r="L26" s="84"/>
      <c r="M26" s="84"/>
      <c r="N26" s="84"/>
      <c r="O26" s="84"/>
      <c r="P26" s="84"/>
      <c r="Q26" s="84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</row>
    <row r="27" spans="1:57" s="23" customFormat="1" ht="13" x14ac:dyDescent="0.3">
      <c r="A27" s="30" t="s">
        <v>28</v>
      </c>
      <c r="B27" s="39" t="s">
        <v>29</v>
      </c>
      <c r="C27" s="26">
        <f>SUM(C28-C25)</f>
        <v>20385794.423999999</v>
      </c>
      <c r="D27" s="26">
        <f>SUM(C27-D25)</f>
        <v>15421135.841499999</v>
      </c>
      <c r="E27" s="26">
        <f>SUM(D27-E25)</f>
        <v>9177101.0189999994</v>
      </c>
      <c r="F27" s="26">
        <f>SUM(E27-F25)</f>
        <v>4630115.8589999992</v>
      </c>
      <c r="G27" s="112">
        <f>SUM(F27-G25)</f>
        <v>73129.158999999054</v>
      </c>
      <c r="H27" s="26">
        <f>SUM(G27-H25)</f>
        <v>-1.0000009642681107E-3</v>
      </c>
      <c r="I27" s="115"/>
      <c r="J27" s="45"/>
      <c r="K27" s="93"/>
      <c r="L27" s="84"/>
      <c r="M27" s="84"/>
      <c r="N27" s="84"/>
      <c r="O27" s="85"/>
      <c r="P27" s="85"/>
      <c r="Q27" s="85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</row>
    <row r="28" spans="1:57" s="19" customFormat="1" ht="14.25" customHeight="1" x14ac:dyDescent="0.3">
      <c r="A28" s="30" t="s">
        <v>30</v>
      </c>
      <c r="B28" s="40" t="s">
        <v>45</v>
      </c>
      <c r="C28" s="41">
        <v>22000000</v>
      </c>
      <c r="D28" s="42"/>
      <c r="E28" s="43"/>
      <c r="F28" s="43"/>
      <c r="G28" s="43"/>
      <c r="H28" s="73"/>
      <c r="I28" s="23"/>
      <c r="J28" s="45"/>
      <c r="K28" s="46"/>
      <c r="L28" s="84"/>
      <c r="M28" s="44"/>
      <c r="N28" s="44"/>
      <c r="O28" s="44"/>
      <c r="P28" s="44"/>
      <c r="Q28" s="44"/>
      <c r="R28" s="4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7" s="19" customFormat="1" ht="14.25" customHeight="1" x14ac:dyDescent="0.3">
      <c r="A29" s="45"/>
      <c r="B29" s="46"/>
      <c r="C29" s="22"/>
      <c r="D29" s="29"/>
      <c r="E29" s="29"/>
      <c r="I29" s="44"/>
      <c r="J29" s="44"/>
      <c r="K29" s="44"/>
      <c r="L29" s="23"/>
      <c r="M29" s="44"/>
      <c r="N29" s="44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7" ht="13" x14ac:dyDescent="0.3">
      <c r="B30" s="1"/>
      <c r="C30" s="47"/>
      <c r="D30" s="47"/>
      <c r="E30" s="47"/>
      <c r="F30" s="1"/>
      <c r="G30" s="1"/>
      <c r="H30" s="1"/>
      <c r="I30" s="44"/>
      <c r="J30" s="44"/>
      <c r="K30" s="44"/>
      <c r="L30" s="44"/>
      <c r="M30" s="1"/>
      <c r="N30" s="1"/>
      <c r="O30" s="1"/>
      <c r="P30" s="13"/>
      <c r="Q30" s="15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7" ht="13" x14ac:dyDescent="0.3">
      <c r="A31" s="48" t="s">
        <v>31</v>
      </c>
      <c r="B31" s="49"/>
      <c r="L31" s="44"/>
      <c r="Q31" s="18"/>
      <c r="R31" s="15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7" ht="24" customHeight="1" x14ac:dyDescent="0.3">
      <c r="A32" s="10"/>
      <c r="Q32" s="22"/>
      <c r="R32" s="18"/>
      <c r="T32" s="1"/>
      <c r="U32" s="1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15" customFormat="1" ht="13.4" customHeight="1" x14ac:dyDescent="0.3">
      <c r="A33" s="50"/>
      <c r="B33" s="75" t="s">
        <v>8</v>
      </c>
      <c r="C33" s="127">
        <v>2022</v>
      </c>
      <c r="D33" s="128"/>
      <c r="E33" s="127">
        <v>2023</v>
      </c>
      <c r="F33" s="128"/>
      <c r="G33" s="121">
        <v>2024</v>
      </c>
      <c r="H33" s="122"/>
      <c r="I33" s="121">
        <v>2025</v>
      </c>
      <c r="J33" s="122"/>
      <c r="K33" s="121">
        <v>2026</v>
      </c>
      <c r="L33" s="122"/>
      <c r="M33" s="121">
        <v>2027</v>
      </c>
      <c r="N33" s="122"/>
      <c r="O33" s="123"/>
      <c r="P33" s="123"/>
      <c r="Q33" s="13"/>
      <c r="R33" s="22"/>
      <c r="T33" s="71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5" customFormat="1" ht="12.75" customHeight="1" x14ac:dyDescent="0.3">
      <c r="A34" s="75" t="s">
        <v>6</v>
      </c>
      <c r="B34" s="75" t="s">
        <v>32</v>
      </c>
      <c r="C34" s="75" t="s">
        <v>33</v>
      </c>
      <c r="D34" s="75" t="s">
        <v>34</v>
      </c>
      <c r="E34" s="75" t="s">
        <v>33</v>
      </c>
      <c r="F34" s="75" t="s">
        <v>34</v>
      </c>
      <c r="G34" s="75" t="s">
        <v>33</v>
      </c>
      <c r="H34" s="75" t="s">
        <v>34</v>
      </c>
      <c r="I34" s="75" t="s">
        <v>33</v>
      </c>
      <c r="J34" s="75" t="s">
        <v>34</v>
      </c>
      <c r="K34" s="75" t="s">
        <v>33</v>
      </c>
      <c r="L34" s="75" t="s">
        <v>34</v>
      </c>
      <c r="M34" s="75" t="s">
        <v>33</v>
      </c>
      <c r="N34" s="75" t="s">
        <v>34</v>
      </c>
      <c r="O34" s="75" t="s">
        <v>35</v>
      </c>
      <c r="P34" s="75"/>
      <c r="Q34" s="13"/>
      <c r="R34" s="13"/>
      <c r="S34" s="51"/>
      <c r="T34" s="51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2" customFormat="1" ht="14.25" customHeight="1" x14ac:dyDescent="0.3">
      <c r="A35" s="52">
        <v>1</v>
      </c>
      <c r="B35" s="53" t="s">
        <v>36</v>
      </c>
      <c r="C35" s="54">
        <f>C25</f>
        <v>1614205.5759999999</v>
      </c>
      <c r="D35" s="55"/>
      <c r="E35" s="54">
        <f>D25</f>
        <v>4964658.5824999996</v>
      </c>
      <c r="F35" s="55"/>
      <c r="G35" s="56">
        <f>E25</f>
        <v>6244034.8224999998</v>
      </c>
      <c r="H35" s="55"/>
      <c r="I35" s="56">
        <f>F25</f>
        <v>4546985.16</v>
      </c>
      <c r="J35" s="55"/>
      <c r="K35" s="56">
        <f>G25</f>
        <v>4556986.7</v>
      </c>
      <c r="L35" s="55"/>
      <c r="M35" s="56">
        <f>H25</f>
        <v>73129.160000000018</v>
      </c>
      <c r="N35" s="55"/>
      <c r="O35" s="56">
        <f>SUM(C35,E35,G35,I35,K35,M35)</f>
        <v>22000000.000999998</v>
      </c>
      <c r="P35" s="55"/>
      <c r="Q35" s="13"/>
      <c r="R35" s="13"/>
      <c r="S35" s="57"/>
      <c r="T35" s="65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12" customFormat="1" ht="14.25" customHeight="1" x14ac:dyDescent="0.3">
      <c r="A36" s="52">
        <v>2</v>
      </c>
      <c r="B36" s="58" t="s">
        <v>37</v>
      </c>
      <c r="C36" s="54">
        <f>C37+C38</f>
        <v>1614205.5759999999</v>
      </c>
      <c r="D36" s="59">
        <f>C36/C35*100</f>
        <v>100</v>
      </c>
      <c r="E36" s="54">
        <f>E37+E38</f>
        <v>4964658.5824999996</v>
      </c>
      <c r="F36" s="59">
        <f>E36/E35*100</f>
        <v>100</v>
      </c>
      <c r="G36" s="54">
        <f>G37+G38</f>
        <v>6244034.8224999998</v>
      </c>
      <c r="H36" s="59">
        <f>G36/G35*100</f>
        <v>100</v>
      </c>
      <c r="I36" s="56">
        <f>I37+I38</f>
        <v>4546985.16</v>
      </c>
      <c r="J36" s="59">
        <f>I36/I35*100</f>
        <v>100</v>
      </c>
      <c r="K36" s="56">
        <f>K37+K38</f>
        <v>4556986.7</v>
      </c>
      <c r="L36" s="59">
        <f>K36/K35*100</f>
        <v>100</v>
      </c>
      <c r="M36" s="56">
        <f>M37+M38</f>
        <v>73129.160000000018</v>
      </c>
      <c r="N36" s="59">
        <f>M36/M35*100</f>
        <v>100</v>
      </c>
      <c r="O36" s="56">
        <f>SUM(C36,E36,G36,I36,K36,M36)</f>
        <v>22000000.000999998</v>
      </c>
      <c r="P36" s="59">
        <v>100</v>
      </c>
      <c r="Q36" s="65"/>
      <c r="R36" s="94"/>
      <c r="S36" s="57"/>
      <c r="T36" s="60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12" customFormat="1" ht="13.5" customHeight="1" x14ac:dyDescent="0.3">
      <c r="A37" s="61" t="s">
        <v>38</v>
      </c>
      <c r="B37" s="62" t="s">
        <v>39</v>
      </c>
      <c r="C37" s="63">
        <f>C35*70/100</f>
        <v>1129943.9031999998</v>
      </c>
      <c r="D37" s="64">
        <v>70</v>
      </c>
      <c r="E37" s="63">
        <f>E35*70/100</f>
        <v>3475261.0077499999</v>
      </c>
      <c r="F37" s="64">
        <v>70</v>
      </c>
      <c r="G37" s="63">
        <f>G35*70/100</f>
        <v>4370824.3757499997</v>
      </c>
      <c r="H37" s="64">
        <v>70</v>
      </c>
      <c r="I37" s="117">
        <f>I35*70/100</f>
        <v>3182889.6119999997</v>
      </c>
      <c r="J37" s="64">
        <v>70</v>
      </c>
      <c r="K37" s="117">
        <f>K35*70/100</f>
        <v>3189890.69</v>
      </c>
      <c r="L37" s="64">
        <v>70</v>
      </c>
      <c r="M37" s="117">
        <f>M35*70/100</f>
        <v>51190.412000000011</v>
      </c>
      <c r="N37" s="64">
        <v>70</v>
      </c>
      <c r="O37" s="56">
        <f>SUM(C37,E37,G37,I37,K37,M37)</f>
        <v>15400000.000699999</v>
      </c>
      <c r="P37" s="64">
        <v>70</v>
      </c>
      <c r="Q37" s="65"/>
      <c r="R37" s="94"/>
      <c r="S37" s="57"/>
      <c r="T37" s="47"/>
    </row>
    <row r="38" spans="1:56" s="12" customFormat="1" ht="15" customHeight="1" x14ac:dyDescent="0.3">
      <c r="A38" s="61" t="s">
        <v>40</v>
      </c>
      <c r="B38" s="66" t="s">
        <v>41</v>
      </c>
      <c r="C38" s="63">
        <f>C35*30/100</f>
        <v>484261.67279999994</v>
      </c>
      <c r="D38" s="67">
        <v>30</v>
      </c>
      <c r="E38" s="63">
        <f>E35*30/100</f>
        <v>1489397.5747499999</v>
      </c>
      <c r="F38" s="64">
        <f>E38/E35*100</f>
        <v>30</v>
      </c>
      <c r="G38" s="63">
        <f>G35*30/100</f>
        <v>1873210.4467499999</v>
      </c>
      <c r="H38" s="64">
        <f>G38/G35*100</f>
        <v>30</v>
      </c>
      <c r="I38" s="117">
        <f>I35*30/100</f>
        <v>1364095.5480000002</v>
      </c>
      <c r="J38" s="64">
        <f>I38/I35*100</f>
        <v>30.000000000000004</v>
      </c>
      <c r="K38" s="117">
        <f>K35*30/100</f>
        <v>1367096.01</v>
      </c>
      <c r="L38" s="64">
        <f>K38/K35*100</f>
        <v>30</v>
      </c>
      <c r="M38" s="117">
        <f>M35*30/100</f>
        <v>21938.748000000007</v>
      </c>
      <c r="N38" s="64">
        <f>M38/M35*100</f>
        <v>30.000000000000004</v>
      </c>
      <c r="O38" s="56">
        <f>SUM(C38,E38,G38,I38,K38,M38)</f>
        <v>6600000.0002999995</v>
      </c>
      <c r="P38" s="64">
        <v>30</v>
      </c>
      <c r="Q38" s="65"/>
      <c r="R38" s="94"/>
      <c r="S38" s="57"/>
      <c r="T38" s="47"/>
    </row>
    <row r="39" spans="1:56" s="12" customFormat="1" ht="18" customHeight="1" x14ac:dyDescent="0.3">
      <c r="A39" s="52">
        <v>3</v>
      </c>
      <c r="B39" s="58" t="s">
        <v>42</v>
      </c>
      <c r="C39" s="59">
        <v>0</v>
      </c>
      <c r="D39" s="68">
        <v>0</v>
      </c>
      <c r="E39" s="59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13"/>
      <c r="R39" s="13"/>
      <c r="S39" s="60"/>
      <c r="T39" s="60"/>
    </row>
    <row r="40" spans="1:56" s="12" customFormat="1" ht="22.9" customHeight="1" x14ac:dyDescent="0.3">
      <c r="A40" s="69"/>
      <c r="B40" s="46"/>
      <c r="C40" s="60"/>
      <c r="D40" s="7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13"/>
      <c r="R40" s="13"/>
      <c r="S40" s="60"/>
      <c r="T40" s="60"/>
    </row>
    <row r="41" spans="1:56" s="12" customFormat="1" ht="18" customHeight="1" x14ac:dyDescent="0.3">
      <c r="A41" s="69"/>
      <c r="B41" s="46"/>
      <c r="C41" s="60"/>
      <c r="D41" s="70"/>
      <c r="E41" s="60"/>
      <c r="F41" s="60"/>
      <c r="G41" s="60"/>
      <c r="H41" s="60"/>
      <c r="I41" s="4"/>
      <c r="J41" s="4"/>
      <c r="K41" s="8"/>
      <c r="L41" s="4"/>
      <c r="M41" s="4"/>
      <c r="N41" s="4"/>
      <c r="O41" s="4"/>
      <c r="P41" s="4"/>
      <c r="Q41" s="23"/>
      <c r="R41" s="13"/>
      <c r="S41" s="60"/>
      <c r="T41" s="60"/>
    </row>
    <row r="42" spans="1:56" ht="13" x14ac:dyDescent="0.25">
      <c r="B42" s="1"/>
      <c r="C42" s="1"/>
      <c r="D42" s="1"/>
      <c r="E42" s="1"/>
      <c r="F42" s="1"/>
      <c r="G42" s="1"/>
      <c r="H42" s="1"/>
      <c r="Q42" s="44"/>
      <c r="R42" s="23"/>
      <c r="S42" s="1"/>
      <c r="T42" s="1"/>
      <c r="U42" s="1"/>
    </row>
    <row r="43" spans="1:56" x14ac:dyDescent="0.25">
      <c r="B43" s="1"/>
      <c r="C43" s="1"/>
      <c r="D43" s="1"/>
      <c r="E43" s="1"/>
      <c r="F43" s="1"/>
      <c r="G43" s="1"/>
      <c r="H43" s="1"/>
      <c r="Q43" s="44"/>
      <c r="R43" s="44"/>
      <c r="S43" s="1"/>
      <c r="T43" s="1"/>
      <c r="U43" s="1"/>
    </row>
    <row r="44" spans="1:56" x14ac:dyDescent="0.25">
      <c r="B44" s="1"/>
      <c r="C44" s="1"/>
      <c r="D44" s="1"/>
      <c r="E44" s="1"/>
      <c r="F44" s="1"/>
      <c r="G44" s="1"/>
      <c r="H44" s="1"/>
      <c r="R44" s="44"/>
      <c r="S44" s="1"/>
      <c r="T44" s="1"/>
      <c r="U44" s="1"/>
    </row>
    <row r="45" spans="1:56" x14ac:dyDescent="0.25">
      <c r="B45" s="1"/>
      <c r="C45" s="1"/>
      <c r="E45" s="1"/>
      <c r="F45" s="1"/>
      <c r="G45" s="1"/>
      <c r="H45" s="1"/>
      <c r="S45" s="1"/>
      <c r="T45" s="1"/>
      <c r="U45" s="1"/>
    </row>
    <row r="46" spans="1:56" x14ac:dyDescent="0.25">
      <c r="B46" s="1"/>
      <c r="C46" s="1"/>
      <c r="E46" s="1"/>
      <c r="F46" s="1"/>
      <c r="G46" s="1"/>
      <c r="H46" s="1"/>
      <c r="S46" s="1"/>
      <c r="T46" s="1"/>
      <c r="U46" s="1"/>
    </row>
  </sheetData>
  <mergeCells count="12">
    <mergeCell ref="M33:N33"/>
    <mergeCell ref="O33:P33"/>
    <mergeCell ref="G2:L2"/>
    <mergeCell ref="P2:S2"/>
    <mergeCell ref="A13:A15"/>
    <mergeCell ref="B13:B15"/>
    <mergeCell ref="C33:D33"/>
    <mergeCell ref="E33:F33"/>
    <mergeCell ref="G33:H33"/>
    <mergeCell ref="I33:J33"/>
    <mergeCell ref="K33:L33"/>
    <mergeCell ref="C13:H13"/>
  </mergeCells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472B3F6C402443B4D78C39F8D54B3D" ma:contentTypeVersion="13" ma:contentTypeDescription="Create a new document." ma:contentTypeScope="" ma:versionID="a321d388432d4e1c0f3c22448367ec8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9d7ee86558d7221253657acbc7cfe5e8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Props1.xml><?xml version="1.0" encoding="utf-8"?>
<ds:datastoreItem xmlns:ds="http://schemas.openxmlformats.org/officeDocument/2006/customXml" ds:itemID="{AC09DE2E-6913-4A6E-A98A-C1942D80E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517CC-8DC8-4A35-B922-20E7BCD3AB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4026AE-A6CE-4437-AEB1-7F29CAF39E8A}">
  <ds:schemaRefs>
    <ds:schemaRef ds:uri="http://purl.org/dc/elements/1.1/"/>
    <ds:schemaRef ds:uri="08adef74-251f-42fc-9024-6df5c4e3f36b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17076dea-e25b-4474-8f7c-aa2ee5cd0ad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TAT eelarve</vt:lpstr>
      <vt:lpstr>'TAT eelarve'!Tekst6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Viktooria Iljin</dc:creator>
  <cp:keywords/>
  <dc:description/>
  <cp:lastModifiedBy>Jüri Lõssenko - SOM</cp:lastModifiedBy>
  <cp:revision/>
  <dcterms:created xsi:type="dcterms:W3CDTF">2024-07-15T08:11:58Z</dcterms:created>
  <dcterms:modified xsi:type="dcterms:W3CDTF">2024-11-05T11:20:09Z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1324846946</vt:i4>
  </property>
  <property fmtid="{D5CDD505-2E9C-101B-9397-08002B2CF9AE}" pid="3" name="_NewReviewCycle">
    <vt:lpwstr/>
  </property>
  <property fmtid="{D5CDD505-2E9C-101B-9397-08002B2CF9AE}" pid="4" name="_EmailSubject">
    <vt:lpwstr>TAT "Sotsiaalkaitse ja pikaajalise hoolduse kättesaadavus" muutmine</vt:lpwstr>
  </property>
  <property fmtid="{D5CDD505-2E9C-101B-9397-08002B2CF9AE}" pid="5" name="_AuthorEmail">
    <vt:lpwstr>anu.hall@sotsiaalkindlustusamet.ee</vt:lpwstr>
  </property>
  <property fmtid="{D5CDD505-2E9C-101B-9397-08002B2CF9AE}" pid="6" name="_AuthorEmailDisplayName">
    <vt:lpwstr>Anu Hall</vt:lpwstr>
  </property>
  <property fmtid="{D5CDD505-2E9C-101B-9397-08002B2CF9AE}" pid="7" name="_PreviousAdHocReviewCycleID">
    <vt:i4>-1882814596</vt:i4>
  </property>
  <property fmtid="{D5CDD505-2E9C-101B-9397-08002B2CF9AE}" pid="8" name="MSIP_Label_defa4170-0d19-0005-0004-bc88714345d2_Enabled">
    <vt:lpwstr>true</vt:lpwstr>
  </property>
  <property fmtid="{D5CDD505-2E9C-101B-9397-08002B2CF9AE}" pid="9" name="MSIP_Label_defa4170-0d19-0005-0004-bc88714345d2_SetDate">
    <vt:lpwstr>2024-09-04T13:12:50Z</vt:lpwstr>
  </property>
  <property fmtid="{D5CDD505-2E9C-101B-9397-08002B2CF9AE}" pid="10" name="MSIP_Label_defa4170-0d19-0005-0004-bc88714345d2_Method">
    <vt:lpwstr>Standard</vt:lpwstr>
  </property>
  <property fmtid="{D5CDD505-2E9C-101B-9397-08002B2CF9AE}" pid="11" name="MSIP_Label_defa4170-0d19-0005-0004-bc88714345d2_Name">
    <vt:lpwstr>defa4170-0d19-0005-0004-bc88714345d2</vt:lpwstr>
  </property>
  <property fmtid="{D5CDD505-2E9C-101B-9397-08002B2CF9AE}" pid="12" name="MSIP_Label_defa4170-0d19-0005-0004-bc88714345d2_SiteId">
    <vt:lpwstr>8fe098d2-428d-4bd4-9803-7195fe96f0e2</vt:lpwstr>
  </property>
  <property fmtid="{D5CDD505-2E9C-101B-9397-08002B2CF9AE}" pid="13" name="MSIP_Label_defa4170-0d19-0005-0004-bc88714345d2_ActionId">
    <vt:lpwstr>fe1c48aa-b6f5-4832-a933-a46edd70c0cc</vt:lpwstr>
  </property>
  <property fmtid="{D5CDD505-2E9C-101B-9397-08002B2CF9AE}" pid="14" name="MSIP_Label_defa4170-0d19-0005-0004-bc88714345d2_ContentBits">
    <vt:lpwstr>0</vt:lpwstr>
  </property>
  <property fmtid="{D5CDD505-2E9C-101B-9397-08002B2CF9AE}" pid="15" name="ContentTypeId">
    <vt:lpwstr>0x0101009B472B3F6C402443B4D78C39F8D54B3D</vt:lpwstr>
  </property>
  <property fmtid="{D5CDD505-2E9C-101B-9397-08002B2CF9AE}" pid="16" name="MediaServiceImageTags">
    <vt:lpwstr/>
  </property>
  <property fmtid="{D5CDD505-2E9C-101B-9397-08002B2CF9AE}" pid="17" name="_ReviewingToolsShownOnce">
    <vt:lpwstr/>
  </property>
</Properties>
</file>