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kik-edhs.mil.intra/dhs/Active/dav/applications/1/lists/1/items/401634/files/1/"/>
    </mc:Choice>
  </mc:AlternateContent>
  <xr:revisionPtr revIDLastSave="0" documentId="13_ncr:1_{14F725AD-1E89-47AC-A5FB-4B892D62CCB4}" xr6:coauthVersionLast="47" xr6:coauthVersionMax="47" xr10:uidLastSave="{00000000-0000-0000-0000-000000000000}"/>
  <bookViews>
    <workbookView xWindow="-120" yWindow="-120" windowWidth="29040" windowHeight="15720" activeTab="3" xr2:uid="{213DE875-B07C-4F0A-93A6-5EE549FFD1B9}"/>
  </bookViews>
  <sheets>
    <sheet name="OSA 3" sheetId="1" r:id="rId1"/>
    <sheet name="OSA 4" sheetId="2" r:id="rId2"/>
    <sheet name="OSA 5" sheetId="3" r:id="rId3"/>
    <sheet name="OSA 7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2" i="4" l="1"/>
  <c r="J12" i="3"/>
  <c r="K16" i="2"/>
  <c r="J11" i="1"/>
  <c r="I6" i="1"/>
  <c r="I7" i="1"/>
  <c r="F12" i="2"/>
  <c r="L12" i="2" l="1"/>
  <c r="M12" i="2" s="1"/>
  <c r="I12" i="2"/>
  <c r="J7" i="4"/>
  <c r="J8" i="4"/>
  <c r="J9" i="4" s="1"/>
  <c r="J6" i="4"/>
  <c r="J7" i="3"/>
  <c r="J8" i="3"/>
  <c r="J9" i="3" s="1"/>
  <c r="J6" i="3"/>
  <c r="J7" i="1"/>
  <c r="J6" i="1"/>
  <c r="J8" i="1" s="1"/>
  <c r="I7" i="4"/>
  <c r="I8" i="4"/>
  <c r="I6" i="4"/>
  <c r="I7" i="3"/>
  <c r="I8" i="3"/>
  <c r="I6" i="3"/>
  <c r="I6" i="2"/>
  <c r="J6" i="2" s="1"/>
  <c r="F8" i="4"/>
  <c r="F7" i="4"/>
  <c r="F6" i="4"/>
  <c r="F8" i="3"/>
  <c r="F7" i="3"/>
  <c r="F6" i="3"/>
  <c r="F6" i="2"/>
  <c r="F7" i="1"/>
  <c r="F6" i="1"/>
  <c r="F9" i="3" l="1"/>
  <c r="F9" i="4"/>
  <c r="F8" i="1"/>
</calcChain>
</file>

<file path=xl/sharedStrings.xml><?xml version="1.0" encoding="utf-8"?>
<sst xmlns="http://schemas.openxmlformats.org/spreadsheetml/2006/main" count="90" uniqueCount="40">
  <si>
    <t>Liiniveo algus Läänemaa</t>
  </si>
  <si>
    <t>MK Reis OÜ</t>
  </si>
  <si>
    <t>Jrk nr</t>
  </si>
  <si>
    <t>Nimetus</t>
  </si>
  <si>
    <t xml:space="preserve">2 suuna maksumus </t>
  </si>
  <si>
    <t>Istekohti bussis</t>
  </si>
  <si>
    <t>KOKKU</t>
  </si>
  <si>
    <t>Liin nr 6</t>
  </si>
  <si>
    <t>Ei käivitu 01.01.2026, ühe kuulise etteteatamisega valmisolek liini käivitada</t>
  </si>
  <si>
    <t>Liiniveo algus Pärnumaa</t>
  </si>
  <si>
    <t>Liiniveo algus Tartumaa</t>
  </si>
  <si>
    <t>Liiniveo algus Lääne-Virumaa</t>
  </si>
  <si>
    <t>Maksumus kokku km-ta</t>
  </si>
  <si>
    <t>Lepingu muudatus 2-2/26/657-7</t>
  </si>
  <si>
    <t>Lepingu muudatus 2-2/26/657-8</t>
  </si>
  <si>
    <t>Leping 2-2/26/657-6</t>
  </si>
  <si>
    <r>
      <rPr>
        <b/>
        <sz val="11"/>
        <color rgb="FFFF0000"/>
        <rFont val="Aptos Narrow"/>
        <charset val="186"/>
        <scheme val="minor"/>
      </rPr>
      <t>Liin nr 10</t>
    </r>
    <r>
      <rPr>
        <sz val="11"/>
        <color rgb="FFFF0000"/>
        <rFont val="Aptos Narrow"/>
        <charset val="186"/>
        <scheme val="minor"/>
      </rPr>
      <t xml:space="preserve"> Pärnu - Paldiski (E- R)</t>
    </r>
  </si>
  <si>
    <r>
      <rPr>
        <b/>
        <sz val="11"/>
        <color rgb="FFFF0000"/>
        <rFont val="Aptos Narrow"/>
        <charset val="186"/>
        <scheme val="minor"/>
      </rPr>
      <t>Liin nr 9</t>
    </r>
    <r>
      <rPr>
        <sz val="11"/>
        <color rgb="FFFF0000"/>
        <rFont val="Aptos Narrow"/>
        <family val="2"/>
        <charset val="186"/>
        <scheme val="minor"/>
      </rPr>
      <t xml:space="preserve"> Pärnu - Türi - Paide - Tapa (E ja N ning tagasi K ja R)</t>
    </r>
  </si>
  <si>
    <t>2 suuna maksumus</t>
  </si>
  <si>
    <t>Liinipäevade arv  (01.01.2026-31.01.2026)</t>
  </si>
  <si>
    <t>Maksumus kokku  (01.01.2026-31.01.2026)</t>
  </si>
  <si>
    <t>Liiniveopäevade arv ( 01.02.2026 - 30.04.2026)</t>
  </si>
  <si>
    <t>2 suuna maksumus kokku km-ta  (01.05.2026-31.12.2026)</t>
  </si>
  <si>
    <t>maksumus kokku km-ta (01.02.2026 -30.04.2026)</t>
  </si>
  <si>
    <t>Liiniveopäevade arv (01.01.2026 - 30.04.2026)</t>
  </si>
  <si>
    <t>Liinipäevade arv (01.05.2026 - 31.12.2026)</t>
  </si>
  <si>
    <t>2 suuna maksumus kokku km-ta (01.05.2026-31.12.2026)</t>
  </si>
  <si>
    <t>UUS hind 5% hinnatõus 2 suuna maksumus perioodiks 01.05.2026 -31.12.2026</t>
  </si>
  <si>
    <t>Nimetus- Liin nr 9</t>
  </si>
  <si>
    <t>Nimetus- Liin nr 10</t>
  </si>
  <si>
    <r>
      <rPr>
        <b/>
        <sz val="11"/>
        <color rgb="FFFF0000"/>
        <rFont val="Aptos Narrow"/>
        <charset val="186"/>
        <scheme val="minor"/>
      </rPr>
      <t>Liin nr 6</t>
    </r>
    <r>
      <rPr>
        <sz val="11"/>
        <color rgb="FFFF0000"/>
        <rFont val="Aptos Narrow"/>
        <family val="2"/>
        <charset val="186"/>
        <scheme val="minor"/>
      </rPr>
      <t xml:space="preserve"> Haapsalu - Riisipere - Paldiski (E-R)</t>
    </r>
  </si>
  <si>
    <r>
      <rPr>
        <b/>
        <sz val="11"/>
        <color rgb="FFFF0000"/>
        <rFont val="Aptos Narrow"/>
        <charset val="186"/>
        <scheme val="minor"/>
      </rPr>
      <t>Liin nr 25</t>
    </r>
    <r>
      <rPr>
        <sz val="11"/>
        <color rgb="FFFF0000"/>
        <rFont val="Aptos Narrow"/>
        <family val="2"/>
        <charset val="186"/>
        <scheme val="minor"/>
      </rPr>
      <t xml:space="preserve"> Haapsalu - Taebla - Palivere - Ämari (E-R)</t>
    </r>
  </si>
  <si>
    <r>
      <rPr>
        <b/>
        <sz val="11"/>
        <color rgb="FFFF0000"/>
        <rFont val="Aptos Narrow"/>
        <charset val="186"/>
        <scheme val="minor"/>
      </rPr>
      <t>Liin nr 17</t>
    </r>
    <r>
      <rPr>
        <sz val="11"/>
        <color rgb="FFFF0000"/>
        <rFont val="Aptos Narrow"/>
        <family val="2"/>
        <charset val="186"/>
        <scheme val="minor"/>
      </rPr>
      <t xml:space="preserve"> Tartu - Jõhvi (E ja N ning tagasi K ja R)</t>
    </r>
  </si>
  <si>
    <r>
      <rPr>
        <b/>
        <sz val="11"/>
        <color rgb="FFFF0000"/>
        <rFont val="Aptos Narrow"/>
        <charset val="186"/>
        <scheme val="minor"/>
      </rPr>
      <t>Liin nr 18</t>
    </r>
    <r>
      <rPr>
        <sz val="11"/>
        <color rgb="FFFF0000"/>
        <rFont val="Aptos Narrow"/>
        <family val="2"/>
        <charset val="186"/>
        <scheme val="minor"/>
      </rPr>
      <t xml:space="preserve"> Tartu - Võru (E-R)</t>
    </r>
  </si>
  <si>
    <r>
      <rPr>
        <b/>
        <sz val="11"/>
        <color rgb="FFFF0000"/>
        <rFont val="Aptos Narrow"/>
        <charset val="186"/>
        <scheme val="minor"/>
      </rPr>
      <t>Liin nr 22b</t>
    </r>
    <r>
      <rPr>
        <sz val="11"/>
        <color rgb="FFFF0000"/>
        <rFont val="Aptos Narrow"/>
        <family val="2"/>
        <charset val="186"/>
        <scheme val="minor"/>
      </rPr>
      <t xml:space="preserve"> Tartu - Jõgeva - Järv-Jaani - Tapa (E, T ja N ning tagasi (T, K ja R)</t>
    </r>
  </si>
  <si>
    <t>2 suuna maksumus kokku km-ta  (01.01.2026 -30.04.2026)</t>
  </si>
  <si>
    <r>
      <rPr>
        <b/>
        <sz val="11"/>
        <color rgb="FFFF0000"/>
        <rFont val="Aptos Narrow"/>
        <charset val="186"/>
        <scheme val="minor"/>
      </rPr>
      <t>Liin nr 13</t>
    </r>
    <r>
      <rPr>
        <sz val="11"/>
        <color rgb="FFFF0000"/>
        <rFont val="Aptos Narrow"/>
        <family val="2"/>
        <charset val="186"/>
        <scheme val="minor"/>
      </rPr>
      <t xml:space="preserve"> Rakvere - Tapa (E-R)</t>
    </r>
  </si>
  <si>
    <r>
      <rPr>
        <b/>
        <sz val="11"/>
        <color rgb="FFFF0000"/>
        <rFont val="Aptos Narrow"/>
        <charset val="186"/>
        <scheme val="minor"/>
      </rPr>
      <t>Liin nr 14</t>
    </r>
    <r>
      <rPr>
        <sz val="11"/>
        <color rgb="FFFF0000"/>
        <rFont val="Aptos Narrow"/>
        <family val="2"/>
        <charset val="186"/>
        <scheme val="minor"/>
      </rPr>
      <t xml:space="preserve"> Kadrina - Tapa (E-R)</t>
    </r>
  </si>
  <si>
    <r>
      <rPr>
        <b/>
        <sz val="11"/>
        <color rgb="FFFF0000"/>
        <rFont val="Aptos Narrow"/>
        <charset val="186"/>
        <scheme val="minor"/>
      </rPr>
      <t>Liin nr 28</t>
    </r>
    <r>
      <rPr>
        <sz val="11"/>
        <color rgb="FFFF0000"/>
        <rFont val="Aptos Narrow"/>
        <family val="2"/>
        <charset val="186"/>
        <scheme val="minor"/>
      </rPr>
      <t xml:space="preserve"> Tapa - Rakvere - Jõhvi (E-R)</t>
    </r>
  </si>
  <si>
    <t xml:space="preserve">Lisa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</si>
</sst>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rgb="FF006100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charset val="186"/>
      <scheme val="minor"/>
    </font>
    <font>
      <b/>
      <sz val="11"/>
      <name val="Aptos Narrow"/>
      <family val="2"/>
      <charset val="186"/>
      <scheme val="minor"/>
    </font>
    <font>
      <sz val="11"/>
      <name val="Aptos Narrow"/>
      <family val="2"/>
      <charset val="186"/>
      <scheme val="minor"/>
    </font>
    <font>
      <sz val="11"/>
      <color rgb="FFFF0000"/>
      <name val="Aptos Narrow"/>
      <family val="2"/>
      <charset val="186"/>
      <scheme val="minor"/>
    </font>
    <font>
      <b/>
      <sz val="11"/>
      <name val="Aptos Narrow"/>
      <charset val="186"/>
      <scheme val="minor"/>
    </font>
    <font>
      <sz val="11"/>
      <color theme="1"/>
      <name val="Aptos Narrow"/>
      <charset val="186"/>
      <scheme val="minor"/>
    </font>
    <font>
      <b/>
      <sz val="11"/>
      <color rgb="FFFF0000"/>
      <name val="Aptos Narrow"/>
      <charset val="186"/>
      <scheme val="minor"/>
    </font>
    <font>
      <sz val="11"/>
      <color rgb="FFFF0000"/>
      <name val="Aptos Narrow"/>
      <charset val="186"/>
      <scheme val="minor"/>
    </font>
    <font>
      <sz val="8"/>
      <name val="Aptos Narrow"/>
      <family val="2"/>
      <charset val="186"/>
      <scheme val="minor"/>
    </font>
    <font>
      <sz val="11"/>
      <color theme="1"/>
      <name val="Calibri"/>
      <family val="2"/>
      <charset val="186"/>
    </font>
    <font>
      <sz val="11"/>
      <color rgb="FF454545"/>
      <name val="Calibri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1" applyNumberFormat="0" applyFont="0" applyAlignment="0" applyProtection="0"/>
  </cellStyleXfs>
  <cellXfs count="74">
    <xf numFmtId="0" fontId="0" fillId="0" borderId="0" xfId="0"/>
    <xf numFmtId="0" fontId="4" fillId="0" borderId="0" xfId="0" applyFont="1"/>
    <xf numFmtId="0" fontId="5" fillId="2" borderId="2" xfId="1" applyFont="1" applyBorder="1" applyAlignment="1">
      <alignment horizontal="center" vertical="center"/>
    </xf>
    <xf numFmtId="0" fontId="5" fillId="2" borderId="2" xfId="1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 applyAlignment="1"/>
    <xf numFmtId="0" fontId="7" fillId="0" borderId="0" xfId="0" applyFont="1"/>
    <xf numFmtId="0" fontId="0" fillId="0" borderId="0" xfId="0" applyAlignment="1">
      <alignment horizontal="right"/>
    </xf>
    <xf numFmtId="0" fontId="0" fillId="0" borderId="0" xfId="0" applyBorder="1"/>
    <xf numFmtId="0" fontId="6" fillId="0" borderId="5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2" borderId="7" xfId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6" fillId="0" borderId="8" xfId="1" applyFont="1" applyFill="1" applyBorder="1" applyAlignment="1">
      <alignment horizontal="center" vertical="center"/>
    </xf>
    <xf numFmtId="0" fontId="5" fillId="4" borderId="11" xfId="1" applyFont="1" applyFill="1" applyBorder="1" applyAlignment="1">
      <alignment horizontal="center" vertical="center" wrapText="1"/>
    </xf>
    <xf numFmtId="0" fontId="5" fillId="4" borderId="12" xfId="1" applyFont="1" applyFill="1" applyBorder="1" applyAlignment="1">
      <alignment horizontal="center" vertical="center" wrapText="1"/>
    </xf>
    <xf numFmtId="0" fontId="5" fillId="2" borderId="13" xfId="1" applyFont="1" applyBorder="1" applyAlignment="1">
      <alignment horizontal="center" vertical="center" wrapText="1"/>
    </xf>
    <xf numFmtId="0" fontId="4" fillId="0" borderId="3" xfId="0" applyFont="1" applyBorder="1"/>
    <xf numFmtId="0" fontId="11" fillId="0" borderId="2" xfId="1" applyFont="1" applyFill="1" applyBorder="1" applyAlignment="1">
      <alignment horizontal="left" vertical="center"/>
    </xf>
    <xf numFmtId="0" fontId="5" fillId="5" borderId="14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5" fillId="2" borderId="15" xfId="1" applyFont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8" fillId="5" borderId="16" xfId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8" fillId="6" borderId="3" xfId="2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/>
    </xf>
    <xf numFmtId="0" fontId="5" fillId="5" borderId="9" xfId="1" applyFont="1" applyFill="1" applyBorder="1" applyAlignment="1">
      <alignment horizontal="center" vertical="center" wrapText="1"/>
    </xf>
    <xf numFmtId="0" fontId="5" fillId="6" borderId="9" xfId="2" applyFont="1" applyFill="1" applyBorder="1" applyAlignment="1">
      <alignment horizontal="center" vertical="center" wrapText="1"/>
    </xf>
    <xf numFmtId="0" fontId="5" fillId="7" borderId="9" xfId="1" applyFont="1" applyFill="1" applyBorder="1" applyAlignment="1">
      <alignment horizontal="center" vertical="center" wrapText="1"/>
    </xf>
    <xf numFmtId="0" fontId="5" fillId="7" borderId="2" xfId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8" fillId="6" borderId="3" xfId="0" applyFont="1" applyFill="1" applyBorder="1" applyAlignment="1">
      <alignment horizontal="center" vertical="center"/>
    </xf>
    <xf numFmtId="0" fontId="5" fillId="2" borderId="5" xfId="1" applyFont="1" applyBorder="1" applyAlignment="1">
      <alignment horizontal="center" vertical="center"/>
    </xf>
    <xf numFmtId="0" fontId="5" fillId="7" borderId="8" xfId="1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3" fillId="0" borderId="5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</cellXfs>
  <cellStyles count="3">
    <cellStyle name="Hea" xfId="1" builtinId="26"/>
    <cellStyle name="Märkus" xfId="2" builtinId="10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027AB-9A84-43FE-B509-6F54DEE73818}">
  <dimension ref="B1:J12"/>
  <sheetViews>
    <sheetView workbookViewId="0">
      <selection activeCell="J2" sqref="J2"/>
    </sheetView>
  </sheetViews>
  <sheetFormatPr defaultRowHeight="14.25"/>
  <cols>
    <col min="3" max="3" width="46.625" customWidth="1"/>
    <col min="4" max="4" width="15.5" customWidth="1"/>
    <col min="5" max="5" width="14.375" customWidth="1"/>
    <col min="6" max="6" width="16.375" customWidth="1"/>
    <col min="7" max="7" width="9.5" customWidth="1"/>
    <col min="8" max="8" width="15.625" customWidth="1"/>
    <col min="9" max="9" width="20.875" customWidth="1"/>
    <col min="10" max="10" width="16.625" customWidth="1"/>
  </cols>
  <sheetData>
    <row r="1" spans="2:10" ht="15">
      <c r="J1" s="56" t="s">
        <v>39</v>
      </c>
    </row>
    <row r="2" spans="2:10" ht="15">
      <c r="B2" s="57" t="s">
        <v>0</v>
      </c>
      <c r="C2" s="57"/>
      <c r="D2" s="57"/>
    </row>
    <row r="3" spans="2:10" ht="15">
      <c r="B3" s="58" t="s">
        <v>1</v>
      </c>
      <c r="C3" s="58"/>
      <c r="D3" s="58"/>
    </row>
    <row r="4" spans="2:10">
      <c r="D4" s="59" t="s">
        <v>15</v>
      </c>
      <c r="E4" s="60"/>
      <c r="F4" s="61"/>
      <c r="H4" s="62" t="s">
        <v>14</v>
      </c>
      <c r="I4" s="63"/>
      <c r="J4" s="64"/>
    </row>
    <row r="5" spans="2:10" ht="114.75" customHeight="1">
      <c r="B5" s="2" t="s">
        <v>2</v>
      </c>
      <c r="C5" s="2" t="s">
        <v>3</v>
      </c>
      <c r="D5" s="31" t="s">
        <v>24</v>
      </c>
      <c r="E5" s="45" t="s">
        <v>4</v>
      </c>
      <c r="F5" s="37" t="s">
        <v>35</v>
      </c>
      <c r="G5" s="47" t="s">
        <v>5</v>
      </c>
      <c r="H5" s="29" t="s">
        <v>25</v>
      </c>
      <c r="I5" s="30" t="s">
        <v>27</v>
      </c>
      <c r="J5" s="38" t="s">
        <v>26</v>
      </c>
    </row>
    <row r="6" spans="2:10" ht="15">
      <c r="B6" s="4">
        <v>1</v>
      </c>
      <c r="C6" s="33" t="s">
        <v>30</v>
      </c>
      <c r="D6" s="4">
        <v>83</v>
      </c>
      <c r="E6" s="4">
        <v>235</v>
      </c>
      <c r="F6" s="5">
        <f>D6*E6</f>
        <v>19505</v>
      </c>
      <c r="G6" s="5">
        <v>16</v>
      </c>
      <c r="H6" s="5">
        <v>169</v>
      </c>
      <c r="I6" s="48">
        <f>E6*1.05</f>
        <v>246.75</v>
      </c>
      <c r="J6" s="19">
        <f>H6*I6</f>
        <v>41700.75</v>
      </c>
    </row>
    <row r="7" spans="2:10" ht="15.75" thickBot="1">
      <c r="B7" s="4">
        <v>2</v>
      </c>
      <c r="C7" s="33" t="s">
        <v>31</v>
      </c>
      <c r="D7" s="4">
        <v>83</v>
      </c>
      <c r="E7" s="4">
        <v>225</v>
      </c>
      <c r="F7" s="5">
        <f t="shared" ref="F7" si="0">D7*E7</f>
        <v>18675</v>
      </c>
      <c r="G7" s="5">
        <v>19</v>
      </c>
      <c r="H7" s="5">
        <v>169</v>
      </c>
      <c r="I7" s="48">
        <f>E7*1.05</f>
        <v>236.25</v>
      </c>
      <c r="J7" s="20">
        <f>H7*I7</f>
        <v>39926.25</v>
      </c>
    </row>
    <row r="8" spans="2:10" ht="15.75" thickBot="1">
      <c r="B8" s="7"/>
      <c r="C8" s="7"/>
      <c r="D8" s="7"/>
      <c r="E8" s="6" t="s">
        <v>6</v>
      </c>
      <c r="F8" s="50">
        <f>SUM(F6:F7)</f>
        <v>38180</v>
      </c>
      <c r="G8" s="7"/>
      <c r="H8" s="7"/>
      <c r="I8" s="21"/>
      <c r="J8" s="49">
        <f>SUM(J6:J7)</f>
        <v>81627</v>
      </c>
    </row>
    <row r="9" spans="2:10">
      <c r="C9" s="11"/>
    </row>
    <row r="10" spans="2:10" ht="15" thickBot="1"/>
    <row r="11" spans="2:10" ht="15.75" thickBot="1">
      <c r="I11" t="s">
        <v>12</v>
      </c>
      <c r="J11" s="22">
        <f>F8+J8</f>
        <v>119807</v>
      </c>
    </row>
    <row r="12" spans="2:10" ht="15">
      <c r="B12" s="1" t="s">
        <v>7</v>
      </c>
      <c r="C12" s="58" t="s">
        <v>8</v>
      </c>
      <c r="D12" s="58"/>
      <c r="E12" s="58"/>
    </row>
  </sheetData>
  <mergeCells count="5">
    <mergeCell ref="B2:D2"/>
    <mergeCell ref="B3:D3"/>
    <mergeCell ref="C12:E12"/>
    <mergeCell ref="D4:F4"/>
    <mergeCell ref="H4:J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0143B-03B0-49E5-AB56-AB104FC0D741}">
  <dimension ref="B1:M16"/>
  <sheetViews>
    <sheetView workbookViewId="0">
      <selection activeCell="J1" sqref="J1"/>
    </sheetView>
  </sheetViews>
  <sheetFormatPr defaultRowHeight="14.25"/>
  <cols>
    <col min="3" max="3" width="52" bestFit="1" customWidth="1"/>
    <col min="4" max="4" width="15.5" customWidth="1"/>
    <col min="5" max="5" width="10.375" customWidth="1"/>
    <col min="6" max="6" width="17.375" customWidth="1"/>
    <col min="7" max="7" width="16.125" customWidth="1"/>
    <col min="8" max="8" width="17.25" customWidth="1"/>
    <col min="9" max="9" width="15.625" customWidth="1"/>
    <col min="10" max="10" width="14.375" customWidth="1"/>
    <col min="11" max="11" width="13" customWidth="1"/>
    <col min="12" max="12" width="17.5" customWidth="1"/>
    <col min="13" max="13" width="14.625" customWidth="1"/>
  </cols>
  <sheetData>
    <row r="1" spans="2:13" ht="15">
      <c r="J1" s="56" t="s">
        <v>39</v>
      </c>
    </row>
    <row r="2" spans="2:13" ht="15">
      <c r="B2" s="58" t="s">
        <v>9</v>
      </c>
      <c r="C2" s="58"/>
      <c r="D2" s="58"/>
      <c r="E2" s="58"/>
      <c r="F2" s="58"/>
    </row>
    <row r="3" spans="2:13" ht="15">
      <c r="B3" s="58" t="s">
        <v>1</v>
      </c>
      <c r="C3" s="58"/>
      <c r="D3" s="58"/>
      <c r="E3" s="58"/>
      <c r="F3" s="58"/>
    </row>
    <row r="4" spans="2:13" ht="15">
      <c r="D4" s="65" t="s">
        <v>15</v>
      </c>
      <c r="E4" s="66"/>
      <c r="F4" s="67"/>
      <c r="H4" s="62" t="s">
        <v>14</v>
      </c>
      <c r="I4" s="63"/>
      <c r="J4" s="64"/>
    </row>
    <row r="5" spans="2:13" ht="103.5" customHeight="1" thickBot="1">
      <c r="B5" s="2" t="s">
        <v>2</v>
      </c>
      <c r="C5" s="2" t="s">
        <v>28</v>
      </c>
      <c r="D5" s="31" t="s">
        <v>24</v>
      </c>
      <c r="E5" s="45" t="s">
        <v>4</v>
      </c>
      <c r="F5" s="37" t="s">
        <v>35</v>
      </c>
      <c r="G5" s="47" t="s">
        <v>5</v>
      </c>
      <c r="H5" s="29" t="s">
        <v>25</v>
      </c>
      <c r="I5" s="30" t="s">
        <v>27</v>
      </c>
      <c r="J5" s="38" t="s">
        <v>26</v>
      </c>
    </row>
    <row r="6" spans="2:13" ht="15.75" thickBot="1">
      <c r="B6" s="4">
        <v>1</v>
      </c>
      <c r="C6" s="33" t="s">
        <v>17</v>
      </c>
      <c r="D6" s="4">
        <v>34</v>
      </c>
      <c r="E6" s="35">
        <v>275</v>
      </c>
      <c r="F6" s="42">
        <f t="shared" ref="F6" si="0">D6*E6</f>
        <v>9350</v>
      </c>
      <c r="G6" s="36">
        <v>35</v>
      </c>
      <c r="H6" s="14">
        <v>68</v>
      </c>
      <c r="I6" s="40">
        <f>E6*1.05</f>
        <v>288.75</v>
      </c>
      <c r="J6" s="41">
        <f>H6*I6</f>
        <v>19635</v>
      </c>
    </row>
    <row r="8" spans="2:13">
      <c r="C8" s="11"/>
      <c r="D8" s="11"/>
      <c r="E8" s="11"/>
      <c r="L8" s="12"/>
    </row>
    <row r="9" spans="2:13">
      <c r="J9" s="12"/>
      <c r="K9" s="27"/>
    </row>
    <row r="10" spans="2:13" ht="15">
      <c r="D10" s="68" t="s">
        <v>15</v>
      </c>
      <c r="E10" s="69"/>
      <c r="F10" s="70"/>
      <c r="G10" s="71" t="s">
        <v>13</v>
      </c>
      <c r="H10" s="72"/>
      <c r="I10" s="73"/>
      <c r="K10" s="65" t="s">
        <v>14</v>
      </c>
      <c r="L10" s="66"/>
      <c r="M10" s="67"/>
    </row>
    <row r="11" spans="2:13" ht="90.75" thickBot="1">
      <c r="B11" s="2" t="s">
        <v>2</v>
      </c>
      <c r="C11" s="2" t="s">
        <v>29</v>
      </c>
      <c r="D11" s="44" t="s">
        <v>19</v>
      </c>
      <c r="E11" s="44" t="s">
        <v>18</v>
      </c>
      <c r="F11" s="34" t="s">
        <v>20</v>
      </c>
      <c r="G11" s="26" t="s">
        <v>21</v>
      </c>
      <c r="H11" s="45" t="s">
        <v>4</v>
      </c>
      <c r="I11" s="37" t="s">
        <v>23</v>
      </c>
      <c r="J11" s="46" t="s">
        <v>5</v>
      </c>
      <c r="K11" s="29" t="s">
        <v>25</v>
      </c>
      <c r="L11" s="30" t="s">
        <v>27</v>
      </c>
      <c r="M11" s="38" t="s">
        <v>22</v>
      </c>
    </row>
    <row r="12" spans="2:13" ht="15.75" thickBot="1">
      <c r="B12" s="4">
        <v>2</v>
      </c>
      <c r="C12" s="33" t="s">
        <v>16</v>
      </c>
      <c r="D12" s="4">
        <v>21</v>
      </c>
      <c r="E12" s="4">
        <v>185</v>
      </c>
      <c r="F12" s="39">
        <f>D12*E12</f>
        <v>3885</v>
      </c>
      <c r="G12" s="28">
        <v>62</v>
      </c>
      <c r="H12" s="35">
        <v>209</v>
      </c>
      <c r="I12" s="42">
        <f t="shared" ref="I12" si="1">G12*H12</f>
        <v>12958</v>
      </c>
      <c r="J12" s="36">
        <v>20</v>
      </c>
      <c r="K12" s="5">
        <v>169</v>
      </c>
      <c r="L12" s="43">
        <f>H12*1.05</f>
        <v>219.45000000000002</v>
      </c>
      <c r="M12" s="41">
        <f>K12*L12</f>
        <v>37087.050000000003</v>
      </c>
    </row>
    <row r="13" spans="2:13" ht="15">
      <c r="D13" s="12"/>
      <c r="E13" s="18"/>
    </row>
    <row r="15" spans="2:13" ht="15" thickBot="1"/>
    <row r="16" spans="2:13" ht="15.75" thickBot="1">
      <c r="J16" s="12" t="s">
        <v>12</v>
      </c>
      <c r="K16" s="32">
        <f>F6+J6+F12+I12+M12</f>
        <v>82915.05</v>
      </c>
    </row>
  </sheetData>
  <mergeCells count="7">
    <mergeCell ref="K10:M10"/>
    <mergeCell ref="D10:F10"/>
    <mergeCell ref="B2:F2"/>
    <mergeCell ref="B3:F3"/>
    <mergeCell ref="D4:F4"/>
    <mergeCell ref="G10:I10"/>
    <mergeCell ref="H4:J4"/>
  </mergeCells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97781-1C8D-45D6-9FEC-CB5BB0E636B4}">
  <dimension ref="B1:J12"/>
  <sheetViews>
    <sheetView workbookViewId="0">
      <selection activeCell="J1" sqref="J1"/>
    </sheetView>
  </sheetViews>
  <sheetFormatPr defaultRowHeight="14.25"/>
  <cols>
    <col min="3" max="3" width="64.875" bestFit="1" customWidth="1"/>
    <col min="4" max="4" width="16.625" customWidth="1"/>
    <col min="5" max="5" width="11.125" customWidth="1"/>
    <col min="6" max="6" width="20.5" customWidth="1"/>
    <col min="8" max="8" width="15" customWidth="1"/>
    <col min="9" max="9" width="18.75" customWidth="1"/>
    <col min="10" max="10" width="20.75" customWidth="1"/>
  </cols>
  <sheetData>
    <row r="1" spans="2:10" ht="15">
      <c r="J1" s="56" t="s">
        <v>39</v>
      </c>
    </row>
    <row r="2" spans="2:10" ht="15">
      <c r="B2" s="58" t="s">
        <v>10</v>
      </c>
      <c r="C2" s="58"/>
      <c r="D2" s="58"/>
    </row>
    <row r="3" spans="2:10" ht="15">
      <c r="B3" s="58" t="s">
        <v>1</v>
      </c>
      <c r="C3" s="58"/>
      <c r="D3" s="58"/>
    </row>
    <row r="4" spans="2:10">
      <c r="D4" s="62" t="s">
        <v>15</v>
      </c>
      <c r="E4" s="63"/>
      <c r="F4" s="64"/>
      <c r="H4" s="62" t="s">
        <v>14</v>
      </c>
      <c r="I4" s="63"/>
      <c r="J4" s="64"/>
    </row>
    <row r="5" spans="2:10" ht="84.75" customHeight="1">
      <c r="B5" s="2" t="s">
        <v>2</v>
      </c>
      <c r="C5" s="53" t="s">
        <v>3</v>
      </c>
      <c r="D5" s="3" t="s">
        <v>24</v>
      </c>
      <c r="E5" s="55" t="s">
        <v>4</v>
      </c>
      <c r="F5" s="3" t="s">
        <v>35</v>
      </c>
      <c r="G5" s="54" t="s">
        <v>5</v>
      </c>
      <c r="H5" s="29" t="s">
        <v>25</v>
      </c>
      <c r="I5" s="30" t="s">
        <v>27</v>
      </c>
      <c r="J5" s="38" t="s">
        <v>26</v>
      </c>
    </row>
    <row r="6" spans="2:10" ht="15">
      <c r="B6" s="4">
        <v>1</v>
      </c>
      <c r="C6" s="33" t="s">
        <v>32</v>
      </c>
      <c r="D6" s="4">
        <v>34</v>
      </c>
      <c r="E6" s="4">
        <v>230</v>
      </c>
      <c r="F6" s="5">
        <f>D6*E6</f>
        <v>7820</v>
      </c>
      <c r="G6" s="5">
        <v>8</v>
      </c>
      <c r="H6" s="5">
        <v>68</v>
      </c>
      <c r="I6" s="51">
        <f>E6*1.05</f>
        <v>241.5</v>
      </c>
      <c r="J6" s="23">
        <f>H6*I6</f>
        <v>16422</v>
      </c>
    </row>
    <row r="7" spans="2:10" ht="15">
      <c r="B7" s="4">
        <v>2</v>
      </c>
      <c r="C7" s="33" t="s">
        <v>33</v>
      </c>
      <c r="D7" s="4">
        <v>83</v>
      </c>
      <c r="E7" s="4">
        <v>260</v>
      </c>
      <c r="F7" s="5">
        <f t="shared" ref="F7:F8" si="0">D7*E7</f>
        <v>21580</v>
      </c>
      <c r="G7" s="5">
        <v>45</v>
      </c>
      <c r="H7" s="5">
        <v>169</v>
      </c>
      <c r="I7" s="51">
        <f t="shared" ref="I7:I8" si="1">E7*1.05</f>
        <v>273</v>
      </c>
      <c r="J7" s="23">
        <f t="shared" ref="J7:J8" si="2">H7*I7</f>
        <v>46137</v>
      </c>
    </row>
    <row r="8" spans="2:10" ht="15.75" thickBot="1">
      <c r="B8" s="4">
        <v>3</v>
      </c>
      <c r="C8" s="33" t="s">
        <v>34</v>
      </c>
      <c r="D8" s="4">
        <v>50</v>
      </c>
      <c r="E8" s="4">
        <v>315</v>
      </c>
      <c r="F8" s="15">
        <f t="shared" si="0"/>
        <v>15750</v>
      </c>
      <c r="G8" s="5">
        <v>50</v>
      </c>
      <c r="H8" s="5">
        <v>102</v>
      </c>
      <c r="I8" s="51">
        <f t="shared" si="1"/>
        <v>330.75</v>
      </c>
      <c r="J8" s="23">
        <f t="shared" si="2"/>
        <v>33736.5</v>
      </c>
    </row>
    <row r="9" spans="2:10" ht="15.75" thickBot="1">
      <c r="B9" s="10"/>
      <c r="C9" s="8"/>
      <c r="D9" s="8"/>
      <c r="E9" s="16" t="s">
        <v>6</v>
      </c>
      <c r="F9" s="52">
        <f>SUM(F6:F8)</f>
        <v>45150</v>
      </c>
      <c r="G9" s="9"/>
      <c r="H9" s="9"/>
      <c r="I9" s="24"/>
      <c r="J9" s="41">
        <f>SUM(J6:J8)</f>
        <v>96295.5</v>
      </c>
    </row>
    <row r="11" spans="2:10" ht="15" thickBot="1"/>
    <row r="12" spans="2:10" ht="15.75" thickBot="1">
      <c r="I12" s="12" t="s">
        <v>12</v>
      </c>
      <c r="J12" s="22">
        <f>F9+J9</f>
        <v>141445.5</v>
      </c>
    </row>
  </sheetData>
  <mergeCells count="4">
    <mergeCell ref="B2:D2"/>
    <mergeCell ref="B3:D3"/>
    <mergeCell ref="D4:F4"/>
    <mergeCell ref="H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85282-C099-4A0C-A677-E8FFE6AEF7D3}">
  <dimension ref="B1:J12"/>
  <sheetViews>
    <sheetView tabSelected="1" workbookViewId="0">
      <selection activeCell="J1" sqref="J1"/>
    </sheetView>
  </sheetViews>
  <sheetFormatPr defaultRowHeight="14.25"/>
  <cols>
    <col min="3" max="3" width="34.75" customWidth="1"/>
    <col min="4" max="4" width="13" customWidth="1"/>
    <col min="5" max="5" width="11.625" customWidth="1"/>
    <col min="6" max="6" width="18.375" customWidth="1"/>
    <col min="8" max="8" width="16.375" customWidth="1"/>
    <col min="9" max="9" width="17.25" customWidth="1"/>
    <col min="10" max="10" width="18" customWidth="1"/>
  </cols>
  <sheetData>
    <row r="1" spans="2:10" ht="15">
      <c r="J1" s="56" t="s">
        <v>39</v>
      </c>
    </row>
    <row r="2" spans="2:10" ht="15">
      <c r="B2" s="58" t="s">
        <v>11</v>
      </c>
      <c r="C2" s="58"/>
      <c r="D2" s="58"/>
      <c r="E2" s="58"/>
    </row>
    <row r="3" spans="2:10" ht="15">
      <c r="B3" s="58" t="s">
        <v>1</v>
      </c>
      <c r="C3" s="58"/>
      <c r="D3" s="58"/>
      <c r="E3" s="58"/>
    </row>
    <row r="4" spans="2:10">
      <c r="D4" s="62" t="s">
        <v>15</v>
      </c>
      <c r="E4" s="63"/>
      <c r="F4" s="64"/>
      <c r="H4" s="62" t="s">
        <v>14</v>
      </c>
      <c r="I4" s="63"/>
      <c r="J4" s="64"/>
    </row>
    <row r="5" spans="2:10" ht="97.5" customHeight="1">
      <c r="B5" s="2" t="s">
        <v>2</v>
      </c>
      <c r="C5" s="53" t="s">
        <v>3</v>
      </c>
      <c r="D5" s="3" t="s">
        <v>24</v>
      </c>
      <c r="E5" s="55" t="s">
        <v>4</v>
      </c>
      <c r="F5" s="3" t="s">
        <v>35</v>
      </c>
      <c r="G5" s="54" t="s">
        <v>5</v>
      </c>
      <c r="H5" s="29" t="s">
        <v>25</v>
      </c>
      <c r="I5" s="30" t="s">
        <v>27</v>
      </c>
      <c r="J5" s="38" t="s">
        <v>26</v>
      </c>
    </row>
    <row r="6" spans="2:10" ht="15">
      <c r="B6" s="4">
        <v>1</v>
      </c>
      <c r="C6" s="33" t="s">
        <v>36</v>
      </c>
      <c r="D6" s="4">
        <v>83</v>
      </c>
      <c r="E6" s="4">
        <v>160</v>
      </c>
      <c r="F6" s="5">
        <f>D6*E6</f>
        <v>13280</v>
      </c>
      <c r="G6" s="5">
        <v>50</v>
      </c>
      <c r="H6" s="5">
        <v>169</v>
      </c>
      <c r="I6" s="51">
        <f>E6*1.05</f>
        <v>168</v>
      </c>
      <c r="J6" s="23">
        <f>H6*I6</f>
        <v>28392</v>
      </c>
    </row>
    <row r="7" spans="2:10" ht="15">
      <c r="B7" s="4">
        <v>2</v>
      </c>
      <c r="C7" s="33" t="s">
        <v>37</v>
      </c>
      <c r="D7" s="4">
        <v>83</v>
      </c>
      <c r="E7" s="4">
        <v>70</v>
      </c>
      <c r="F7" s="5">
        <f>D7*E7</f>
        <v>5810</v>
      </c>
      <c r="G7" s="5">
        <v>16</v>
      </c>
      <c r="H7" s="5">
        <v>169</v>
      </c>
      <c r="I7" s="51">
        <f t="shared" ref="I7:I8" si="0">E7*1.05</f>
        <v>73.5</v>
      </c>
      <c r="J7" s="23">
        <f t="shared" ref="J7:J8" si="1">H7*I7</f>
        <v>12421.5</v>
      </c>
    </row>
    <row r="8" spans="2:10" ht="15.75" thickBot="1">
      <c r="B8" s="4">
        <v>3</v>
      </c>
      <c r="C8" s="33" t="s">
        <v>38</v>
      </c>
      <c r="D8" s="4">
        <v>83</v>
      </c>
      <c r="E8" s="4">
        <v>195</v>
      </c>
      <c r="F8" s="15">
        <f>D8*E8</f>
        <v>16185</v>
      </c>
      <c r="G8" s="5">
        <v>14</v>
      </c>
      <c r="H8" s="5">
        <v>169</v>
      </c>
      <c r="I8" s="51">
        <f t="shared" si="0"/>
        <v>204.75</v>
      </c>
      <c r="J8" s="23">
        <f t="shared" si="1"/>
        <v>34602.75</v>
      </c>
    </row>
    <row r="9" spans="2:10" ht="15.75" thickBot="1">
      <c r="B9" s="10"/>
      <c r="C9" s="8"/>
      <c r="D9" s="8"/>
      <c r="E9" s="17" t="s">
        <v>6</v>
      </c>
      <c r="F9" s="52">
        <f>SUM(F6:F8)</f>
        <v>35275</v>
      </c>
      <c r="G9" s="9"/>
      <c r="H9" s="9"/>
      <c r="I9" s="13"/>
      <c r="J9" s="41">
        <f>SUM(J6:J8)</f>
        <v>75416.25</v>
      </c>
    </row>
    <row r="10" spans="2:10">
      <c r="J10" s="25"/>
    </row>
    <row r="11" spans="2:10" ht="15" thickBot="1">
      <c r="J11" s="25"/>
    </row>
    <row r="12" spans="2:10" ht="15.75" thickBot="1">
      <c r="I12" s="12" t="s">
        <v>12</v>
      </c>
      <c r="J12" s="22">
        <f>F9+J9</f>
        <v>110691.25</v>
      </c>
    </row>
  </sheetData>
  <mergeCells count="4">
    <mergeCell ref="B2:E2"/>
    <mergeCell ref="B3:E3"/>
    <mergeCell ref="D4:F4"/>
    <mergeCell ref="H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OSA 3</vt:lpstr>
      <vt:lpstr>OSA 4</vt:lpstr>
      <vt:lpstr>OSA 5</vt:lpstr>
      <vt:lpstr>OSA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20260616_A_RKIK_Lisa_hinnamuutus_korrigeeritud</dc:title>
  <dc:creator>Lehti Peri</dc:creator>
  <cp:lastModifiedBy>Piret Reinmart</cp:lastModifiedBy>
  <dcterms:created xsi:type="dcterms:W3CDTF">2025-11-27T18:34:55Z</dcterms:created>
  <dcterms:modified xsi:type="dcterms:W3CDTF">2026-06-18T07:03:30Z</dcterms:modified>
</cp:coreProperties>
</file>