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elta.kul.sise/dhs/webdav/d7ae31ba3577cff9738304f12edbc27b474a9280/47405050264/0f5352e8-35de-4b40-9bc0-8a7ee2f2aeee/"/>
    </mc:Choice>
  </mc:AlternateContent>
  <xr:revisionPtr revIDLastSave="0" documentId="13_ncr:1_{3570F911-C325-4DCC-B1CA-0FB8E0EE0F41}" xr6:coauthVersionLast="47" xr6:coauthVersionMax="47" xr10:uidLastSave="{00000000-0000-0000-0000-000000000000}"/>
  <bookViews>
    <workbookView xWindow="-110" yWindow="-110" windowWidth="19420" windowHeight="10420" xr2:uid="{00000000-000D-0000-FFFF-FFFF00000000}"/>
  </bookViews>
  <sheets>
    <sheet name="Lisa1 liigendus" sheetId="1" r:id="rId1"/>
    <sheet name="Lisa2 teenused" sheetId="3" r:id="rId2"/>
    <sheet name="Lisa3 remondifond" sheetId="2" r:id="rId3"/>
    <sheet name="Lisa4 RK lisavahendid"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'Lisa1 liigendus'!$A$6:$L$366</definedName>
    <definedName name="_xlnm._FilterDatabase" localSheetId="1" hidden="1">'Lisa2 teenused'!$A$3:$C$3</definedName>
    <definedName name="Programm">[1]Andmestik!$A$2:$A$38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F153" i="4"/>
  <c r="D153" i="4"/>
  <c r="F152" i="4"/>
  <c r="D152" i="4"/>
  <c r="F151" i="4"/>
  <c r="D151" i="4"/>
  <c r="F150" i="4"/>
  <c r="D150" i="4"/>
  <c r="F149" i="4"/>
  <c r="D149" i="4"/>
  <c r="F148" i="4"/>
  <c r="D148" i="4"/>
  <c r="F147" i="4"/>
  <c r="D147" i="4"/>
  <c r="F146" i="4"/>
  <c r="D146" i="4"/>
  <c r="F145" i="4"/>
  <c r="D145" i="4"/>
  <c r="F144" i="4"/>
  <c r="D144" i="4"/>
  <c r="F143" i="4"/>
  <c r="D143" i="4"/>
  <c r="F142" i="4"/>
  <c r="D142" i="4"/>
  <c r="F141" i="4"/>
  <c r="D141" i="4"/>
  <c r="F140" i="4"/>
  <c r="D140" i="4"/>
  <c r="F139" i="4"/>
  <c r="D139" i="4"/>
  <c r="F138" i="4"/>
  <c r="D138" i="4"/>
  <c r="D137" i="4"/>
  <c r="F136" i="4"/>
  <c r="D136" i="4"/>
  <c r="F135" i="4"/>
  <c r="D135" i="4"/>
  <c r="F134" i="4"/>
  <c r="D134" i="4"/>
  <c r="F133" i="4"/>
  <c r="D133" i="4"/>
  <c r="D132" i="4"/>
  <c r="F131" i="4"/>
  <c r="D131" i="4"/>
  <c r="F130" i="4"/>
  <c r="D130" i="4"/>
  <c r="F129" i="4"/>
  <c r="D129" i="4"/>
  <c r="F128" i="4"/>
  <c r="D128" i="4"/>
  <c r="F127" i="4"/>
  <c r="D127" i="4"/>
  <c r="F126" i="4"/>
  <c r="D126" i="4"/>
  <c r="F125" i="4"/>
  <c r="D125" i="4"/>
  <c r="F124" i="4"/>
  <c r="D124" i="4"/>
  <c r="F123" i="4"/>
  <c r="D123" i="4"/>
  <c r="F122" i="4"/>
  <c r="D122" i="4"/>
  <c r="F121" i="4"/>
  <c r="D121" i="4"/>
  <c r="F120" i="4"/>
  <c r="D120" i="4"/>
  <c r="F119" i="4"/>
  <c r="D119" i="4"/>
  <c r="F118" i="4"/>
  <c r="F117" i="4"/>
  <c r="F116" i="4"/>
  <c r="D116" i="4"/>
  <c r="F115" i="4"/>
  <c r="D115" i="4"/>
  <c r="F114" i="4"/>
  <c r="D114" i="4"/>
  <c r="F113" i="4"/>
  <c r="D113" i="4"/>
  <c r="F112" i="4"/>
  <c r="D112" i="4"/>
  <c r="F111" i="4"/>
  <c r="D111" i="4"/>
  <c r="F110" i="4"/>
  <c r="D110" i="4"/>
  <c r="F109" i="4"/>
  <c r="D109" i="4"/>
  <c r="F108" i="4"/>
  <c r="D108" i="4"/>
  <c r="F107" i="4"/>
  <c r="D107" i="4"/>
  <c r="F106" i="4"/>
  <c r="D106" i="4"/>
  <c r="F105" i="4"/>
  <c r="D105" i="4"/>
  <c r="F104" i="4"/>
  <c r="D104" i="4"/>
  <c r="F103" i="4"/>
  <c r="D103" i="4"/>
  <c r="F102" i="4"/>
  <c r="D102" i="4"/>
  <c r="F101" i="4"/>
  <c r="D101" i="4"/>
  <c r="F100" i="4"/>
  <c r="F99" i="4"/>
  <c r="D99" i="4"/>
  <c r="F98" i="4"/>
  <c r="D98" i="4"/>
  <c r="F97" i="4"/>
  <c r="D97" i="4"/>
  <c r="F96" i="4"/>
  <c r="D96" i="4"/>
  <c r="F95" i="4"/>
  <c r="D95" i="4"/>
  <c r="F94" i="4"/>
  <c r="D94" i="4"/>
  <c r="F93" i="4"/>
  <c r="D93" i="4"/>
  <c r="F92" i="4"/>
  <c r="D92" i="4"/>
  <c r="F91" i="4"/>
  <c r="D91" i="4"/>
  <c r="F90" i="4"/>
  <c r="D90" i="4"/>
  <c r="F89" i="4"/>
  <c r="D89" i="4"/>
  <c r="F88" i="4"/>
  <c r="D88" i="4"/>
  <c r="F87" i="4"/>
  <c r="D87" i="4"/>
  <c r="F86" i="4"/>
  <c r="D86" i="4"/>
  <c r="F85" i="4"/>
  <c r="D85" i="4"/>
  <c r="F84" i="4"/>
  <c r="D84" i="4"/>
  <c r="F83" i="4"/>
  <c r="D83" i="4"/>
  <c r="F82" i="4"/>
  <c r="D82" i="4"/>
  <c r="F81" i="4"/>
  <c r="D81" i="4"/>
  <c r="F80" i="4"/>
  <c r="D80" i="4"/>
  <c r="F79" i="4"/>
  <c r="D79" i="4"/>
  <c r="F78" i="4"/>
  <c r="D78" i="4"/>
  <c r="F77" i="4"/>
  <c r="D77" i="4"/>
  <c r="F76" i="4"/>
  <c r="D76" i="4"/>
  <c r="F75" i="4"/>
  <c r="D75" i="4"/>
  <c r="F74" i="4"/>
  <c r="D74" i="4"/>
  <c r="F73" i="4"/>
  <c r="D73" i="4"/>
  <c r="F72" i="4"/>
  <c r="D72" i="4"/>
  <c r="F71" i="4"/>
  <c r="D71" i="4"/>
  <c r="F70" i="4"/>
  <c r="D70" i="4"/>
  <c r="F69" i="4"/>
  <c r="D69" i="4"/>
  <c r="F68" i="4"/>
  <c r="D68" i="4"/>
  <c r="F67" i="4"/>
  <c r="D67" i="4"/>
  <c r="F66" i="4"/>
  <c r="D66" i="4"/>
  <c r="F65" i="4"/>
  <c r="D65" i="4"/>
  <c r="F64" i="4"/>
  <c r="D64" i="4"/>
  <c r="F63" i="4"/>
  <c r="D63" i="4"/>
  <c r="F62" i="4"/>
  <c r="D62" i="4"/>
  <c r="F61" i="4"/>
  <c r="D61" i="4"/>
  <c r="F60" i="4"/>
  <c r="D60" i="4"/>
  <c r="F59" i="4"/>
  <c r="D59" i="4"/>
  <c r="F58" i="4"/>
  <c r="D58" i="4"/>
  <c r="F57" i="4"/>
  <c r="D57" i="4"/>
  <c r="D56" i="4"/>
  <c r="F55" i="4"/>
  <c r="D55" i="4"/>
  <c r="F54" i="4"/>
  <c r="D54" i="4"/>
  <c r="F53" i="4"/>
  <c r="D53" i="4"/>
  <c r="F52" i="4"/>
  <c r="D52" i="4"/>
  <c r="F51" i="4"/>
  <c r="D51" i="4"/>
  <c r="F50" i="4"/>
  <c r="D50" i="4"/>
  <c r="F49" i="4"/>
  <c r="D49" i="4"/>
  <c r="F48" i="4"/>
  <c r="D48" i="4"/>
  <c r="F47" i="4"/>
  <c r="D47" i="4"/>
  <c r="F46" i="4"/>
  <c r="D46" i="4"/>
  <c r="F45" i="4"/>
  <c r="D45" i="4"/>
  <c r="F44" i="4"/>
  <c r="D44" i="4"/>
  <c r="F43" i="4"/>
  <c r="D43" i="4"/>
  <c r="F42" i="4"/>
  <c r="D42" i="4"/>
  <c r="F41" i="4"/>
  <c r="D41" i="4"/>
  <c r="F40" i="4"/>
  <c r="D40" i="4"/>
  <c r="F39" i="4"/>
  <c r="D39" i="4"/>
  <c r="F38" i="4"/>
  <c r="D38" i="4"/>
  <c r="F37" i="4"/>
  <c r="D37" i="4"/>
  <c r="F36" i="4"/>
  <c r="D36" i="4"/>
  <c r="F35" i="4"/>
  <c r="D35" i="4"/>
  <c r="F34" i="4"/>
  <c r="D34" i="4"/>
  <c r="F33" i="4"/>
  <c r="D33" i="4"/>
  <c r="F32" i="4"/>
  <c r="D32" i="4"/>
  <c r="F31" i="4"/>
  <c r="D31" i="4"/>
  <c r="F30" i="4"/>
  <c r="D30" i="4"/>
  <c r="F29" i="4"/>
  <c r="D29" i="4"/>
  <c r="F28" i="4"/>
  <c r="D28" i="4"/>
  <c r="F27" i="4"/>
  <c r="D27" i="4"/>
  <c r="F26" i="4"/>
  <c r="D26" i="4"/>
  <c r="F25" i="4"/>
  <c r="D25" i="4"/>
  <c r="F24" i="4"/>
  <c r="D24" i="4"/>
  <c r="F23" i="4"/>
  <c r="D23" i="4"/>
  <c r="F22" i="4"/>
  <c r="D22" i="4"/>
  <c r="F21" i="4"/>
  <c r="D21" i="4"/>
  <c r="F20" i="4"/>
  <c r="D20" i="4"/>
  <c r="F19" i="4"/>
  <c r="D19" i="4"/>
  <c r="F18" i="4"/>
  <c r="D18" i="4"/>
  <c r="D17" i="4"/>
  <c r="F16" i="4"/>
  <c r="D16" i="4"/>
  <c r="D15" i="4"/>
  <c r="F14" i="4"/>
  <c r="D14" i="4"/>
  <c r="F13" i="4"/>
  <c r="D13" i="4"/>
  <c r="F12" i="4"/>
  <c r="D12" i="4"/>
  <c r="F11" i="4"/>
  <c r="D11" i="4"/>
  <c r="F10" i="4"/>
  <c r="D10" i="4"/>
  <c r="F9" i="4"/>
  <c r="D9" i="4"/>
  <c r="D8" i="4"/>
  <c r="F7" i="4"/>
  <c r="D7" i="4"/>
  <c r="F6" i="4"/>
  <c r="D6" i="4"/>
  <c r="F5" i="4"/>
  <c r="D5" i="4"/>
  <c r="D4" i="4"/>
  <c r="K2" i="4"/>
  <c r="D35" i="2" l="1"/>
  <c r="D2" i="2"/>
</calcChain>
</file>

<file path=xl/sharedStrings.xml><?xml version="1.0" encoding="utf-8"?>
<sst xmlns="http://schemas.openxmlformats.org/spreadsheetml/2006/main" count="4852" uniqueCount="981">
  <si>
    <t>Tulemusvaldkond</t>
  </si>
  <si>
    <t>Programm</t>
  </si>
  <si>
    <t>Meede</t>
  </si>
  <si>
    <t>Programmi tegevus</t>
  </si>
  <si>
    <t>Asutus</t>
  </si>
  <si>
    <t>Eelarve liik</t>
  </si>
  <si>
    <t>Majanduslik sisu</t>
  </si>
  <si>
    <t>Objekt</t>
  </si>
  <si>
    <t>Kultuur ja sport</t>
  </si>
  <si>
    <t>Kultuur</t>
  </si>
  <si>
    <t>Mitmekülgse ja kättesaadava kultuurielu toetamine ja arendamine</t>
  </si>
  <si>
    <t>Meediapoliitika kujundamine ja rakendamine</t>
  </si>
  <si>
    <t>M10</t>
  </si>
  <si>
    <t>20</t>
  </si>
  <si>
    <t>Toetused</t>
  </si>
  <si>
    <t>SE060002</t>
  </si>
  <si>
    <t>Kultuuripärandi kestlikkuse ja kättesaadavaks tegemise toetamine ja arendamine</t>
  </si>
  <si>
    <t>Raamatukogupoliitika kujundamine ja rakendamine</t>
  </si>
  <si>
    <t>IN06A001</t>
  </si>
  <si>
    <t>Etenduskunstide poliitika kujundamine ja rakendamine</t>
  </si>
  <si>
    <t>Muuseumi- ja muinsuskaitsepoliitika kujundamine, rakendamine</t>
  </si>
  <si>
    <t>Kultuuri valdkondadeülene arendamine, koostöö ja rahvusvahelistumine</t>
  </si>
  <si>
    <t>Kultuuri valdkondadeülene tugi- ja arendustegevus</t>
  </si>
  <si>
    <t>56</t>
  </si>
  <si>
    <t>Edasiantud maksud</t>
  </si>
  <si>
    <t>SE000015</t>
  </si>
  <si>
    <t>Sport</t>
  </si>
  <si>
    <t>Saavutusspordi edendamine</t>
  </si>
  <si>
    <t>Saavutusspordi toetamine ja arendamine</t>
  </si>
  <si>
    <t>SE000028</t>
  </si>
  <si>
    <t>Audiovisuaalpoliitika kujundamine ja rakendamine</t>
  </si>
  <si>
    <t>SE060001</t>
  </si>
  <si>
    <t>Muusikapoliitika kujundamine ja rakendamine</t>
  </si>
  <si>
    <t>Organiseeritud liikumisharrastuse edendamine</t>
  </si>
  <si>
    <t>IN005000</t>
  </si>
  <si>
    <t>SE060003</t>
  </si>
  <si>
    <t>Sidus ühiskond</t>
  </si>
  <si>
    <t>Sidus Eesti: Lõimumine, sh kohanemine</t>
  </si>
  <si>
    <t>Lõimumist, sh kohanemist toetav Eesti</t>
  </si>
  <si>
    <t>Lõimumis-, sh kohanemispoliitika kujundamine ja rakendamine</t>
  </si>
  <si>
    <t>40</t>
  </si>
  <si>
    <t>M85</t>
  </si>
  <si>
    <t>Tegevuskulud</t>
  </si>
  <si>
    <t>Rahvakultuuripoliitika kujundamine ja rakendamine</t>
  </si>
  <si>
    <t>Kultuurivaldkonna rahvusvahelistumise edendamine</t>
  </si>
  <si>
    <t>Kunstipoliitika kujundamine ja rakendamine</t>
  </si>
  <si>
    <t>IN06S035</t>
  </si>
  <si>
    <t>Kirjanduspoliitika kujundamine ja rakendamine</t>
  </si>
  <si>
    <t>55</t>
  </si>
  <si>
    <t>M20</t>
  </si>
  <si>
    <t>IN06M002</t>
  </si>
  <si>
    <t>M50</t>
  </si>
  <si>
    <t>Loomemajanduspoliitika kujundamine ja rakendamine</t>
  </si>
  <si>
    <t>41</t>
  </si>
  <si>
    <t>Loovisikute toetamine ja tunnustamine</t>
  </si>
  <si>
    <t>10</t>
  </si>
  <si>
    <t>SE000044</t>
  </si>
  <si>
    <t>IN06A003</t>
  </si>
  <si>
    <t>IN06S014</t>
  </si>
  <si>
    <t>Arhitektuuri ja disaini poliitika kujundamine ning rakendamine</t>
  </si>
  <si>
    <t>Käibemaksu kulu</t>
  </si>
  <si>
    <t>44</t>
  </si>
  <si>
    <t>M84</t>
  </si>
  <si>
    <t/>
  </si>
  <si>
    <t>SE000099</t>
  </si>
  <si>
    <t>M82</t>
  </si>
  <si>
    <t>SE000003</t>
  </si>
  <si>
    <t>M60</t>
  </si>
  <si>
    <t>M86</t>
  </si>
  <si>
    <t>60</t>
  </si>
  <si>
    <t>Põhivara amortisatsioon</t>
  </si>
  <si>
    <t>IN06S022</t>
  </si>
  <si>
    <t>IN06S015</t>
  </si>
  <si>
    <t>IN06M016</t>
  </si>
  <si>
    <t>M89</t>
  </si>
  <si>
    <t>Ausa spordi ja sporditurvalisuse toetamine ning arendamine</t>
  </si>
  <si>
    <t>IN06S002</t>
  </si>
  <si>
    <t>M40</t>
  </si>
  <si>
    <t>Sotsiaaltoetused</t>
  </si>
  <si>
    <t>IN002000</t>
  </si>
  <si>
    <t>M88</t>
  </si>
  <si>
    <t>IN06S009</t>
  </si>
  <si>
    <t>IN06S003</t>
  </si>
  <si>
    <t>Rahvuskaaslaste toetamine</t>
  </si>
  <si>
    <t>32</t>
  </si>
  <si>
    <t>Investeeringud</t>
  </si>
  <si>
    <t>IN060013</t>
  </si>
  <si>
    <t>IN06S034</t>
  </si>
  <si>
    <t>IN06S008</t>
  </si>
  <si>
    <t>IN06S006</t>
  </si>
  <si>
    <t>43</t>
  </si>
  <si>
    <t>IN06R025</t>
  </si>
  <si>
    <t>IN060014</t>
  </si>
  <si>
    <t>Tulud</t>
  </si>
  <si>
    <t>Eelarvevahendi nimetus</t>
  </si>
  <si>
    <t>Vastutaja</t>
  </si>
  <si>
    <t>2023 eelarve</t>
  </si>
  <si>
    <t>Loovisikute ja loomeliitude seaduse rakendamine</t>
  </si>
  <si>
    <t>Kunstide asekantsler</t>
  </si>
  <si>
    <t>Kultuurkapital (hasartmängumaks)</t>
  </si>
  <si>
    <t>Kantsler</t>
  </si>
  <si>
    <t>Riigi kultuuripreemiad</t>
  </si>
  <si>
    <t>Rahvuskultuurile olulised tähtpäevad</t>
  </si>
  <si>
    <t>Riigi kultuuristipendiumid</t>
  </si>
  <si>
    <t>Kultuurileht SA tegevustoetus</t>
  </si>
  <si>
    <t>Autorihüvitusfond SA - Laenutus- ja reprograafiahüvitis</t>
  </si>
  <si>
    <t>Eesti Kirjanike Liit MTÜ - Kirjaniku palk</t>
  </si>
  <si>
    <t>Eesti Kirjanduse Teabekeskus MTÜ tegevustoetus</t>
  </si>
  <si>
    <t>Riigikogu lisavahendid</t>
  </si>
  <si>
    <t>Alkoholi- ja tubakaaktsiis</t>
  </si>
  <si>
    <t>Eesti Kirjastuste Liit - tegevustoetus osalemiseks rahvusvahelistel raamatumessidel</t>
  </si>
  <si>
    <t>Kohaliku omavalitsuse ja eraõiguslike väiketeatrite toetus</t>
  </si>
  <si>
    <t>Etenduskunstide eriprojektid</t>
  </si>
  <si>
    <t>Eesti Teatri Festival SA - Draama festivali toetus</t>
  </si>
  <si>
    <t>Rahvusvahelised etenduskunstide festivalid</t>
  </si>
  <si>
    <t>Sakala Teatrimaja SA tegevustoetus</t>
  </si>
  <si>
    <t>Eesti Teatri Agentuur SA - ETBL-i koostamise, autoriloomingu ostmise, rahvusvahelistumise ja tegevuskulude toetus</t>
  </si>
  <si>
    <t>Vaba Lava SA - Narva teatrikeskus tegevustoetus</t>
  </si>
  <si>
    <t>Eesti Tantsuagentuur SA - TantsuRUUM tegevustoetus</t>
  </si>
  <si>
    <t>Heategevusfond Aitan Lapsi SA tegevustoetus</t>
  </si>
  <si>
    <t>Eesti Filmi Instituut SA tegevustoetus</t>
  </si>
  <si>
    <t>Eesti Filmi Instituut SA Berliini Filmifestival</t>
  </si>
  <si>
    <t>Eesti Filmi Instituut SA edasiantavad toetused filmikultuuri arendamiseks</t>
  </si>
  <si>
    <t>Eesti Filmi Instituut SA edasiantavad toetused dokumentaalfilmide festivalide toetamiseks</t>
  </si>
  <si>
    <t>Eesti Filmi Instituut SA - Väliskapitalil Eestis toodetavate filmide toetusmehhanismi Film Estonia kuludeks</t>
  </si>
  <si>
    <t>Eesti Filmi Instituut SA - väärtfilmi kinode tegevustoetus</t>
  </si>
  <si>
    <t>Eesti Filmi Instituut SA - Media Desk Eesti</t>
  </si>
  <si>
    <t>Eesti Pillifond SA tegevustoetus</t>
  </si>
  <si>
    <t>Muusikafestivalid ja suursündmused</t>
  </si>
  <si>
    <t>Muusikakollektiivid ja kontserdikorraldajad</t>
  </si>
  <si>
    <t>Helilooming ja muusikaalased väljaanded</t>
  </si>
  <si>
    <t>Muusikakonkursid</t>
  </si>
  <si>
    <t>Rahvusvaheline Eduard Tubina Ühing - Eduard Tubina kogutud teoste kirjastamine</t>
  </si>
  <si>
    <t>Narva Linna Sümfooniaorkester tegevustoetus</t>
  </si>
  <si>
    <t>Pärnu Linnaorkester tegevustoetus</t>
  </si>
  <si>
    <t>Eesti Muusikanõukogu MTÜ tegevustoetus</t>
  </si>
  <si>
    <t>Eesti Muusikafestivalid MTÜ tegevustoetus</t>
  </si>
  <si>
    <t>Veljo Tormise Kultuuriselts MTÜ tegevustoetus</t>
  </si>
  <si>
    <t>A.Lemba stipendiumid</t>
  </si>
  <si>
    <t>Kunstihoone SA tegevustoetus</t>
  </si>
  <si>
    <t>Kunstihoone SA investeeringutoetus</t>
  </si>
  <si>
    <t>Eesti Kunstnike Liit MTÜ - Kunstniku palk</t>
  </si>
  <si>
    <t>Eesti Kunstnike Liit MTÜ tegevustoetus</t>
  </si>
  <si>
    <t>Eesti Kaasaegse Kunsti Muuseum MTÜ tegevustoetus</t>
  </si>
  <si>
    <t>Eesti Kaasaegse Kunsti Arenduskeskus MTÜ tegevustoetus</t>
  </si>
  <si>
    <t>Konrad Mägi SA tegevustoetus</t>
  </si>
  <si>
    <t>Kaasaegse Kunsti Eesti Keskus SA tegevustoetus</t>
  </si>
  <si>
    <t>Kaasaegse Kunsti Eesti Keskus SA - Osalemine Veneetsia Kunstibiennaalil</t>
  </si>
  <si>
    <t>Eesti Kunstiakadeemia SA - Narva residentuur</t>
  </si>
  <si>
    <t>E.Viiralti stipendiumid</t>
  </si>
  <si>
    <t>Arhitektuuri ja disaini arendusprojektid</t>
  </si>
  <si>
    <t>Märjamaa Vallavalitsus, keskväljaku arhitektuurikonkursi korraldamine</t>
  </si>
  <si>
    <t>Eesti Rahvusringhääling remondifondi toetus</t>
  </si>
  <si>
    <t>Eesti Rahvusringhääling tegevustoetus</t>
  </si>
  <si>
    <t>Rahvusringhääling, hooned ja tehnika</t>
  </si>
  <si>
    <t>Erameediakanalite toetus venekeelse inforuumi tasakaalustamiseks</t>
  </si>
  <si>
    <t>Eesti Rahvusraamatukogu tegevustoetus</t>
  </si>
  <si>
    <t>Kultuuriväärtuste asekantsler</t>
  </si>
  <si>
    <t>Eesti Rahvusraamatukogu, digiarhiiv</t>
  </si>
  <si>
    <t>Eesti Rahvusraamatukogu hoone</t>
  </si>
  <si>
    <t>Eesti Rahvusraamatukogu, vahendid Riigi Kinnisvara Aktsiaseltsile</t>
  </si>
  <si>
    <t>Rahvaraamatukogude tegevuskulud / maakonnaraamatukogu töötaja kulu</t>
  </si>
  <si>
    <t>Rahvaraamatukogude teavikud</t>
  </si>
  <si>
    <t>Raamatukogude arendamine</t>
  </si>
  <si>
    <t>Eesti Rahvusraamatukogu e-raamatukogu</t>
  </si>
  <si>
    <t>Muinsuskaitse, muuseumide ja raamatukogunduse valdkonnaüleste partnerorganisatsioonide tegevustoetus</t>
  </si>
  <si>
    <t>Muuseumide reserv</t>
  </si>
  <si>
    <t>Vastseliina Piiskopilinnuse SA, Vastseliina linnuse konserveerimine</t>
  </si>
  <si>
    <t>Digiteerimise tegevuskava</t>
  </si>
  <si>
    <t>Kultuuripealinn</t>
  </si>
  <si>
    <t>Eesti kultuur maailmas</t>
  </si>
  <si>
    <t>Balti kultuurifond</t>
  </si>
  <si>
    <t>Soome-Eesti kultuurifond tegevustoetus - Suomalais-virolainen kulttuurisäätiö sr</t>
  </si>
  <si>
    <t>EL kultuuriprogrammis osalevate Eesti projektide kaasrahastamine</t>
  </si>
  <si>
    <t>Eesti Instituut MTÜ tegevustoetus</t>
  </si>
  <si>
    <t>Ukraina kultuurikoostöö</t>
  </si>
  <si>
    <t>Loov Eesti MTÜ tegevustoetus - Eesti kultuuri kontaktpunkt</t>
  </si>
  <si>
    <t>Liikmemaksud (rahvusvahelised organisatsioonid)</t>
  </si>
  <si>
    <t>Valitsemisala remondifond</t>
  </si>
  <si>
    <t>Teadus- ja arendustegevus</t>
  </si>
  <si>
    <t>Eesti Kultuuri Koda MTÜ tegevustoetus, sealhulgas Auhinna "Kultuuri tegu" väljaandmine</t>
  </si>
  <si>
    <t xml:space="preserve">Õppelaenude tagasimaksmisega seotud kulud </t>
  </si>
  <si>
    <t>Eraldis institutsioonide toetamiseks</t>
  </si>
  <si>
    <t>Kultuuriministeeriumi valitsemisala investeeringud</t>
  </si>
  <si>
    <t>Infotehnoloogia investeeringud</t>
  </si>
  <si>
    <t>Riigi spordipreemiad</t>
  </si>
  <si>
    <t>Riigi spordistipendiumid</t>
  </si>
  <si>
    <t>Spordikoolituse ja -Teabe SA - Toetus treenerite tööjõukulude katmiseks</t>
  </si>
  <si>
    <t>Eesti Olümpiakomitee MTÜ - Saavutusspordi toetus</t>
  </si>
  <si>
    <t>Eesti Olümpiakomitee MTÜ - Koondiste toetus</t>
  </si>
  <si>
    <t>Olümpiaettevalmistusprojektide toetamiseks - Eesti Olümpiakomitee</t>
  </si>
  <si>
    <t>Rahvusvaheliste võistluste läbiviimine Eestis</t>
  </si>
  <si>
    <t>Rally Estonia korraldamine - Estonian Autosport Events MTÜ</t>
  </si>
  <si>
    <t>Eesti Olümpiakomitee MTÜ - Spordialaliidud</t>
  </si>
  <si>
    <t>Audentes AS riikliku koolitustellimuse läbiviimiseks</t>
  </si>
  <si>
    <t>Eesti Olümpiakomitee MTÜ tegevustoetus</t>
  </si>
  <si>
    <t>Eesti Olümpiakomitee MTÜ - Noortesport</t>
  </si>
  <si>
    <t>Eesti Paralümpiakomitee MTÜ tegevustoetus</t>
  </si>
  <si>
    <t>Spordikoolituse ja -Teabe SA tegevustoetus</t>
  </si>
  <si>
    <t>Eesti Olümpiakomitee MTÜ - Toetus spordikohtunike tegevuse arendamiseks</t>
  </si>
  <si>
    <t>Eesti Võrpalli Liit - finaalturniiridel osalevad meeskonnad (naiste võrkpallikoondis)</t>
  </si>
  <si>
    <t>Eesti Võrpalli Liit - finaalturniiridel osalevad meeskonnad (meeste võekpallikoondis)</t>
  </si>
  <si>
    <t>Eesti Olümpiakomitee MTÜ - Tiitlivõistlustel osalenud sportlaste ja nende treenerite tunnustamine</t>
  </si>
  <si>
    <t>Spordiprojektid</t>
  </si>
  <si>
    <t>Eesti Olümpiakomitee MTÜ - Osalemine olümpiamängudel</t>
  </si>
  <si>
    <t>Spordimeditsiini SA tegevustoetus</t>
  </si>
  <si>
    <t>Spordikoolituse ja -Teabe SA - Eesti Spordiregister</t>
  </si>
  <si>
    <t>Eesti Antidopingu ja Spordieetika Sihtasutus tegevustoetus</t>
  </si>
  <si>
    <t>Eesti Laulu- ja Tantsupeo SA, edasiantavad toetused laulu- ja tantsupeo kollektiivide toetamiseks</t>
  </si>
  <si>
    <t>Eesti Laulu- ja Tantsupeo SA tegevustoetus</t>
  </si>
  <si>
    <t>Pokumaa SA tegevustoetus</t>
  </si>
  <si>
    <t>Spordi asekantsler</t>
  </si>
  <si>
    <t>Liikumisharrastuse kompetentsikeskus SA tegevustoetus</t>
  </si>
  <si>
    <t>Liikumisharrastuse edendamise reformi elluviimine</t>
  </si>
  <si>
    <t>Maakonna spordiliidu toetus</t>
  </si>
  <si>
    <t>Regionaalsete tervisespordikeskuste väljaarendamise toetus</t>
  </si>
  <si>
    <t>Multifunktsionaalsete aastaringselt kasutatavate spordiväljakute, sh jalgpalli sisehallide rajamine</t>
  </si>
  <si>
    <t>Eesti Koolispordi Liit MTÜ tegevustoetus</t>
  </si>
  <si>
    <t>Eriolümpia Eesti Ühendus MTÜ tegevustoetus</t>
  </si>
  <si>
    <t>Eestimaa Spordiliit Jõud MTÜ tegevustoetus</t>
  </si>
  <si>
    <t>Eesti Terviserajad SA</t>
  </si>
  <si>
    <t>Eesti Seeniorispordi ja Spordiveteranide Liit MTÜ tegevustoetus</t>
  </si>
  <si>
    <t>Eesti Akadeemiline Spordiliit tegevustoetus</t>
  </si>
  <si>
    <t>Eesti Kutsekoolispordi Liit tegevustoetus</t>
  </si>
  <si>
    <t>Eesti Ujumisliit MTÜ - Ujumise algõpe</t>
  </si>
  <si>
    <t xml:space="preserve">Integratsiooni SA - Eesti keele majade tegevustoetus </t>
  </si>
  <si>
    <t>Integratsiooni SA - Pereõppe partnerorganisatsioonide toetamine</t>
  </si>
  <si>
    <t>Tartu Ülikool tegevustoetus</t>
  </si>
  <si>
    <t>VeniVidiVici MTÜ õpilasvahetuste läbiviimiseks</t>
  </si>
  <si>
    <t>Integratsiooni SA tegevustoetus</t>
  </si>
  <si>
    <t>Integratsiooni SA - Lõimumiskava rakendamise programm</t>
  </si>
  <si>
    <t>Ida-Viru kultuuriprogramm</t>
  </si>
  <si>
    <t>Integratsiooni SA - Rahvusvähemuste katusorganisatsioonide toetamine</t>
  </si>
  <si>
    <t>Integratsiooni SA - Rahvusvähemuste kultuuriühingute toetamine</t>
  </si>
  <si>
    <t>Fenno-Ugria Asutus MTÜ tegevustoetus</t>
  </si>
  <si>
    <t>Vähemusrahvuste kultuuriautonoomia</t>
  </si>
  <si>
    <t>Integratsiooni SA - Lõimumist edendavad kultuuri- ja sporditegevused</t>
  </si>
  <si>
    <t>Teater Tuuleveski MTÜ - Kultuurilise mitmekesisuse alasteks tegevusteks</t>
  </si>
  <si>
    <t>Tuglase Seltsi tegevustoetus</t>
  </si>
  <si>
    <t>Eesti Folkloorinõukogu MTÜ - Eesti kultuuri koolitused rahvusvähemustele</t>
  </si>
  <si>
    <t>Stuudioteater Ilmarine MTÜ - Kultuurilise mitmekesisuse alasteks tegevusteks</t>
  </si>
  <si>
    <t>Narva Eesti Maja MTÜ tegevustoetus</t>
  </si>
  <si>
    <t>Kultuurilise mitmekesisuse asekantsler</t>
  </si>
  <si>
    <t>Integratsiooni SA - Tagasipöördumistoetus</t>
  </si>
  <si>
    <t xml:space="preserve">Integratsiooni SA - Väliseesti kultuuriseltside toetamine </t>
  </si>
  <si>
    <t>Toetus kinnismälestiste omanikele</t>
  </si>
  <si>
    <t>Halduslepingute tasud</t>
  </si>
  <si>
    <t>Pärandivaderid</t>
  </si>
  <si>
    <t>Muuseumide kiirendi</t>
  </si>
  <si>
    <t>Muuseumide aastaauhindade ürituse korraldamine</t>
  </si>
  <si>
    <t>Eesti ajaloolise taluarhitektuuri toetusprogramm</t>
  </si>
  <si>
    <t>Leiuautasud</t>
  </si>
  <si>
    <t>Vahendid Riigi Kinnisvara Aktsiaseltsile</t>
  </si>
  <si>
    <t>Muinsuskaitseameti tegevuskulud oma majandustegevuse tuludest</t>
  </si>
  <si>
    <t>Riigiasutuse direktor</t>
  </si>
  <si>
    <t>Muinsuskaitseameti tegevuskulud</t>
  </si>
  <si>
    <t>Eesti Lastekirjanduse Keskuse tegevuskulud</t>
  </si>
  <si>
    <t>Eesti Lastekirjanduse Keskus põhivara soetus</t>
  </si>
  <si>
    <t>Eesti Lastekirjanduse Keskuse tegevuskulud oma majandustegevuse tuludest</t>
  </si>
  <si>
    <t>Eesti Rahvakultuuri Keskuse tegevuskulud</t>
  </si>
  <si>
    <t>Eesti Rahvakultuuri Keskuse tegevuskulud oma majandustegevuse tuludest</t>
  </si>
  <si>
    <t>Etenduskunstide regionaalse kättesaadavuse toetused "Teater Maal"</t>
  </si>
  <si>
    <t>Setomaa pärimuskultuuri toetamine</t>
  </si>
  <si>
    <t>Folkloorifestivalide toetamine</t>
  </si>
  <si>
    <t xml:space="preserve">Eesti Rahvatantsukeskus MTÜ - Meeste tantsupidu </t>
  </si>
  <si>
    <t>Folklooriselts Jõgevahe pere MTÜ - Naiste tantsupidu</t>
  </si>
  <si>
    <t>Kihnu Kultuuriruumi toetamine</t>
  </si>
  <si>
    <t>Saarte pärimuskultuuri toetamine</t>
  </si>
  <si>
    <t>Peipsiveere pärimuskultuuri toetamine</t>
  </si>
  <si>
    <t>Mulgimaa pärimuskultuuri toetamine</t>
  </si>
  <si>
    <t>Vana Võromaa pärimuskultuuri toetamine</t>
  </si>
  <si>
    <t>Virumaa pärimuskultuuri toetamine</t>
  </si>
  <si>
    <t>Eesti Rahvarõivas</t>
  </si>
  <si>
    <t>Rahvakultuuri valdkonna partnerorganisatsioonide toetamine</t>
  </si>
  <si>
    <t>Laulu- ja tantsupeo kollektiivijuhtide palgatoetus</t>
  </si>
  <si>
    <t>Eraldised piirkondlikele kultuuriprojektidele</t>
  </si>
  <si>
    <t>Rahvakultuuri maakondlik toetus</t>
  </si>
  <si>
    <t>Võru Instituudi tegevuskulud oma majandustegevuse tuludest</t>
  </si>
  <si>
    <t>Eesti Arhitektuurimuuseumi tegevuskulud oma majandustegevuse tuludest</t>
  </si>
  <si>
    <t>Tartu Kunstimuuseumi tegevuskulud oma majandustegevuse tuludest</t>
  </si>
  <si>
    <t>Eesti Rahva Muuseumi tegevuskulud oma majandustegevuse tuludest</t>
  </si>
  <si>
    <t>Eesti Tarbekunsti- ja Disainimuuseumi tegevuskulud oma majandustegevuse tuludest</t>
  </si>
  <si>
    <t>Palamuse O.Lutsu Kihelkonnakoolimuuseumi tegevuskulud oma majandustegevuse tuludest</t>
  </si>
  <si>
    <t>Viljandi Muuseumi tegevuskulud oma majandustegevuse tuludest</t>
  </si>
  <si>
    <t>Käibemaksu kulu oma majandustegevuse tuludest</t>
  </si>
  <si>
    <t>Asutuse kood</t>
  </si>
  <si>
    <t>Kultuuriministeerium</t>
  </si>
  <si>
    <t>Muinsuskaitseamet</t>
  </si>
  <si>
    <t>Eesti Lastekirjanduse Keskus</t>
  </si>
  <si>
    <t>Eesti Rahvakultuuri Keskus</t>
  </si>
  <si>
    <t>Võru Instituut</t>
  </si>
  <si>
    <t>Eesti Arhitektuurimuuseum</t>
  </si>
  <si>
    <t>Tartu Kunstimuuseum</t>
  </si>
  <si>
    <t>Eesti Rahva Muuseum</t>
  </si>
  <si>
    <t>Eesti Tarbekunsti- ja Disainimuuseum</t>
  </si>
  <si>
    <t>Palamuse O.Lutsu Kihelkonnakoolimuuseum</t>
  </si>
  <si>
    <t>Viljandi Muuseum</t>
  </si>
  <si>
    <t>Viljandi Muuseum tegevustoetus</t>
  </si>
  <si>
    <t>Arvestuslik käibemaksu kulu</t>
  </si>
  <si>
    <t>Oma majandustegevuse tulud</t>
  </si>
  <si>
    <t>Kodumaine toetus</t>
  </si>
  <si>
    <t>Eesti Rahva Muuseumi tegevuskulud kodumaise toetuse tuludest</t>
  </si>
  <si>
    <t>Vahendatud välistoetus</t>
  </si>
  <si>
    <t>Norra/EMP SoMi programm (välistoetus)</t>
  </si>
  <si>
    <t>2014+ välistoetus (loomemajandus, välistoetus)</t>
  </si>
  <si>
    <t>Norra/EMP SoMi programm (kaasfinantseering)</t>
  </si>
  <si>
    <t>Välistoetus</t>
  </si>
  <si>
    <t>Välisvahendite juht</t>
  </si>
  <si>
    <t>Välisprojekti 9M85-MU00-ERASMDISAH  välistoetus</t>
  </si>
  <si>
    <t>Välisprojekti 1M85-RF14-12320 välistoetus</t>
  </si>
  <si>
    <t>Välisprojekti 1M85-RF14-12320 kaasfinantseering</t>
  </si>
  <si>
    <t>Välisprojekt 9M50-MU00-EMPLOYEES (välistoetus)</t>
  </si>
  <si>
    <t>Lõimumisvaldkonna välisprojektid (välistoetus koos kaasfinantseeringuga)</t>
  </si>
  <si>
    <t>Välisprojektide tehniline abi (välistoetus)</t>
  </si>
  <si>
    <t>Välisprojektide tehniline abi (kaasfinantseering)</t>
  </si>
  <si>
    <t>Riigi Kinnisvara Aktsiaseltsi vahendite käibemaksu kulu</t>
  </si>
  <si>
    <t>Üüri- ja renditulu</t>
  </si>
  <si>
    <t>Riigilõivud</t>
  </si>
  <si>
    <t>Hoonestusõiguse tasu ja renditulu</t>
  </si>
  <si>
    <t>Eesti Rahva Muuseum** tegevuskulud</t>
  </si>
  <si>
    <t>Palamuse O.Lutsu Kihelkonnakoolimuuseum tegevustoetus</t>
  </si>
  <si>
    <t>Võru Instituudi tegevuskulud</t>
  </si>
  <si>
    <t>Kultuuriministeeriumi tegevuskulud</t>
  </si>
  <si>
    <t>TULUD</t>
  </si>
  <si>
    <t>KULUD</t>
  </si>
  <si>
    <t>INVESTEERINGUD</t>
  </si>
  <si>
    <t>KÄIBEMAKSU KULU</t>
  </si>
  <si>
    <t>Kommunikatsiooni- ja rahvusvahelise koostöö osakonna juhataja</t>
  </si>
  <si>
    <t>Riigi asutatud sihtasutustena tegutsevate etendusasutuste tegevustoetus</t>
  </si>
  <si>
    <t>Riigi asutatud sihtasutustena tegutsevate kontserdiasutuste tegevustoetus</t>
  </si>
  <si>
    <t>Strateegia- ja innovatsiooniosakonna juhataja</t>
  </si>
  <si>
    <t>Kultuuriministeeriumi vahendid Riigi Kinnisvara Aktsiaseltsile</t>
  </si>
  <si>
    <t>Võru Instituut, remondifondi toetus</t>
  </si>
  <si>
    <t>Hoone/rajatise nimetus ja asukoht (aadress)</t>
  </si>
  <si>
    <t>Remondivajaduse kokkuvõtlik nimetus</t>
  </si>
  <si>
    <t>2023 eraldatud summa</t>
  </si>
  <si>
    <t>Riigiabi</t>
  </si>
  <si>
    <t>Eesti Rahvusringhääling</t>
  </si>
  <si>
    <t>Telemaja, Gonsiori 27/Faelhmanni 12/Faelhmanni 10, Tallinn</t>
  </si>
  <si>
    <t>Telemaja amortiseerunud kütte- ja veetorustike avariiline remont</t>
  </si>
  <si>
    <t>Telemajale tuleohutusauditis toodud kohustuslike tegevuste rakendamine</t>
  </si>
  <si>
    <t>Telemajale tuletõkkeuste paigaldamine</t>
  </si>
  <si>
    <t>Rahvusooper Estonia</t>
  </si>
  <si>
    <t>Rahvusooper Estonia, Estonia pst 4, Tallinn</t>
  </si>
  <si>
    <t>teavitussüsteemi remont</t>
  </si>
  <si>
    <t>**</t>
  </si>
  <si>
    <t>hoidlahoone, Narva mnt 177, Tartu linn</t>
  </si>
  <si>
    <t>hoidlahoone treppide remonttööd</t>
  </si>
  <si>
    <t>hoidlahoone juurdepääsutee remonttööd</t>
  </si>
  <si>
    <t>Kreutzwaldi muuseum, kaev, Kreutzwaldi 31, Võru</t>
  </si>
  <si>
    <t>kaevu ümber ehitatud ristpalkrakete väljavahetamine ja kaevu puhastamine</t>
  </si>
  <si>
    <t>Karilatsi muuseum, magasiait, Kanepi vald, Põlvamaa</t>
  </si>
  <si>
    <t>II korruse saviseina lupjamine</t>
  </si>
  <si>
    <t>SA Eesti Ajaloomuuseum</t>
  </si>
  <si>
    <t>tekstiilihoidla, Pirita tee 70//72, Tallinn</t>
  </si>
  <si>
    <t>ventilatsioonisüsteemi remonttööd</t>
  </si>
  <si>
    <t>SA Eesti Kunstimuuseum</t>
  </si>
  <si>
    <t>Kadrioru Kunstimuuseum, Weizenbergi 37, Tallinn</t>
  </si>
  <si>
    <t>Kadrioru lossi välisfassaadi remonttööd</t>
  </si>
  <si>
    <t>SA Eesti Meremuuseum</t>
  </si>
  <si>
    <t>Püssirohuait, Uus tn 37, Tallinn</t>
  </si>
  <si>
    <t>katusekivide roovituse vahetus</t>
  </si>
  <si>
    <t>muuseumilaev Suur Tõll, Vesilennuki 6/8, Tallinn</t>
  </si>
  <si>
    <t>väliteki ja paaditeki remonditööd</t>
  </si>
  <si>
    <t>SA Eesti Vabaõhumuuseum</t>
  </si>
  <si>
    <t>fondihoidla 1, Vabaõhumuuseumi tee 12, Tallinn</t>
  </si>
  <si>
    <t>ajaloolise Hagemeisteri suvemõisamaja renoveerimine ohutu töökeskkonna tagamiseks</t>
  </si>
  <si>
    <t>ekspostistioon, Vabaõhumuuseumi tee 12, Tallinn</t>
  </si>
  <si>
    <t>elektritööd museaalhoonetes</t>
  </si>
  <si>
    <t>küttekollete remont (Setu suurtalu; Peipsivene elamu; Kolga sepikoda; Jüri-Jaagu suveköök; Kuie koolimaja)</t>
  </si>
  <si>
    <t>SA Hiiumaa Muuseum</t>
  </si>
  <si>
    <t>Pikk Maja, Vabrikuväljak 8, Kärdla, Hiiumaa vald</t>
  </si>
  <si>
    <t>peasissepääsu uste vahetus manteluste vastu</t>
  </si>
  <si>
    <t>akende ja värvimine ja siseakendele pakettklaaside paigladamine</t>
  </si>
  <si>
    <t>Ole tuuleveski (R.Tobiase õuel), Hiiu mnt 33, Selja küla, Hiiumaa vald</t>
  </si>
  <si>
    <t>tuuleveski katuse ja seinalaudise remont ja tõrvamine</t>
  </si>
  <si>
    <t>Pika Maja kelder (maakelder), Vabrikuväljak 8, Kärdla, Hiiumaa vald</t>
  </si>
  <si>
    <t>pragude remont keldrilaes</t>
  </si>
  <si>
    <t>SA Narva Muuseum</t>
  </si>
  <si>
    <t>administratiivhoone (kivisaal), Peterburi mnt 2, Narva</t>
  </si>
  <si>
    <t>kivisaali katuse osaline remont</t>
  </si>
  <si>
    <t>kunstigalerii, Vestervalli 21, Narva</t>
  </si>
  <si>
    <t>kunstigalerii kivikatuse remont</t>
  </si>
  <si>
    <t>SA Virumaa Muuseumid</t>
  </si>
  <si>
    <t>Rehbinder maja, Tallinna tn 5, Rakvere</t>
  </si>
  <si>
    <t>avatäidete restaureerimine (soklikorruse aknad)</t>
  </si>
  <si>
    <t>Palmse mõis, Palmse küla, Haljala vald</t>
  </si>
  <si>
    <t>kavaleridemaja katuse vahetus</t>
  </si>
  <si>
    <t>SA Eesti Draamateater</t>
  </si>
  <si>
    <t>Draamateater, Pärnu mnt 5, Tallinn</t>
  </si>
  <si>
    <t>tanspordi tõstuk</t>
  </si>
  <si>
    <t>SA Endla Teater</t>
  </si>
  <si>
    <t>teatrihoone, Keskväljak 1, Pärnu</t>
  </si>
  <si>
    <t>fassaadi remonttööd, osaline akende vahetus</t>
  </si>
  <si>
    <t>SA Kuressaare Teater</t>
  </si>
  <si>
    <t>Tallinna 20, Kuressaare</t>
  </si>
  <si>
    <t>ventilatsioonisüsteemi parandustööd, keldri publikugarderoobi remont</t>
  </si>
  <si>
    <t>SA Rakvere Teatrimaja</t>
  </si>
  <si>
    <t>väike maja, Kreutzwaldi 2a/2, Rakvere</t>
  </si>
  <si>
    <t>väikese maja fassadi viimistlus koos krohviparandustega</t>
  </si>
  <si>
    <t>SA Ugala Teater</t>
  </si>
  <si>
    <t>Vaksali 7, Viljandi</t>
  </si>
  <si>
    <t>fassaadi remont</t>
  </si>
  <si>
    <t>SA Jõulumäe Tervisespordikeskus</t>
  </si>
  <si>
    <t>liikumisradade peastaadion, Leina küla, Häädemeeste vald</t>
  </si>
  <si>
    <t>staadioni remont</t>
  </si>
  <si>
    <t>*</t>
  </si>
  <si>
    <t>SA Tehvandi Spordikeskus</t>
  </si>
  <si>
    <t>K-90 hüppemägi, Valga mnt 12, Otepää</t>
  </si>
  <si>
    <t>esitorni betoonosa remont, metallkinnituste remont</t>
  </si>
  <si>
    <t>valitsemisala remondifond</t>
  </si>
  <si>
    <t>reserv</t>
  </si>
  <si>
    <t>Tervisespordikeskuste olme- ja teenindushooned</t>
  </si>
  <si>
    <t>Liikumisaasta 2023 - Liikumisharrastuse kompetentsikeskus SA</t>
  </si>
  <si>
    <t>Erasmus+ spordiprogrammi rakendamine</t>
  </si>
  <si>
    <t>Muuseumide tegevustoetus</t>
  </si>
  <si>
    <t>Pärnu Muuseum SA, vahendid Riigi Kinnisvara Aktsiaseltsile</t>
  </si>
  <si>
    <t>Eesti Tervishoiu Muuseum SA, vahendid Riigi Kinnisvara Aktsiaseltsile</t>
  </si>
  <si>
    <t>Eesti Spordi- ja Olümpiamuuseum SA, vahendid Riigi Kinnisvara Aktsiaseltsile</t>
  </si>
  <si>
    <t>Kultuurivaldkonna digiteerimine</t>
  </si>
  <si>
    <t>Kunsti arenduskeskuste reserv</t>
  </si>
  <si>
    <t>Vene Teater SA, kassapõhine toetus (finsantskohustuse vähenemine)</t>
  </si>
  <si>
    <t>IKT teenused ja toetused</t>
  </si>
  <si>
    <t>Integratsiooni SA - Ukraina kultuuri toetamine</t>
  </si>
  <si>
    <t>* Toetus on grupierandiga hõlmatud riigiabi Euroopa Komisjoni määruse (EL) nr 651/2014 artikli 55 tähenduses</t>
  </si>
  <si>
    <t>** Toetus on grupierandiga hõlmatud riigiabi Euroopa Komisjoni määruse (EL) nr 651/2014 artikli 53 tähenduses</t>
  </si>
  <si>
    <t>Tallinnfilm OÜ ** - Artis tegevustoetus</t>
  </si>
  <si>
    <t>Pimedate Ööde Filmifestival MTÜ** tegevustoetus</t>
  </si>
  <si>
    <t>Rahvusooper Estonia** tegevustoetus</t>
  </si>
  <si>
    <t>Rahvusooper Estonia** remondifondi toetus</t>
  </si>
  <si>
    <t>Eesti Kontsert SA** kontserdimajade remont</t>
  </si>
  <si>
    <t xml:space="preserve">Shiftworks OÜ** -Tallinn Music Week ja Station Narva tegevustoetus </t>
  </si>
  <si>
    <t xml:space="preserve">Eesti Festivaliorkester SA** - Estonian Festival Orchestra tegevustoetus </t>
  </si>
  <si>
    <t>Eesti Gregoriaani Ühing MTÜ** - Vox Clamantis tegevustoetus</t>
  </si>
  <si>
    <t xml:space="preserve">Tallinna Filharmoonia** Muusikute palkamine Tallinna Kammerorkestri projektidesse </t>
  </si>
  <si>
    <t xml:space="preserve">Music Estonia MTÜ** tegevustoetus </t>
  </si>
  <si>
    <t xml:space="preserve">Järvi Festival MTÜ** Pärnu muusikafestival ja Eesti noored dirigendid </t>
  </si>
  <si>
    <t>Eesti Pärimusmuusika Keskus MTÜ** tegevustoetus</t>
  </si>
  <si>
    <t>Eesti Muusika Infokeskus MTÜ** tegevustoetus</t>
  </si>
  <si>
    <t>Rahvusvaheline Arvo Pärdi Keskus SA** tegevustoetus</t>
  </si>
  <si>
    <t>Eesti Arhitektuurikeskus MTÜ** tegevustoetus</t>
  </si>
  <si>
    <t>Eesti Disainikeskus MTÜ** tegevustoetus</t>
  </si>
  <si>
    <t>Eesti Meremuuseum SA** vahendid Riigi Kinnisvara Aktsiaseltsile</t>
  </si>
  <si>
    <t>Eesti Meremuuseum SA** remondifondi toetus</t>
  </si>
  <si>
    <t>Hiiumaa Muuseumid SA** remondifondi toetus</t>
  </si>
  <si>
    <t>Eesti Kunstimuuseum SA** vahendid Riigi Kinnisvara Aktsiaseltsile</t>
  </si>
  <si>
    <t>Eesti Kunstimuuseum SA** remondifondi toetus</t>
  </si>
  <si>
    <t>Eesti Kunstimuuseum SA** museaalide soetus</t>
  </si>
  <si>
    <t>Eesti Vabaõhumuuseum SA** vahendid Riigi Kinnisvara Aktsiaseltsile</t>
  </si>
  <si>
    <t>Eesti Vabaõhumuuseum SA** remondifondi toetus</t>
  </si>
  <si>
    <t>Eesti Ajaloomuuseum SA** vahendid Riigi Kinnisvara Aktsiaseltsile</t>
  </si>
  <si>
    <t>Eesti Ajaloomuuseum SA** remondifondi toetus</t>
  </si>
  <si>
    <t>Narva Muuseum SA** remondifondi toetus</t>
  </si>
  <si>
    <t>Virumaa Muuseumid SA** remondifondi toetus</t>
  </si>
  <si>
    <t>Saaremaa Muuseum SA** välisprojekti omafinantseeringu toetus</t>
  </si>
  <si>
    <t xml:space="preserve">Tehvandi Spordikeskus SA* tegevustoetus </t>
  </si>
  <si>
    <t xml:space="preserve">Tehvandi Spordikeskus SA* remondifondi toetus </t>
  </si>
  <si>
    <t>Tehvandi Spordikeskus SA* investeeringutoetus</t>
  </si>
  <si>
    <t xml:space="preserve">Jõulumäe Tervisespordikeskus SA* tegevustoetus </t>
  </si>
  <si>
    <t xml:space="preserve">Jõulumäe Tervisespordikeskus SA* remondifondi toetus </t>
  </si>
  <si>
    <t>Jõulumäe Tervisespordikeskus SA* investeeringutoetus</t>
  </si>
  <si>
    <t>Pärnu Sõudeklubi MTÜ* Rääma sõudebaasi I etapi lõpetamiseks</t>
  </si>
  <si>
    <t>Eesti Arhitektuurikeskus MTÜ** osalemine Veneetsia Arhitektuuribiennaalil</t>
  </si>
  <si>
    <t>Eesti Arhitektuurimuuseum** tegevustoetus</t>
  </si>
  <si>
    <t>Tartu Kunstimuuseum** tegevustoetus</t>
  </si>
  <si>
    <t>Eesti Rahva Muuseum** remondifondi toetus</t>
  </si>
  <si>
    <t>Eesti Rahva Muuseum** vahendid Riigi Kinnisvara Aktsiaseltsile</t>
  </si>
  <si>
    <t>Eesti Tarbekunsti- ja Disainimuuseum** tegevustoetus</t>
  </si>
  <si>
    <t>Lisa 2 Riigiasutuste teenuste loetelu</t>
  </si>
  <si>
    <t>Teenus</t>
  </si>
  <si>
    <t>Teenuse nimetus</t>
  </si>
  <si>
    <t>KS01010101</t>
  </si>
  <si>
    <t>Loovisikuste ja loomeliitude seaduse rakendamine</t>
  </si>
  <si>
    <t>KS01010102</t>
  </si>
  <si>
    <t>KS01010202</t>
  </si>
  <si>
    <t>Kirjanduspoliitika rakendamine</t>
  </si>
  <si>
    <t>Lastekirjanduse arendamine</t>
  </si>
  <si>
    <t>Lastekirjanduse populariseerimine</t>
  </si>
  <si>
    <t>Lastekirjanduse rahvusvahelistumine</t>
  </si>
  <si>
    <t>KS01010207</t>
  </si>
  <si>
    <t>KS01010208</t>
  </si>
  <si>
    <t>KS01010209</t>
  </si>
  <si>
    <t>KS01010302</t>
  </si>
  <si>
    <t>Etenduskunstide poliitika rakendamine</t>
  </si>
  <si>
    <t>KS01010402</t>
  </si>
  <si>
    <t>Audiovisuaalpoliitika rakendamine</t>
  </si>
  <si>
    <t>KS01010502</t>
  </si>
  <si>
    <t>Muusikapoliitika rakendamine</t>
  </si>
  <si>
    <t>KS01010602</t>
  </si>
  <si>
    <t>Kunstipoliitika rakendamine</t>
  </si>
  <si>
    <t>KS01010702</t>
  </si>
  <si>
    <t>Arhitektuuripoliitika ja disanipoliitika rakendamine</t>
  </si>
  <si>
    <t>KS01010802</t>
  </si>
  <si>
    <t>Meediapoliitika rakendamine</t>
  </si>
  <si>
    <t>KS01020102</t>
  </si>
  <si>
    <t>Muuseumipoliitika rakendamine</t>
  </si>
  <si>
    <t>KS01020108</t>
  </si>
  <si>
    <t>Museaalide kogumine ja säilitamine</t>
  </si>
  <si>
    <t>KS01020109</t>
  </si>
  <si>
    <t>Teadustöö</t>
  </si>
  <si>
    <t>KS01020110</t>
  </si>
  <si>
    <t>Näitusetegevus</t>
  </si>
  <si>
    <t>KS01020111</t>
  </si>
  <si>
    <t>Haridus- ja osalusprogrammide korraldamine</t>
  </si>
  <si>
    <t>KS01020112</t>
  </si>
  <si>
    <t>Kultuurisündmuste korraldamine</t>
  </si>
  <si>
    <t>KS01020113</t>
  </si>
  <si>
    <t>Meenemüügi, konverentsi- ja toitlustusteenused</t>
  </si>
  <si>
    <t>KS01020114</t>
  </si>
  <si>
    <t xml:space="preserve">Muuseumikogu kogumine, säilitamine ja uurimine </t>
  </si>
  <si>
    <t>KS01020115</t>
  </si>
  <si>
    <t>Kultuuripärandi tutvustamine ja vahendamine</t>
  </si>
  <si>
    <t>KS01020116</t>
  </si>
  <si>
    <t>Muuseumiteenus Eesti Arhitektuurimuuseumis</t>
  </si>
  <si>
    <t>KS01020117</t>
  </si>
  <si>
    <t xml:space="preserve">Muuseumiteenus Tartu Kunstimuuseumis </t>
  </si>
  <si>
    <t>KS01020118</t>
  </si>
  <si>
    <t xml:space="preserve">Muuseumiteenus Eesti Tarbekunsti- ja Disainimuuseumis </t>
  </si>
  <si>
    <t>KS01020119</t>
  </si>
  <si>
    <t>Muuseumiteenus Palamuse O. Lutsu Kihelkonnamuuseumis</t>
  </si>
  <si>
    <t>KS01020120</t>
  </si>
  <si>
    <t>Muuseumiteenus Viljandi Muuseumis</t>
  </si>
  <si>
    <t>KS01020202</t>
  </si>
  <si>
    <t>Muinsuskaitsepoliitika rakendamine</t>
  </si>
  <si>
    <t>Valdkonna analüüs ja teadlikkuse tõstmine</t>
  </si>
  <si>
    <t>KS01020302</t>
  </si>
  <si>
    <t>Pikaajalise säilitamise korraldamine</t>
  </si>
  <si>
    <t>KS01020303</t>
  </si>
  <si>
    <t>Regionaalse raamatukoguteenuse toetamine</t>
  </si>
  <si>
    <t>KS01020304</t>
  </si>
  <si>
    <t>Teavikute taaskasutuse korraldamine</t>
  </si>
  <si>
    <t>KS01020305</t>
  </si>
  <si>
    <t xml:space="preserve">Võõrkeelsete trükiste säilitamine </t>
  </si>
  <si>
    <t>KS01020306</t>
  </si>
  <si>
    <t>Eesti Pimedate Raamatukogu teenused</t>
  </si>
  <si>
    <t>KS01020307</t>
  </si>
  <si>
    <t>Kinnisvara rentimine teistele asutustele</t>
  </si>
  <si>
    <t>KS01020402</t>
  </si>
  <si>
    <t>Rahvakultuuripoliitika rakendamine</t>
  </si>
  <si>
    <t>KS01020403</t>
  </si>
  <si>
    <t xml:space="preserve">Teadustöö korraldamine </t>
  </si>
  <si>
    <t>KS01020404</t>
  </si>
  <si>
    <t>Õppematerjalide koostamine ja sündmuste korraldamine</t>
  </si>
  <si>
    <t>KS01020405</t>
  </si>
  <si>
    <t>Koostöö korraldamine</t>
  </si>
  <si>
    <t>KS01020406</t>
  </si>
  <si>
    <t>Rahvakultuuri ja VKP toetuste rakendamine</t>
  </si>
  <si>
    <t>KS01020407</t>
  </si>
  <si>
    <t>Koolitustegevus rahvakultuuri ja VKP valdkonnas</t>
  </si>
  <si>
    <t>KS01020408</t>
  </si>
  <si>
    <t xml:space="preserve">Valdkondlike võrgustike koordineerimine
</t>
  </si>
  <si>
    <t>KS01020409</t>
  </si>
  <si>
    <t>RAKU ja VAKU andmebaasi teenus</t>
  </si>
  <si>
    <t>KS01030102</t>
  </si>
  <si>
    <t>Digitaliseerumise poliitika rakendamine</t>
  </si>
  <si>
    <t>KS01030302</t>
  </si>
  <si>
    <t>Loomemajanduspoliitika rakendamine</t>
  </si>
  <si>
    <t>KS01030401</t>
  </si>
  <si>
    <t>KS02010101</t>
  </si>
  <si>
    <t xml:space="preserve">Spordiorganisatsioonide ja taristu toetamine 
</t>
  </si>
  <si>
    <t>KS02010102</t>
  </si>
  <si>
    <t>Tunnustamine ja toetamine</t>
  </si>
  <si>
    <t>KS02010103</t>
  </si>
  <si>
    <t>Spordimeditsiini toetamine</t>
  </si>
  <si>
    <t>KS02010104</t>
  </si>
  <si>
    <t>Spordiinfo kogumise ja arendustegevuste toetamine</t>
  </si>
  <si>
    <t>KS02010201</t>
  </si>
  <si>
    <t>Ausa spordi ja sporditurvalisuse toetamine</t>
  </si>
  <si>
    <t>KS02020101</t>
  </si>
  <si>
    <t>Organiseeritud liikumisharrastuse toetamine</t>
  </si>
  <si>
    <t>XX01000000</t>
  </si>
  <si>
    <t>Programmiülene</t>
  </si>
  <si>
    <t>Teater Vanemuine SA** vahendid Riigi Kinnisvara Aktsiaseltsile</t>
  </si>
  <si>
    <t>Eesti Noorsooteater SA vahendid Riigi Kinnisvara Aktsiaseltsile</t>
  </si>
  <si>
    <t>Eesti Draamateater SA remondifondi toetus</t>
  </si>
  <si>
    <t>Kuressaare Teater SA remondifondi toetus</t>
  </si>
  <si>
    <t>Ugala Teater SA remondifondi toetus</t>
  </si>
  <si>
    <t>Rakvere Teatrimaja SA remondifondi toetus</t>
  </si>
  <si>
    <t>Endla Teater SA remondifondi toetus</t>
  </si>
  <si>
    <t>KS01020501</t>
  </si>
  <si>
    <t>Kultuuripärandi hoidmine ja arendamine</t>
  </si>
  <si>
    <t>KS01020502</t>
  </si>
  <si>
    <t>KS01020503</t>
  </si>
  <si>
    <t xml:space="preserve">Toetuste rakendamine </t>
  </si>
  <si>
    <t>KS01030206</t>
  </si>
  <si>
    <t xml:space="preserve">Kultuuri multilateraalne koostöö </t>
  </si>
  <si>
    <t>KS01030207</t>
  </si>
  <si>
    <t xml:space="preserve">Kultuuri rahvusvahelistumine </t>
  </si>
  <si>
    <t>SY06020101</t>
  </si>
  <si>
    <t xml:space="preserve">Tänapäevaste, nutikate ja tulemuslike kohanemis- ning lõimumisteekondade arendamine </t>
  </si>
  <si>
    <t>SY06020102</t>
  </si>
  <si>
    <t xml:space="preserve">Ühine, arusaadav ja usaldusväärne kommunikatsiooni- ja inforuum </t>
  </si>
  <si>
    <t>SY06020103</t>
  </si>
  <si>
    <t xml:space="preserve">Ühtekuuluvustunnet toetavate sotsiaalsete kontaktide soodustamine </t>
  </si>
  <si>
    <t>SY06020104</t>
  </si>
  <si>
    <t xml:space="preserve">Uuendusmeelse ja vastutustundliku tööturu toetamine </t>
  </si>
  <si>
    <t>SY06020105</t>
  </si>
  <si>
    <t xml:space="preserve">Eesti keele oskuse, riigi ja kultuuriruumiga sideme suurendamine </t>
  </si>
  <si>
    <t>SY06020106</t>
  </si>
  <si>
    <t xml:space="preserve">Kohaliku tasandi toetamine ja sektoriüleste partnerlussuhete arendamine </t>
  </si>
  <si>
    <t>SY06030101</t>
  </si>
  <si>
    <t xml:space="preserve">Eesti identiteedi edendamine ja säilitamine välismaal 
</t>
  </si>
  <si>
    <t>SY06030102</t>
  </si>
  <si>
    <t xml:space="preserve">Eestisse tagasipöördumise ning Eesti eluga (taas)kohanemise toetamine </t>
  </si>
  <si>
    <t>LISA 4 Riigikogu lisavahendite 2023.a. eelarve liigendus</t>
  </si>
  <si>
    <t xml:space="preserve">Jrk nr </t>
  </si>
  <si>
    <t>Programmi eesmärk</t>
  </si>
  <si>
    <t>Tegevusala</t>
  </si>
  <si>
    <t>Valitsemisala</t>
  </si>
  <si>
    <t>Toetuse saaja</t>
  </si>
  <si>
    <t>Toetuse sihtotstarve</t>
  </si>
  <si>
    <t>Märkida MTÜ/SA põhikirjas sätestatud tegevus, mis vastab toetuse sihtotstarbele</t>
  </si>
  <si>
    <t>Summa</t>
  </si>
  <si>
    <t>08400</t>
  </si>
  <si>
    <t>Vene Kultuuriselts Nadežda</t>
  </si>
  <si>
    <t>tegevustoetus</t>
  </si>
  <si>
    <t>Ühingu eesmärk on vene ja eesti rahvusfolkloori säilitamine ja arendamine</t>
  </si>
  <si>
    <t>Kultuuriprogramm</t>
  </si>
  <si>
    <t>08207</t>
  </si>
  <si>
    <t>Eesti Apostlik-Õigeusu Kirik</t>
  </si>
  <si>
    <t>Sindi Jumalailmumise kiriku renoveerimistööd</t>
  </si>
  <si>
    <t>Kiriku eesmärk on aidata oma liikmetel oma liikmetele osa saada Kristuse toodud lunastusest ja kasvada õigeusu õpetuses</t>
  </si>
  <si>
    <t>08202</t>
  </si>
  <si>
    <t>MTÜ Vanatehnika Klubi"Levatek"</t>
  </si>
  <si>
    <t>Tegevuse eesmärgiks on vanatehnika otsimine, taastamine, kogumine ja originaalsena säilitamine,</t>
  </si>
  <si>
    <t>MTÜ Tantsumajakas</t>
  </si>
  <si>
    <t>Ühingu tegevuse eesmärgiks on kohalike elanike huvitegevuse arendamine tuginedes erinevate huvigruppide koostööle</t>
  </si>
  <si>
    <t>MTÜ Sed Arte</t>
  </si>
  <si>
    <t>Ühingu eesmärk on kunsti erinevate aspektide arendamine ja ürituste korraldamine</t>
  </si>
  <si>
    <t>MTÜ Lilleball</t>
  </si>
  <si>
    <t>Ühingu eesmärk on rahvusvaheliste kultuuriürituste korraldamine</t>
  </si>
  <si>
    <t>08234</t>
  </si>
  <si>
    <t>MTÜ THEATRE KOROLEVSKI GIRAF</t>
  </si>
  <si>
    <t>Ühingu eesmärgiks on teatrikunsti arendamine, toetamine ja populariseerimine Narvas ja sellest väljaspool</t>
  </si>
  <si>
    <t>MTÜ Vabaduse Kontsert</t>
  </si>
  <si>
    <t>Ühingu eesmärk on kultuuiürituste korraldamine</t>
  </si>
  <si>
    <t xml:space="preserve">Jakob Hurda nim.Põlva Rahvahariduse Selts   </t>
  </si>
  <si>
    <t>Seltsi eesmärk on rahvuskultuuri  traditsioonide hoidmine ja edendamine</t>
  </si>
  <si>
    <t>Spordiprogramm</t>
  </si>
  <si>
    <t>08102</t>
  </si>
  <si>
    <t>Mittetulundusühing Saaremaa Ralli</t>
  </si>
  <si>
    <t>Ühingu eesmärgiks on erinevate kultuuriürituste korraldamine.</t>
  </si>
  <si>
    <t>Mittetulundusühing Rahvalõõts</t>
  </si>
  <si>
    <t>Ühingu eesmärk on Eesti rahvuspilli Teppo tüüpi lõõtspilli propageerimine, Lõõtspillimängu ja –ehitamise õpetamine ja uute pillimeeste ja pillimeistrite koolitamine</t>
  </si>
  <si>
    <t>MTÜ Eesti Vene Kunstnike Selts</t>
  </si>
  <si>
    <t>Ühingu eesmärk on kunstivaldkonna arendamine</t>
  </si>
  <si>
    <t>SA Vene Teater</t>
  </si>
  <si>
    <t>Ühingu eesmärk on kunstiliselt ja tehniliselt kõrgetasemeliste etenduste loomine ja muude kultuuriürituste korraldamine vene- ja eestikeelsele elanikkonnale</t>
  </si>
  <si>
    <t>MTÜ Rahvusvaheline rahvuskultuuride ühenduste liit Lüüra</t>
  </si>
  <si>
    <t>MTÜ tegevuse eesmärgiks on ühendada rahvusi ja rahvaid kultuuri, hariduse, spordi, rahvameditsiini ja nendes lähtuvate ning kaasnevate sidemete kaudu, samuti koostöö ja sidemete loomisega teiste riikidega</t>
  </si>
  <si>
    <t>MTÜ  FC AJAX TALLINN</t>
  </si>
  <si>
    <t>inventari soetamine</t>
  </si>
  <si>
    <t>MTÜ eesmärk on sportimiseks ja vaba aja veetmiseks soodsate tingimuste loomine</t>
  </si>
  <si>
    <t>MTÜ Oru Spordiklubi</t>
  </si>
  <si>
    <t>investeeringutoetus</t>
  </si>
  <si>
    <t>Spordiklubi tegevuse eesmärk on kehakultuuri ja spordialane arendav tegevus ja algatada ja koordineerida sportlikku ühistegevust.</t>
  </si>
  <si>
    <t>MTÜ Kehala</t>
  </si>
  <si>
    <t>Ühingu tegevuse eesmärkideks on Kehala motorspordi keskuse arendamine ja autospordi edendamine</t>
  </si>
  <si>
    <t>Spordiklubi Suusavägi</t>
  </si>
  <si>
    <t>Klubi tegevuse eesmärkideks on noorte ja täiskasvanute spordi  alane koolitus ja treeningute korraldamine</t>
  </si>
  <si>
    <t>Tartu Spordiselts Kalev MTÜ, Madsa Spordi- ja puhkekeskus</t>
  </si>
  <si>
    <t>Spordiseltsi põhitegevus on suunatud kehakultuuri ja spordi harrastamisele ja selleks tingimuste loomisele</t>
  </si>
  <si>
    <t>MTÜ Meie Stuudio</t>
  </si>
  <si>
    <t>Uhingu eesmärgiks on viljeleda erinevate tantsuliikidega ja tantsualaste teadmiste edasiandmist</t>
  </si>
  <si>
    <t xml:space="preserve">Jõhvi Jalgpalliklubi FC Phoenix MTÜ </t>
  </si>
  <si>
    <t xml:space="preserve">Ühing  põhitegevus on suunatud jalgpalli harrastamisele ja kõigile jalgpallihuvilistele, nii lastele kui täiskasvanutele vaba aja sportlikuks veetmiseks tingimuste loomisele. </t>
  </si>
  <si>
    <t>MTÜ Jalgpalliklubi FC Alliance</t>
  </si>
  <si>
    <t>Sportliku tegevuse korraldamine ja spordi edendamine</t>
  </si>
  <si>
    <t>MTÜ Taekwondo klubi Kwon</t>
  </si>
  <si>
    <t>MTÜ Viljandimaa Spordiliit</t>
  </si>
  <si>
    <t>tervisliku liikumisharrastuse edendamiseks</t>
  </si>
  <si>
    <t>MTÜ Vana-Võidu Vibuklubi/Viljandi SK</t>
  </si>
  <si>
    <t>MTÜ on oma liikmete huve esindad ja kaitsev spordialane, kultuuriline ja heategev organisatsioon</t>
  </si>
  <si>
    <t>MTÜ Kalevi Jalgrattakool, Maardu osakond</t>
  </si>
  <si>
    <t>MTÜ põhitegevus on suunatud sporditegevuse harrastamisele, noorte sportlaste koolitamisele ja treenimisele</t>
  </si>
  <si>
    <t>Võimlemisklubi Elegance</t>
  </si>
  <si>
    <t>Ühingu eesmärgiks on noortespordi, sh võimlemisspordi propageerimine ja arendamine, spordihuviliste noorte vabaaja veetmise võimaluste loomine</t>
  </si>
  <si>
    <t>Tallinna Võrkpalliklubi</t>
  </si>
  <si>
    <t>Ühingu eesmärgid on noorvõrkpallurite treeningtöö korraldamine ja juhtimine, treening- ja võistlusvõimaluste loomine</t>
  </si>
  <si>
    <t>Viimsi Tigers Gym MTÜ</t>
  </si>
  <si>
    <t>Seltsi eesmärgiks on spordi tegevuse ja tervislike eluviiside propageerimine</t>
  </si>
  <si>
    <t>Viru Bull MTÜ</t>
  </si>
  <si>
    <t>Ühingu tegevuse eesmärgiks on pallimängude ja teiste spordialade propageerimine laste ja täiskasvanute seas.</t>
  </si>
  <si>
    <t>Eesti Judoliit MTÜ</t>
  </si>
  <si>
    <t>tegevustoetus, Maailmakarikaetapi korraldamine Eestis</t>
  </si>
  <si>
    <t>Eesti Judoliidu eesmärgid ja põhitegevus on suunatud judo harrastamisele ja selleks tingimuste loomisele ning mis ühendab judoga tegelevaid ja judot toetavaid spordiklubisid, -seltse ja -ühendusi Eestis.</t>
  </si>
  <si>
    <t>MTÜ Korvpalliklubi Tallinn</t>
  </si>
  <si>
    <t>Ühing on loodud mänguliste spordiliikide, kergejõustiku, ujumise, võimlemise ja aeroobika arendamiseks ja toetamiseks ning enda keha täiustamiseks.</t>
  </si>
  <si>
    <t>MTÜ Rae Golfiklubi</t>
  </si>
  <si>
    <t>tegevustoetus noorte spordi kättesaadavuse parandamiseks</t>
  </si>
  <si>
    <t>Klubi põhitegevus on edendada ja koordineerida golfialast tegevust Suuresta golfiväljakul ning luua seeläbi oma liikmetele tingimused vaba aja sportlikuks veetmiseks.</t>
  </si>
  <si>
    <t>Eesti Taekwondo Liit</t>
  </si>
  <si>
    <t>Tegevuse eesmärgid on taekwondo propageerimine ja harrastajate ühendamine. Spordi ja tervislike eluviiside propageerimine</t>
  </si>
  <si>
    <t>Eesti Mölkky klubide liit</t>
  </si>
  <si>
    <t>Liit ühendab Eestis Mölkkyga tegelevaid ühinguid ühistegevuseks ning Mölkky kui spordiala  edendamiseks ning sellealasi tegevuse koordineerimiseks.</t>
  </si>
  <si>
    <t xml:space="preserve">Spordiklubi Sun Dome                </t>
  </si>
  <si>
    <t>Sun Dome eesmärgid ja põhitegevus on suunatud spordi harrastamisele, hobidega tegelemisele ja vabaaja veetmise võimaluste mitmekesistamisele ning nendeks tegevusteks tingimuste loomisele.</t>
  </si>
  <si>
    <t xml:space="preserve">Põlva käsipalliklubi                      </t>
  </si>
  <si>
    <t>Klubi eesmärk on käsipalli edendamine ja sportlike eluviiside laiendamine elanikkonna seas. Klubi propageerib ja koordineerib käsipallialast harrastus- ja võistlussporti Põlvamaal.</t>
  </si>
  <si>
    <t xml:space="preserve">Kagu Motoklubi MTÜ                 </t>
  </si>
  <si>
    <t>Klubi eesmärk on spordist huvitatud inimeste koondamine ning ühendamine ja neile sobiliku tegevuse leidmine</t>
  </si>
  <si>
    <t>Jalgpalliklubi Irbis MTÜ</t>
  </si>
  <si>
    <t>Jalgpalliklubi põhieesmärgiks on Lüganusu valla elanike kaasamine jalgpalliga seotud tegevustele ja noorte tervislike eluviiside propageerimine</t>
  </si>
  <si>
    <t>Tänavaspordi Assotsiatsioon</t>
  </si>
  <si>
    <t>Ühingu eesmärk on spordirajatiste käitus ja tänavaspordi propageerimine</t>
  </si>
  <si>
    <t>Massu Ratsaklubi</t>
  </si>
  <si>
    <t>Seltsi eesmärgiks on Läänemaal ratsaspordi arendamine ja edendamine, ratsaspordi korraldamine lähtudes Hanila vallas ia selle ümbruses elavate erinevate sihtgruppide vajadustest</t>
  </si>
  <si>
    <t xml:space="preserve">Jalgpalliklubi Kernu Kadakas </t>
  </si>
  <si>
    <t>investeering kastmissüsteemi</t>
  </si>
  <si>
    <t>Jalgpalliklubi ühendab jalgpalli ja spordi arendamise ja edendamise vastu huvi tundvaid inimesi</t>
  </si>
  <si>
    <t>Valga Spordiklubi MTÜ</t>
  </si>
  <si>
    <t>Maardu Purjespordikool </t>
  </si>
  <si>
    <t>Purjespordi edendamine</t>
  </si>
  <si>
    <t>Hiiumaa RSK</t>
  </si>
  <si>
    <t>Ratsaspordi edendamine</t>
  </si>
  <si>
    <t>MTÜ Akropesa</t>
  </si>
  <si>
    <t>Ühingu põhieesmärgiks on sportliku eluviisi arendamine laste, noorte ja täiskasvanute seas</t>
  </si>
  <si>
    <t>Eesti Poksiliit</t>
  </si>
  <si>
    <t>Eesti Poksiliit ühendab poksi edendamiseks ja koordineerimiseks Eestis poksiga tegelevaid spordi- ja poksiklubisid.</t>
  </si>
  <si>
    <t>Eesti Lauatenniseliit</t>
  </si>
  <si>
    <t>Ühingu eesmärk on edendada lauatennise kaudu sportlikke eluviise</t>
  </si>
  <si>
    <t>Jõhvi Jalgpalliklubi FC Phoenix MTÜ (80315723)</t>
  </si>
  <si>
    <t>Spordiklubi VIRU SPUTNIK (Registrikood 80158933)</t>
  </si>
  <si>
    <t>Jäähoki arendamine ja populariseerimine noorte seas</t>
  </si>
  <si>
    <t>1.3. Mittetulundusühingu eesmärgiks on:
_x0001_ laste ja noorte laialdane kaasamine iluuisutamisalasele tegevusele, hokimängu ja teiste spordialade areng ja treenimistingimuste loomine, neile vastavate oskuste, teadmiste ja vilumuste õpetamine, hokimängu- ja iluuisutamistreeningute ja võistluste läbiviimine ning laste ja noorte tervise tugevdamine ning igakülgne kehaline arendamine;
_x0001_ klubi liikmete sportimiseks soodsate tingimuste loomine ühingu huvidest lähtudes;
_x0001_ sportlaste oskustaseme tõstmine;
_x0001_ - rahvus-, vabariigi- ja linnadevaheliste võistluste läbiviimine;
_x0001_ seminaride, kursuste ja treeningkokkutulekute korraldamine sportlastele;
_x0001_ sportlaste, treenerite ja kohtunike suunamine erinevatele spordiüritustele;
_x0001_ koostöö arendamine teiste klubide, seltside ja liitudega.</t>
  </si>
  <si>
    <t>Mittetulundusühing Narva Jalgpalli Liit (Registrikood 80306187)</t>
  </si>
  <si>
    <t>Noorte jalgpalli arendamine</t>
  </si>
  <si>
    <t>1.3. Jalgpalliklubi eesmärgid on:
1.3.1 jalgpalli arendamine ja populariseerimine Narvas ja väljaspool sellest;
1.3.2 oma liikmete sporditegevuse korraldamine, tingimuste loomine Jalgpalliklubi liikmete jalgpallimeisterlikkuse tõstmiseks ning nende osalemiseks ülelinnalise ja vabariikliku tasemega võistlustel;
1.3.3. sportlaste – Jalgpalliklubi liikmete – suunamine võistlustele, mida korraldavad teised organisatsioonid, oma esindajate määramine nendeks võistlusteks;
1.3.4 treeneri- ja kohtunikukaadrite, abi- ja tehnilise personali ettevalmistamine ja ülalpidamine;</t>
  </si>
  <si>
    <t>Kergejõustikuklubi Kalev-Sillamäe (Registrikood 80152089)</t>
  </si>
  <si>
    <t>Käija Jekaterina Mirotvortseva ettevalmistustoetus</t>
  </si>
  <si>
    <t>1.3. Ühingu eesmärgid: vaba aja veetmiseks soodsate tingimuste loomine, kergejõustiku viljelemine ja arendamine tervisespordi vormidest kuni võistlusspordini ning oma liikmete ühiskondliku ja kehalise aktiivsuse tõstmine.</t>
  </si>
  <si>
    <t>IDA-VIRUMAA INTEGRATSIOONIKESKUS (Registrikood 80152132)</t>
  </si>
  <si>
    <t>Rahvuste Päeva ürituste läbiviimine maakonnas</t>
  </si>
  <si>
    <t>MTÜ IDA-VIRUMAA INTEGRATSIOONIKESKUS on avalikes huvides tegutsev demokraatlik valitsusväline mittetulundusühing sotsiaalmajanduslike, integratsiooniliste ja hariduslike protsesside toetamiseks Ida-Virumaal. (Põhikiri p 1.3)</t>
  </si>
  <si>
    <t>08236</t>
  </si>
  <si>
    <t>MTÜ Pale Alison (Registrikood 80575938)</t>
  </si>
  <si>
    <t>Muusikastuudio arendamine</t>
  </si>
  <si>
    <t>2.1 MTÜ eesmärgiks on soodustada noorukite ja täiskasvanute loovuse arengut, motiveerides neid jätkata pillimängu ka peale muusikaasutuse lõpetamist.
2.2 MTÜ eesmärkidest lähtudes tema ülesanneteks on:
2.2.1 arendada Ühingu liikmete muusikaalaseid teadmisi ning jagada neid ka teistega;
2.2.2 korraldada muusikaüritusi ja promoüritusi, mis võiks aidata noorukitel ja täiskasvanutel paremini mõista omaloomingu tähtsust ja vajalikkust;
2.2.3 pakkuda alustavatele noortebändidele mentorlust ja toetust esinemiste korraldamisel;
2.2.4 pakkuda noorte bändidele nõustamist muusikateose autoriõiguste registreerimise küsimustes
2.2.5 pakkuda noorte bändidele nõustamist sotsiaalmeedia turunduse teemadel.
2.3 Eesmärkide elluviimiseks:
2.3.1 teeb aktiivset koostööd kohalike ja välismaiste organisatsioonidega, riigi-ja munitsipaalasutuste ja eraisikutega;
2.3.2 MTÜ viib läbi muusikaüritusi, korraldab loenguid nii füüsilistele, kui ka jurdiilistele isikutele;
2.3.3 loob uusi projekte, mis vastavad ühingu tegevuse eesmärkidele.
2.4 MTÜ-l on õigus osutada muid teenuseid, mis vastavad ühingu eesmärkidele ja on lubatud seaduse kohaselt</t>
  </si>
  <si>
    <t>Mittetulundusühing Temufi (reg 80400943)</t>
  </si>
  <si>
    <t>1.2 Ühingu eesmärgiks on eesti kultuuri edendamine teatrikunstis, muusikas ja filminduses.
Eesmärgi saavutamiseks ühing:
1.2.1 tegeleb etendustegevuste, muusika ja filmikunsti arendamisega;
1.2.2 korraldab kultuuri- ja vaba aja üritusi;
1.2.3 toetab võimaluste piires oma liikmete enesetäiendust;
1.2.4 toetab oma tegevusega kodanikuühiskonna arengut;
1.2.5 pakub võimalusel soodustusi vähekindlustatud leibkondadele oma üritustel osalemiseks;
1.2.6 suhtleb ja osaleb koostööprojektides teiste ühendustega nii kodu- kui välismaal;
1.2.7 määrab võimalusel stipendiume;
1.2.8 teostab teisi tegevusi, mis aitavad kaasa ühingu põhikirjaliste eesmärkide saavutamisele ning on kooskõlas kehtivate seadustega.</t>
  </si>
  <si>
    <t xml:space="preserve">Mittetulundusühing Viru Bull (registrikood 80417205) </t>
  </si>
  <si>
    <t>2.2. Ühingu tegevuse eesmärgiks on:
2.2.1. pallimängude ja teiste spordialade propageerimine laste ja täiskasvanute seas;
2.2.2. sportlike meelelahtuste (laagrite, võistluste, seminaride jm) organiseerimine ja
läbiviimine;
2.2.3. koolitus- ja nõustamistegevus spordi ja majanduse valdkonnas;
2.2,4. juhtimisteenuste osutamine;
2.2.5. stipendiumite ja sihtotstarbeliste toetuste jagamine;
2.2.6. heategevuslik sporditegevuse toetamine avalikes huvides.</t>
  </si>
  <si>
    <t>Kultuuri- ja Spordiklubi ALEM (Registrikood 80023073)</t>
  </si>
  <si>
    <t xml:space="preserve">1. Kultuuri- ja Spordiklubi „Alem“ on avalikes huvides mittetulundusühinguna tegutsev heategevuslik vabatahtlik ühendus, mille eesmärgid ja põhitegevus on suunatud spordi harrastamisele ja selleks tingimuste loomisele.
10. Klubi tegevuse eemärkideks on klubi liikmete ühistest huvidest lähtudes sportimiseks ja vaba aja veetmiseks soodsate tingimuste loomine, erinevate spordialade viljelemine ja arendamine tervisespordi vormidest kuni võistlusspordini ning ühiskondliku ja kehalise aktiivsuse tõstmine. 11. Eesmärkide täitmiseks klubi: a. Koondab ja ühendab spordist huvitatuid, propageerib spordiga tegelemist ja kaasab klubi tegevusse erinevatest spordialadest huvitatud isikuid; b. Korraldab kasumit mittetaotleval viisil sportlikku tegevust, organiseerib võistlusi ja üritusi, osavõtte võistlustest, koostab klubisiseseid edetabeleid, määrab klubi esindajad erinevateks võistlusteks nii kodu- kui välismaal, töötab välja oma klubi võistluste juhendeid, hangib huvilistele treeninguteks metoodilisi materjale, palkab võimaluse korral treenereid-juhendajaid, toetab ja austab sportlasi, treenereid, kohtunikke, juhte; c. Korraldab tipp- ja võistlussportlaste võimalustekohast ettevalmistamist osavõtuks spordivõistlustest;
1. Kultuuri- ja Spordiklubi „Alem“ on avalikes huvides mittetulundusühinguna tegutsev heategevuslik vabatahtlik ühendus, mille eesmärgid ja põhitegevus on suunatud spordi harrastamisele ja selleks tingimuste loomisele.
10. Klubi tegevuse eemärkideks on klubi liikmete ühistest huvidest lähtudes sportimiseks ja vaba aja veetmiseks soodsate tingimuste loomine, erinevate spordialade viljelemine ja arendamine tervisespordi vormidest kuni võistlusspordini ning ühiskondliku ja kehalise aktiivsuse tõstmine. 11. Eesmärkide täitmiseks klubi: a. Koondab ja ühendab spordist huvitatuid, propageerib spordiga tegelemist ja kaasab klubi tegevusse erinevatest spordialadest huvitatud isikuid; b. Korraldab kasumit mittetaotleval viisil sportlikku tegevust, organiseerib võistlusi ja üritusi, osavõtte võistlustest, koostab klubisiseseid edetabeleid, määrab klubi esindajad erinevateks võistlusteks nii kodu- kui välismaal, töötab välja oma klubi võistluste juhendeid, hangib huvilistele treeninguteks metoodilisi materjale, palkab võimaluse korral treenereid-juhendajaid, toetab ja austab sportlasi, treenereid, kohtunikke, juhte; c. Korraldab tipp- ja võistlussportlaste võimalustekohast ettevalmistamist osavõtuks spordivõistlustest;
</t>
  </si>
  <si>
    <t>AUDENTESE SPORDIKLUBI (Registrikood 80132187)</t>
  </si>
  <si>
    <t>Treeningseadmete soetamine efektiivsemateks treeninguteks</t>
  </si>
  <si>
    <t>1.7. Ühingu eesmärgiks on oma tegevusega avalikes huvides heategevuslikult propageerida ja
edendada tervislikku ja sportlikku eluviisi, muuhulgas järgitakse Ühingu eesmärgi saavutamisel
alljärgnevaid põhimõtteid :
1.7.1. Ühingu tegevusest huvitatud isikute koondamine ja ühendamine;
1.7.2. kogu Ühingu ja Ühinguga seotud üksuste spordivaldkonna ühiste püüdluste toetamine,
sh teiste üksustega koostöö tegemine ja ühise sünergia loomine;
1.7.3. võistlus- ja harrastussportlastele vastavalt nende tasemele vajalike treeningtingimuse
tagamine ja spordilaagrite korraldamine;
1.7.4. aktiivse seltskondliku tegevuse ja koostöö arendamine Ühingu raames ning ka väljaspool
seda spordiliikumise toetamine Eesti Vabariigis;
1.7.5. sporditeemaliste seminaride, kursuste ja näituste korraldamine ning metoodiliste
materjalide koostmaine ja levitamine;
1.7.6. spordialaste tegevuse korraldamiseks vahendite hankimise eesmärgil tasuliste
spordiürituste läbiviimine, varaliste annetuste ja eraldiste vastuvõtmine, tehingute
teostamine Ühingu kasutuses ja omanduses oleva ning tema eesmärgi saavutamiseks
vajaliku varaga, loteriide ja ennustusvõistluste korraldamine ning sponsor- ja
reklaamlepingute sõlmimine;
1.7.7. majutuse, toitlustamise ning meditsiinilise järelevalve kindlustamine sportlastele
võistlusel osavõtul,
1.7.8. spordistipendiumite määramine avaliku konkursi alusel;</t>
  </si>
  <si>
    <t>Rahvaspordiklubi Riimes (reg. Kood 80217664)</t>
  </si>
  <si>
    <t>2.1 Ühingu tegevuse eesmärgiks on ühingu liikmete ühisest huvist lähtudes sportimiseks, tantsimiseks ja vaba aja veetmiseks soodsate tingimuste loomine, saalihoki, aeroobika-shapingu, hip-hop ja breaktantsu viljelemine ja arendamine tervisespordist kuni võistlusspordini ning oma liikmete ühiskondliku ja kehalise aktiivsuse tõstmine.</t>
  </si>
  <si>
    <t>Kergejõustikuklubi Saare (Registrikood 80002958)</t>
  </si>
  <si>
    <t>Kümnevõistleja Risto Lillemets ettevalmistustoetus</t>
  </si>
  <si>
    <t>Ühingu eesmärgiks on kergejõustikuga tegelevate üksikisikute ühendamine selle spordiala harrastamiseks, arendamiseks ja toetamiseks; võistluste korraldamine, neil osalemine; laagrite ja matkade organiseerimine; sihtannetuste kogumine. (Põhikiri p 1)</t>
  </si>
  <si>
    <t>EESTI KERGEJÕUSTIKUVETERANIDE ASSOTSIATSIOON (Registrikood 80046306)</t>
  </si>
  <si>
    <t>Baltimaade lahtiste meistrivõistluste korraldamine</t>
  </si>
  <si>
    <t>2. EKVA tegevuse eesmärk ja põhiülesanded
 2.1. EKVA tegevuse eesmärgiks on kergejõustikuharrastajate ja kergejõustikuhuviliste
spordiveteranide tegevuse ühendamine tervise, kehalise tubliduse ja spordimeisterlikkuse
säilitamiseks ning parandamiseks.
 2.2. EKVA tegevuse põhiülesanneteks on:
 2.2.1.Koostöös Eesti Kergejõustikuliiduga Eesti meistrivõistluste läbiviimine
seeniorsportlastele ja kohalike võistluste korraldamise organiseerimine
 2.2.2. veteranide kergejõustikuvõistluste kalenderplaani koostamine ja kinnitamine;
 2.2.3. jääb välja;
 2.2.4. kergejõustikualase rahvusvahelise sportliku suhtlemise reguleerimine,
osalemine rahvusvaheliste kergejõustikuveteranide organisatsioonide töös ning välisriikide
spordiveteranidega ühisvõistluste korraldamine;
 2.2.5. spordiveteranide kergejõustikuvõistkondade koostamine rahvusvahelisteks
võistlusteks;
 2.2.6. veteranide kergejõustikualase info levitamine, trükiste koostamine ja
väljaandmine, samuti rekordi- ja edetabelite pidamine, kinnitamine ning avaldamine.</t>
  </si>
  <si>
    <t>Jõelähtme Kirikumõisa Sihtasutus reg.nr.90015554</t>
  </si>
  <si>
    <t>Toetus restaureerimistöödeks</t>
  </si>
  <si>
    <t>SA põhikirjaline eesmärk on ajaloolise kirikumõisa ja seal asuvate hoonete ja nende sisustuse, sealhulgas kiriku ja pastoraadihoone ning kinnistul asuva taristu restaureerimis- ja ehitustööde korraldamine ja rahastuse leidmine.</t>
  </si>
  <si>
    <t>Hiiumaa Motoharidus MTÜ reg.nr.80413609</t>
  </si>
  <si>
    <t>Lastele krossimootorrataste soetamiseks</t>
  </si>
  <si>
    <t>Huviharidus ja vabaajategevus, motospordi propageerimine noorte hulgas</t>
  </si>
  <si>
    <t>Mittetulundusühing Team99 reg.nr.80602279</t>
  </si>
  <si>
    <t>Toetus lastele mototehnika soetamiseks</t>
  </si>
  <si>
    <t>Eesti Evangeelse Luterliku Kiriku Narva-Jõesuu Niguliste Kogudus reg.nr.80211030</t>
  </si>
  <si>
    <t>Toetus kogudusemaja renoveerimistööde teostamiseks</t>
  </si>
  <si>
    <t>Kirikute, koguduste ja kloostrite tegevus</t>
  </si>
  <si>
    <t>Eesti Evangeelne Vennastekogudus reg.nr.80205747</t>
  </si>
  <si>
    <t>Toetus Nissi palvemaja remondiks</t>
  </si>
  <si>
    <t>Mittetulundusühing Wana Wiljandi reg.nr.80604226</t>
  </si>
  <si>
    <t>Toetus Rhona Villanueva mälestusteraamatu tõlkimiseks ja kirjastamiseks</t>
  </si>
  <si>
    <t>Viljandi linna arhitektuurilise, kirjandusliku ja kultuurilise pärandi hoidmine</t>
  </si>
  <si>
    <t>MTÜ Eesti Meestelaulu Selts</t>
  </si>
  <si>
    <t>Tegevustoetus</t>
  </si>
  <si>
    <t>Mõniste-Ritsiku Kiriku Toetajad MTÜ reg.nr.80552305</t>
  </si>
  <si>
    <t>Toetus kiriku katuse restaureerimistöödeks</t>
  </si>
  <si>
    <t>Eesti Evangeelse Luterliku Kiriku Puhja Kogudus reg.nr.80210384</t>
  </si>
  <si>
    <t>Toetus ajaloolise pastoraadi eterniitkatuse vahetamiseks</t>
  </si>
  <si>
    <t>Eesti Motospordi Akadeemia reg.nr.80575111</t>
  </si>
  <si>
    <t>Motospordi populariseerimine</t>
  </si>
  <si>
    <t>08203</t>
  </si>
  <si>
    <t>MTÜ Pillimuuseum reg.nr.80375518</t>
  </si>
  <si>
    <t>Toetus inventari soetamiseks</t>
  </si>
  <si>
    <t>Muuseumide tegevus</t>
  </si>
  <si>
    <t>Jõgeva Spordiklubi Tähe reg.nr.80051106</t>
  </si>
  <si>
    <t>Toetus spordiinventari soetamiseks</t>
  </si>
  <si>
    <t>Noorte spordi- ja vabajategevus</t>
  </si>
  <si>
    <t>08300</t>
  </si>
  <si>
    <t>MTÜ Meedia Uurimise Keskus reg.nr.80589320</t>
  </si>
  <si>
    <t>Toetus meediaväljaannete suundumuste monitooringuks ja analüüsiks</t>
  </si>
  <si>
    <t>Mittetulundusühing Vinni Tiigi Tall reg.nr.80604290</t>
  </si>
  <si>
    <t>Ratsaspordi propageerimine ja edendamine</t>
  </si>
  <si>
    <t>Mittetulundusühing Kalevi Jalgrattakool reg.nr.80297681</t>
  </si>
  <si>
    <t>Sihtasutus "Eesti Mõtteloo" Sihtkapital reg.nr.90001285</t>
  </si>
  <si>
    <t>Toetus Eesti mõtteloo raamatusarja 28. valiku väljaandmise ja 29. valiku ettevalmistuse kulude osaliseks katmiseks</t>
  </si>
  <si>
    <t>Loometoetuste ja raamatute väljaandmisega seotud kulude katmine.</t>
  </si>
  <si>
    <t>Jalgpalliklubi "Lootos" reg.nr.80031013</t>
  </si>
  <si>
    <t>Noorte spordiklubi</t>
  </si>
  <si>
    <t>Sihtasutus Tõrva Kirik-Kammersaal reg.nr.90001204</t>
  </si>
  <si>
    <t>Toetus mälestusmärgi projekteerimiseks ja püstitamiseks</t>
  </si>
  <si>
    <t>Teatri-, kontserdi- jms hoonete käitus</t>
  </si>
  <si>
    <t>Eesti Evangeelse Luterliku Kiriku Pärnu Eliisabeti Kogudus reg.nr.80211018</t>
  </si>
  <si>
    <t>Toetus Pärnu Eliisabeti kiriku katuse ja torni restaureerimistöödeks</t>
  </si>
  <si>
    <t>Eesti Evangeelse Luterliku Kiriku Saarde Katariina Kogudus reg.nr.80210042</t>
  </si>
  <si>
    <t>Toetus kiriku kahe välisukse renoveerimiseks</t>
  </si>
  <si>
    <t>Mittetulundusühing Vaba Rahva Laul reg.nr.80569748</t>
  </si>
  <si>
    <t>Toetus Vaba Rahva Laulu korraldamiseks</t>
  </si>
  <si>
    <t>Kontsertide lavastamine ja esitamine, muusikaline loometegevus jms tegevus</t>
  </si>
  <si>
    <t>Eesti Evangeelne Luterlik Kirik reg.nr.80208720</t>
  </si>
  <si>
    <t>Toetus Tartu praostkonna kihelkonnakirikute parandustöödeks</t>
  </si>
  <si>
    <t xml:space="preserve">MTÜ Eesti Muinsuskaitse Selts </t>
  </si>
  <si>
    <t>Tegevustoetus Saaremaa ja Muhumaa Vabadussõjas langenute haudade ja mälestusmärkide korrastamiseks.</t>
  </si>
  <si>
    <t>4.13 korraldab üleseltsilisi kokkutulekuid, muinsuskaitsepäevi ja-näitusi, mälestiste ja mälestusväärsete paikade tähistamist, ajalooliste isikute ja sündmuste mälestamist, teaduslikke konverentse, dispuute, seminare, kursusi, kontsultatsioone, ekspeditsioone, ekskursioone, praktilisi õppusi, võistlusi, loomingulisi konkursse</t>
  </si>
  <si>
    <t>MTÜ Saaremaa Saarte Mängude Assotsiatsioon</t>
  </si>
  <si>
    <t>Saaremaa delegatsiooni osalemine rahvusvahelistel Saarte mängudel Guernsey 2023</t>
  </si>
  <si>
    <t>Osavõtu organiseerimine Rahvusvahelise Saarte Mängude Assotsiatsiooni üritustest ja osalemine sellega seotud erinevates rahvusvahelistes projektides</t>
  </si>
  <si>
    <t>MTÜ Eesti Evangeelse Luterliku Kiriku Anseküla Maarja Kogudus</t>
  </si>
  <si>
    <t>Tiirimetsa kiriku avariiohtliku põranda remont</t>
  </si>
  <si>
    <t>koguduse vara valitsemine ning majandustegevuse ja raamatupidamise korraldamine;</t>
  </si>
  <si>
    <t>MTÜ Saaremaa Meeskoor SÜM</t>
  </si>
  <si>
    <t>MTÜ Saaremaa Meeskoor SÜM tegevustoetus, 50. tegevusaasta ürituste ettevalmistamine ja läbiviimine</t>
  </si>
  <si>
    <t>igakülgselt arendada ja tugevdada meeste laulukultuuri Saare maakonnas</t>
  </si>
  <si>
    <t>MOOSTE MÕISA ARENDUSSELTS MTÜ</t>
  </si>
  <si>
    <t>investeering</t>
  </si>
  <si>
    <t>Mooste mõisakompleksi säilitamine ja heade restaureerimistavade kohaselt korrastamine</t>
  </si>
  <si>
    <t>MTÜ Krootuse Kultuuriselts</t>
  </si>
  <si>
    <t>Rahvuskltuuri traditsioonide hoidmine ja arendamine</t>
  </si>
  <si>
    <t>LUTSU TEATRI SELTS MTÜ</t>
  </si>
  <si>
    <t>Kultuuripärandil põhinevate ürituste korraldamine ja läbiviimine, nii kohalikul kui ka rahvusvahelisel tasandil</t>
  </si>
  <si>
    <t>Orienteerumisklubi Põlva Kobras</t>
  </si>
  <si>
    <t>spordimeisterlikkuse tõstmine</t>
  </si>
  <si>
    <t xml:space="preserve">MTÜ  Haridusselts  EDU  Reg.nr.80067509 
 </t>
  </si>
  <si>
    <t>EAÕK Puski kiriku kiivritorni taastamise toetamine.
Praeguseks on kirikuhoone kõik katuse osad taastatud välja arvatud kellatorn. Tööd käivad torni taastamisega. Suures osas on rahaline kate olemas. Toetust kasutatakse tornikiivri taastamiseks.</t>
  </si>
  <si>
    <t>P-k 2. Seltsi tegevuse eesmärgiks on heategevuslik piirkondliku külaelu arengu toetamine. Elujõulise elanikkonna püsimiseks ja tugevnemiseks. Oma eesmärkide saavutamiseks selts: (1)aitab igakülgselt kaasa Puski kiriku kordategemisel ja selle ümbruse korrashoidmisel;</t>
  </si>
  <si>
    <t xml:space="preserve">MTÜ Hea Muusika Selts </t>
  </si>
  <si>
    <t>Põhjamaade Sümfooniaorkestri jõulukontserdi korraldamiseks</t>
  </si>
  <si>
    <t>Eesti Evangeelse Luterliku Kiriku Viimsi Püha Jaakobi Kogudus</t>
  </si>
  <si>
    <t>Oreli- ja kammermuusika päevade organiseerimise toetus</t>
  </si>
  <si>
    <t>MTÜ Keila Korvpallikool</t>
  </si>
  <si>
    <t>tegevustoetus - Eesti Korvpalli Meistriliiga Keila võistkonna osalemise toetus</t>
  </si>
  <si>
    <t>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t>
  </si>
  <si>
    <t>Jaan Krossi romaani Keisri Hull ainetel loodava samanimelise lavastuse valmimise toetamiseks kõrgel kunstilisel tasemel. Lavastaja on Julia Aug ja esietendus toimub 2023. aastal.</t>
  </si>
  <si>
    <t>SA põhikirja punkt 9.2. SA eesmärk on tutvustada nii klassikalist kui ka nüüdisaegset vene, eesti ja maailma dramaturgiat.</t>
  </si>
  <si>
    <t xml:space="preserve">KLUBI CYCLING TARTU MTÜ reg nr: 80425720 </t>
  </si>
  <si>
    <t>Jalgrattaspordi arendamine</t>
  </si>
  <si>
    <t>Poiste- ja meestelaulu arendamiseks ja toetamiseks.</t>
  </si>
  <si>
    <t>2.1.2. propageerib meeste- ja poistelaulu ja tutvustab seltsi tegevust;</t>
  </si>
  <si>
    <t>PÕLVAMAA PUHKPILLIMUUSIKA SELTS MTÜ</t>
  </si>
  <si>
    <t>Puhkpillimuusika arendamine ja levitamine</t>
  </si>
  <si>
    <t>2.1. Seltsi eesmärk on puhkpillimuusika harrastamise ja arendamise koordineerimine Pölvamaal.</t>
  </si>
  <si>
    <t>SA Eesti Terviserajad / Registrikood: 90008821</t>
  </si>
  <si>
    <t>Laste ja noorte mänguväljakute / madalseiklusradade ehituse toetuseks Eesti terviseradade äärde</t>
  </si>
  <si>
    <t>Sihtasutuse eesmärgiks on Eestimaa likumis- ja spordiradade väljaarendamise aj regulaarse liikumisharrastuse toetamine, kindlustamaks looduses aastaringse ja tasuta aktiivse liikumisv∞imaluse kättesaadavus olulisele sale Eesti elanikkonnast.</t>
  </si>
  <si>
    <t xml:space="preserve">MTÜ Team Helm </t>
  </si>
  <si>
    <t>Spordivarustuse soetamine</t>
  </si>
  <si>
    <t>MTÜ EESTI OLÜMPIAKOMITEE</t>
  </si>
  <si>
    <t xml:space="preserve">noorsportlaste tegevustoetuseks </t>
  </si>
  <si>
    <t>kunstlume tootmiseks</t>
  </si>
  <si>
    <t>liikumisharrastus-, vabaajaveetmis-, harrastus-, treening-, võistlus- ja koolituskeskuse arendamine ning haldamine liikumisharrastusevõimaluste tagamine</t>
  </si>
  <si>
    <t>08232</t>
  </si>
  <si>
    <t>SA Uue Kunsti muuseum</t>
  </si>
  <si>
    <t>näituste korraldamiseks</t>
  </si>
  <si>
    <t>kunstiteoste esitamine ja eksponeerimine</t>
  </si>
  <si>
    <t>MTÜ Pärnumaa korvpall</t>
  </si>
  <si>
    <t>esindusvõistkonna FIBA Europe Cup sarjas osalemine</t>
  </si>
  <si>
    <t>võistlustel osalemine</t>
  </si>
  <si>
    <t>Eesti Evangeelse Luterliku Kiriku Pärnu Eliisabeti Kogudus</t>
  </si>
  <si>
    <t>kiriku renoveerimiseks</t>
  </si>
  <si>
    <t>haridus-, diakoonia- ja misjonitöö tegemine</t>
  </si>
  <si>
    <t>Kultuuriselts Culture</t>
  </si>
  <si>
    <t>muusikariistade soetus</t>
  </si>
  <si>
    <t>laste lauluringide ja musikakasvatuse edendamine</t>
  </si>
  <si>
    <t xml:space="preserve">Tartu Maarja Kiriku Sihtasutus </t>
  </si>
  <si>
    <t>Teises maailmasõjas kahjustatud kiriku taastamine</t>
  </si>
  <si>
    <t>MTÜ Eesti nüüdismuusika keskus
reg 80603988</t>
  </si>
  <si>
    <t>MTÜ Eesti nüüdismuusika keskuse poolt teostatava Eesti nüüdismuusika-alase arendustegevuse toetus</t>
  </si>
  <si>
    <t>1.2. Oma eesmärkide saavutamiseks Ühing:_x000B_1.2.1. korraldab loomeresidentuure, kontserte, kursusi, seminare, loenguid, konverentse ja teisi üritusi;_x000B_1.2.4. korraldab nüüdismuusika salvestamist;_x000B_1.2.5. kogub ja levitab Ühingu tegevust puudutavat teavet;_x000B_1.2.6. osaleb koostööprojektides teiste ühendustega nii kodu- kui välismaal;_x000B_1.2.7. edendab Ühingu liikmete omavahelisi kontakte. 
1.2.8. tegeleb muusika-alase tarkvara arendusega;_x000B_1.2.9. arendab nüüdismuusika-alast professionaalset kriitikat Eestis_x000B_1.2.10. Loob ühise veebiplatvormi Eesti nüüdis- ja eksperimentaalmuusika tegevusest 1.2.11. tegeleb nüüdis- ja eksperimentaalmuusika- alaste tekstide loome ja levitamisega, samuti teemakohaste tüvitekstide eesti keelde tõlkimise ja vahendamisega_x000B_</t>
  </si>
  <si>
    <t>MTÜ Elegantia</t>
  </si>
  <si>
    <t>Tegevustoetus
     MTÜ on kontserdiagentuuri Corelli Music tugistruktuur</t>
  </si>
  <si>
    <t>kontsertide, festivalide korraldamine</t>
  </si>
  <si>
    <t>MTÜ EELK Jõelähtme Püha Neitsi Maarja kogudus (reg nr 80210252)</t>
  </si>
  <si>
    <t>Jõelähtme kiriku oreli ehitus</t>
  </si>
  <si>
    <t>ajaloolise kirikumõisa hoonete ja sisustuse renoveerimis- ja ehitustööd</t>
  </si>
  <si>
    <t>SA Pärnu Muuseum</t>
  </si>
  <si>
    <t>Pärnu Koidula muuseumi ligipääsetavuse arendamine/parandamine; püsiekspositsiooni rahvusvahelistamine</t>
  </si>
  <si>
    <t>Põhikirja p 2.1.; 2.3.</t>
  </si>
  <si>
    <t>08233</t>
  </si>
  <si>
    <t>MTÜ Pihlakse</t>
  </si>
  <si>
    <t>Pärnu Kirjandusfestivali ligipääsetavuse tagamine meelepuudega inimestele</t>
  </si>
  <si>
    <t>Põhikirja p 1.2.</t>
  </si>
  <si>
    <t>MTÜ Konrad Mägi Ateljee Selts</t>
  </si>
  <si>
    <t>Konrad Mägi Ateljee kui ajaloolise maaliateljee säilitamine aktiivse</t>
  </si>
  <si>
    <t>Põltsamaa Spordiliit, reg 80087558</t>
  </si>
  <si>
    <t xml:space="preserve">MTÜ-de ja spordiklubide tegevustoetus </t>
  </si>
  <si>
    <t>Põhikirjas sätestatakse Liidu põhieesmärgiks spordialade harrastajate ja huviliste ühendamine, tingimuste loomine spordimeisterlikkuse tõstmiseks ja elanikkonna tervise tugevdamiseks ning spordiharrastuse järjepidevuse kindlustamiseks</t>
  </si>
  <si>
    <t>MTÜ Spordiklubi MVG, reg 80224311</t>
  </si>
  <si>
    <t>Põhikiri sätestab klubi eesmärgiks klubi liikmete soodsate tingimuste loomise, vaba aja sisuka veetmise ja üldse tervistav-sportliku kasvatude edendamise kaudu rahva vaimse ja kehalise jõu tõstmist</t>
  </si>
  <si>
    <t>Sihtasutus Jõulumäe Tervisespordikeskus 
Registrikood 90005113</t>
  </si>
  <si>
    <t>Kunstlume radade valmistamine</t>
  </si>
  <si>
    <t>Põhikirjas sätestatud spordirajatiste käitlus</t>
  </si>
  <si>
    <t>MTÜ Pärnumaa Korvpall Registrikood 80412580</t>
  </si>
  <si>
    <t>Spordiklubide tegevus</t>
  </si>
  <si>
    <t>Viljandi Käsipalliklubi HC Registrikood: 80083187</t>
  </si>
  <si>
    <t>Põhikirja pkt 1.3.1. käsipalli viljelemiseks soodsate tingimuste loomine ning vaba aja sisuka veetmise ja üldise tervistav-sportliku kasvatuse edendamise kaudu rahva vaimse ja kehalise jõu tõstmine</t>
  </si>
  <si>
    <t>Mittetulundusühing Viljandi Tulevikujalgpalli Klubi reg:80020135</t>
  </si>
  <si>
    <t>Põhikirja p2.2. Oma ülesannete realiseerimiseks arendab klubialljärgnevat tegevust: sporditreeningute korraldamine; võistluste ja ürituste korraldamine; treeninglaagrite, seminaride ja kursuste korraldamine.</t>
  </si>
  <si>
    <t>Motokrossiklubi 621 MTÜ reg:80576429</t>
  </si>
  <si>
    <t>Põhikirja pkt 1.2 Ühingu eesmärgiks on motokrossi arendamine, oma klubi esindamine erinevatel võistlustel ja ürituste korraldamine.</t>
  </si>
  <si>
    <t>MTÜ Aravete Jõujaam reg:80576429</t>
  </si>
  <si>
    <t>Põhikiri pkt 3. Seltsi eesmärgiks on populariseerida raskejõustikku 4. Seltsi põhitegevuseks on raskejõustikuvõistluste korraldamine.</t>
  </si>
  <si>
    <t>Team Kirt MTÜ 80377121</t>
  </si>
  <si>
    <t>Põhikiri sätestab Ühingu eesmärgiks on Eesti kergejõustiklaste toetamine tippspordis,
mille saavutamiseks teostatakse muuhulgas järgmisi tegevusi</t>
  </si>
  <si>
    <t>MTÜ Sõmerpalu motoklubi 80081337</t>
  </si>
  <si>
    <t>Põhikiri sätestab tegevuse eesmärgiks liikmete ühistegevuse ja avaliku propaganda kaudu selgitada sportlike eluviiside tervislikkust, vaba aja mitmekesise sisustamise kaudu aidata kaasa isiksuse igakülgsele arengule</t>
  </si>
  <si>
    <t>MTÜ Otepää Motoklubi, reg 80087475</t>
  </si>
  <si>
    <t>tegevustoetus, noorte motospordi arendamiseks</t>
  </si>
  <si>
    <t>Põhikiri sätestab eesmärgina Motospordi arendamine ja motosportlaste treenimine, koolitamine ning toetamine.</t>
  </si>
  <si>
    <t>EELK Hargla Kogudus, reg 80210131</t>
  </si>
  <si>
    <t>tegevustoetus, Hargla kiriku ja Hargla kalmistu väravaehitise restaureerimistööd</t>
  </si>
  <si>
    <t>MTÜ Eestimaa Rahvuste Ühendus, reg 80085737</t>
  </si>
  <si>
    <t>tegevuskuludeks</t>
  </si>
  <si>
    <t>Põhikiri sätestab eesmärgina EV tegustevate, oma liikmeskonda kuuluvate rahvuskogukondade ja nendes moodustatud vähemusrahvuste organisatsioonide huve Eestis ning väljaspool seda.</t>
  </si>
  <si>
    <t>MTÜ Eesti Rahvamajade Ühing, reg 80252804</t>
  </si>
  <si>
    <t>Põhikiri sätestab eesmärgina rahvamajade väärtustamine eesti kultuuritraditsioonide hoidmisel ja arendamisel</t>
  </si>
  <si>
    <t xml:space="preserve">Spordiklubi Airpark MTÜ; registrikood 80393203 </t>
  </si>
  <si>
    <t>Tegevustoetus spordiklubile laste-, noorte- ja täiskasvanute treeningute läbiviimiseks ja erinevate võistluste korraldamiseks</t>
  </si>
  <si>
    <t>Põhikirjas sätestatud noorte sportliku arengu ja treeningutegevuse juhtimine, erinevatel tasemetel võistluste korraldamine</t>
  </si>
  <si>
    <t>MTÜ Kergejõustikuklubi Kalev-Sillamäe, registrikood 80152089</t>
  </si>
  <si>
    <t xml:space="preserve">Tegevustoetus kergejõustikuklubile, et tagada mitmekordse Eesti rekordiomaniku Jekaterina Mirotvortseva ettevalmistus tiitlivõistlusteks </t>
  </si>
  <si>
    <t>Põhikirjas sätestatud spordi harrastamine, spordiürituste korraldamine</t>
  </si>
  <si>
    <t>Tartu Spordiselts "Kalev", registrikood 80068087</t>
  </si>
  <si>
    <t>Tegevustoetus spordiseltsile, et tagada Madsa Spordi- ja Puhkekeskuses noorte spordilaagrite ettevalmistus ja korraldamine</t>
  </si>
  <si>
    <t>Tammepuu Eesti Klubi MTÜ  80585144</t>
  </si>
  <si>
    <t>Tegevustoetus , konverents Suurpõgenemine 1944</t>
  </si>
  <si>
    <t>Põhikiri sätestab eesmärgiks on hoida ja väärtustada üleilmset eesti
kogukonda, eesti kultuuri ja luua, arendada nende omavahelist võrgustikku, hoida
kogukondade sidet Eestiga ning olla toeks, teabe vahendajaks.</t>
  </si>
  <si>
    <t>Wildcards Tallinn MTÜ  80427652</t>
  </si>
  <si>
    <t xml:space="preserve">Tegevustoetus  </t>
  </si>
  <si>
    <t>Põhikirjas sätestatud Ühingu eesmärgiks on motohuviliste inimeste ühendamine ja nende vaba aja sisustamine.</t>
  </si>
  <si>
    <t>MTÜ Kalevi Jahtklubi Registrikood: 80075242</t>
  </si>
  <si>
    <t>Tegevustoetus purjespordikoolile</t>
  </si>
  <si>
    <t>Põhikirjas sätestatud purjetamise toetamine.</t>
  </si>
  <si>
    <t xml:space="preserve">EELK Lääne-Nigula Püha Nikolause Kogudus, reg 80208312 </t>
  </si>
  <si>
    <t>kiriku- ja pastoraadihoone remont</t>
  </si>
  <si>
    <t xml:space="preserve">EELK ülesanne on Jumala sõna
kuulutamine ja sakramentide jagamine ning sellest tulenevalt haridus-, diakoonia- ja misjonitöö tegemine ja muul viisil kristliku usu ja armastuse levitamine, edendamine ja süvendamine. </t>
  </si>
  <si>
    <t>MTÜ Rakvere JK Tarvas, reg 80070598</t>
  </si>
  <si>
    <t>Põhikiri sätestab eesmärgiks  jalgpallialaste, noorte ja täiskasvanute treeningtöö organiseerimine ja harrastajate
ühendamine</t>
  </si>
  <si>
    <t>SA Aidu Veespordikeskus, reg 90010388</t>
  </si>
  <si>
    <t>tegevustoetuseks</t>
  </si>
  <si>
    <t xml:space="preserve">Sihtasutuse põhieesmärk on endise Aidu karjääri territooriumil, Lüganuse
vallas, Ida- Viru maakonnas, Eestis sõudekanali ning veespordi- ja
vabaajakeskuse rajamine ning toodete- teenuste pakkumise käivitamine. </t>
  </si>
  <si>
    <t>MTÜ MK Tenniseklubi, reg 80331774</t>
  </si>
  <si>
    <t>tegevustoetus tennise treeningute läbiviimiseks ja treeninglaagrite ning võistlusreiside finantseerimiseks</t>
  </si>
  <si>
    <t>Põhikiri sätestab Klubi tegevuse eesmärkideks on sportimiseks ja vaba aja veetmiseks soodsate tingimuste
loomine, tennise viljelemine ja arendamine liikumisharrastusest võistlusspordini ning Klubi tegevuse
kaudu inimeste elukvaliteedi parandamine ja ühiskondliku aktiivsuse tõstmine.</t>
  </si>
  <si>
    <t>MTÜ Tartu Ülikooli Akadeemiline Spordiklubi, reg 80072321</t>
  </si>
  <si>
    <t>tegevustoetus Rasmus Mägi ettevalmistustoetus 2023 hooajaks</t>
  </si>
  <si>
    <t>Põhikiri sätestab Ühingu tegevuse eesmärk on avalikes huvides erineval tasemel spordialase tegevuse arendamine
ja toetamine, klubiliikmete ja ülikooli liikmeskonna spordialase tegevuse arendamine ja
toetamine</t>
  </si>
  <si>
    <t>Peloton MTÜ, reg 80327494</t>
  </si>
  <si>
    <t>tegevustoetus Noorte treeningvahendite soetamiseks, treeningute läbiviimiseks ja võistlustel käimise finantseerimiseks.</t>
  </si>
  <si>
    <t>Põhikiri sätestab Klubi tegevuse eesmärkideks on oma liikmete spordi alane koolitus, treeningute ja sportlike
ürituste korraldamine ning klubi liikmete ühisest huvist spordi kui sportliku vaba aja veetmise jaoks
soodsate tingimuste loomine, viljelemine ja arendamine tervisespordi tasemest kuni võistlusspordini
ning oma liikmete ühiskondliku ja kehalise aktiivsuse tõstmine.</t>
  </si>
  <si>
    <t>MTÜ FC Helios, reg 80307505</t>
  </si>
  <si>
    <t>tegevustoetus jalgpalli sisesaali inventari ostuks</t>
  </si>
  <si>
    <t>Põhikirjas sätestatakse Ühingu tegevuse eesmärk on avalikes huvides spordialade arendamine ja toetamine,spordialase tegevuse arendamine ja toetamine, spordi esindamine Eesti ja rahvusvahelises spordiliikumises ning sportlike eluviiside propageerimine.</t>
  </si>
  <si>
    <t>Spordiklubi Rakke MTÜ  (80113600)</t>
  </si>
  <si>
    <t>Rakke linnamäe staadioni taristu parendamine</t>
  </si>
  <si>
    <t> Sportimiseks ja vaba aja veetmiseks soodsate tingimuste loomine, spordi viljelemine ja arendamine tervisespordist  võistlusspordini</t>
  </si>
  <si>
    <t>Muru Motoklubi MTÜ (80600613)</t>
  </si>
  <si>
    <t>Olmeploki ehituse toetuseks</t>
  </si>
  <si>
    <t xml:space="preserve">Võimaluste pakkumine oma teadmiste ja oskuste parandamiseks motovaldkonnas mitmekesistades valla elanikkonna võimalusi </t>
  </si>
  <si>
    <t>Saue Discgolfi Klubi registreerimiskood: 80411823</t>
  </si>
  <si>
    <t>Investeering spordirajatisse</t>
  </si>
  <si>
    <t>Discgolfi arendamine, propageerimine, võistluste korraldamine</t>
  </si>
  <si>
    <t>MTÜ No Work Surf Club, registrikood 80584038</t>
  </si>
  <si>
    <t>tegevustoetus ja treeningvahendite soetamine</t>
  </si>
  <si>
    <t>Põhikiri sätestab Klubi eesmärgid on: suunata ja toetada lohesurfi arengut harrastajate ja tippsportlaste tasemel</t>
  </si>
  <si>
    <t>MTÜ Seto Folk, reg 80376771</t>
  </si>
  <si>
    <t>eesmärk UNESCO vaimse kultuuripärandi nimekirja kantud seto leelo ja teiste seto
pärandkultuuri valdkondade (pillimäng, tants, käsitöö jms) tutvustamine, hoidmine,
õpetamine ja jätkamine;</t>
  </si>
  <si>
    <t>Tartumaa Ratsaspordiklubi, reg 80134521</t>
  </si>
  <si>
    <t>Põhikiri sätestab eesmärgiks ratsasportlaste, treenerite, spordiaktivistide ja -huviliste ühendamine, ratsaspordi harrastaminse propageerimine, ratsaspordialase info vahendamine</t>
  </si>
  <si>
    <t>MTÜ Muusikaühing Studio Vocale, reg 80306411</t>
  </si>
  <si>
    <t>põhikirjas eesmärgiks on arendada muusikalist tegevust Eestis ja välismaal, korraldada kontserte ja koolitusi</t>
  </si>
  <si>
    <t>LISA 1 Kultuuriministeeriumi valitsemisala 2023.a. eelarve programmide ja asutuste lõikes</t>
  </si>
  <si>
    <r>
      <rPr>
        <b/>
        <sz val="10"/>
        <rFont val="Calibri"/>
        <family val="2"/>
        <charset val="186"/>
        <scheme val="minor"/>
      </rPr>
      <t>Lisa 3 Kultuurim</t>
    </r>
    <r>
      <rPr>
        <b/>
        <sz val="10"/>
        <color theme="1"/>
        <rFont val="Calibri"/>
        <family val="2"/>
        <charset val="186"/>
        <scheme val="minor"/>
      </rPr>
      <t>inisteeriumi valitsemisala 2023. aasta remondifondi vahendite detailne jaotus asutuste ja tööde lõikes.</t>
    </r>
  </si>
  <si>
    <t>Eesti Arhitektuurimuuseum** vahendid Riigi Kinnisvara Aktsiaseltsile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</si>
</sst>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sz val="8"/>
      <name val="Calibri"/>
      <family val="2"/>
      <scheme val="minor"/>
    </font>
    <font>
      <sz val="10"/>
      <color indexed="8"/>
      <name val="Calibri"/>
      <family val="2"/>
      <scheme val="minor"/>
    </font>
    <font>
      <b/>
      <u/>
      <sz val="10"/>
      <color rgb="FFFF0000"/>
      <name val="Calibri"/>
      <family val="2"/>
      <scheme val="minor"/>
    </font>
    <font>
      <b/>
      <sz val="10"/>
      <color rgb="FFFF0000"/>
      <name val="Calibri"/>
      <family val="2"/>
      <scheme val="minor"/>
    </font>
    <font>
      <sz val="10"/>
      <color rgb="FFFFFFFF"/>
      <name val="Calibri"/>
      <family val="2"/>
      <scheme val="minor"/>
    </font>
    <font>
      <sz val="10"/>
      <color rgb="FFFF0000"/>
      <name val="Calibri"/>
      <family val="2"/>
      <scheme val="minor"/>
    </font>
    <font>
      <i/>
      <sz val="10"/>
      <color rgb="FFFF0000"/>
      <name val="Calibri"/>
      <family val="2"/>
      <scheme val="minor"/>
    </font>
    <font>
      <sz val="10"/>
      <name val="Calibri"/>
      <family val="2"/>
      <scheme val="minor"/>
    </font>
    <font>
      <b/>
      <sz val="10"/>
      <color indexed="8"/>
      <name val="Calibri"/>
      <family val="2"/>
      <charset val="186"/>
      <scheme val="minor"/>
    </font>
    <font>
      <b/>
      <sz val="10"/>
      <name val="Calibri"/>
      <family val="2"/>
      <scheme val="minor"/>
    </font>
    <font>
      <i/>
      <sz val="10"/>
      <color rgb="FFFF0000"/>
      <name val="Calibri"/>
      <family val="2"/>
      <charset val="186"/>
      <scheme val="minor"/>
    </font>
    <font>
      <i/>
      <sz val="10"/>
      <name val="Calibri"/>
      <family val="2"/>
      <scheme val="minor"/>
    </font>
    <font>
      <b/>
      <sz val="10"/>
      <color theme="1"/>
      <name val="Calibri"/>
      <family val="2"/>
      <charset val="186"/>
      <scheme val="minor"/>
    </font>
    <font>
      <b/>
      <sz val="10"/>
      <name val="Calibri"/>
      <family val="2"/>
      <charset val="186"/>
      <scheme val="minor"/>
    </font>
    <font>
      <sz val="10"/>
      <color theme="1"/>
      <name val="Calibri"/>
      <family val="2"/>
      <charset val="186"/>
      <scheme val="minor"/>
    </font>
    <font>
      <sz val="10"/>
      <name val="Calibri"/>
      <family val="2"/>
      <charset val="186"/>
      <scheme val="minor"/>
    </font>
    <font>
      <sz val="10"/>
      <color rgb="FF000000"/>
      <name val="Calibri"/>
      <family val="2"/>
      <charset val="186"/>
      <scheme val="minor"/>
    </font>
    <font>
      <sz val="11"/>
      <color indexed="8"/>
      <name val="Calibri"/>
      <family val="2"/>
    </font>
    <font>
      <b/>
      <sz val="11"/>
      <color theme="1"/>
      <name val="Calibri"/>
      <family val="2"/>
      <charset val="186"/>
      <scheme val="minor"/>
    </font>
    <font>
      <sz val="11"/>
      <color theme="1"/>
      <name val="Calibri"/>
      <family val="2"/>
      <scheme val="minor"/>
    </font>
    <font>
      <sz val="9"/>
      <name val="Arial"/>
      <family val="2"/>
      <charset val="186"/>
    </font>
    <font>
      <b/>
      <sz val="11"/>
      <name val="Calibri"/>
      <family val="2"/>
      <charset val="186"/>
      <scheme val="minor"/>
    </font>
    <font>
      <b/>
      <sz val="12"/>
      <color rgb="FFFF0000"/>
      <name val="Calibri"/>
      <family val="2"/>
      <charset val="186"/>
      <scheme val="minor"/>
    </font>
    <font>
      <b/>
      <sz val="11"/>
      <color theme="1"/>
      <name val="Times New Roman"/>
      <family val="1"/>
      <charset val="186"/>
    </font>
    <font>
      <sz val="11"/>
      <color theme="1"/>
      <name val="Times New Roman"/>
      <family val="1"/>
      <charset val="186"/>
    </font>
  </fonts>
  <fills count="5">
    <fill>
      <patternFill patternType="none"/>
    </fill>
    <fill>
      <patternFill patternType="gray125"/>
    </fill>
    <fill>
      <patternFill patternType="solid">
        <fgColor theme="4" tint="0.39997558519241921"/>
        <bgColor indexed="65"/>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thick">
        <color indexed="64"/>
      </left>
      <right style="thick">
        <color indexed="64"/>
      </right>
      <top style="thick">
        <color indexed="64"/>
      </top>
      <bottom/>
      <diagonal/>
    </border>
  </borders>
  <cellStyleXfs count="3">
    <xf numFmtId="0" fontId="0" fillId="0" borderId="0"/>
    <xf numFmtId="0" fontId="18" fillId="0" borderId="0"/>
    <xf numFmtId="0" fontId="20" fillId="0" borderId="0"/>
  </cellStyleXfs>
  <cellXfs count="68">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4" fontId="4" fillId="0" borderId="0" xfId="0" applyNumberFormat="1" applyFont="1"/>
    <xf numFmtId="0" fontId="5" fillId="2" borderId="0" xfId="0" applyFont="1" applyFill="1" applyAlignment="1">
      <alignment horizontal="center" wrapText="1"/>
    </xf>
    <xf numFmtId="4" fontId="5" fillId="2" borderId="0" xfId="0" applyNumberFormat="1" applyFont="1" applyFill="1" applyAlignment="1">
      <alignment horizontal="center" wrapText="1"/>
    </xf>
    <xf numFmtId="0" fontId="2" fillId="0" borderId="0" xfId="0" applyFont="1" applyAlignment="1">
      <alignment horizontal="center" wrapText="1"/>
    </xf>
    <xf numFmtId="4" fontId="2" fillId="0" borderId="0" xfId="0" applyNumberFormat="1" applyFont="1"/>
    <xf numFmtId="0" fontId="6" fillId="0" borderId="0" xfId="0" applyFont="1" applyAlignment="1">
      <alignment wrapText="1"/>
    </xf>
    <xf numFmtId="0" fontId="7" fillId="0" borderId="0" xfId="0" applyFont="1"/>
    <xf numFmtId="0" fontId="2" fillId="0" borderId="0" xfId="0" applyFont="1" applyFill="1" applyAlignment="1">
      <alignment wrapText="1"/>
    </xf>
    <xf numFmtId="4" fontId="2" fillId="0" borderId="0" xfId="0" applyNumberFormat="1" applyFont="1" applyFill="1"/>
    <xf numFmtId="4" fontId="8" fillId="0" borderId="0" xfId="0" applyNumberFormat="1" applyFont="1"/>
    <xf numFmtId="0" fontId="9" fillId="0" borderId="0" xfId="0" applyFont="1"/>
    <xf numFmtId="0" fontId="9" fillId="0" borderId="0" xfId="0" applyFont="1" applyAlignment="1">
      <alignment wrapText="1"/>
    </xf>
    <xf numFmtId="4" fontId="10" fillId="0" borderId="0" xfId="0" applyNumberFormat="1" applyFont="1"/>
    <xf numFmtId="0" fontId="11" fillId="0" borderId="0" xfId="0" applyFont="1"/>
    <xf numFmtId="0" fontId="8" fillId="0" borderId="0" xfId="0" applyFont="1" applyFill="1" applyAlignment="1">
      <alignment wrapText="1"/>
    </xf>
    <xf numFmtId="0" fontId="12" fillId="0" borderId="0" xfId="0" applyFont="1" applyFill="1"/>
    <xf numFmtId="0" fontId="2" fillId="0" borderId="0" xfId="0" applyFont="1" applyFill="1"/>
    <xf numFmtId="0" fontId="13" fillId="0" borderId="0" xfId="0" applyFont="1"/>
    <xf numFmtId="0" fontId="15" fillId="0" borderId="0" xfId="0" applyFont="1"/>
    <xf numFmtId="0" fontId="14" fillId="0" borderId="0" xfId="0" applyFont="1" applyAlignment="1">
      <alignment horizontal="right" vertical="center"/>
    </xf>
    <xf numFmtId="3" fontId="14" fillId="0" borderId="0" xfId="0" applyNumberFormat="1" applyFont="1" applyAlignment="1">
      <alignment vertical="center" wrapText="1"/>
    </xf>
    <xf numFmtId="0" fontId="13" fillId="0" borderId="0" xfId="0" applyFont="1" applyAlignment="1">
      <alignment vertical="center"/>
    </xf>
    <xf numFmtId="4" fontId="14" fillId="0" borderId="1" xfId="0" applyNumberFormat="1" applyFont="1" applyBorder="1" applyAlignment="1">
      <alignment vertical="center" wrapText="1"/>
    </xf>
    <xf numFmtId="0" fontId="14"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5" fillId="0" borderId="3" xfId="0" applyFont="1" applyBorder="1" applyAlignment="1">
      <alignment horizontal="left" vertical="top" wrapText="1"/>
    </xf>
    <xf numFmtId="0" fontId="16" fillId="0" borderId="3" xfId="0" applyFont="1" applyBorder="1" applyAlignment="1">
      <alignment vertical="top" wrapText="1"/>
    </xf>
    <xf numFmtId="3" fontId="17" fillId="0" borderId="3" xfId="0" applyNumberFormat="1" applyFont="1" applyBorder="1" applyAlignment="1">
      <alignment horizontal="right" vertical="top"/>
    </xf>
    <xf numFmtId="0" fontId="15" fillId="0" borderId="3" xfId="0" applyFont="1" applyBorder="1" applyAlignment="1">
      <alignment vertical="top" wrapText="1"/>
    </xf>
    <xf numFmtId="3" fontId="16" fillId="0" borderId="3" xfId="0" applyNumberFormat="1" applyFont="1" applyBorder="1" applyAlignment="1">
      <alignment horizontal="right" vertical="top"/>
    </xf>
    <xf numFmtId="0" fontId="17" fillId="0" borderId="3" xfId="0" applyFont="1" applyBorder="1" applyAlignment="1">
      <alignment horizontal="left" vertical="top" wrapText="1"/>
    </xf>
    <xf numFmtId="0" fontId="17" fillId="0" borderId="3" xfId="1" applyFont="1" applyBorder="1" applyAlignment="1">
      <alignment vertical="top" wrapText="1"/>
    </xf>
    <xf numFmtId="0" fontId="16" fillId="0" borderId="3" xfId="1" applyFont="1" applyBorder="1" applyAlignment="1">
      <alignment vertical="top" wrapText="1"/>
    </xf>
    <xf numFmtId="3" fontId="16" fillId="0" borderId="3" xfId="1" applyNumberFormat="1" applyFont="1" applyBorder="1" applyAlignment="1">
      <alignment horizontal="right" vertical="top" wrapText="1"/>
    </xf>
    <xf numFmtId="0" fontId="16" fillId="0" borderId="3" xfId="0" applyFont="1" applyBorder="1" applyAlignment="1">
      <alignment horizontal="left" vertical="top" wrapText="1"/>
    </xf>
    <xf numFmtId="3" fontId="15" fillId="0" borderId="3" xfId="0" applyNumberFormat="1" applyFont="1" applyBorder="1" applyAlignment="1">
      <alignment horizontal="right" vertical="top" wrapText="1"/>
    </xf>
    <xf numFmtId="3" fontId="15" fillId="0" borderId="3" xfId="0" applyNumberFormat="1" applyFont="1" applyBorder="1" applyAlignment="1">
      <alignment horizontal="right" vertical="top"/>
    </xf>
    <xf numFmtId="3" fontId="13" fillId="0" borderId="0" xfId="0" applyNumberFormat="1" applyFont="1"/>
    <xf numFmtId="0" fontId="8" fillId="0" borderId="0" xfId="0" applyFont="1" applyAlignment="1">
      <alignment wrapText="1"/>
    </xf>
    <xf numFmtId="4" fontId="8" fillId="0" borderId="0" xfId="0" applyNumberFormat="1" applyFont="1" applyFill="1"/>
    <xf numFmtId="0" fontId="7" fillId="0" borderId="0" xfId="0" applyFont="1" applyFill="1"/>
    <xf numFmtId="0" fontId="16" fillId="0" borderId="0" xfId="0" applyFont="1"/>
    <xf numFmtId="0" fontId="19" fillId="0" borderId="0" xfId="0" applyFont="1"/>
    <xf numFmtId="49" fontId="21" fillId="0" borderId="0" xfId="2" applyNumberFormat="1" applyFont="1" applyAlignment="1">
      <alignment horizontal="left"/>
    </xf>
    <xf numFmtId="0" fontId="21" fillId="0" borderId="0" xfId="2" applyFont="1"/>
    <xf numFmtId="49" fontId="21" fillId="0" borderId="0" xfId="2" applyNumberFormat="1" applyFont="1" applyFill="1" applyAlignment="1">
      <alignment horizontal="left"/>
    </xf>
    <xf numFmtId="0" fontId="21" fillId="0" borderId="0" xfId="2" applyFont="1" applyFill="1"/>
    <xf numFmtId="0" fontId="0" fillId="0" borderId="0" xfId="0" applyFill="1"/>
    <xf numFmtId="0" fontId="21" fillId="0" borderId="0" xfId="2" applyFont="1" applyFill="1" applyAlignment="1">
      <alignment wrapText="1"/>
    </xf>
    <xf numFmtId="0" fontId="19" fillId="0" borderId="0" xfId="0" applyFont="1" applyAlignment="1">
      <alignment horizontal="left" vertical="center"/>
    </xf>
    <xf numFmtId="0" fontId="0" fillId="0" borderId="0" xfId="0" applyAlignment="1">
      <alignment wrapText="1"/>
    </xf>
    <xf numFmtId="0" fontId="22" fillId="0" borderId="0" xfId="0" applyFont="1" applyAlignment="1">
      <alignment horizontal="left" vertical="center"/>
    </xf>
    <xf numFmtId="4" fontId="23" fillId="0" borderId="0" xfId="0" applyNumberFormat="1" applyFont="1"/>
    <xf numFmtId="0" fontId="24" fillId="4" borderId="4" xfId="0" applyFont="1" applyFill="1" applyBorder="1" applyAlignment="1">
      <alignment horizontal="center" vertical="top" wrapText="1"/>
    </xf>
    <xf numFmtId="0" fontId="24" fillId="4" borderId="5" xfId="0" applyFont="1" applyFill="1" applyBorder="1" applyAlignment="1">
      <alignment horizontal="center" vertical="top" wrapText="1"/>
    </xf>
    <xf numFmtId="0" fontId="24" fillId="4" borderId="5" xfId="0" applyFont="1" applyFill="1" applyBorder="1" applyAlignment="1">
      <alignment horizontal="center" wrapText="1"/>
    </xf>
    <xf numFmtId="0" fontId="25" fillId="0" borderId="3" xfId="0" applyFont="1" applyBorder="1" applyAlignment="1">
      <alignment horizontal="left" vertical="center"/>
    </xf>
    <xf numFmtId="0" fontId="25" fillId="0" borderId="3" xfId="0" applyFont="1" applyBorder="1" applyAlignment="1">
      <alignment horizontal="left" vertical="center" wrapText="1"/>
    </xf>
    <xf numFmtId="0" fontId="25" fillId="0" borderId="3" xfId="0" quotePrefix="1" applyFont="1" applyBorder="1" applyAlignment="1">
      <alignment horizontal="left" vertical="center" wrapText="1"/>
    </xf>
    <xf numFmtId="4" fontId="25" fillId="0" borderId="3" xfId="0" applyNumberFormat="1" applyFont="1" applyBorder="1" applyAlignment="1">
      <alignment horizontal="left" vertical="center" wrapText="1"/>
    </xf>
    <xf numFmtId="0" fontId="6" fillId="0" borderId="0" xfId="0" applyFont="1" applyFill="1" applyAlignment="1">
      <alignment horizontal="center" wrapText="1"/>
    </xf>
    <xf numFmtId="14" fontId="22" fillId="0" borderId="0" xfId="0" applyNumberFormat="1" applyFont="1" applyAlignment="1">
      <alignment horizontal="left" vertical="center"/>
    </xf>
    <xf numFmtId="0" fontId="22" fillId="0" borderId="0" xfId="0" applyFont="1" applyAlignment="1">
      <alignment horizontal="left" vertical="center"/>
    </xf>
  </cellXfs>
  <cellStyles count="3">
    <cellStyle name="Excel Built-in Normal" xfId="1" xr:uid="{19EA775B-D805-4FBD-948F-114B3D68997F}"/>
    <cellStyle name="Normaallaad" xfId="0" builtinId="0"/>
    <cellStyle name="Normaallaad 2" xfId="2" xr:uid="{B9B981DD-F937-491E-95EB-179EA11336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Eelarved=-/eel.projekt%202023/RE%202023/Katuserahad_2023_RAHK_KUM_202212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Faili%20REFORM%20koopi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RE%2023%20regionaalsete%20toetuste%20ettepanekud_MSutro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702645F\REGIN%20ISAMAA%202023_AK%20kuni%20avalikustamiseni%20menetluse%20juur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702645F\REGIN%20SOTSid%202023_AK%20kuni%20avalikustamiseni%20menetluse%20juu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702645F\REGIN%20EKRE%202023_AK%20kuni%20avalikustamiseni%20menetluse%20juur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702645F\REGIN%20REFORM%202023_AK%20kuni%20avalikustamiseni%20menetluse%20juu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RE%2023%20regionaalsete%20toetuste%20ettepanekud%20koopi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RE%2023%20regionaalsete%20toetuste%20ettepanekud%20Timo%20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RE%2023%20regionaalsete%20toetuste%20ettepanekud_Ants%20Laaneo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Copy%20of%20RE%2023%20regionaalsete%20toetuste%20ettepaneku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roomet\AppData\Local\Microsoft\Windows\INetCache\Content.Outlook\35W0W9XF\RE%2023%20regionaalsed%20investeering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KOOND 30.11.2022"/>
      <sheetName val="Algandmed (fraktsioonid)"/>
      <sheetName val="Andmestik"/>
    </sheetNames>
    <sheetDataSet>
      <sheetData sheetId="0"/>
      <sheetData sheetId="1"/>
      <sheetData sheetId="2"/>
      <sheetData sheetId="3">
        <row r="2">
          <cell r="A2" t="str">
            <v>Kogukondlik Eesti</v>
          </cell>
        </row>
        <row r="3">
          <cell r="A3" t="str">
            <v>Kultuuriprogramm</v>
          </cell>
        </row>
        <row r="4">
          <cell r="A4" t="str">
            <v>Spordiprogramm</v>
          </cell>
        </row>
        <row r="5">
          <cell r="A5" t="str">
            <v xml:space="preserve">Keskkonnakaitse ja -kasutuse programm </v>
          </cell>
        </row>
        <row r="6">
          <cell r="A6" t="str">
            <v>Regionaalpoliitika</v>
          </cell>
        </row>
        <row r="7">
          <cell r="A7" t="str">
            <v>Põllumajandus, toit ja maaelu</v>
          </cell>
        </row>
        <row r="8">
          <cell r="A8" t="str">
            <v>Kalandus</v>
          </cell>
        </row>
        <row r="9">
          <cell r="A9" t="str">
            <v>Siseturvalisus</v>
          </cell>
        </row>
        <row r="10">
          <cell r="A10" t="str">
            <v>Sidus Eesti: Lõimumine, sh kohanemine</v>
          </cell>
        </row>
        <row r="11">
          <cell r="A11" t="str">
            <v>Transpordi konkurentsivõime ja liikuvuse programm</v>
          </cell>
        </row>
        <row r="12">
          <cell r="A12" t="str">
            <v>Digiühiskonna programm</v>
          </cell>
        </row>
        <row r="13">
          <cell r="A13" t="str">
            <v>Energeetika ja maavarade programm</v>
          </cell>
        </row>
        <row r="14">
          <cell r="A14" t="str">
            <v>Vabariigi Valitsuse ja peaministri tegevuse toetamine</v>
          </cell>
        </row>
        <row r="15">
          <cell r="A15" t="str">
            <v>Riigi rahandus</v>
          </cell>
        </row>
        <row r="16">
          <cell r="A16" t="str">
            <v>Halduspoliitika</v>
          </cell>
        </row>
        <row r="17">
          <cell r="A17" t="str">
            <v>Finantspoliitika</v>
          </cell>
        </row>
        <row r="18">
          <cell r="A18" t="str">
            <v>Sõjaline riigikaitse ja heidutus</v>
          </cell>
        </row>
        <row r="19">
          <cell r="A19" t="str">
            <v>Arhiivindusprogramm</v>
          </cell>
        </row>
        <row r="20">
          <cell r="A20" t="str">
            <v>Välispoliitika ja arengukoostöö programm</v>
          </cell>
        </row>
        <row r="21">
          <cell r="A21" t="str">
            <v>Usaldusväärne ja tulemuslik õigusruum</v>
          </cell>
        </row>
        <row r="22">
          <cell r="A22" t="str">
            <v>Tervist toetava keskkonna programm</v>
          </cell>
        </row>
        <row r="23">
          <cell r="A23" t="str">
            <v>Tervist toetavate valikute programm</v>
          </cell>
        </row>
        <row r="24">
          <cell r="A24" t="str">
            <v>Inimkeskse tervishoiu programm</v>
          </cell>
        </row>
        <row r="25">
          <cell r="A25" t="str">
            <v>Tööturuprogramm</v>
          </cell>
        </row>
        <row r="26">
          <cell r="A26" t="str">
            <v>Vanemaealiste programm</v>
          </cell>
        </row>
        <row r="27">
          <cell r="A27" t="str">
            <v>Sotsiaalhoolekandeprogramm</v>
          </cell>
        </row>
        <row r="28">
          <cell r="A28" t="str">
            <v>Soolise võrdõiguslikkuse ja võrdse kohtlemise programm</v>
          </cell>
        </row>
        <row r="29">
          <cell r="A29" t="str">
            <v>Laste ja perede programm</v>
          </cell>
        </row>
        <row r="30">
          <cell r="A30" t="str">
            <v>Nutikas rahvastikuarvestus</v>
          </cell>
        </row>
        <row r="31">
          <cell r="A31" t="str">
            <v>Erakondade rahastamine</v>
          </cell>
        </row>
        <row r="32">
          <cell r="A32" t="str">
            <v>Sidus Eesti: Lõimumine, sh kohanemine</v>
          </cell>
        </row>
        <row r="33">
          <cell r="A33" t="str">
            <v>Keeleprogramm</v>
          </cell>
        </row>
        <row r="34">
          <cell r="A34" t="str">
            <v>Haridus- ja noorteprogramm</v>
          </cell>
        </row>
        <row r="35">
          <cell r="A35" t="str">
            <v>Teadussüsteemi programm</v>
          </cell>
        </row>
        <row r="36">
          <cell r="A36" t="str">
            <v>Teadmussiirde programm</v>
          </cell>
        </row>
        <row r="37">
          <cell r="A37" t="str">
            <v>Ettevõtluskeskkond</v>
          </cell>
        </row>
        <row r="38">
          <cell r="A38" t="str">
            <v>Ehitus</v>
          </cell>
        </row>
        <row r="48">
          <cell r="A48" t="str">
            <v>Kogukondlik Eesti</v>
          </cell>
          <cell r="B48" t="str">
            <v>Siseministeerium</v>
          </cell>
        </row>
        <row r="49">
          <cell r="A49" t="str">
            <v>Kultuuriprogramm</v>
          </cell>
          <cell r="B49" t="str">
            <v>Kultuuriministeerium</v>
          </cell>
        </row>
        <row r="50">
          <cell r="A50" t="str">
            <v>Spordiprogramm</v>
          </cell>
          <cell r="B50" t="str">
            <v>Kultuuriministeerium</v>
          </cell>
        </row>
        <row r="51">
          <cell r="A51" t="str">
            <v xml:space="preserve">Keskkonnakaitse ja -kasutuse programm </v>
          </cell>
          <cell r="B51" t="str">
            <v>Keskkonnaministeerium</v>
          </cell>
        </row>
        <row r="52">
          <cell r="A52" t="str">
            <v>Regionaalpoliitika</v>
          </cell>
          <cell r="B52" t="str">
            <v>Rahandusministeerium</v>
          </cell>
        </row>
        <row r="53">
          <cell r="A53" t="str">
            <v>Põllumajandus, toit ja maaelu</v>
          </cell>
          <cell r="B53" t="str">
            <v>Maaeluministeerium</v>
          </cell>
        </row>
        <row r="54">
          <cell r="A54" t="str">
            <v>Kalandus</v>
          </cell>
          <cell r="B54" t="str">
            <v>Maaeluministeerium</v>
          </cell>
        </row>
        <row r="55">
          <cell r="A55" t="str">
            <v>Siseturvalisus</v>
          </cell>
          <cell r="B55" t="str">
            <v>Siseministeerium</v>
          </cell>
        </row>
        <row r="56">
          <cell r="A56" t="str">
            <v>Sidus Eesti: Lõimumine, sh kohanemine</v>
          </cell>
          <cell r="B56" t="str">
            <v>Siseministeerium</v>
          </cell>
        </row>
        <row r="57">
          <cell r="A57" t="str">
            <v>Transpordi konkurentsivõime ja liikuvuse programm</v>
          </cell>
          <cell r="B57" t="str">
            <v>Majandus- ja Kommunikatsiooniministeerium</v>
          </cell>
        </row>
        <row r="58">
          <cell r="A58" t="str">
            <v>Digiühiskonna programm</v>
          </cell>
          <cell r="B58" t="str">
            <v>Majandus- ja Kommunikatsiooniministeerium</v>
          </cell>
        </row>
        <row r="59">
          <cell r="A59" t="str">
            <v>Energeetika ja maavarade programm</v>
          </cell>
          <cell r="B59" t="str">
            <v>Majandus- ja Kommunikatsiooniministeerium</v>
          </cell>
        </row>
        <row r="60">
          <cell r="A60" t="str">
            <v>Vabariigi Valitsuse ja peaministri tegevuse toetamine</v>
          </cell>
          <cell r="B60" t="str">
            <v>Riigikantselei</v>
          </cell>
        </row>
        <row r="61">
          <cell r="A61" t="str">
            <v>Riigi rahandus</v>
          </cell>
          <cell r="B61" t="str">
            <v>Rahandusministeerium</v>
          </cell>
        </row>
        <row r="62">
          <cell r="A62" t="str">
            <v>Halduspoliitika</v>
          </cell>
          <cell r="B62" t="str">
            <v>Rahandusministeerium</v>
          </cell>
        </row>
        <row r="63">
          <cell r="A63" t="str">
            <v>Finantspoliitika</v>
          </cell>
          <cell r="B63" t="str">
            <v>Rahandusministeerium</v>
          </cell>
        </row>
        <row r="64">
          <cell r="A64" t="str">
            <v>Sõjaline riigikaitse ja heidutus</v>
          </cell>
          <cell r="B64" t="str">
            <v>Kaitseministeerium</v>
          </cell>
        </row>
        <row r="65">
          <cell r="A65" t="str">
            <v>Arhiivindusprogramm</v>
          </cell>
          <cell r="B65" t="str">
            <v>Haridus- ja Teadusministeerium</v>
          </cell>
        </row>
        <row r="66">
          <cell r="A66" t="str">
            <v>Sõjaline riigikaitse ja heidutus</v>
          </cell>
          <cell r="B66" t="str">
            <v>Kaitseministeerium</v>
          </cell>
        </row>
        <row r="67">
          <cell r="A67" t="str">
            <v>Välispoliitika ja arengukoostöö programm</v>
          </cell>
          <cell r="B67" t="str">
            <v>Välisministeerium</v>
          </cell>
        </row>
        <row r="68">
          <cell r="A68" t="str">
            <v>Usaldusväärne ja tulemuslik õigusruum</v>
          </cell>
          <cell r="B68" t="str">
            <v>Justiitsministeerium</v>
          </cell>
        </row>
        <row r="69">
          <cell r="A69" t="str">
            <v>Tervist toetava keskkonna programm</v>
          </cell>
          <cell r="B69" t="str">
            <v>Sotsiaalministeerium</v>
          </cell>
        </row>
        <row r="70">
          <cell r="A70" t="str">
            <v>Tervist toetavate valikute programm</v>
          </cell>
          <cell r="B70" t="str">
            <v>Sotsiaalministeerium</v>
          </cell>
        </row>
        <row r="71">
          <cell r="A71" t="str">
            <v>Inimkeskse tervishoiu programm</v>
          </cell>
          <cell r="B71" t="str">
            <v>Sotsiaalministeerium</v>
          </cell>
        </row>
        <row r="72">
          <cell r="A72" t="str">
            <v>Tööturuprogramm</v>
          </cell>
          <cell r="B72" t="str">
            <v>Sotsiaalministeerium</v>
          </cell>
        </row>
        <row r="73">
          <cell r="A73" t="str">
            <v>Vanemaealiste programm</v>
          </cell>
          <cell r="B73" t="str">
            <v>Sotsiaalministeerium</v>
          </cell>
        </row>
        <row r="74">
          <cell r="A74" t="str">
            <v>Sotsiaalhoolekandeprogramm</v>
          </cell>
          <cell r="B74" t="str">
            <v>Sotsiaalministeerium</v>
          </cell>
        </row>
        <row r="75">
          <cell r="A75" t="str">
            <v>Soolise võrdõiguslikkuse ja võrdse kohtlemise programm</v>
          </cell>
          <cell r="B75" t="str">
            <v>Sotsiaalministeerium</v>
          </cell>
        </row>
        <row r="76">
          <cell r="A76" t="str">
            <v>Laste ja perede programm</v>
          </cell>
          <cell r="B76" t="str">
            <v>Sotsiaalministeerium</v>
          </cell>
        </row>
        <row r="77">
          <cell r="A77" t="str">
            <v>Nutikas rahvastikuarvestus</v>
          </cell>
          <cell r="B77" t="str">
            <v>Siseministeerium</v>
          </cell>
        </row>
        <row r="78">
          <cell r="A78" t="str">
            <v>Erakondade rahastamine</v>
          </cell>
          <cell r="B78" t="str">
            <v>Siseministeerium</v>
          </cell>
        </row>
        <row r="79">
          <cell r="A79" t="str">
            <v>Sidus Eesti: Lõimumine, sh kohanemine</v>
          </cell>
          <cell r="B79" t="str">
            <v>Kultuuriministeerium</v>
          </cell>
        </row>
        <row r="80">
          <cell r="A80" t="str">
            <v>Keeleprogramm</v>
          </cell>
          <cell r="B80" t="str">
            <v>Haridus- ja Teadusministeerium</v>
          </cell>
        </row>
        <row r="81">
          <cell r="A81" t="str">
            <v>Haridus- ja noorteprogramm</v>
          </cell>
          <cell r="B81" t="str">
            <v>Haridus- ja Teadusministeerium</v>
          </cell>
        </row>
        <row r="82">
          <cell r="A82" t="str">
            <v>Teadussüsteemi programm</v>
          </cell>
          <cell r="B82" t="str">
            <v>Haridus- ja Teadusministeerium</v>
          </cell>
        </row>
        <row r="83">
          <cell r="A83" t="str">
            <v>Teadmussiirde programm</v>
          </cell>
          <cell r="B83" t="str">
            <v>Haridus- ja Teadusministeerium</v>
          </cell>
        </row>
        <row r="84">
          <cell r="A84" t="str">
            <v>Ettevõtluskeskkond</v>
          </cell>
          <cell r="B84" t="str">
            <v>Majandus- ja Kommunikatsiooniministeerium</v>
          </cell>
        </row>
        <row r="85">
          <cell r="A85" t="str">
            <v>Ehitus</v>
          </cell>
          <cell r="B85" t="str">
            <v>Majandus- ja Kommunikatsiooniministeerium</v>
          </cell>
        </row>
        <row r="96">
          <cell r="A96" t="str">
            <v>Kogukondlik Eesti</v>
          </cell>
          <cell r="B96" t="str">
            <v>Eesti on inimesekeskne ning kogukondade ja kodanikuühiskonna arengut soosiv riik, kus inimesed on väärtustatud ja kaasatud, jagavad demokraatlikke väärtusi ning aktiivse osalusega kogukondlikus ja ühiskondlikus tegevuses parandavad elukeskkonda.</v>
          </cell>
        </row>
        <row r="97">
          <cell r="A97" t="str">
            <v>Kultuuriprogramm</v>
          </cell>
          <cell r="B97"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8">
          <cell r="A98" t="str">
            <v>Spordiprogramm</v>
          </cell>
          <cell r="B98" t="str">
            <v>Tagatud on toimiv spordikorralduse süsteem lähtuvalt Euroopa spordi mudelist.</v>
          </cell>
        </row>
        <row r="99">
          <cell r="A99" t="str">
            <v xml:space="preserve">Keskkonnakaitse ja -kasutuse programm </v>
          </cell>
          <cell r="B99" t="str">
            <v>Keskkonna ja elurikkuse kaitse ning jätkusuutlik ja tõhus keskkonnakasutus on tagatud</v>
          </cell>
        </row>
        <row r="100">
          <cell r="A100" t="str">
            <v>Regionaalpoliitika</v>
          </cell>
          <cell r="B100" t="str">
            <v>Inimestel on kõikjal Eestis kättesaadavad tasuvad töökohad, kvaliteetsed teenused ja meeldiv elukeskkond.</v>
          </cell>
        </row>
        <row r="101">
          <cell r="A101" t="str">
            <v>Põllumajandus, toit ja maaelu</v>
          </cell>
          <cell r="B101" t="str">
            <v>Tark ja kestlik põllumajandus, toidutootmine ja maaelu ning ohutu toit ja hoitud keskkond</v>
          </cell>
        </row>
        <row r="102">
          <cell r="A102" t="str">
            <v>Kalandus</v>
          </cell>
          <cell r="B102" t="str">
            <v>Kestlik kalandus, mis tagab kalandusvaldkonna konkurentsivõime ning kalavarude jätkusuutliku majandamise</v>
          </cell>
        </row>
        <row r="103">
          <cell r="A103" t="str">
            <v>Siseturvalisus</v>
          </cell>
          <cell r="B103"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4">
          <cell r="A104" t="str">
            <v>Sidus Eesti: Lõimumine, sh kohanemine</v>
          </cell>
          <cell r="B104"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5">
          <cell r="A105" t="str">
            <v>Transpordi konkurentsivõime ja liikuvuse programm</v>
          </cell>
          <cell r="B105"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6">
          <cell r="A106" t="str">
            <v>Digiühiskonna programm</v>
          </cell>
          <cell r="B106" t="str">
            <v>Avalike teenustega rahulolu tõus, ülikiire interneti parem kättesaadavus ja küberkaitstud Eesti</v>
          </cell>
        </row>
        <row r="107">
          <cell r="A107" t="str">
            <v>Energeetika ja maavarade programm</v>
          </cell>
          <cell r="B107"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8">
          <cell r="A108" t="str">
            <v>Vabariigi Valitsuse ja peaministri tegevuse toetamine</v>
          </cell>
          <cell r="B108" t="str">
            <v>Vabariigi Valitsuse üldeesmärgid on ellu viidud</v>
          </cell>
        </row>
        <row r="109">
          <cell r="A109" t="str">
            <v>Riigi rahandus</v>
          </cell>
          <cell r="B109" t="str">
            <v>Riigi rahandus on kestlik ja majandustsüklit tasakaalustav</v>
          </cell>
        </row>
        <row r="110">
          <cell r="A110" t="str">
            <v>Halduspoliitika</v>
          </cell>
          <cell r="B110" t="str">
            <v>Riigihaldus on tõhusalt ja kvaliteetselt korraldatud ning riiklik statistika muudab riigi toimimise läbipaistvaks.</v>
          </cell>
        </row>
        <row r="111">
          <cell r="A111" t="str">
            <v>Finantspoliitika</v>
          </cell>
          <cell r="B111" t="str">
            <v>Ettevõtlus- ja finantskeskkond on konkurentsivõimeline ja usaldusväärne</v>
          </cell>
        </row>
        <row r="112">
          <cell r="A112" t="str">
            <v>Arhiivindusprogramm</v>
          </cell>
          <cell r="B112" t="str">
            <v>Ühiskonna dokumentaalse mälu kestlik säilitamine, kasutamine ning kodanike õiguste tõendamine</v>
          </cell>
        </row>
        <row r="113">
          <cell r="A113" t="str">
            <v>Sõjaline riigikaitse ja heidutus</v>
          </cell>
          <cell r="B113" t="str">
            <v>Hoida ära Eesti vastu suunatud rünnakud ja tagada, et Eesti suudab end väliste ohtude vastu kaitsta.</v>
          </cell>
        </row>
        <row r="114">
          <cell r="A114" t="str">
            <v>Välispoliitika ja arengukoostöö programm</v>
          </cell>
          <cell r="B114"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5">
          <cell r="A115" t="str">
            <v>Usaldusväärne ja tulemuslik õigusruum</v>
          </cell>
          <cell r="B115" t="str">
            <v>Loodud on tingimused ühiskonna tulemuslikuks toimimiseks, tagatud on põhiõiguste tasakaalustatud kaitse ja õigusriigi põhimõtte järgimine ning kuritegevust on vähe.</v>
          </cell>
        </row>
        <row r="116">
          <cell r="A116" t="str">
            <v>Tervist toetava keskkonna programm</v>
          </cell>
          <cell r="B116" t="str">
            <v>Kõikide Eesti elanike elukeskkond on muutunud tervist toetavamaks ning teave võimalikest keskkonnast tulenevatest terviseriskidest ja nende vähendamise viisidest on õigel ajal kergelt kättesaadav.</v>
          </cell>
        </row>
        <row r="117">
          <cell r="A117" t="str">
            <v>Tervist toetavate valikute programm</v>
          </cell>
          <cell r="B117"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8">
          <cell r="A118" t="str">
            <v>Inimkeskse tervishoiu programm</v>
          </cell>
          <cell r="B118" t="str">
            <v>Inimeste vajadustele ja ootustele vastavad ohutud ja kvaliteetsed tervise- ja sotsiaalteenused, mis aitavad vähendada enneaegset suremust, lisada tervena elatud eluaastaid ja toetada krooniliste haigustega elamist, on elanikkonnale võrdselt kättesaadavad</v>
          </cell>
        </row>
        <row r="119">
          <cell r="A119" t="str">
            <v>Tööturuprogramm</v>
          </cell>
          <cell r="B119" t="str">
            <v>Tööjõu nõudluse ja pakkumise vastavus tagab tööhõive kõrge taseme ning kvaliteetsed töötingimused toetavad pikaajalist tööelus osalemist</v>
          </cell>
        </row>
        <row r="120">
          <cell r="A120" t="str">
            <v>Vanemaealiste programm</v>
          </cell>
          <cell r="B120" t="str">
            <v>Eestis elavatel vanemaealistel on võrdsed võimalused ühiskonnas osalemiseks, nad on ühiskonna igapäevaellu kaasatud ning majanduslikult hästi toime tulevad</v>
          </cell>
        </row>
        <row r="121">
          <cell r="A121" t="str">
            <v>Sotsiaalhoolekandeprogramm</v>
          </cell>
          <cell r="B121" t="str">
            <v>Eesti sotsiaalhoolekande korraldus toetab inimeste heaolu ja sotsiaalse turvatunde kasvu</v>
          </cell>
        </row>
        <row r="122">
          <cell r="A122" t="str">
            <v>Soolise võrdõiguslikkuse ja võrdse kohtlemise programm</v>
          </cell>
          <cell r="B122" t="str">
            <v>Eestis on naistel ja meestel kõigis ühiskonnaelu valdkondades võrdsed õigused, kohustused, võimalused ja vastutus ning vähemusrühmadele on tagatud võrdsed võimalused eneseteostuseks ja ühiskonnaelus osalemiseks</v>
          </cell>
        </row>
        <row r="123">
          <cell r="A123" t="str">
            <v>Laste ja perede programm</v>
          </cell>
          <cell r="B123" t="str">
            <v>Eesti on hea paik pere loomiseks ja laste kasvatamiseks - Eesti lapsed on õnnelikud, kasvades hoolivas, kaasavas, turvalises ja arendavas keskkonnas. Ohvriabisüsteem toetab vägivallaohvrite traumast taastumist ja iseseisva toimetuleku saavutamist</v>
          </cell>
        </row>
        <row r="124">
          <cell r="A124" t="str">
            <v>Nutikas rahvastikuarvestus</v>
          </cell>
          <cell r="B124" t="str">
            <v>Inimeste elusündmustega seonduvad toimingud on mugavad, lihtsasti kättesaadavad ja võimalusel automatiseeritud. Rahvastikuandmed on kvaliteetsed ning on aluseks avalike ülesannete täitmisel ja Eesti elanike lihtsal asjaajamisel.</v>
          </cell>
        </row>
        <row r="125">
          <cell r="A125" t="str">
            <v>Erakondade rahastamine</v>
          </cell>
          <cell r="B125" t="str">
            <v>Riigikogu valimistel vähemalt 2% häältest kogunud erakondade tegutsemisvõimekuse tõstmine.</v>
          </cell>
        </row>
        <row r="126">
          <cell r="A126" t="str">
            <v>Sidus Eesti: Lõimumine, sh kohanemine</v>
          </cell>
          <cell r="B126"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7">
          <cell r="A127" t="str">
            <v>Keeleprogramm</v>
          </cell>
          <cell r="B127" t="str">
            <v>Eesti keel on arenenud kultuur- ja suhtluskeel ning Eestis väärtustatakse mitmekeelsust</v>
          </cell>
        </row>
        <row r="128">
          <cell r="A128" t="str">
            <v>Haridus- ja noorteprogramm</v>
          </cell>
          <cell r="B128"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9">
          <cell r="A129" t="str">
            <v>Teadussüsteemi programm</v>
          </cell>
          <cell r="B129" t="str">
            <v>Eesti teadus on kõrgetasemeline, mõjus ja mitmekesine.</v>
          </cell>
        </row>
        <row r="130">
          <cell r="A130" t="str">
            <v>Teadmussiirde programm</v>
          </cell>
          <cell r="B130" t="str">
            <v>Eesti areng tugineb teadmuspõhistele ja innovaatilistele lahendustele.</v>
          </cell>
        </row>
        <row r="131">
          <cell r="A131" t="str">
            <v>Ettevõtluskeskkond</v>
          </cell>
          <cell r="B131" t="str">
            <v>Eesti ettevõtluskeskkond soodustab ettevõtlikkust ning teadmusmahuka ettevõtluse teket ja kasvu, kõrgema lisandväärtusega toodete ja teenuste loomist ja eksporti ning investeeringuid kõigis Eesti piirkondades.</v>
          </cell>
        </row>
        <row r="132">
          <cell r="A132" t="str">
            <v>Ehitus</v>
          </cell>
          <cell r="B132"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is"/>
      <sheetName val="Täidetav tabel"/>
      <sheetName val="Andmestik"/>
    </sheetNames>
    <sheetDataSet>
      <sheetData sheetId="0" refreshError="1"/>
      <sheetData sheetId="1" refreshError="1"/>
      <sheetData sheetId="2" refreshError="1">
        <row r="47">
          <cell r="A47" t="str">
            <v>Kogukondlik Eesti</v>
          </cell>
          <cell r="B47" t="str">
            <v>Siseministeerium</v>
          </cell>
        </row>
        <row r="48">
          <cell r="A48" t="str">
            <v>Kultuuriprogramm</v>
          </cell>
          <cell r="B48" t="str">
            <v>Kultuuriministeerium</v>
          </cell>
        </row>
        <row r="49">
          <cell r="A49" t="str">
            <v>Spordiprogramm</v>
          </cell>
          <cell r="B49" t="str">
            <v>Kultuuriministeerium</v>
          </cell>
        </row>
        <row r="50">
          <cell r="A50" t="str">
            <v xml:space="preserve">Keskkonnakaitse ja -kasutuse programm </v>
          </cell>
          <cell r="B50" t="str">
            <v>Keskkonnaministeerium</v>
          </cell>
        </row>
        <row r="51">
          <cell r="A51" t="str">
            <v>Regionaalpoliitika</v>
          </cell>
          <cell r="B51" t="str">
            <v>Rahandusministeerium</v>
          </cell>
        </row>
        <row r="52">
          <cell r="A52" t="str">
            <v>Põllumajandus, toit ja maaelu</v>
          </cell>
          <cell r="B52" t="str">
            <v>Maaeluministeerium</v>
          </cell>
        </row>
        <row r="53">
          <cell r="A53" t="str">
            <v>Kalandus</v>
          </cell>
          <cell r="B53" t="str">
            <v>Maaeluministeerium</v>
          </cell>
        </row>
        <row r="54">
          <cell r="A54" t="str">
            <v>Siseturvalisus</v>
          </cell>
          <cell r="B54" t="str">
            <v>Siseministeerium</v>
          </cell>
        </row>
        <row r="55">
          <cell r="A55" t="str">
            <v>Sidus Eesti: Lõimumine, sh kohanemine</v>
          </cell>
          <cell r="B55" t="str">
            <v>Siseministeerium</v>
          </cell>
        </row>
        <row r="56">
          <cell r="A56" t="str">
            <v>Transpordi konkurentsivõime ja liikuvuse programm</v>
          </cell>
          <cell r="B56" t="str">
            <v>Majandus- ja Kommunikatsiooniministeerium</v>
          </cell>
        </row>
        <row r="57">
          <cell r="A57" t="str">
            <v>Digiühiskonna programm</v>
          </cell>
          <cell r="B57" t="str">
            <v>Majandus- ja Kommunikatsiooniministeerium</v>
          </cell>
        </row>
        <row r="58">
          <cell r="A58" t="str">
            <v>Energeetika ja maavarade programm</v>
          </cell>
          <cell r="B58" t="str">
            <v>Majandus- ja Kommunikatsiooniministeerium</v>
          </cell>
        </row>
        <row r="59">
          <cell r="A59" t="str">
            <v>Vabariigi Valitsuse ja peaministri tegevuse toetamine</v>
          </cell>
          <cell r="B59" t="str">
            <v>Riigikantselei</v>
          </cell>
        </row>
        <row r="60">
          <cell r="A60" t="str">
            <v>Riigi rahandus</v>
          </cell>
          <cell r="B60" t="str">
            <v>Rahandusministeerium</v>
          </cell>
        </row>
        <row r="61">
          <cell r="A61" t="str">
            <v>Halduspoliitika</v>
          </cell>
          <cell r="B61" t="str">
            <v>Rahandusministeerium</v>
          </cell>
        </row>
        <row r="62">
          <cell r="A62" t="str">
            <v>Finantspoliitika</v>
          </cell>
          <cell r="B62" t="str">
            <v>Rahandusministeerium</v>
          </cell>
        </row>
        <row r="63">
          <cell r="A63" t="str">
            <v>Arhiivindusprogramm</v>
          </cell>
          <cell r="B63" t="str">
            <v>Haridus- ja Teadusministeerium</v>
          </cell>
        </row>
        <row r="64">
          <cell r="A64" t="str">
            <v>Sõjaline riigikaitse ja heidutus</v>
          </cell>
          <cell r="B64" t="str">
            <v>Kaitseministeerium</v>
          </cell>
        </row>
        <row r="65">
          <cell r="A65" t="str">
            <v>Välispoliitika ja arengukoostöö programm</v>
          </cell>
          <cell r="B65" t="str">
            <v>Välisministeerium</v>
          </cell>
        </row>
        <row r="66">
          <cell r="A66" t="str">
            <v>Usaldusväärne ja tulemuslik õigusruum</v>
          </cell>
          <cell r="B66" t="str">
            <v>Justiitsministeerium</v>
          </cell>
        </row>
        <row r="67">
          <cell r="A67" t="str">
            <v>Tervist toetava keskkonna programm</v>
          </cell>
          <cell r="B67" t="str">
            <v>Sotsiaalministeerium</v>
          </cell>
        </row>
        <row r="68">
          <cell r="A68" t="str">
            <v>Tervist toetavate valikute programm</v>
          </cell>
          <cell r="B68" t="str">
            <v>Sotsiaalministeerium</v>
          </cell>
        </row>
        <row r="69">
          <cell r="A69" t="str">
            <v>Inimkeskse tervishoiu programm</v>
          </cell>
          <cell r="B69" t="str">
            <v>Sotsiaalministeerium</v>
          </cell>
        </row>
        <row r="70">
          <cell r="A70" t="str">
            <v>Tööturuprogramm</v>
          </cell>
          <cell r="B70" t="str">
            <v>Sotsiaalministeerium</v>
          </cell>
        </row>
        <row r="71">
          <cell r="A71" t="str">
            <v>Vanemaealiste programm</v>
          </cell>
          <cell r="B71" t="str">
            <v>Sotsiaalministeerium</v>
          </cell>
        </row>
        <row r="72">
          <cell r="A72" t="str">
            <v>Sotsiaalhoolekandeprogramm</v>
          </cell>
          <cell r="B72" t="str">
            <v>Sotsiaalministeerium</v>
          </cell>
        </row>
        <row r="73">
          <cell r="A73" t="str">
            <v>Soolise võrdõiguslikkuse ja võrdse kohtlemise programm</v>
          </cell>
          <cell r="B73" t="str">
            <v>Sotsiaalministeerium</v>
          </cell>
        </row>
        <row r="74">
          <cell r="A74" t="str">
            <v>Laste ja perede programm</v>
          </cell>
          <cell r="B74" t="str">
            <v>Sotsiaalministeerium</v>
          </cell>
        </row>
        <row r="75">
          <cell r="A75" t="str">
            <v>Nutikas rahvastikuarvestus</v>
          </cell>
          <cell r="B75" t="str">
            <v>Siseministeerium</v>
          </cell>
        </row>
        <row r="76">
          <cell r="A76" t="str">
            <v>Erakondade rahastamine</v>
          </cell>
          <cell r="B76" t="str">
            <v>Siseministeerium</v>
          </cell>
        </row>
        <row r="77">
          <cell r="A77" t="str">
            <v>Sidus Eesti: Lõimumine, sh kohanemine</v>
          </cell>
          <cell r="B77" t="str">
            <v>Kultuuriministeerium</v>
          </cell>
        </row>
        <row r="78">
          <cell r="A78" t="str">
            <v>Keeleprogramm</v>
          </cell>
          <cell r="B78" t="str">
            <v>Haridus- ja Teadusministeerium</v>
          </cell>
        </row>
        <row r="79">
          <cell r="A79" t="str">
            <v>Haridus- ja noorteprogramm</v>
          </cell>
          <cell r="B79" t="str">
            <v>Haridus- ja Teadusministeerium</v>
          </cell>
        </row>
        <row r="80">
          <cell r="A80" t="str">
            <v>Teadussüsteemi programm</v>
          </cell>
          <cell r="B80" t="str">
            <v>Haridus- ja Teadusministeerium</v>
          </cell>
        </row>
        <row r="81">
          <cell r="A81" t="str">
            <v>Teadmussiirde programm</v>
          </cell>
          <cell r="B81" t="str">
            <v>Haridus- ja Teadusministeerium</v>
          </cell>
        </row>
        <row r="82">
          <cell r="A82" t="str">
            <v>Ettevõtluskeskkond</v>
          </cell>
          <cell r="B82" t="str">
            <v>Majandus- ja Kommunikatsiooniministeerium</v>
          </cell>
        </row>
        <row r="83">
          <cell r="A83" t="str">
            <v>Ehitus</v>
          </cell>
          <cell r="B83" t="str">
            <v>Majandus- ja Kommunikatsiooniministeerium</v>
          </cell>
        </row>
        <row r="94">
          <cell r="A94" t="str">
            <v>Kogukondlik Eesti</v>
          </cell>
          <cell r="B94" t="str">
            <v>Eesti on inimesekeskne ning kogukondade ja kodanikuühiskonna arengut soosiv riik, kus inimesed on väärtustatud ja kaasatud, jagavad demokraatlikke väärtusi ning aktiivse osalusega kogukondlikus ja ühiskondlikus tegevuses parandavad elukeskkonda.</v>
          </cell>
        </row>
        <row r="95">
          <cell r="A95" t="str">
            <v>Kultuuriprogramm</v>
          </cell>
          <cell r="B95" t="str">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ell>
        </row>
        <row r="96">
          <cell r="A96" t="str">
            <v>Spordiprogramm</v>
          </cell>
          <cell r="B96" t="str">
            <v>Tagatud on toimiv spordikorralduse süsteem lähtuvalt Euroopa spordi mudelist.</v>
          </cell>
        </row>
        <row r="97">
          <cell r="A97" t="str">
            <v xml:space="preserve">Keskkonnakaitse ja -kasutuse programm </v>
          </cell>
          <cell r="B97" t="str">
            <v>Keskkonna ja elurikkuse kaitse ning jätkusuutlik ja tõhus keskkonnakasutus on tagatud</v>
          </cell>
        </row>
        <row r="98">
          <cell r="A98" t="str">
            <v>Regionaalpoliitika</v>
          </cell>
          <cell r="B98" t="str">
            <v>Inimestel on kõikjal Eestis kättesaadavad tasuvad töökohad, kvaliteetsed teenused ja meeldiv elukeskkond.</v>
          </cell>
        </row>
        <row r="99">
          <cell r="A99" t="str">
            <v>Põllumajandus, toit ja maaelu</v>
          </cell>
          <cell r="B99" t="str">
            <v>Tark ja kestlik põllumajandus, toidutootmine ja maaelu ning ohutu toit ja hoitud keskkond</v>
          </cell>
        </row>
        <row r="100">
          <cell r="A100" t="str">
            <v>Kalandus</v>
          </cell>
          <cell r="B100" t="str">
            <v>Kestlik kalandus, mis tagab kalandusvaldkonna konkurentsivõime ning kalavarude jätkusuutliku majandamise</v>
          </cell>
        </row>
        <row r="101">
          <cell r="A101" t="str">
            <v>Siseturvalisus</v>
          </cell>
          <cell r="B101" t="str">
            <v>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v>
          </cell>
        </row>
        <row r="102">
          <cell r="A102" t="str">
            <v>Sidus Eesti: Lõimumine, sh kohanemine</v>
          </cell>
          <cell r="B102" t="str">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ell>
        </row>
        <row r="103">
          <cell r="A103" t="str">
            <v>Transpordi konkurentsivõime ja liikuvuse programm</v>
          </cell>
          <cell r="B103" t="str">
            <v>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v>
          </cell>
        </row>
        <row r="104">
          <cell r="A104" t="str">
            <v>Digiühiskonna programm</v>
          </cell>
          <cell r="B104" t="str">
            <v>Avalike teenustega rahulolu tõus, ülikiire interneti parem kättesaadavus ja küberkaitstud Eesti</v>
          </cell>
        </row>
        <row r="105">
          <cell r="A105" t="str">
            <v>Energeetika ja maavarade programm</v>
          </cell>
          <cell r="B105" t="str">
            <v>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v>
          </cell>
        </row>
        <row r="106">
          <cell r="A106" t="str">
            <v>Vabariigi Valitsuse ja peaministri tegevuse toetamine</v>
          </cell>
          <cell r="B106" t="str">
            <v>Vabariigi Valitsuse üldeesmärgid on ellu viidud</v>
          </cell>
        </row>
        <row r="107">
          <cell r="A107" t="str">
            <v>Riigi rahandus</v>
          </cell>
          <cell r="B107" t="str">
            <v>Riigi rahandus on kestlik ja majandustsüklit tasakaalustav</v>
          </cell>
        </row>
        <row r="108">
          <cell r="A108" t="str">
            <v>Halduspoliitika</v>
          </cell>
          <cell r="B108" t="str">
            <v>Riigihaldus on tõhusalt ja kvaliteetselt korraldatud ning riiklik statistika muudab riigi toimimise läbipaistvaks.</v>
          </cell>
        </row>
        <row r="109">
          <cell r="A109" t="str">
            <v>Finantspoliitika</v>
          </cell>
          <cell r="B109" t="str">
            <v>Ettevõtlus- ja finantskeskkond on konkurentsivõimeline ja usaldusväärne</v>
          </cell>
        </row>
        <row r="110">
          <cell r="A110" t="str">
            <v>Arhiivindusprogramm</v>
          </cell>
          <cell r="B110" t="str">
            <v>Ühiskonna dokumentaalse mälu kestlik säilitamine, kasutamine ning kodanike õiguste tõendamine</v>
          </cell>
        </row>
        <row r="111">
          <cell r="A111" t="str">
            <v>Välispoliitika ja arengukoostöö programm</v>
          </cell>
          <cell r="B111" t="str">
            <v>Välispoliitika ja arengukoostöö programmi eesmärk on edendada Eesti huvide kaitset ning kestliku arengu eesmärkide saavutamist välispoliitika ja välissuhtluse kaudu. Programm on koostatud „Välispoliitika arengukava 2030“ alusel ning selle rakendamiseks.</v>
          </cell>
        </row>
        <row r="112">
          <cell r="A112" t="str">
            <v>Usaldusväärne ja tulemuslik õigusruum</v>
          </cell>
          <cell r="B112" t="str">
            <v>Loodud on tingimused ühiskonna tulemuslikuks toimimiseks, tagatud on põhiõiguste tasakaalustatud kaitse ja õigusriigi põhimõtte järgimine ning kuritegevust on vähe.</v>
          </cell>
        </row>
        <row r="113">
          <cell r="A113" t="str">
            <v>Tervist toetava keskkonna programm</v>
          </cell>
          <cell r="B113" t="str">
            <v>Kõikide Eesti elanike elukeskkond on muutunud tervist toetavamaks ning teave võimalikest keskkonnast tulenevatest terviseriskidest ja nende vähendamise viisidest on õigel ajal kergelt kättesaadav.</v>
          </cell>
        </row>
        <row r="114">
          <cell r="A114" t="str">
            <v>Tervist toetavate valikute programm</v>
          </cell>
          <cell r="B114" t="str">
            <v>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v>
          </cell>
        </row>
        <row r="115">
          <cell r="A115" t="str">
            <v>Inimkeskse tervishoiu programm</v>
          </cell>
          <cell r="B115" t="str">
            <v>Inimeste vajadustele ja ootustele vastavad ohutud ja kvaliteetsed tervise- ja sotsiaalteenused, mis aitavad vähendada enneaegset suremust, lisada tervena elatud eluaastaid ja toetada krooniliste haigustega elamist, on elanikkonnale võrdselt kättesaadavad</v>
          </cell>
        </row>
        <row r="116">
          <cell r="A116" t="str">
            <v>Tööturuprogramm</v>
          </cell>
          <cell r="B116" t="str">
            <v>Tööjõu nõudluse ja pakkumise vastavus tagab tööhõive kõrge taseme ning kvaliteetsed töötingimused toetavad pikaajalist tööelus osalemist</v>
          </cell>
        </row>
        <row r="117">
          <cell r="A117" t="str">
            <v>Vanemaealiste programm</v>
          </cell>
          <cell r="B117" t="str">
            <v>Eestis elavatel vanemaealistel on võrdsed võimalused ühiskonnas osalemiseks, nad on ühiskonna igapäevaellu kaasatud ning majanduslikult hästi toime tulevad</v>
          </cell>
        </row>
        <row r="118">
          <cell r="A118" t="str">
            <v>Sotsiaalhoolekandeprogramm</v>
          </cell>
          <cell r="B118" t="str">
            <v>Eesti sotsiaalhoolekande korraldus toetab inimeste heaolu ja sotsiaalse turvatunde kasvu</v>
          </cell>
        </row>
        <row r="119">
          <cell r="A119" t="str">
            <v>Soolise võrdõiguslikkuse ja võrdse kohtlemise programm</v>
          </cell>
          <cell r="B119" t="str">
            <v>Eestis on naistel ja meestel kõigis ühiskonnaelu valdkondades võrdsed õigused, kohustused, võimalused ja vastutus ning vähemusrühmadele on tagatud võrdsed võimalused eneseteostuseks ja ühiskonnaelus osalemiseks</v>
          </cell>
        </row>
        <row r="120">
          <cell r="A120" t="str">
            <v>Laste ja perede programm</v>
          </cell>
          <cell r="B120" t="str">
            <v>Eesti on hea paik pere loomiseks ja laste kasvatamiseks - Eesti lapsed on õnnelikud, kasvades hoolivas, kaasavas, turvalises ja arendavas keskkonnas. Ohvriabisüsteem toetab vägivallaohvrite traumast taastumist ja iseseisva toimetuleku saavutamist</v>
          </cell>
        </row>
        <row r="121">
          <cell r="A121" t="str">
            <v>Nutikas rahvastikuarvestus</v>
          </cell>
          <cell r="B121" t="str">
            <v>Inimeste elusündmustega seonduvad toimingud on mugavad, lihtsasti kättesaadavad ja võimalusel automatiseeritud. Rahvastikuandmed on kvaliteetsed ning on aluseks avalike ülesannete täitmisel ja Eesti elanike lihtsal asjaajamisel.</v>
          </cell>
        </row>
        <row r="122">
          <cell r="A122" t="str">
            <v>Erakondade rahastamine</v>
          </cell>
          <cell r="B122" t="str">
            <v>Riigikogu valimistel vähemalt 2% häältest kogunud erakondade tegutsemisvõimekuse tõstmine.</v>
          </cell>
        </row>
        <row r="123">
          <cell r="A123" t="str">
            <v>Sidus Eesti: Lõimumine, sh kohanemine</v>
          </cell>
          <cell r="B123" t="str">
            <v>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v>
          </cell>
        </row>
        <row r="124">
          <cell r="A124" t="str">
            <v>Keeleprogramm</v>
          </cell>
          <cell r="B124" t="str">
            <v>Eesti keel on arenenud kultuur- ja suhtluskeel ning Eestis väärtustatakse mitmekeelsust</v>
          </cell>
        </row>
        <row r="125">
          <cell r="A125" t="str">
            <v>Haridus- ja noorteprogramm</v>
          </cell>
          <cell r="B125" t="str">
            <v>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v>
          </cell>
        </row>
        <row r="126">
          <cell r="A126" t="str">
            <v>Teadussüsteemi programm</v>
          </cell>
          <cell r="B126" t="str">
            <v>Eesti teadus on kõrgetasemeline, mõjus ja mitmekesine.</v>
          </cell>
        </row>
        <row r="127">
          <cell r="A127" t="str">
            <v>Teadmussiirde programm</v>
          </cell>
          <cell r="B127" t="str">
            <v>Eesti areng tugineb teadmuspõhistele ja innovaatilistele lahendustele.</v>
          </cell>
        </row>
        <row r="128">
          <cell r="A128" t="str">
            <v>Ettevõtluskeskkond</v>
          </cell>
          <cell r="B128" t="str">
            <v>Eesti ettevõtluskeskkond soodustab ettevõtlikkust ning teadmusmahuka ettevõtluse teket ja kasvu, kõrgema lisandväärtusega toodete ja teenuste loomist ja eksporti ning investeeringuid kõigis Eesti piirkondades.</v>
          </cell>
        </row>
        <row r="129">
          <cell r="A129" t="str">
            <v>Ehitus</v>
          </cell>
          <cell r="B129" t="str">
            <v>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v>
          </cell>
        </row>
      </sheetData>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0"/>
  <sheetViews>
    <sheetView tabSelected="1" zoomScale="90" zoomScaleNormal="90" workbookViewId="0">
      <pane xSplit="4" ySplit="6" topLeftCell="E296" activePane="bottomRight" state="frozen"/>
      <selection pane="topRight" activeCell="F1" sqref="F1"/>
      <selection pane="bottomLeft" activeCell="A3" sqref="A3"/>
      <selection pane="bottomRight" activeCell="I300" sqref="I300"/>
    </sheetView>
  </sheetViews>
  <sheetFormatPr defaultColWidth="9.08984375" defaultRowHeight="13" x14ac:dyDescent="0.3"/>
  <cols>
    <col min="1" max="1" width="14.36328125" style="2" customWidth="1"/>
    <col min="2" max="2" width="8" style="1" customWidth="1"/>
    <col min="3" max="3" width="27.36328125" style="2" customWidth="1"/>
    <col min="4" max="5" width="25.6328125" style="2" customWidth="1"/>
    <col min="6" max="6" width="7.36328125" style="1" bestFit="1" customWidth="1"/>
    <col min="7" max="7" width="7.453125" style="1" customWidth="1"/>
    <col min="8" max="8" width="16" style="2" bestFit="1" customWidth="1"/>
    <col min="9" max="9" width="11.453125" style="1" customWidth="1"/>
    <col min="10" max="10" width="23.54296875" style="2" customWidth="1"/>
    <col min="11" max="11" width="17.54296875" style="2" customWidth="1"/>
    <col min="12" max="12" width="18.6328125" style="8" customWidth="1"/>
    <col min="13" max="13" width="9.54296875" style="1" bestFit="1" customWidth="1"/>
    <col min="14" max="14" width="11.6328125" style="1" customWidth="1"/>
    <col min="15" max="16384" width="9.08984375" style="1"/>
  </cols>
  <sheetData>
    <row r="1" spans="1:14" x14ac:dyDescent="0.3">
      <c r="A1" s="14" t="s">
        <v>978</v>
      </c>
      <c r="J1" s="3"/>
      <c r="L1" s="4"/>
      <c r="N1" s="8"/>
    </row>
    <row r="2" spans="1:14" x14ac:dyDescent="0.3">
      <c r="A2" s="15" t="s">
        <v>323</v>
      </c>
      <c r="J2" s="3"/>
      <c r="L2" s="16">
        <v>7872818.5</v>
      </c>
      <c r="N2" s="8"/>
    </row>
    <row r="3" spans="1:14" x14ac:dyDescent="0.3">
      <c r="A3" s="15" t="s">
        <v>324</v>
      </c>
      <c r="J3" s="3"/>
      <c r="L3" s="16">
        <v>361982949.72000003</v>
      </c>
      <c r="N3" s="8"/>
    </row>
    <row r="4" spans="1:14" x14ac:dyDescent="0.3">
      <c r="A4" s="14" t="s">
        <v>326</v>
      </c>
      <c r="J4" s="3"/>
      <c r="L4" s="16">
        <v>2143374.09</v>
      </c>
      <c r="N4" s="8"/>
    </row>
    <row r="5" spans="1:14" x14ac:dyDescent="0.3">
      <c r="A5" s="14" t="s">
        <v>325</v>
      </c>
      <c r="J5" s="3"/>
      <c r="L5" s="16">
        <v>136000</v>
      </c>
      <c r="N5" s="8"/>
    </row>
    <row r="6" spans="1:14" s="7" customFormat="1" ht="26" x14ac:dyDescent="0.3">
      <c r="A6" s="5" t="s">
        <v>0</v>
      </c>
      <c r="B6" s="5" t="s">
        <v>1</v>
      </c>
      <c r="C6" s="5" t="s">
        <v>2</v>
      </c>
      <c r="D6" s="5" t="s">
        <v>3</v>
      </c>
      <c r="E6" s="5" t="s">
        <v>4</v>
      </c>
      <c r="F6" s="5" t="s">
        <v>285</v>
      </c>
      <c r="G6" s="5" t="s">
        <v>5</v>
      </c>
      <c r="H6" s="5" t="s">
        <v>6</v>
      </c>
      <c r="I6" s="5" t="s">
        <v>7</v>
      </c>
      <c r="J6" s="5" t="s">
        <v>94</v>
      </c>
      <c r="K6" s="5" t="s">
        <v>95</v>
      </c>
      <c r="L6" s="6" t="s">
        <v>96</v>
      </c>
    </row>
    <row r="7" spans="1:14" ht="39" x14ac:dyDescent="0.3">
      <c r="A7" s="2" t="s">
        <v>8</v>
      </c>
      <c r="B7" s="1" t="s">
        <v>9</v>
      </c>
      <c r="C7" s="2" t="s">
        <v>10</v>
      </c>
      <c r="D7" s="2" t="s">
        <v>54</v>
      </c>
      <c r="E7" s="2" t="s">
        <v>286</v>
      </c>
      <c r="F7" s="1" t="s">
        <v>12</v>
      </c>
      <c r="G7" s="1" t="s">
        <v>55</v>
      </c>
      <c r="H7" s="2" t="s">
        <v>14</v>
      </c>
      <c r="I7" s="1" t="s">
        <v>56</v>
      </c>
      <c r="J7" s="2" t="s">
        <v>97</v>
      </c>
      <c r="K7" s="2" t="s">
        <v>98</v>
      </c>
      <c r="L7" s="8">
        <v>1925572</v>
      </c>
    </row>
    <row r="8" spans="1:14" ht="39" x14ac:dyDescent="0.3">
      <c r="A8" s="2" t="s">
        <v>8</v>
      </c>
      <c r="B8" s="1" t="s">
        <v>9</v>
      </c>
      <c r="C8" s="2" t="s">
        <v>10</v>
      </c>
      <c r="D8" s="2" t="s">
        <v>54</v>
      </c>
      <c r="E8" s="2" t="s">
        <v>286</v>
      </c>
      <c r="F8" s="1" t="s">
        <v>12</v>
      </c>
      <c r="G8" s="1" t="s">
        <v>13</v>
      </c>
      <c r="H8" s="2" t="s">
        <v>78</v>
      </c>
      <c r="J8" s="2" t="s">
        <v>101</v>
      </c>
      <c r="K8" s="2" t="s">
        <v>98</v>
      </c>
      <c r="L8" s="8">
        <v>240000</v>
      </c>
    </row>
    <row r="9" spans="1:14" ht="39" x14ac:dyDescent="0.3">
      <c r="A9" s="2" t="s">
        <v>8</v>
      </c>
      <c r="B9" s="1" t="s">
        <v>9</v>
      </c>
      <c r="C9" s="2" t="s">
        <v>10</v>
      </c>
      <c r="D9" s="2" t="s">
        <v>54</v>
      </c>
      <c r="E9" s="2" t="s">
        <v>286</v>
      </c>
      <c r="F9" s="1" t="s">
        <v>12</v>
      </c>
      <c r="G9" s="1" t="s">
        <v>13</v>
      </c>
      <c r="H9" s="2" t="s">
        <v>78</v>
      </c>
      <c r="J9" s="2" t="s">
        <v>102</v>
      </c>
      <c r="K9" s="2" t="s">
        <v>98</v>
      </c>
      <c r="L9" s="8">
        <v>50000</v>
      </c>
    </row>
    <row r="10" spans="1:14" ht="39" x14ac:dyDescent="0.3">
      <c r="A10" s="2" t="s">
        <v>8</v>
      </c>
      <c r="B10" s="1" t="s">
        <v>9</v>
      </c>
      <c r="C10" s="2" t="s">
        <v>10</v>
      </c>
      <c r="D10" s="2" t="s">
        <v>54</v>
      </c>
      <c r="E10" s="2" t="s">
        <v>286</v>
      </c>
      <c r="F10" s="1" t="s">
        <v>12</v>
      </c>
      <c r="G10" s="1" t="s">
        <v>13</v>
      </c>
      <c r="H10" s="2" t="s">
        <v>78</v>
      </c>
      <c r="J10" s="2" t="s">
        <v>103</v>
      </c>
      <c r="K10" s="2" t="s">
        <v>98</v>
      </c>
      <c r="L10" s="8">
        <v>46000</v>
      </c>
    </row>
    <row r="11" spans="1:14" ht="39" x14ac:dyDescent="0.3">
      <c r="A11" s="2" t="s">
        <v>8</v>
      </c>
      <c r="B11" s="1" t="s">
        <v>9</v>
      </c>
      <c r="C11" s="2" t="s">
        <v>10</v>
      </c>
      <c r="D11" s="2" t="s">
        <v>54</v>
      </c>
      <c r="E11" s="2" t="s">
        <v>286</v>
      </c>
      <c r="F11" s="1" t="s">
        <v>12</v>
      </c>
      <c r="G11" s="1" t="s">
        <v>23</v>
      </c>
      <c r="H11" s="2" t="s">
        <v>24</v>
      </c>
      <c r="I11" s="1" t="s">
        <v>25</v>
      </c>
      <c r="J11" s="2" t="s">
        <v>99</v>
      </c>
      <c r="K11" s="2" t="s">
        <v>100</v>
      </c>
      <c r="L11" s="8">
        <v>871880</v>
      </c>
    </row>
    <row r="12" spans="1:14" ht="39" x14ac:dyDescent="0.3">
      <c r="A12" s="2" t="s">
        <v>8</v>
      </c>
      <c r="B12" s="1" t="s">
        <v>9</v>
      </c>
      <c r="C12" s="2" t="s">
        <v>10</v>
      </c>
      <c r="D12" s="2" t="s">
        <v>47</v>
      </c>
      <c r="E12" s="2" t="s">
        <v>286</v>
      </c>
      <c r="F12" s="1" t="s">
        <v>12</v>
      </c>
      <c r="G12" s="1" t="s">
        <v>13</v>
      </c>
      <c r="H12" s="2" t="s">
        <v>14</v>
      </c>
      <c r="J12" s="2" t="s">
        <v>104</v>
      </c>
      <c r="K12" s="2" t="s">
        <v>98</v>
      </c>
      <c r="L12" s="8">
        <v>3426358</v>
      </c>
    </row>
    <row r="13" spans="1:14" ht="39" x14ac:dyDescent="0.3">
      <c r="A13" s="2" t="s">
        <v>8</v>
      </c>
      <c r="B13" s="1" t="s">
        <v>9</v>
      </c>
      <c r="C13" s="2" t="s">
        <v>10</v>
      </c>
      <c r="D13" s="2" t="s">
        <v>47</v>
      </c>
      <c r="E13" s="2" t="s">
        <v>286</v>
      </c>
      <c r="F13" s="1" t="s">
        <v>12</v>
      </c>
      <c r="G13" s="1" t="s">
        <v>13</v>
      </c>
      <c r="H13" s="2" t="s">
        <v>14</v>
      </c>
      <c r="J13" s="2" t="s">
        <v>105</v>
      </c>
      <c r="K13" s="2" t="s">
        <v>98</v>
      </c>
      <c r="L13" s="8">
        <v>650000</v>
      </c>
    </row>
    <row r="14" spans="1:14" ht="39" x14ac:dyDescent="0.3">
      <c r="A14" s="2" t="s">
        <v>8</v>
      </c>
      <c r="B14" s="1" t="s">
        <v>9</v>
      </c>
      <c r="C14" s="2" t="s">
        <v>10</v>
      </c>
      <c r="D14" s="2" t="s">
        <v>47</v>
      </c>
      <c r="E14" s="2" t="s">
        <v>286</v>
      </c>
      <c r="F14" s="1" t="s">
        <v>12</v>
      </c>
      <c r="G14" s="1" t="s">
        <v>13</v>
      </c>
      <c r="H14" s="2" t="s">
        <v>14</v>
      </c>
      <c r="J14" s="2" t="s">
        <v>106</v>
      </c>
      <c r="K14" s="2" t="s">
        <v>98</v>
      </c>
      <c r="L14" s="8">
        <v>385344</v>
      </c>
    </row>
    <row r="15" spans="1:14" ht="39" x14ac:dyDescent="0.3">
      <c r="A15" s="2" t="s">
        <v>8</v>
      </c>
      <c r="B15" s="1" t="s">
        <v>9</v>
      </c>
      <c r="C15" s="2" t="s">
        <v>10</v>
      </c>
      <c r="D15" s="2" t="s">
        <v>47</v>
      </c>
      <c r="E15" s="2" t="s">
        <v>286</v>
      </c>
      <c r="F15" s="1" t="s">
        <v>12</v>
      </c>
      <c r="G15" s="1" t="s">
        <v>13</v>
      </c>
      <c r="H15" s="2" t="s">
        <v>14</v>
      </c>
      <c r="J15" s="2" t="s">
        <v>107</v>
      </c>
      <c r="K15" s="2" t="s">
        <v>98</v>
      </c>
      <c r="L15" s="8">
        <v>170000</v>
      </c>
    </row>
    <row r="16" spans="1:14" ht="52" x14ac:dyDescent="0.3">
      <c r="A16" s="2" t="s">
        <v>8</v>
      </c>
      <c r="B16" s="1" t="s">
        <v>9</v>
      </c>
      <c r="C16" s="2" t="s">
        <v>10</v>
      </c>
      <c r="D16" s="2" t="s">
        <v>47</v>
      </c>
      <c r="E16" s="2" t="s">
        <v>286</v>
      </c>
      <c r="F16" s="1" t="s">
        <v>12</v>
      </c>
      <c r="G16" s="1" t="s">
        <v>13</v>
      </c>
      <c r="H16" s="2" t="s">
        <v>14</v>
      </c>
      <c r="J16" s="2" t="s">
        <v>110</v>
      </c>
      <c r="K16" s="2" t="s">
        <v>98</v>
      </c>
      <c r="L16" s="8">
        <v>242000</v>
      </c>
    </row>
    <row r="17" spans="1:13" ht="39" x14ac:dyDescent="0.3">
      <c r="A17" s="2" t="s">
        <v>8</v>
      </c>
      <c r="B17" s="1" t="s">
        <v>9</v>
      </c>
      <c r="C17" s="2" t="s">
        <v>10</v>
      </c>
      <c r="D17" s="2" t="s">
        <v>47</v>
      </c>
      <c r="E17" s="2" t="s">
        <v>286</v>
      </c>
      <c r="F17" s="1" t="s">
        <v>12</v>
      </c>
      <c r="G17" s="1" t="s">
        <v>13</v>
      </c>
      <c r="H17" s="2" t="s">
        <v>14</v>
      </c>
      <c r="I17" s="1" t="s">
        <v>64</v>
      </c>
      <c r="J17" s="2" t="s">
        <v>108</v>
      </c>
      <c r="K17" s="2" t="s">
        <v>98</v>
      </c>
      <c r="L17" s="8">
        <v>5000</v>
      </c>
    </row>
    <row r="18" spans="1:13" ht="39" x14ac:dyDescent="0.3">
      <c r="A18" s="2" t="s">
        <v>8</v>
      </c>
      <c r="B18" s="1" t="s">
        <v>9</v>
      </c>
      <c r="C18" s="2" t="s">
        <v>10</v>
      </c>
      <c r="D18" s="2" t="s">
        <v>47</v>
      </c>
      <c r="E18" s="2" t="s">
        <v>286</v>
      </c>
      <c r="F18" s="1" t="s">
        <v>12</v>
      </c>
      <c r="G18" s="1" t="s">
        <v>48</v>
      </c>
      <c r="H18" s="2" t="s">
        <v>24</v>
      </c>
      <c r="J18" s="2" t="s">
        <v>109</v>
      </c>
      <c r="K18" s="2" t="s">
        <v>100</v>
      </c>
      <c r="L18" s="8">
        <v>2050744.85</v>
      </c>
    </row>
    <row r="19" spans="1:13" ht="39" x14ac:dyDescent="0.3">
      <c r="A19" s="2" t="s">
        <v>8</v>
      </c>
      <c r="B19" s="1" t="s">
        <v>9</v>
      </c>
      <c r="C19" s="2" t="s">
        <v>10</v>
      </c>
      <c r="D19" s="2" t="s">
        <v>47</v>
      </c>
      <c r="E19" s="2" t="s">
        <v>286</v>
      </c>
      <c r="F19" s="1" t="s">
        <v>12</v>
      </c>
      <c r="G19" s="1" t="s">
        <v>23</v>
      </c>
      <c r="H19" s="2" t="s">
        <v>24</v>
      </c>
      <c r="I19" s="1" t="s">
        <v>25</v>
      </c>
      <c r="J19" s="2" t="s">
        <v>99</v>
      </c>
      <c r="K19" s="2" t="s">
        <v>100</v>
      </c>
      <c r="L19" s="8">
        <v>871880</v>
      </c>
    </row>
    <row r="20" spans="1:13" ht="39" x14ac:dyDescent="0.3">
      <c r="A20" s="2" t="s">
        <v>8</v>
      </c>
      <c r="B20" s="1" t="s">
        <v>9</v>
      </c>
      <c r="C20" s="2" t="s">
        <v>10</v>
      </c>
      <c r="D20" s="2" t="s">
        <v>19</v>
      </c>
      <c r="E20" s="2" t="s">
        <v>286</v>
      </c>
      <c r="F20" s="1" t="s">
        <v>12</v>
      </c>
      <c r="G20" s="1" t="s">
        <v>13</v>
      </c>
      <c r="H20" s="2" t="s">
        <v>14</v>
      </c>
      <c r="J20" s="2" t="s">
        <v>111</v>
      </c>
      <c r="K20" s="2" t="s">
        <v>98</v>
      </c>
      <c r="L20" s="8">
        <v>3724621</v>
      </c>
    </row>
    <row r="21" spans="1:13" ht="39" x14ac:dyDescent="0.3">
      <c r="A21" s="2" t="s">
        <v>8</v>
      </c>
      <c r="B21" s="1" t="s">
        <v>9</v>
      </c>
      <c r="C21" s="2" t="s">
        <v>10</v>
      </c>
      <c r="D21" s="2" t="s">
        <v>19</v>
      </c>
      <c r="E21" s="2" t="s">
        <v>286</v>
      </c>
      <c r="F21" s="1" t="s">
        <v>12</v>
      </c>
      <c r="G21" s="1" t="s">
        <v>13</v>
      </c>
      <c r="H21" s="2" t="s">
        <v>14</v>
      </c>
      <c r="J21" s="18" t="s">
        <v>328</v>
      </c>
      <c r="K21" s="2" t="s">
        <v>98</v>
      </c>
      <c r="L21" s="8">
        <v>22879816</v>
      </c>
      <c r="M21" s="10"/>
    </row>
    <row r="22" spans="1:13" ht="39" x14ac:dyDescent="0.3">
      <c r="A22" s="2" t="s">
        <v>8</v>
      </c>
      <c r="B22" s="1" t="s">
        <v>9</v>
      </c>
      <c r="C22" s="2" t="s">
        <v>10</v>
      </c>
      <c r="D22" s="2" t="s">
        <v>19</v>
      </c>
      <c r="E22" s="2" t="s">
        <v>286</v>
      </c>
      <c r="F22" s="1" t="s">
        <v>12</v>
      </c>
      <c r="G22" s="1" t="s">
        <v>13</v>
      </c>
      <c r="H22" s="2" t="s">
        <v>14</v>
      </c>
      <c r="I22" s="1" t="s">
        <v>29</v>
      </c>
      <c r="J22" s="18" t="s">
        <v>572</v>
      </c>
      <c r="K22" s="2" t="s">
        <v>98</v>
      </c>
      <c r="L22" s="8">
        <v>241886.24</v>
      </c>
      <c r="M22" s="10"/>
    </row>
    <row r="23" spans="1:13" ht="39" x14ac:dyDescent="0.3">
      <c r="A23" s="2" t="s">
        <v>8</v>
      </c>
      <c r="B23" s="1" t="s">
        <v>9</v>
      </c>
      <c r="C23" s="2" t="s">
        <v>10</v>
      </c>
      <c r="D23" s="2" t="s">
        <v>19</v>
      </c>
      <c r="E23" s="2" t="s">
        <v>286</v>
      </c>
      <c r="F23" s="1" t="s">
        <v>12</v>
      </c>
      <c r="G23" s="1" t="s">
        <v>13</v>
      </c>
      <c r="H23" s="2" t="s">
        <v>14</v>
      </c>
      <c r="I23" s="1" t="s">
        <v>29</v>
      </c>
      <c r="J23" s="18" t="s">
        <v>573</v>
      </c>
      <c r="K23" s="2" t="s">
        <v>98</v>
      </c>
      <c r="L23" s="8">
        <v>1771904.85</v>
      </c>
      <c r="M23" s="10"/>
    </row>
    <row r="24" spans="1:13" ht="39" x14ac:dyDescent="0.3">
      <c r="A24" s="2" t="s">
        <v>8</v>
      </c>
      <c r="B24" s="1" t="s">
        <v>9</v>
      </c>
      <c r="C24" s="2" t="s">
        <v>10</v>
      </c>
      <c r="D24" s="2" t="s">
        <v>19</v>
      </c>
      <c r="E24" s="2" t="s">
        <v>286</v>
      </c>
      <c r="F24" s="1" t="s">
        <v>12</v>
      </c>
      <c r="G24" s="1" t="s">
        <v>13</v>
      </c>
      <c r="H24" s="2" t="s">
        <v>14</v>
      </c>
      <c r="J24" s="18" t="s">
        <v>574</v>
      </c>
      <c r="K24" s="2" t="s">
        <v>98</v>
      </c>
      <c r="L24" s="8">
        <v>45000</v>
      </c>
      <c r="M24" s="10"/>
    </row>
    <row r="25" spans="1:13" ht="39" x14ac:dyDescent="0.3">
      <c r="A25" s="2" t="s">
        <v>8</v>
      </c>
      <c r="B25" s="1" t="s">
        <v>9</v>
      </c>
      <c r="C25" s="2" t="s">
        <v>10</v>
      </c>
      <c r="D25" s="2" t="s">
        <v>19</v>
      </c>
      <c r="E25" s="2" t="s">
        <v>286</v>
      </c>
      <c r="F25" s="1" t="s">
        <v>12</v>
      </c>
      <c r="G25" s="1" t="s">
        <v>13</v>
      </c>
      <c r="H25" s="2" t="s">
        <v>14</v>
      </c>
      <c r="J25" s="18" t="s">
        <v>575</v>
      </c>
      <c r="K25" s="2" t="s">
        <v>98</v>
      </c>
      <c r="L25" s="8">
        <v>40000</v>
      </c>
      <c r="M25" s="10"/>
    </row>
    <row r="26" spans="1:13" ht="39" x14ac:dyDescent="0.3">
      <c r="A26" s="2" t="s">
        <v>8</v>
      </c>
      <c r="B26" s="1" t="s">
        <v>9</v>
      </c>
      <c r="C26" s="2" t="s">
        <v>10</v>
      </c>
      <c r="D26" s="2" t="s">
        <v>19</v>
      </c>
      <c r="E26" s="2" t="s">
        <v>286</v>
      </c>
      <c r="F26" s="1" t="s">
        <v>12</v>
      </c>
      <c r="G26" s="1" t="s">
        <v>13</v>
      </c>
      <c r="H26" s="2" t="s">
        <v>14</v>
      </c>
      <c r="J26" s="18" t="s">
        <v>576</v>
      </c>
      <c r="K26" s="2" t="s">
        <v>98</v>
      </c>
      <c r="L26" s="8">
        <v>3500</v>
      </c>
      <c r="M26" s="19"/>
    </row>
    <row r="27" spans="1:13" ht="39" x14ac:dyDescent="0.3">
      <c r="A27" s="2" t="s">
        <v>8</v>
      </c>
      <c r="B27" s="1" t="s">
        <v>9</v>
      </c>
      <c r="C27" s="2" t="s">
        <v>10</v>
      </c>
      <c r="D27" s="2" t="s">
        <v>19</v>
      </c>
      <c r="E27" s="2" t="s">
        <v>286</v>
      </c>
      <c r="F27" s="1" t="s">
        <v>12</v>
      </c>
      <c r="G27" s="1" t="s">
        <v>13</v>
      </c>
      <c r="H27" s="2" t="s">
        <v>14</v>
      </c>
      <c r="I27" s="1" t="s">
        <v>76</v>
      </c>
      <c r="J27" s="2" t="s">
        <v>577</v>
      </c>
      <c r="K27" s="2" t="s">
        <v>98</v>
      </c>
      <c r="L27" s="8">
        <v>260000</v>
      </c>
    </row>
    <row r="28" spans="1:13" ht="39" x14ac:dyDescent="0.3">
      <c r="A28" s="2" t="s">
        <v>8</v>
      </c>
      <c r="B28" s="1" t="s">
        <v>9</v>
      </c>
      <c r="C28" s="2" t="s">
        <v>10</v>
      </c>
      <c r="D28" s="2" t="s">
        <v>19</v>
      </c>
      <c r="E28" s="2" t="s">
        <v>286</v>
      </c>
      <c r="F28" s="1" t="s">
        <v>12</v>
      </c>
      <c r="G28" s="1" t="s">
        <v>13</v>
      </c>
      <c r="H28" s="2" t="s">
        <v>14</v>
      </c>
      <c r="I28" s="1" t="s">
        <v>82</v>
      </c>
      <c r="J28" s="2" t="s">
        <v>578</v>
      </c>
      <c r="K28" s="2" t="s">
        <v>98</v>
      </c>
      <c r="L28" s="8">
        <v>150000</v>
      </c>
    </row>
    <row r="29" spans="1:13" ht="39" x14ac:dyDescent="0.3">
      <c r="A29" s="2" t="s">
        <v>8</v>
      </c>
      <c r="B29" s="1" t="s">
        <v>9</v>
      </c>
      <c r="C29" s="2" t="s">
        <v>10</v>
      </c>
      <c r="D29" s="2" t="s">
        <v>19</v>
      </c>
      <c r="E29" s="2" t="s">
        <v>286</v>
      </c>
      <c r="F29" s="1" t="s">
        <v>12</v>
      </c>
      <c r="G29" s="1" t="s">
        <v>13</v>
      </c>
      <c r="H29" s="2" t="s">
        <v>14</v>
      </c>
      <c r="I29" s="1" t="s">
        <v>31</v>
      </c>
      <c r="J29" s="2" t="s">
        <v>428</v>
      </c>
      <c r="K29" s="2" t="s">
        <v>98</v>
      </c>
      <c r="L29" s="8">
        <v>11221432</v>
      </c>
    </row>
    <row r="30" spans="1:13" ht="39" x14ac:dyDescent="0.3">
      <c r="A30" s="2" t="s">
        <v>8</v>
      </c>
      <c r="B30" s="1" t="s">
        <v>9</v>
      </c>
      <c r="C30" s="2" t="s">
        <v>10</v>
      </c>
      <c r="D30" s="2" t="s">
        <v>19</v>
      </c>
      <c r="E30" s="2" t="s">
        <v>286</v>
      </c>
      <c r="F30" s="1" t="s">
        <v>12</v>
      </c>
      <c r="G30" s="1" t="s">
        <v>13</v>
      </c>
      <c r="H30" s="2" t="s">
        <v>14</v>
      </c>
      <c r="I30" s="1" t="s">
        <v>31</v>
      </c>
      <c r="J30" s="2" t="s">
        <v>429</v>
      </c>
      <c r="K30" s="2" t="s">
        <v>98</v>
      </c>
      <c r="L30" s="8">
        <v>55000</v>
      </c>
    </row>
    <row r="31" spans="1:13" ht="39" x14ac:dyDescent="0.3">
      <c r="A31" s="2" t="s">
        <v>8</v>
      </c>
      <c r="B31" s="1" t="s">
        <v>9</v>
      </c>
      <c r="C31" s="2" t="s">
        <v>10</v>
      </c>
      <c r="D31" s="2" t="s">
        <v>19</v>
      </c>
      <c r="E31" s="2" t="s">
        <v>286</v>
      </c>
      <c r="F31" s="1" t="s">
        <v>12</v>
      </c>
      <c r="G31" s="1" t="s">
        <v>13</v>
      </c>
      <c r="H31" s="2" t="s">
        <v>14</v>
      </c>
      <c r="J31" s="43" t="s">
        <v>112</v>
      </c>
      <c r="K31" s="2" t="s">
        <v>98</v>
      </c>
      <c r="L31" s="8">
        <v>417000</v>
      </c>
      <c r="M31" s="10"/>
    </row>
    <row r="32" spans="1:13" ht="39" x14ac:dyDescent="0.3">
      <c r="A32" s="2" t="s">
        <v>8</v>
      </c>
      <c r="B32" s="1" t="s">
        <v>9</v>
      </c>
      <c r="C32" s="2" t="s">
        <v>10</v>
      </c>
      <c r="D32" s="2" t="s">
        <v>19</v>
      </c>
      <c r="E32" s="2" t="s">
        <v>286</v>
      </c>
      <c r="F32" s="1" t="s">
        <v>12</v>
      </c>
      <c r="G32" s="1" t="s">
        <v>13</v>
      </c>
      <c r="H32" s="2" t="s">
        <v>14</v>
      </c>
      <c r="J32" s="2" t="s">
        <v>113</v>
      </c>
      <c r="K32" s="2" t="s">
        <v>98</v>
      </c>
      <c r="L32" s="8">
        <v>18000</v>
      </c>
    </row>
    <row r="33" spans="1:12" ht="39" x14ac:dyDescent="0.3">
      <c r="A33" s="2" t="s">
        <v>8</v>
      </c>
      <c r="B33" s="1" t="s">
        <v>9</v>
      </c>
      <c r="C33" s="2" t="s">
        <v>10</v>
      </c>
      <c r="D33" s="2" t="s">
        <v>19</v>
      </c>
      <c r="E33" s="2" t="s">
        <v>286</v>
      </c>
      <c r="F33" s="1" t="s">
        <v>12</v>
      </c>
      <c r="G33" s="1" t="s">
        <v>13</v>
      </c>
      <c r="H33" s="2" t="s">
        <v>14</v>
      </c>
      <c r="J33" s="2" t="s">
        <v>114</v>
      </c>
      <c r="K33" s="2" t="s">
        <v>98</v>
      </c>
      <c r="L33" s="8">
        <v>253000</v>
      </c>
    </row>
    <row r="34" spans="1:12" ht="39" x14ac:dyDescent="0.3">
      <c r="A34" s="2" t="s">
        <v>8</v>
      </c>
      <c r="B34" s="1" t="s">
        <v>9</v>
      </c>
      <c r="C34" s="2" t="s">
        <v>10</v>
      </c>
      <c r="D34" s="2" t="s">
        <v>19</v>
      </c>
      <c r="E34" s="2" t="s">
        <v>286</v>
      </c>
      <c r="F34" s="1" t="s">
        <v>12</v>
      </c>
      <c r="G34" s="1" t="s">
        <v>13</v>
      </c>
      <c r="H34" s="2" t="s">
        <v>14</v>
      </c>
      <c r="J34" s="2" t="s">
        <v>115</v>
      </c>
      <c r="K34" s="2" t="s">
        <v>98</v>
      </c>
      <c r="L34" s="8">
        <v>240297</v>
      </c>
    </row>
    <row r="35" spans="1:12" ht="65" x14ac:dyDescent="0.3">
      <c r="A35" s="2" t="s">
        <v>8</v>
      </c>
      <c r="B35" s="1" t="s">
        <v>9</v>
      </c>
      <c r="C35" s="2" t="s">
        <v>10</v>
      </c>
      <c r="D35" s="2" t="s">
        <v>19</v>
      </c>
      <c r="E35" s="2" t="s">
        <v>286</v>
      </c>
      <c r="F35" s="1" t="s">
        <v>12</v>
      </c>
      <c r="G35" s="1" t="s">
        <v>13</v>
      </c>
      <c r="H35" s="2" t="s">
        <v>14</v>
      </c>
      <c r="J35" s="2" t="s">
        <v>116</v>
      </c>
      <c r="K35" s="2" t="s">
        <v>98</v>
      </c>
      <c r="L35" s="8">
        <v>160000</v>
      </c>
    </row>
    <row r="36" spans="1:12" ht="39" x14ac:dyDescent="0.3">
      <c r="A36" s="2" t="s">
        <v>8</v>
      </c>
      <c r="B36" s="1" t="s">
        <v>9</v>
      </c>
      <c r="C36" s="2" t="s">
        <v>10</v>
      </c>
      <c r="D36" s="2" t="s">
        <v>19</v>
      </c>
      <c r="E36" s="2" t="s">
        <v>286</v>
      </c>
      <c r="F36" s="1" t="s">
        <v>12</v>
      </c>
      <c r="G36" s="1" t="s">
        <v>13</v>
      </c>
      <c r="H36" s="2" t="s">
        <v>14</v>
      </c>
      <c r="J36" s="2" t="s">
        <v>117</v>
      </c>
      <c r="K36" s="2" t="s">
        <v>98</v>
      </c>
      <c r="L36" s="8">
        <v>115000</v>
      </c>
    </row>
    <row r="37" spans="1:12" ht="39" x14ac:dyDescent="0.3">
      <c r="A37" s="2" t="s">
        <v>8</v>
      </c>
      <c r="B37" s="1" t="s">
        <v>9</v>
      </c>
      <c r="C37" s="2" t="s">
        <v>10</v>
      </c>
      <c r="D37" s="2" t="s">
        <v>19</v>
      </c>
      <c r="E37" s="2" t="s">
        <v>286</v>
      </c>
      <c r="F37" s="1" t="s">
        <v>12</v>
      </c>
      <c r="G37" s="1" t="s">
        <v>13</v>
      </c>
      <c r="H37" s="2" t="s">
        <v>14</v>
      </c>
      <c r="J37" s="2" t="s">
        <v>118</v>
      </c>
      <c r="K37" s="2" t="s">
        <v>98</v>
      </c>
      <c r="L37" s="8">
        <v>30000</v>
      </c>
    </row>
    <row r="38" spans="1:12" ht="39" x14ac:dyDescent="0.3">
      <c r="A38" s="2" t="s">
        <v>8</v>
      </c>
      <c r="B38" s="1" t="s">
        <v>9</v>
      </c>
      <c r="C38" s="2" t="s">
        <v>10</v>
      </c>
      <c r="D38" s="2" t="s">
        <v>19</v>
      </c>
      <c r="E38" s="2" t="s">
        <v>286</v>
      </c>
      <c r="F38" s="1" t="s">
        <v>12</v>
      </c>
      <c r="G38" s="1" t="s">
        <v>13</v>
      </c>
      <c r="H38" s="2" t="s">
        <v>14</v>
      </c>
      <c r="J38" s="2" t="s">
        <v>119</v>
      </c>
      <c r="K38" s="2" t="s">
        <v>98</v>
      </c>
      <c r="L38" s="8">
        <v>20000</v>
      </c>
    </row>
    <row r="39" spans="1:12" ht="39" x14ac:dyDescent="0.3">
      <c r="A39" s="2" t="s">
        <v>8</v>
      </c>
      <c r="B39" s="1" t="s">
        <v>9</v>
      </c>
      <c r="C39" s="2" t="s">
        <v>10</v>
      </c>
      <c r="D39" s="2" t="s">
        <v>19</v>
      </c>
      <c r="E39" s="2" t="s">
        <v>286</v>
      </c>
      <c r="F39" s="1" t="s">
        <v>12</v>
      </c>
      <c r="G39" s="1" t="s">
        <v>13</v>
      </c>
      <c r="H39" s="2" t="s">
        <v>14</v>
      </c>
      <c r="I39" s="1" t="s">
        <v>64</v>
      </c>
      <c r="J39" s="2" t="s">
        <v>108</v>
      </c>
      <c r="K39" s="2" t="s">
        <v>98</v>
      </c>
      <c r="L39" s="8">
        <v>39000</v>
      </c>
    </row>
    <row r="40" spans="1:12" ht="39" x14ac:dyDescent="0.3">
      <c r="A40" s="2" t="s">
        <v>8</v>
      </c>
      <c r="B40" s="1" t="s">
        <v>9</v>
      </c>
      <c r="C40" s="2" t="s">
        <v>10</v>
      </c>
      <c r="D40" s="2" t="s">
        <v>19</v>
      </c>
      <c r="E40" s="2" t="s">
        <v>286</v>
      </c>
      <c r="F40" s="1" t="s">
        <v>12</v>
      </c>
      <c r="G40" s="1" t="s">
        <v>48</v>
      </c>
      <c r="H40" s="2" t="s">
        <v>24</v>
      </c>
      <c r="J40" s="2" t="s">
        <v>109</v>
      </c>
      <c r="K40" s="2" t="s">
        <v>100</v>
      </c>
      <c r="L40" s="8">
        <v>2237176.2000000002</v>
      </c>
    </row>
    <row r="41" spans="1:12" ht="39" x14ac:dyDescent="0.3">
      <c r="A41" s="2" t="s">
        <v>8</v>
      </c>
      <c r="B41" s="1" t="s">
        <v>9</v>
      </c>
      <c r="C41" s="2" t="s">
        <v>10</v>
      </c>
      <c r="D41" s="2" t="s">
        <v>19</v>
      </c>
      <c r="E41" s="2" t="s">
        <v>286</v>
      </c>
      <c r="F41" s="1" t="s">
        <v>12</v>
      </c>
      <c r="G41" s="1" t="s">
        <v>23</v>
      </c>
      <c r="H41" s="2" t="s">
        <v>24</v>
      </c>
      <c r="I41" s="1" t="s">
        <v>25</v>
      </c>
      <c r="J41" s="2" t="s">
        <v>99</v>
      </c>
      <c r="K41" s="2" t="s">
        <v>100</v>
      </c>
      <c r="L41" s="8">
        <v>871880</v>
      </c>
    </row>
    <row r="42" spans="1:12" ht="39" x14ac:dyDescent="0.3">
      <c r="A42" s="2" t="s">
        <v>8</v>
      </c>
      <c r="B42" s="1" t="s">
        <v>9</v>
      </c>
      <c r="C42" s="2" t="s">
        <v>10</v>
      </c>
      <c r="D42" s="2" t="s">
        <v>30</v>
      </c>
      <c r="E42" s="2" t="s">
        <v>286</v>
      </c>
      <c r="F42" s="1" t="s">
        <v>12</v>
      </c>
      <c r="G42" s="1" t="s">
        <v>13</v>
      </c>
      <c r="H42" s="2" t="s">
        <v>14</v>
      </c>
      <c r="J42" s="2" t="s">
        <v>120</v>
      </c>
      <c r="K42" s="2" t="s">
        <v>98</v>
      </c>
      <c r="L42" s="8">
        <v>1243398</v>
      </c>
    </row>
    <row r="43" spans="1:12" ht="39" x14ac:dyDescent="0.3">
      <c r="A43" s="2" t="s">
        <v>8</v>
      </c>
      <c r="B43" s="1" t="s">
        <v>9</v>
      </c>
      <c r="C43" s="2" t="s">
        <v>10</v>
      </c>
      <c r="D43" s="2" t="s">
        <v>30</v>
      </c>
      <c r="E43" s="2" t="s">
        <v>286</v>
      </c>
      <c r="F43" s="1" t="s">
        <v>12</v>
      </c>
      <c r="G43" s="1" t="s">
        <v>13</v>
      </c>
      <c r="H43" s="2" t="s">
        <v>14</v>
      </c>
      <c r="J43" s="2" t="s">
        <v>121</v>
      </c>
      <c r="K43" s="2" t="s">
        <v>98</v>
      </c>
      <c r="L43" s="8">
        <v>60000</v>
      </c>
    </row>
    <row r="44" spans="1:12" ht="39" x14ac:dyDescent="0.3">
      <c r="A44" s="2" t="s">
        <v>8</v>
      </c>
      <c r="B44" s="1" t="s">
        <v>9</v>
      </c>
      <c r="C44" s="2" t="s">
        <v>10</v>
      </c>
      <c r="D44" s="2" t="s">
        <v>30</v>
      </c>
      <c r="E44" s="2" t="s">
        <v>286</v>
      </c>
      <c r="F44" s="1" t="s">
        <v>12</v>
      </c>
      <c r="G44" s="1" t="s">
        <v>13</v>
      </c>
      <c r="H44" s="2" t="s">
        <v>14</v>
      </c>
      <c r="J44" s="2" t="s">
        <v>122</v>
      </c>
      <c r="K44" s="2" t="s">
        <v>98</v>
      </c>
      <c r="L44" s="8">
        <v>6468000</v>
      </c>
    </row>
    <row r="45" spans="1:12" ht="52" x14ac:dyDescent="0.3">
      <c r="A45" s="2" t="s">
        <v>8</v>
      </c>
      <c r="B45" s="1" t="s">
        <v>9</v>
      </c>
      <c r="C45" s="2" t="s">
        <v>10</v>
      </c>
      <c r="D45" s="2" t="s">
        <v>30</v>
      </c>
      <c r="E45" s="2" t="s">
        <v>286</v>
      </c>
      <c r="F45" s="1" t="s">
        <v>12</v>
      </c>
      <c r="G45" s="1" t="s">
        <v>13</v>
      </c>
      <c r="H45" s="2" t="s">
        <v>14</v>
      </c>
      <c r="J45" s="2" t="s">
        <v>123</v>
      </c>
      <c r="K45" s="2" t="s">
        <v>98</v>
      </c>
      <c r="L45" s="8">
        <v>45000</v>
      </c>
    </row>
    <row r="46" spans="1:12" ht="65" x14ac:dyDescent="0.3">
      <c r="A46" s="2" t="s">
        <v>8</v>
      </c>
      <c r="B46" s="1" t="s">
        <v>9</v>
      </c>
      <c r="C46" s="2" t="s">
        <v>10</v>
      </c>
      <c r="D46" s="2" t="s">
        <v>30</v>
      </c>
      <c r="E46" s="2" t="s">
        <v>286</v>
      </c>
      <c r="F46" s="1" t="s">
        <v>12</v>
      </c>
      <c r="G46" s="1" t="s">
        <v>13</v>
      </c>
      <c r="H46" s="2" t="s">
        <v>14</v>
      </c>
      <c r="J46" s="2" t="s">
        <v>124</v>
      </c>
      <c r="K46" s="2" t="s">
        <v>98</v>
      </c>
      <c r="L46" s="8">
        <v>4000000</v>
      </c>
    </row>
    <row r="47" spans="1:12" ht="39" x14ac:dyDescent="0.3">
      <c r="A47" s="2" t="s">
        <v>8</v>
      </c>
      <c r="B47" s="1" t="s">
        <v>9</v>
      </c>
      <c r="C47" s="2" t="s">
        <v>10</v>
      </c>
      <c r="D47" s="2" t="s">
        <v>30</v>
      </c>
      <c r="E47" s="2" t="s">
        <v>286</v>
      </c>
      <c r="F47" s="1" t="s">
        <v>12</v>
      </c>
      <c r="G47" s="1" t="s">
        <v>13</v>
      </c>
      <c r="H47" s="2" t="s">
        <v>14</v>
      </c>
      <c r="J47" s="2" t="s">
        <v>125</v>
      </c>
      <c r="K47" s="2" t="s">
        <v>98</v>
      </c>
      <c r="L47" s="8">
        <v>185000</v>
      </c>
    </row>
    <row r="48" spans="1:12" ht="39" x14ac:dyDescent="0.3">
      <c r="A48" s="2" t="s">
        <v>8</v>
      </c>
      <c r="B48" s="1" t="s">
        <v>9</v>
      </c>
      <c r="C48" s="2" t="s">
        <v>10</v>
      </c>
      <c r="D48" s="2" t="s">
        <v>30</v>
      </c>
      <c r="E48" s="2" t="s">
        <v>286</v>
      </c>
      <c r="F48" s="1" t="s">
        <v>12</v>
      </c>
      <c r="G48" s="1" t="s">
        <v>13</v>
      </c>
      <c r="H48" s="2" t="s">
        <v>14</v>
      </c>
      <c r="J48" s="2" t="s">
        <v>126</v>
      </c>
      <c r="K48" s="2" t="s">
        <v>98</v>
      </c>
      <c r="L48" s="8">
        <v>46000</v>
      </c>
    </row>
    <row r="49" spans="1:13" ht="39" x14ac:dyDescent="0.3">
      <c r="A49" s="2" t="s">
        <v>8</v>
      </c>
      <c r="B49" s="1" t="s">
        <v>9</v>
      </c>
      <c r="C49" s="2" t="s">
        <v>10</v>
      </c>
      <c r="D49" s="2" t="s">
        <v>30</v>
      </c>
      <c r="E49" s="2" t="s">
        <v>286</v>
      </c>
      <c r="F49" s="1" t="s">
        <v>12</v>
      </c>
      <c r="G49" s="1" t="s">
        <v>13</v>
      </c>
      <c r="H49" s="2" t="s">
        <v>14</v>
      </c>
      <c r="J49" s="2" t="s">
        <v>427</v>
      </c>
      <c r="K49" s="2" t="s">
        <v>98</v>
      </c>
      <c r="L49" s="8">
        <v>1214999.9999899999</v>
      </c>
    </row>
    <row r="50" spans="1:13" ht="39" x14ac:dyDescent="0.3">
      <c r="A50" s="2" t="s">
        <v>8</v>
      </c>
      <c r="B50" s="1" t="s">
        <v>9</v>
      </c>
      <c r="C50" s="2" t="s">
        <v>10</v>
      </c>
      <c r="D50" s="2" t="s">
        <v>30</v>
      </c>
      <c r="E50" s="2" t="s">
        <v>286</v>
      </c>
      <c r="F50" s="1" t="s">
        <v>12</v>
      </c>
      <c r="G50" s="1" t="s">
        <v>13</v>
      </c>
      <c r="H50" s="2" t="s">
        <v>14</v>
      </c>
      <c r="J50" s="2" t="s">
        <v>426</v>
      </c>
      <c r="K50" s="2" t="s">
        <v>98</v>
      </c>
      <c r="L50" s="8">
        <v>314965</v>
      </c>
    </row>
    <row r="51" spans="1:13" ht="39" x14ac:dyDescent="0.3">
      <c r="A51" s="2" t="s">
        <v>8</v>
      </c>
      <c r="B51" s="1" t="s">
        <v>9</v>
      </c>
      <c r="C51" s="2" t="s">
        <v>10</v>
      </c>
      <c r="D51" s="2" t="s">
        <v>30</v>
      </c>
      <c r="E51" s="2" t="s">
        <v>286</v>
      </c>
      <c r="F51" s="1" t="s">
        <v>12</v>
      </c>
      <c r="G51" s="1" t="s">
        <v>13</v>
      </c>
      <c r="H51" s="2" t="s">
        <v>14</v>
      </c>
      <c r="J51" s="2" t="s">
        <v>182</v>
      </c>
      <c r="K51" s="2" t="s">
        <v>98</v>
      </c>
      <c r="L51" s="8">
        <v>170000</v>
      </c>
    </row>
    <row r="52" spans="1:13" ht="39" x14ac:dyDescent="0.3">
      <c r="A52" s="2" t="s">
        <v>8</v>
      </c>
      <c r="B52" s="1" t="s">
        <v>9</v>
      </c>
      <c r="C52" s="2" t="s">
        <v>10</v>
      </c>
      <c r="D52" s="2" t="s">
        <v>30</v>
      </c>
      <c r="E52" s="2" t="s">
        <v>286</v>
      </c>
      <c r="F52" s="1" t="s">
        <v>12</v>
      </c>
      <c r="G52" s="1" t="s">
        <v>48</v>
      </c>
      <c r="H52" s="2" t="s">
        <v>24</v>
      </c>
      <c r="J52" s="2" t="s">
        <v>109</v>
      </c>
      <c r="K52" s="2" t="s">
        <v>100</v>
      </c>
      <c r="L52" s="8">
        <v>2610038.9</v>
      </c>
    </row>
    <row r="53" spans="1:13" ht="39" x14ac:dyDescent="0.3">
      <c r="A53" s="2" t="s">
        <v>8</v>
      </c>
      <c r="B53" s="1" t="s">
        <v>9</v>
      </c>
      <c r="C53" s="2" t="s">
        <v>10</v>
      </c>
      <c r="D53" s="2" t="s">
        <v>30</v>
      </c>
      <c r="E53" s="2" t="s">
        <v>286</v>
      </c>
      <c r="F53" s="1" t="s">
        <v>12</v>
      </c>
      <c r="G53" s="1" t="s">
        <v>23</v>
      </c>
      <c r="H53" s="2" t="s">
        <v>24</v>
      </c>
      <c r="I53" s="1" t="s">
        <v>25</v>
      </c>
      <c r="J53" s="2" t="s">
        <v>99</v>
      </c>
      <c r="K53" s="2" t="s">
        <v>100</v>
      </c>
      <c r="L53" s="8">
        <v>1089850</v>
      </c>
    </row>
    <row r="54" spans="1:13" ht="52" x14ac:dyDescent="0.3">
      <c r="A54" s="2" t="s">
        <v>8</v>
      </c>
      <c r="B54" s="1" t="s">
        <v>9</v>
      </c>
      <c r="C54" s="2" t="s">
        <v>10</v>
      </c>
      <c r="D54" s="2" t="s">
        <v>32</v>
      </c>
      <c r="E54" s="2" t="s">
        <v>286</v>
      </c>
      <c r="F54" s="1" t="s">
        <v>12</v>
      </c>
      <c r="G54" s="1" t="s">
        <v>13</v>
      </c>
      <c r="H54" s="2" t="s">
        <v>14</v>
      </c>
      <c r="J54" s="18" t="s">
        <v>329</v>
      </c>
      <c r="K54" s="2" t="s">
        <v>98</v>
      </c>
      <c r="L54" s="8">
        <v>10924047</v>
      </c>
      <c r="M54" s="10"/>
    </row>
    <row r="55" spans="1:13" ht="39" x14ac:dyDescent="0.3">
      <c r="A55" s="2" t="s">
        <v>8</v>
      </c>
      <c r="B55" s="1" t="s">
        <v>9</v>
      </c>
      <c r="C55" s="2" t="s">
        <v>10</v>
      </c>
      <c r="D55" s="2" t="s">
        <v>32</v>
      </c>
      <c r="E55" s="2" t="s">
        <v>286</v>
      </c>
      <c r="F55" s="1" t="s">
        <v>12</v>
      </c>
      <c r="G55" s="1" t="s">
        <v>13</v>
      </c>
      <c r="H55" s="2" t="s">
        <v>14</v>
      </c>
      <c r="I55" s="1" t="s">
        <v>71</v>
      </c>
      <c r="J55" s="2" t="s">
        <v>430</v>
      </c>
      <c r="K55" s="2" t="s">
        <v>98</v>
      </c>
      <c r="L55" s="8">
        <v>400000</v>
      </c>
    </row>
    <row r="56" spans="1:13" ht="39" x14ac:dyDescent="0.3">
      <c r="A56" s="2" t="s">
        <v>8</v>
      </c>
      <c r="B56" s="1" t="s">
        <v>9</v>
      </c>
      <c r="C56" s="2" t="s">
        <v>10</v>
      </c>
      <c r="D56" s="2" t="s">
        <v>32</v>
      </c>
      <c r="E56" s="2" t="s">
        <v>286</v>
      </c>
      <c r="F56" s="1" t="s">
        <v>12</v>
      </c>
      <c r="G56" s="1" t="s">
        <v>13</v>
      </c>
      <c r="H56" s="2" t="s">
        <v>14</v>
      </c>
      <c r="J56" s="2" t="s">
        <v>127</v>
      </c>
      <c r="K56" s="2" t="s">
        <v>98</v>
      </c>
      <c r="L56" s="8">
        <v>30000</v>
      </c>
    </row>
    <row r="57" spans="1:13" ht="39" x14ac:dyDescent="0.3">
      <c r="A57" s="2" t="s">
        <v>8</v>
      </c>
      <c r="B57" s="1" t="s">
        <v>9</v>
      </c>
      <c r="C57" s="2" t="s">
        <v>10</v>
      </c>
      <c r="D57" s="2" t="s">
        <v>32</v>
      </c>
      <c r="E57" s="2" t="s">
        <v>286</v>
      </c>
      <c r="F57" s="1" t="s">
        <v>12</v>
      </c>
      <c r="G57" s="1" t="s">
        <v>13</v>
      </c>
      <c r="H57" s="2" t="s">
        <v>14</v>
      </c>
      <c r="J57" s="2" t="s">
        <v>431</v>
      </c>
      <c r="K57" s="2" t="s">
        <v>98</v>
      </c>
      <c r="L57" s="8">
        <v>150000</v>
      </c>
    </row>
    <row r="58" spans="1:13" ht="39" x14ac:dyDescent="0.3">
      <c r="A58" s="2" t="s">
        <v>8</v>
      </c>
      <c r="B58" s="1" t="s">
        <v>9</v>
      </c>
      <c r="C58" s="2" t="s">
        <v>10</v>
      </c>
      <c r="D58" s="2" t="s">
        <v>32</v>
      </c>
      <c r="E58" s="2" t="s">
        <v>286</v>
      </c>
      <c r="F58" s="1" t="s">
        <v>12</v>
      </c>
      <c r="G58" s="1" t="s">
        <v>13</v>
      </c>
      <c r="H58" s="2" t="s">
        <v>14</v>
      </c>
      <c r="J58" s="2" t="s">
        <v>432</v>
      </c>
      <c r="K58" s="2" t="s">
        <v>98</v>
      </c>
      <c r="L58" s="8">
        <v>500000</v>
      </c>
    </row>
    <row r="59" spans="1:13" ht="39" x14ac:dyDescent="0.3">
      <c r="A59" s="2" t="s">
        <v>8</v>
      </c>
      <c r="B59" s="1" t="s">
        <v>9</v>
      </c>
      <c r="C59" s="2" t="s">
        <v>10</v>
      </c>
      <c r="D59" s="2" t="s">
        <v>32</v>
      </c>
      <c r="E59" s="2" t="s">
        <v>286</v>
      </c>
      <c r="F59" s="1" t="s">
        <v>12</v>
      </c>
      <c r="G59" s="1" t="s">
        <v>13</v>
      </c>
      <c r="H59" s="2" t="s">
        <v>14</v>
      </c>
      <c r="J59" s="2" t="s">
        <v>433</v>
      </c>
      <c r="K59" s="2" t="s">
        <v>98</v>
      </c>
      <c r="L59" s="8">
        <v>183000</v>
      </c>
    </row>
    <row r="60" spans="1:13" ht="52" x14ac:dyDescent="0.3">
      <c r="A60" s="2" t="s">
        <v>8</v>
      </c>
      <c r="B60" s="1" t="s">
        <v>9</v>
      </c>
      <c r="C60" s="2" t="s">
        <v>10</v>
      </c>
      <c r="D60" s="2" t="s">
        <v>32</v>
      </c>
      <c r="E60" s="2" t="s">
        <v>286</v>
      </c>
      <c r="F60" s="1" t="s">
        <v>12</v>
      </c>
      <c r="G60" s="1" t="s">
        <v>13</v>
      </c>
      <c r="H60" s="2" t="s">
        <v>14</v>
      </c>
      <c r="J60" s="2" t="s">
        <v>434</v>
      </c>
      <c r="K60" s="2" t="s">
        <v>98</v>
      </c>
      <c r="L60" s="8">
        <v>60000</v>
      </c>
    </row>
    <row r="61" spans="1:13" ht="39" x14ac:dyDescent="0.3">
      <c r="A61" s="2" t="s">
        <v>8</v>
      </c>
      <c r="B61" s="1" t="s">
        <v>9</v>
      </c>
      <c r="C61" s="2" t="s">
        <v>10</v>
      </c>
      <c r="D61" s="2" t="s">
        <v>32</v>
      </c>
      <c r="E61" s="2" t="s">
        <v>286</v>
      </c>
      <c r="F61" s="1" t="s">
        <v>12</v>
      </c>
      <c r="G61" s="1" t="s">
        <v>13</v>
      </c>
      <c r="H61" s="2" t="s">
        <v>14</v>
      </c>
      <c r="J61" s="2" t="s">
        <v>435</v>
      </c>
      <c r="K61" s="2" t="s">
        <v>98</v>
      </c>
      <c r="L61" s="8">
        <v>183000</v>
      </c>
    </row>
    <row r="62" spans="1:13" ht="39" x14ac:dyDescent="0.3">
      <c r="A62" s="2" t="s">
        <v>8</v>
      </c>
      <c r="B62" s="1" t="s">
        <v>9</v>
      </c>
      <c r="C62" s="2" t="s">
        <v>10</v>
      </c>
      <c r="D62" s="2" t="s">
        <v>32</v>
      </c>
      <c r="E62" s="2" t="s">
        <v>286</v>
      </c>
      <c r="F62" s="1" t="s">
        <v>12</v>
      </c>
      <c r="G62" s="1" t="s">
        <v>13</v>
      </c>
      <c r="H62" s="2" t="s">
        <v>14</v>
      </c>
      <c r="J62" s="2" t="s">
        <v>436</v>
      </c>
      <c r="K62" s="2" t="s">
        <v>98</v>
      </c>
      <c r="L62" s="8">
        <v>100000</v>
      </c>
    </row>
    <row r="63" spans="1:13" ht="39" x14ac:dyDescent="0.3">
      <c r="A63" s="2" t="s">
        <v>8</v>
      </c>
      <c r="B63" s="1" t="s">
        <v>9</v>
      </c>
      <c r="C63" s="2" t="s">
        <v>10</v>
      </c>
      <c r="D63" s="2" t="s">
        <v>32</v>
      </c>
      <c r="E63" s="2" t="s">
        <v>286</v>
      </c>
      <c r="F63" s="1" t="s">
        <v>12</v>
      </c>
      <c r="G63" s="1" t="s">
        <v>13</v>
      </c>
      <c r="H63" s="2" t="s">
        <v>14</v>
      </c>
      <c r="J63" s="2" t="s">
        <v>437</v>
      </c>
      <c r="K63" s="2" t="s">
        <v>98</v>
      </c>
      <c r="L63" s="8">
        <v>378437</v>
      </c>
    </row>
    <row r="64" spans="1:13" ht="39" x14ac:dyDescent="0.3">
      <c r="A64" s="2" t="s">
        <v>8</v>
      </c>
      <c r="B64" s="1" t="s">
        <v>9</v>
      </c>
      <c r="C64" s="2" t="s">
        <v>10</v>
      </c>
      <c r="D64" s="2" t="s">
        <v>32</v>
      </c>
      <c r="E64" s="2" t="s">
        <v>286</v>
      </c>
      <c r="F64" s="1" t="s">
        <v>12</v>
      </c>
      <c r="G64" s="1" t="s">
        <v>13</v>
      </c>
      <c r="H64" s="2" t="s">
        <v>14</v>
      </c>
      <c r="J64" s="2" t="s">
        <v>438</v>
      </c>
      <c r="K64" s="2" t="s">
        <v>98</v>
      </c>
      <c r="L64" s="8">
        <v>120000</v>
      </c>
    </row>
    <row r="65" spans="1:12" ht="39" x14ac:dyDescent="0.3">
      <c r="A65" s="2" t="s">
        <v>8</v>
      </c>
      <c r="B65" s="1" t="s">
        <v>9</v>
      </c>
      <c r="C65" s="2" t="s">
        <v>10</v>
      </c>
      <c r="D65" s="2" t="s">
        <v>32</v>
      </c>
      <c r="E65" s="2" t="s">
        <v>286</v>
      </c>
      <c r="F65" s="1" t="s">
        <v>12</v>
      </c>
      <c r="G65" s="1" t="s">
        <v>13</v>
      </c>
      <c r="H65" s="2" t="s">
        <v>14</v>
      </c>
      <c r="J65" s="2" t="s">
        <v>439</v>
      </c>
      <c r="K65" s="2" t="s">
        <v>98</v>
      </c>
      <c r="L65" s="8">
        <v>472500</v>
      </c>
    </row>
    <row r="66" spans="1:12" ht="39" x14ac:dyDescent="0.3">
      <c r="A66" s="2" t="s">
        <v>8</v>
      </c>
      <c r="B66" s="1" t="s">
        <v>9</v>
      </c>
      <c r="C66" s="2" t="s">
        <v>10</v>
      </c>
      <c r="D66" s="2" t="s">
        <v>32</v>
      </c>
      <c r="E66" s="2" t="s">
        <v>286</v>
      </c>
      <c r="F66" s="1" t="s">
        <v>12</v>
      </c>
      <c r="G66" s="1" t="s">
        <v>13</v>
      </c>
      <c r="H66" s="2" t="s">
        <v>14</v>
      </c>
      <c r="J66" s="2" t="s">
        <v>128</v>
      </c>
      <c r="K66" s="2" t="s">
        <v>98</v>
      </c>
      <c r="L66" s="8">
        <v>528000</v>
      </c>
    </row>
    <row r="67" spans="1:12" ht="39" x14ac:dyDescent="0.3">
      <c r="A67" s="2" t="s">
        <v>8</v>
      </c>
      <c r="B67" s="1" t="s">
        <v>9</v>
      </c>
      <c r="C67" s="2" t="s">
        <v>10</v>
      </c>
      <c r="D67" s="2" t="s">
        <v>32</v>
      </c>
      <c r="E67" s="2" t="s">
        <v>286</v>
      </c>
      <c r="F67" s="1" t="s">
        <v>12</v>
      </c>
      <c r="G67" s="1" t="s">
        <v>13</v>
      </c>
      <c r="H67" s="2" t="s">
        <v>14</v>
      </c>
      <c r="J67" s="2" t="s">
        <v>129</v>
      </c>
      <c r="K67" s="2" t="s">
        <v>98</v>
      </c>
      <c r="L67" s="8">
        <v>468000</v>
      </c>
    </row>
    <row r="68" spans="1:12" ht="39" x14ac:dyDescent="0.3">
      <c r="A68" s="2" t="s">
        <v>8</v>
      </c>
      <c r="B68" s="1" t="s">
        <v>9</v>
      </c>
      <c r="C68" s="2" t="s">
        <v>10</v>
      </c>
      <c r="D68" s="2" t="s">
        <v>32</v>
      </c>
      <c r="E68" s="2" t="s">
        <v>286</v>
      </c>
      <c r="F68" s="1" t="s">
        <v>12</v>
      </c>
      <c r="G68" s="1" t="s">
        <v>13</v>
      </c>
      <c r="H68" s="2" t="s">
        <v>14</v>
      </c>
      <c r="J68" s="2" t="s">
        <v>130</v>
      </c>
      <c r="K68" s="2" t="s">
        <v>98</v>
      </c>
      <c r="L68" s="8">
        <v>215000</v>
      </c>
    </row>
    <row r="69" spans="1:12" ht="39" x14ac:dyDescent="0.3">
      <c r="A69" s="2" t="s">
        <v>8</v>
      </c>
      <c r="B69" s="1" t="s">
        <v>9</v>
      </c>
      <c r="C69" s="2" t="s">
        <v>10</v>
      </c>
      <c r="D69" s="2" t="s">
        <v>32</v>
      </c>
      <c r="E69" s="2" t="s">
        <v>286</v>
      </c>
      <c r="F69" s="1" t="s">
        <v>12</v>
      </c>
      <c r="G69" s="1" t="s">
        <v>13</v>
      </c>
      <c r="H69" s="2" t="s">
        <v>14</v>
      </c>
      <c r="J69" s="2" t="s">
        <v>131</v>
      </c>
      <c r="K69" s="2" t="s">
        <v>98</v>
      </c>
      <c r="L69" s="8">
        <v>74000</v>
      </c>
    </row>
    <row r="70" spans="1:12" ht="52" x14ac:dyDescent="0.3">
      <c r="A70" s="2" t="s">
        <v>8</v>
      </c>
      <c r="B70" s="1" t="s">
        <v>9</v>
      </c>
      <c r="C70" s="2" t="s">
        <v>10</v>
      </c>
      <c r="D70" s="2" t="s">
        <v>32</v>
      </c>
      <c r="E70" s="2" t="s">
        <v>286</v>
      </c>
      <c r="F70" s="1" t="s">
        <v>12</v>
      </c>
      <c r="G70" s="1" t="s">
        <v>13</v>
      </c>
      <c r="H70" s="2" t="s">
        <v>14</v>
      </c>
      <c r="J70" s="2" t="s">
        <v>132</v>
      </c>
      <c r="K70" s="2" t="s">
        <v>98</v>
      </c>
      <c r="L70" s="8">
        <v>35000</v>
      </c>
    </row>
    <row r="71" spans="1:12" ht="39" x14ac:dyDescent="0.3">
      <c r="A71" s="2" t="s">
        <v>8</v>
      </c>
      <c r="B71" s="1" t="s">
        <v>9</v>
      </c>
      <c r="C71" s="2" t="s">
        <v>10</v>
      </c>
      <c r="D71" s="2" t="s">
        <v>32</v>
      </c>
      <c r="E71" s="2" t="s">
        <v>286</v>
      </c>
      <c r="F71" s="1" t="s">
        <v>12</v>
      </c>
      <c r="G71" s="1" t="s">
        <v>13</v>
      </c>
      <c r="H71" s="2" t="s">
        <v>14</v>
      </c>
      <c r="J71" s="2" t="s">
        <v>133</v>
      </c>
      <c r="K71" s="2" t="s">
        <v>98</v>
      </c>
      <c r="L71" s="8">
        <v>30000</v>
      </c>
    </row>
    <row r="72" spans="1:12" ht="39" x14ac:dyDescent="0.3">
      <c r="A72" s="2" t="s">
        <v>8</v>
      </c>
      <c r="B72" s="1" t="s">
        <v>9</v>
      </c>
      <c r="C72" s="2" t="s">
        <v>10</v>
      </c>
      <c r="D72" s="2" t="s">
        <v>32</v>
      </c>
      <c r="E72" s="2" t="s">
        <v>286</v>
      </c>
      <c r="F72" s="1" t="s">
        <v>12</v>
      </c>
      <c r="G72" s="1" t="s">
        <v>13</v>
      </c>
      <c r="H72" s="2" t="s">
        <v>14</v>
      </c>
      <c r="J72" s="2" t="s">
        <v>134</v>
      </c>
      <c r="K72" s="2" t="s">
        <v>98</v>
      </c>
      <c r="L72" s="8">
        <v>30000</v>
      </c>
    </row>
    <row r="73" spans="1:12" ht="39" x14ac:dyDescent="0.3">
      <c r="A73" s="2" t="s">
        <v>8</v>
      </c>
      <c r="B73" s="1" t="s">
        <v>9</v>
      </c>
      <c r="C73" s="2" t="s">
        <v>10</v>
      </c>
      <c r="D73" s="2" t="s">
        <v>32</v>
      </c>
      <c r="E73" s="2" t="s">
        <v>286</v>
      </c>
      <c r="F73" s="1" t="s">
        <v>12</v>
      </c>
      <c r="G73" s="1" t="s">
        <v>13</v>
      </c>
      <c r="H73" s="2" t="s">
        <v>14</v>
      </c>
      <c r="J73" s="2" t="s">
        <v>135</v>
      </c>
      <c r="K73" s="2" t="s">
        <v>98</v>
      </c>
      <c r="L73" s="8">
        <v>30000</v>
      </c>
    </row>
    <row r="74" spans="1:12" ht="39" x14ac:dyDescent="0.3">
      <c r="A74" s="2" t="s">
        <v>8</v>
      </c>
      <c r="B74" s="1" t="s">
        <v>9</v>
      </c>
      <c r="C74" s="2" t="s">
        <v>10</v>
      </c>
      <c r="D74" s="2" t="s">
        <v>32</v>
      </c>
      <c r="E74" s="2" t="s">
        <v>286</v>
      </c>
      <c r="F74" s="1" t="s">
        <v>12</v>
      </c>
      <c r="G74" s="1" t="s">
        <v>13</v>
      </c>
      <c r="H74" s="2" t="s">
        <v>14</v>
      </c>
      <c r="J74" s="2" t="s">
        <v>136</v>
      </c>
      <c r="K74" s="2" t="s">
        <v>98</v>
      </c>
      <c r="L74" s="8">
        <v>7190</v>
      </c>
    </row>
    <row r="75" spans="1:12" ht="39" x14ac:dyDescent="0.3">
      <c r="A75" s="2" t="s">
        <v>8</v>
      </c>
      <c r="B75" s="1" t="s">
        <v>9</v>
      </c>
      <c r="C75" s="2" t="s">
        <v>10</v>
      </c>
      <c r="D75" s="2" t="s">
        <v>32</v>
      </c>
      <c r="E75" s="2" t="s">
        <v>286</v>
      </c>
      <c r="F75" s="1" t="s">
        <v>12</v>
      </c>
      <c r="G75" s="1" t="s">
        <v>13</v>
      </c>
      <c r="H75" s="2" t="s">
        <v>14</v>
      </c>
      <c r="J75" s="2" t="s">
        <v>137</v>
      </c>
      <c r="K75" s="2" t="s">
        <v>98</v>
      </c>
      <c r="L75" s="8">
        <v>25000</v>
      </c>
    </row>
    <row r="76" spans="1:12" ht="39" x14ac:dyDescent="0.3">
      <c r="A76" s="2" t="s">
        <v>8</v>
      </c>
      <c r="B76" s="1" t="s">
        <v>9</v>
      </c>
      <c r="C76" s="2" t="s">
        <v>10</v>
      </c>
      <c r="D76" s="2" t="s">
        <v>32</v>
      </c>
      <c r="E76" s="2" t="s">
        <v>286</v>
      </c>
      <c r="F76" s="1" t="s">
        <v>12</v>
      </c>
      <c r="G76" s="1" t="s">
        <v>13</v>
      </c>
      <c r="H76" s="2" t="s">
        <v>14</v>
      </c>
      <c r="I76" s="1" t="s">
        <v>64</v>
      </c>
      <c r="J76" s="2" t="s">
        <v>108</v>
      </c>
      <c r="K76" s="2" t="s">
        <v>98</v>
      </c>
      <c r="L76" s="8">
        <v>97000</v>
      </c>
    </row>
    <row r="77" spans="1:12" ht="39" x14ac:dyDescent="0.3">
      <c r="A77" s="2" t="s">
        <v>8</v>
      </c>
      <c r="B77" s="1" t="s">
        <v>9</v>
      </c>
      <c r="C77" s="2" t="s">
        <v>10</v>
      </c>
      <c r="D77" s="2" t="s">
        <v>32</v>
      </c>
      <c r="E77" s="2" t="s">
        <v>286</v>
      </c>
      <c r="F77" s="1" t="s">
        <v>12</v>
      </c>
      <c r="G77" s="1" t="s">
        <v>61</v>
      </c>
      <c r="H77" s="2" t="s">
        <v>78</v>
      </c>
      <c r="J77" s="2" t="s">
        <v>138</v>
      </c>
      <c r="K77" s="2" t="s">
        <v>100</v>
      </c>
      <c r="L77" s="8">
        <v>1000</v>
      </c>
    </row>
    <row r="78" spans="1:12" ht="39" x14ac:dyDescent="0.3">
      <c r="A78" s="2" t="s">
        <v>8</v>
      </c>
      <c r="B78" s="1" t="s">
        <v>9</v>
      </c>
      <c r="C78" s="2" t="s">
        <v>10</v>
      </c>
      <c r="D78" s="2" t="s">
        <v>32</v>
      </c>
      <c r="E78" s="2" t="s">
        <v>286</v>
      </c>
      <c r="F78" s="1" t="s">
        <v>12</v>
      </c>
      <c r="G78" s="1" t="s">
        <v>48</v>
      </c>
      <c r="H78" s="2" t="s">
        <v>24</v>
      </c>
      <c r="J78" s="2" t="s">
        <v>109</v>
      </c>
      <c r="K78" s="2" t="s">
        <v>100</v>
      </c>
      <c r="L78" s="8">
        <v>2610038.9</v>
      </c>
    </row>
    <row r="79" spans="1:12" ht="39" x14ac:dyDescent="0.3">
      <c r="A79" s="2" t="s">
        <v>8</v>
      </c>
      <c r="B79" s="1" t="s">
        <v>9</v>
      </c>
      <c r="C79" s="2" t="s">
        <v>10</v>
      </c>
      <c r="D79" s="2" t="s">
        <v>32</v>
      </c>
      <c r="E79" s="2" t="s">
        <v>286</v>
      </c>
      <c r="F79" s="1" t="s">
        <v>12</v>
      </c>
      <c r="G79" s="1" t="s">
        <v>23</v>
      </c>
      <c r="H79" s="2" t="s">
        <v>24</v>
      </c>
      <c r="I79" s="1" t="s">
        <v>25</v>
      </c>
      <c r="J79" s="2" t="s">
        <v>99</v>
      </c>
      <c r="K79" s="2" t="s">
        <v>100</v>
      </c>
      <c r="L79" s="8">
        <v>1089850</v>
      </c>
    </row>
    <row r="80" spans="1:12" ht="39" x14ac:dyDescent="0.3">
      <c r="A80" s="2" t="s">
        <v>8</v>
      </c>
      <c r="B80" s="1" t="s">
        <v>9</v>
      </c>
      <c r="C80" s="2" t="s">
        <v>10</v>
      </c>
      <c r="D80" s="2" t="s">
        <v>45</v>
      </c>
      <c r="E80" s="2" t="s">
        <v>286</v>
      </c>
      <c r="F80" s="1" t="s">
        <v>12</v>
      </c>
      <c r="G80" s="1" t="s">
        <v>13</v>
      </c>
      <c r="H80" s="2" t="s">
        <v>14</v>
      </c>
      <c r="J80" s="2" t="s">
        <v>139</v>
      </c>
      <c r="K80" s="2" t="s">
        <v>98</v>
      </c>
      <c r="L80" s="8">
        <v>725295</v>
      </c>
    </row>
    <row r="81" spans="1:13" ht="39" x14ac:dyDescent="0.3">
      <c r="A81" s="2" t="s">
        <v>8</v>
      </c>
      <c r="B81" s="1" t="s">
        <v>9</v>
      </c>
      <c r="C81" s="2" t="s">
        <v>10</v>
      </c>
      <c r="D81" s="2" t="s">
        <v>45</v>
      </c>
      <c r="E81" s="2" t="s">
        <v>286</v>
      </c>
      <c r="F81" s="1" t="s">
        <v>12</v>
      </c>
      <c r="G81" s="1" t="s">
        <v>13</v>
      </c>
      <c r="H81" s="2" t="s">
        <v>14</v>
      </c>
      <c r="I81" s="1" t="s">
        <v>46</v>
      </c>
      <c r="J81" s="2" t="s">
        <v>140</v>
      </c>
      <c r="K81" s="2" t="s">
        <v>98</v>
      </c>
      <c r="L81" s="8">
        <v>4310000</v>
      </c>
    </row>
    <row r="82" spans="1:13" ht="39" x14ac:dyDescent="0.3">
      <c r="A82" s="2" t="s">
        <v>8</v>
      </c>
      <c r="B82" s="1" t="s">
        <v>9</v>
      </c>
      <c r="C82" s="2" t="s">
        <v>10</v>
      </c>
      <c r="D82" s="2" t="s">
        <v>45</v>
      </c>
      <c r="E82" s="2" t="s">
        <v>286</v>
      </c>
      <c r="F82" s="1" t="s">
        <v>12</v>
      </c>
      <c r="G82" s="1" t="s">
        <v>13</v>
      </c>
      <c r="H82" s="2" t="s">
        <v>14</v>
      </c>
      <c r="J82" s="2" t="s">
        <v>141</v>
      </c>
      <c r="K82" s="2" t="s">
        <v>98</v>
      </c>
      <c r="L82" s="8">
        <v>513792</v>
      </c>
    </row>
    <row r="83" spans="1:13" ht="39" x14ac:dyDescent="0.3">
      <c r="A83" s="2" t="s">
        <v>8</v>
      </c>
      <c r="B83" s="1" t="s">
        <v>9</v>
      </c>
      <c r="C83" s="2" t="s">
        <v>10</v>
      </c>
      <c r="D83" s="2" t="s">
        <v>45</v>
      </c>
      <c r="E83" s="2" t="s">
        <v>286</v>
      </c>
      <c r="F83" s="1" t="s">
        <v>12</v>
      </c>
      <c r="G83" s="1" t="s">
        <v>13</v>
      </c>
      <c r="H83" s="2" t="s">
        <v>14</v>
      </c>
      <c r="J83" s="2" t="s">
        <v>142</v>
      </c>
      <c r="K83" s="2" t="s">
        <v>98</v>
      </c>
      <c r="L83" s="8">
        <v>30000</v>
      </c>
    </row>
    <row r="84" spans="1:13" ht="39" x14ac:dyDescent="0.3">
      <c r="A84" s="2" t="s">
        <v>8</v>
      </c>
      <c r="B84" s="1" t="s">
        <v>9</v>
      </c>
      <c r="C84" s="2" t="s">
        <v>10</v>
      </c>
      <c r="D84" s="2" t="s">
        <v>45</v>
      </c>
      <c r="E84" s="2" t="s">
        <v>286</v>
      </c>
      <c r="F84" s="1" t="s">
        <v>12</v>
      </c>
      <c r="G84" s="1" t="s">
        <v>13</v>
      </c>
      <c r="H84" s="2" t="s">
        <v>14</v>
      </c>
      <c r="J84" s="2" t="s">
        <v>143</v>
      </c>
      <c r="K84" s="2" t="s">
        <v>98</v>
      </c>
      <c r="L84" s="8">
        <v>30000</v>
      </c>
    </row>
    <row r="85" spans="1:13" ht="39" x14ac:dyDescent="0.3">
      <c r="A85" s="2" t="s">
        <v>8</v>
      </c>
      <c r="B85" s="1" t="s">
        <v>9</v>
      </c>
      <c r="C85" s="2" t="s">
        <v>10</v>
      </c>
      <c r="D85" s="2" t="s">
        <v>45</v>
      </c>
      <c r="E85" s="2" t="s">
        <v>286</v>
      </c>
      <c r="F85" s="1" t="s">
        <v>12</v>
      </c>
      <c r="G85" s="1" t="s">
        <v>13</v>
      </c>
      <c r="H85" s="2" t="s">
        <v>14</v>
      </c>
      <c r="J85" s="2" t="s">
        <v>144</v>
      </c>
      <c r="K85" s="2" t="s">
        <v>98</v>
      </c>
      <c r="L85" s="8">
        <v>85000</v>
      </c>
    </row>
    <row r="86" spans="1:13" ht="39" x14ac:dyDescent="0.3">
      <c r="A86" s="2" t="s">
        <v>8</v>
      </c>
      <c r="B86" s="1" t="s">
        <v>9</v>
      </c>
      <c r="C86" s="2" t="s">
        <v>10</v>
      </c>
      <c r="D86" s="2" t="s">
        <v>45</v>
      </c>
      <c r="E86" s="2" t="s">
        <v>286</v>
      </c>
      <c r="F86" s="1" t="s">
        <v>12</v>
      </c>
      <c r="G86" s="1" t="s">
        <v>13</v>
      </c>
      <c r="H86" s="2" t="s">
        <v>14</v>
      </c>
      <c r="J86" s="2" t="s">
        <v>145</v>
      </c>
      <c r="K86" s="2" t="s">
        <v>98</v>
      </c>
      <c r="L86" s="8">
        <v>50000</v>
      </c>
    </row>
    <row r="87" spans="1:13" ht="39" x14ac:dyDescent="0.3">
      <c r="A87" s="2" t="s">
        <v>8</v>
      </c>
      <c r="B87" s="1" t="s">
        <v>9</v>
      </c>
      <c r="C87" s="2" t="s">
        <v>10</v>
      </c>
      <c r="D87" s="2" t="s">
        <v>45</v>
      </c>
      <c r="E87" s="2" t="s">
        <v>286</v>
      </c>
      <c r="F87" s="1" t="s">
        <v>12</v>
      </c>
      <c r="G87" s="1" t="s">
        <v>13</v>
      </c>
      <c r="H87" s="2" t="s">
        <v>14</v>
      </c>
      <c r="J87" s="2" t="s">
        <v>146</v>
      </c>
      <c r="K87" s="2" t="s">
        <v>98</v>
      </c>
      <c r="L87" s="8">
        <v>183000</v>
      </c>
    </row>
    <row r="88" spans="1:13" ht="39" x14ac:dyDescent="0.3">
      <c r="A88" s="2" t="s">
        <v>8</v>
      </c>
      <c r="B88" s="1" t="s">
        <v>9</v>
      </c>
      <c r="C88" s="2" t="s">
        <v>10</v>
      </c>
      <c r="D88" s="2" t="s">
        <v>45</v>
      </c>
      <c r="E88" s="2" t="s">
        <v>286</v>
      </c>
      <c r="F88" s="1" t="s">
        <v>12</v>
      </c>
      <c r="G88" s="1" t="s">
        <v>13</v>
      </c>
      <c r="H88" s="2" t="s">
        <v>14</v>
      </c>
      <c r="J88" s="2" t="s">
        <v>147</v>
      </c>
      <c r="K88" s="2" t="s">
        <v>98</v>
      </c>
      <c r="L88" s="8">
        <v>150000</v>
      </c>
    </row>
    <row r="89" spans="1:13" ht="39" x14ac:dyDescent="0.3">
      <c r="A89" s="2" t="s">
        <v>8</v>
      </c>
      <c r="B89" s="1" t="s">
        <v>9</v>
      </c>
      <c r="C89" s="2" t="s">
        <v>10</v>
      </c>
      <c r="D89" s="2" t="s">
        <v>45</v>
      </c>
      <c r="E89" s="2" t="s">
        <v>286</v>
      </c>
      <c r="F89" s="1" t="s">
        <v>12</v>
      </c>
      <c r="G89" s="1" t="s">
        <v>13</v>
      </c>
      <c r="H89" s="2" t="s">
        <v>14</v>
      </c>
      <c r="J89" s="2" t="s">
        <v>148</v>
      </c>
      <c r="K89" s="2" t="s">
        <v>98</v>
      </c>
      <c r="L89" s="8">
        <v>75000</v>
      </c>
    </row>
    <row r="90" spans="1:13" ht="39" x14ac:dyDescent="0.3">
      <c r="A90" s="2" t="s">
        <v>8</v>
      </c>
      <c r="B90" s="1" t="s">
        <v>9</v>
      </c>
      <c r="C90" s="2" t="s">
        <v>10</v>
      </c>
      <c r="D90" s="2" t="s">
        <v>45</v>
      </c>
      <c r="E90" s="2" t="s">
        <v>286</v>
      </c>
      <c r="F90" s="1" t="s">
        <v>12</v>
      </c>
      <c r="G90" s="1" t="s">
        <v>13</v>
      </c>
      <c r="H90" s="2" t="s">
        <v>14</v>
      </c>
      <c r="J90" s="43" t="s">
        <v>420</v>
      </c>
      <c r="K90" s="2" t="s">
        <v>98</v>
      </c>
      <c r="L90" s="8">
        <v>74300</v>
      </c>
      <c r="M90" s="45"/>
    </row>
    <row r="91" spans="1:13" ht="39" x14ac:dyDescent="0.3">
      <c r="A91" s="2" t="s">
        <v>8</v>
      </c>
      <c r="B91" s="1" t="s">
        <v>9</v>
      </c>
      <c r="C91" s="2" t="s">
        <v>10</v>
      </c>
      <c r="D91" s="2" t="s">
        <v>45</v>
      </c>
      <c r="E91" s="2" t="s">
        <v>286</v>
      </c>
      <c r="F91" s="1" t="s">
        <v>12</v>
      </c>
      <c r="G91" s="1" t="s">
        <v>13</v>
      </c>
      <c r="H91" s="2" t="s">
        <v>14</v>
      </c>
      <c r="I91" s="1" t="s">
        <v>64</v>
      </c>
      <c r="J91" s="2" t="s">
        <v>108</v>
      </c>
      <c r="K91" s="2" t="s">
        <v>98</v>
      </c>
      <c r="L91" s="8">
        <v>15000</v>
      </c>
    </row>
    <row r="92" spans="1:13" ht="39" x14ac:dyDescent="0.3">
      <c r="A92" s="2" t="s">
        <v>8</v>
      </c>
      <c r="B92" s="1" t="s">
        <v>9</v>
      </c>
      <c r="C92" s="2" t="s">
        <v>10</v>
      </c>
      <c r="D92" s="2" t="s">
        <v>45</v>
      </c>
      <c r="E92" s="2" t="s">
        <v>286</v>
      </c>
      <c r="F92" s="1" t="s">
        <v>12</v>
      </c>
      <c r="G92" s="1" t="s">
        <v>61</v>
      </c>
      <c r="H92" s="2" t="s">
        <v>78</v>
      </c>
      <c r="J92" s="2" t="s">
        <v>149</v>
      </c>
      <c r="K92" s="2" t="s">
        <v>100</v>
      </c>
      <c r="L92" s="8">
        <v>5000</v>
      </c>
    </row>
    <row r="93" spans="1:13" ht="39" x14ac:dyDescent="0.3">
      <c r="A93" s="2" t="s">
        <v>8</v>
      </c>
      <c r="B93" s="1" t="s">
        <v>9</v>
      </c>
      <c r="C93" s="2" t="s">
        <v>10</v>
      </c>
      <c r="D93" s="2" t="s">
        <v>45</v>
      </c>
      <c r="E93" s="2" t="s">
        <v>286</v>
      </c>
      <c r="F93" s="1" t="s">
        <v>12</v>
      </c>
      <c r="G93" s="1" t="s">
        <v>48</v>
      </c>
      <c r="H93" s="2" t="s">
        <v>24</v>
      </c>
      <c r="J93" s="2" t="s">
        <v>109</v>
      </c>
      <c r="K93" s="2" t="s">
        <v>100</v>
      </c>
      <c r="L93" s="8">
        <v>2423607.5499999998</v>
      </c>
    </row>
    <row r="94" spans="1:13" ht="39" x14ac:dyDescent="0.3">
      <c r="A94" s="2" t="s">
        <v>8</v>
      </c>
      <c r="B94" s="1" t="s">
        <v>9</v>
      </c>
      <c r="C94" s="2" t="s">
        <v>10</v>
      </c>
      <c r="D94" s="2" t="s">
        <v>45</v>
      </c>
      <c r="E94" s="2" t="s">
        <v>286</v>
      </c>
      <c r="F94" s="1" t="s">
        <v>12</v>
      </c>
      <c r="G94" s="1" t="s">
        <v>23</v>
      </c>
      <c r="H94" s="2" t="s">
        <v>24</v>
      </c>
      <c r="I94" s="1" t="s">
        <v>25</v>
      </c>
      <c r="J94" s="2" t="s">
        <v>99</v>
      </c>
      <c r="K94" s="2" t="s">
        <v>100</v>
      </c>
      <c r="L94" s="8">
        <v>1089850</v>
      </c>
    </row>
    <row r="95" spans="1:13" ht="39" x14ac:dyDescent="0.3">
      <c r="A95" s="2" t="s">
        <v>8</v>
      </c>
      <c r="B95" s="1" t="s">
        <v>9</v>
      </c>
      <c r="C95" s="2" t="s">
        <v>10</v>
      </c>
      <c r="D95" s="2" t="s">
        <v>59</v>
      </c>
      <c r="E95" s="2" t="s">
        <v>286</v>
      </c>
      <c r="F95" s="1" t="s">
        <v>12</v>
      </c>
      <c r="G95" s="1" t="s">
        <v>13</v>
      </c>
      <c r="H95" s="2" t="s">
        <v>14</v>
      </c>
      <c r="J95" s="2" t="s">
        <v>440</v>
      </c>
      <c r="K95" s="2" t="s">
        <v>98</v>
      </c>
      <c r="L95" s="8">
        <v>105000</v>
      </c>
    </row>
    <row r="96" spans="1:13" ht="39" x14ac:dyDescent="0.3">
      <c r="A96" s="2" t="s">
        <v>8</v>
      </c>
      <c r="B96" s="1" t="s">
        <v>9</v>
      </c>
      <c r="C96" s="2" t="s">
        <v>10</v>
      </c>
      <c r="D96" s="2" t="s">
        <v>59</v>
      </c>
      <c r="E96" s="2" t="s">
        <v>286</v>
      </c>
      <c r="F96" s="1" t="s">
        <v>12</v>
      </c>
      <c r="G96" s="1" t="s">
        <v>13</v>
      </c>
      <c r="H96" s="2" t="s">
        <v>14</v>
      </c>
      <c r="J96" s="2" t="s">
        <v>462</v>
      </c>
      <c r="K96" s="2" t="s">
        <v>98</v>
      </c>
      <c r="L96" s="8">
        <v>41000</v>
      </c>
    </row>
    <row r="97" spans="1:12" ht="39" x14ac:dyDescent="0.3">
      <c r="A97" s="2" t="s">
        <v>8</v>
      </c>
      <c r="B97" s="1" t="s">
        <v>9</v>
      </c>
      <c r="C97" s="2" t="s">
        <v>10</v>
      </c>
      <c r="D97" s="2" t="s">
        <v>59</v>
      </c>
      <c r="E97" s="2" t="s">
        <v>286</v>
      </c>
      <c r="F97" s="1" t="s">
        <v>12</v>
      </c>
      <c r="G97" s="1" t="s">
        <v>13</v>
      </c>
      <c r="H97" s="2" t="s">
        <v>14</v>
      </c>
      <c r="J97" s="2" t="s">
        <v>441</v>
      </c>
      <c r="K97" s="2" t="s">
        <v>98</v>
      </c>
      <c r="L97" s="8">
        <v>105000</v>
      </c>
    </row>
    <row r="98" spans="1:12" ht="39" x14ac:dyDescent="0.3">
      <c r="A98" s="2" t="s">
        <v>8</v>
      </c>
      <c r="B98" s="1" t="s">
        <v>9</v>
      </c>
      <c r="C98" s="2" t="s">
        <v>10</v>
      </c>
      <c r="D98" s="2" t="s">
        <v>59</v>
      </c>
      <c r="E98" s="2" t="s">
        <v>286</v>
      </c>
      <c r="F98" s="1" t="s">
        <v>12</v>
      </c>
      <c r="G98" s="1" t="s">
        <v>13</v>
      </c>
      <c r="H98" s="2" t="s">
        <v>14</v>
      </c>
      <c r="J98" s="2" t="s">
        <v>150</v>
      </c>
      <c r="K98" s="2" t="s">
        <v>98</v>
      </c>
      <c r="L98" s="8">
        <v>102000</v>
      </c>
    </row>
    <row r="99" spans="1:12" ht="52" x14ac:dyDescent="0.3">
      <c r="A99" s="2" t="s">
        <v>8</v>
      </c>
      <c r="B99" s="1" t="s">
        <v>9</v>
      </c>
      <c r="C99" s="2" t="s">
        <v>10</v>
      </c>
      <c r="D99" s="2" t="s">
        <v>59</v>
      </c>
      <c r="E99" s="2" t="s">
        <v>286</v>
      </c>
      <c r="F99" s="1" t="s">
        <v>12</v>
      </c>
      <c r="G99" s="1" t="s">
        <v>13</v>
      </c>
      <c r="H99" s="2" t="s">
        <v>14</v>
      </c>
      <c r="J99" s="2" t="s">
        <v>151</v>
      </c>
      <c r="K99" s="2" t="s">
        <v>98</v>
      </c>
      <c r="L99" s="8">
        <v>25000</v>
      </c>
    </row>
    <row r="100" spans="1:12" ht="39" x14ac:dyDescent="0.3">
      <c r="A100" s="2" t="s">
        <v>8</v>
      </c>
      <c r="B100" s="1" t="s">
        <v>9</v>
      </c>
      <c r="C100" s="2" t="s">
        <v>10</v>
      </c>
      <c r="D100" s="2" t="s">
        <v>59</v>
      </c>
      <c r="E100" s="2" t="s">
        <v>286</v>
      </c>
      <c r="F100" s="1" t="s">
        <v>12</v>
      </c>
      <c r="G100" s="1" t="s">
        <v>48</v>
      </c>
      <c r="H100" s="2" t="s">
        <v>24</v>
      </c>
      <c r="J100" s="2" t="s">
        <v>109</v>
      </c>
      <c r="K100" s="2" t="s">
        <v>100</v>
      </c>
      <c r="L100" s="8">
        <v>1491450.8</v>
      </c>
    </row>
    <row r="101" spans="1:12" ht="39" x14ac:dyDescent="0.3">
      <c r="A101" s="2" t="s">
        <v>8</v>
      </c>
      <c r="B101" s="1" t="s">
        <v>9</v>
      </c>
      <c r="C101" s="2" t="s">
        <v>10</v>
      </c>
      <c r="D101" s="2" t="s">
        <v>59</v>
      </c>
      <c r="E101" s="2" t="s">
        <v>286</v>
      </c>
      <c r="F101" s="1" t="s">
        <v>12</v>
      </c>
      <c r="G101" s="1" t="s">
        <v>23</v>
      </c>
      <c r="H101" s="2" t="s">
        <v>24</v>
      </c>
      <c r="I101" s="1" t="s">
        <v>25</v>
      </c>
      <c r="J101" s="2" t="s">
        <v>99</v>
      </c>
      <c r="K101" s="2" t="s">
        <v>100</v>
      </c>
      <c r="L101" s="8">
        <v>653910</v>
      </c>
    </row>
    <row r="102" spans="1:12" ht="39" x14ac:dyDescent="0.3">
      <c r="A102" s="2" t="s">
        <v>8</v>
      </c>
      <c r="B102" s="1" t="s">
        <v>9</v>
      </c>
      <c r="C102" s="2" t="s">
        <v>10</v>
      </c>
      <c r="D102" s="2" t="s">
        <v>11</v>
      </c>
      <c r="E102" s="2" t="s">
        <v>286</v>
      </c>
      <c r="F102" s="1" t="s">
        <v>12</v>
      </c>
      <c r="G102" s="1" t="s">
        <v>13</v>
      </c>
      <c r="H102" s="2" t="s">
        <v>14</v>
      </c>
      <c r="I102" s="1" t="s">
        <v>15</v>
      </c>
      <c r="J102" s="2" t="s">
        <v>153</v>
      </c>
      <c r="K102" s="2" t="s">
        <v>98</v>
      </c>
      <c r="L102" s="8">
        <v>41660884</v>
      </c>
    </row>
    <row r="103" spans="1:12" ht="39" x14ac:dyDescent="0.3">
      <c r="A103" s="2" t="s">
        <v>8</v>
      </c>
      <c r="B103" s="1" t="s">
        <v>9</v>
      </c>
      <c r="C103" s="2" t="s">
        <v>10</v>
      </c>
      <c r="D103" s="2" t="s">
        <v>11</v>
      </c>
      <c r="E103" s="2" t="s">
        <v>286</v>
      </c>
      <c r="F103" s="1" t="s">
        <v>12</v>
      </c>
      <c r="G103" s="1" t="s">
        <v>13</v>
      </c>
      <c r="H103" s="2" t="s">
        <v>14</v>
      </c>
      <c r="I103" s="1" t="s">
        <v>15</v>
      </c>
      <c r="J103" s="2" t="s">
        <v>152</v>
      </c>
      <c r="K103" s="2" t="s">
        <v>98</v>
      </c>
      <c r="L103" s="8">
        <v>92000</v>
      </c>
    </row>
    <row r="104" spans="1:12" ht="39" x14ac:dyDescent="0.3">
      <c r="A104" s="2" t="s">
        <v>8</v>
      </c>
      <c r="B104" s="1" t="s">
        <v>9</v>
      </c>
      <c r="C104" s="2" t="s">
        <v>10</v>
      </c>
      <c r="D104" s="2" t="s">
        <v>11</v>
      </c>
      <c r="E104" s="2" t="s">
        <v>286</v>
      </c>
      <c r="F104" s="1" t="s">
        <v>12</v>
      </c>
      <c r="G104" s="1" t="s">
        <v>13</v>
      </c>
      <c r="H104" s="2" t="s">
        <v>14</v>
      </c>
      <c r="I104" s="1" t="s">
        <v>57</v>
      </c>
      <c r="J104" s="2" t="s">
        <v>154</v>
      </c>
      <c r="K104" s="2" t="s">
        <v>98</v>
      </c>
      <c r="L104" s="8">
        <v>1917349</v>
      </c>
    </row>
    <row r="105" spans="1:12" ht="39" x14ac:dyDescent="0.3">
      <c r="A105" s="2" t="s">
        <v>8</v>
      </c>
      <c r="B105" s="1" t="s">
        <v>9</v>
      </c>
      <c r="C105" s="2" t="s">
        <v>10</v>
      </c>
      <c r="D105" s="2" t="s">
        <v>11</v>
      </c>
      <c r="E105" s="2" t="s">
        <v>286</v>
      </c>
      <c r="F105" s="1" t="s">
        <v>12</v>
      </c>
      <c r="G105" s="1" t="s">
        <v>13</v>
      </c>
      <c r="H105" s="2" t="s">
        <v>14</v>
      </c>
      <c r="J105" s="2" t="s">
        <v>155</v>
      </c>
      <c r="K105" s="2" t="s">
        <v>98</v>
      </c>
      <c r="L105" s="8">
        <v>1000000</v>
      </c>
    </row>
    <row r="106" spans="1:12" ht="39" x14ac:dyDescent="0.3">
      <c r="A106" s="2" t="s">
        <v>8</v>
      </c>
      <c r="B106" s="1" t="s">
        <v>9</v>
      </c>
      <c r="C106" s="2" t="s">
        <v>10</v>
      </c>
      <c r="D106" s="2" t="s">
        <v>11</v>
      </c>
      <c r="E106" s="2" t="s">
        <v>286</v>
      </c>
      <c r="F106" s="1" t="s">
        <v>12</v>
      </c>
      <c r="G106" s="1" t="s">
        <v>13</v>
      </c>
      <c r="H106" s="2" t="s">
        <v>14</v>
      </c>
      <c r="I106" s="1" t="s">
        <v>64</v>
      </c>
      <c r="J106" s="2" t="s">
        <v>108</v>
      </c>
      <c r="K106" s="2" t="s">
        <v>98</v>
      </c>
      <c r="L106" s="8">
        <v>15000</v>
      </c>
    </row>
    <row r="107" spans="1:12" ht="39" x14ac:dyDescent="0.3">
      <c r="A107" s="2" t="s">
        <v>8</v>
      </c>
      <c r="B107" s="1" t="s">
        <v>9</v>
      </c>
      <c r="C107" s="2" t="s">
        <v>16</v>
      </c>
      <c r="D107" s="2" t="s">
        <v>17</v>
      </c>
      <c r="E107" s="2" t="s">
        <v>286</v>
      </c>
      <c r="F107" s="1" t="s">
        <v>12</v>
      </c>
      <c r="G107" s="1" t="s">
        <v>13</v>
      </c>
      <c r="H107" s="2" t="s">
        <v>14</v>
      </c>
      <c r="I107" s="1" t="s">
        <v>35</v>
      </c>
      <c r="J107" s="2" t="s">
        <v>156</v>
      </c>
      <c r="K107" s="2" t="s">
        <v>157</v>
      </c>
      <c r="L107" s="8">
        <v>9430741</v>
      </c>
    </row>
    <row r="108" spans="1:12" ht="39" x14ac:dyDescent="0.3">
      <c r="A108" s="2" t="s">
        <v>8</v>
      </c>
      <c r="B108" s="1" t="s">
        <v>9</v>
      </c>
      <c r="C108" s="2" t="s">
        <v>16</v>
      </c>
      <c r="D108" s="2" t="s">
        <v>17</v>
      </c>
      <c r="E108" s="2" t="s">
        <v>286</v>
      </c>
      <c r="F108" s="1" t="s">
        <v>12</v>
      </c>
      <c r="G108" s="1" t="s">
        <v>13</v>
      </c>
      <c r="H108" s="2" t="s">
        <v>14</v>
      </c>
      <c r="I108" s="1" t="s">
        <v>35</v>
      </c>
      <c r="J108" s="2" t="s">
        <v>158</v>
      </c>
      <c r="K108" s="2" t="s">
        <v>157</v>
      </c>
      <c r="L108" s="8">
        <v>175000</v>
      </c>
    </row>
    <row r="109" spans="1:12" ht="39" x14ac:dyDescent="0.3">
      <c r="A109" s="2" t="s">
        <v>8</v>
      </c>
      <c r="B109" s="1" t="s">
        <v>9</v>
      </c>
      <c r="C109" s="2" t="s">
        <v>16</v>
      </c>
      <c r="D109" s="2" t="s">
        <v>17</v>
      </c>
      <c r="E109" s="2" t="s">
        <v>286</v>
      </c>
      <c r="F109" s="1" t="s">
        <v>12</v>
      </c>
      <c r="G109" s="1" t="s">
        <v>13</v>
      </c>
      <c r="H109" s="2" t="s">
        <v>14</v>
      </c>
      <c r="I109" s="1" t="s">
        <v>29</v>
      </c>
      <c r="J109" s="2" t="s">
        <v>160</v>
      </c>
      <c r="K109" s="2" t="s">
        <v>157</v>
      </c>
      <c r="L109" s="8">
        <v>542222.07999999996</v>
      </c>
    </row>
    <row r="110" spans="1:12" ht="39" x14ac:dyDescent="0.3">
      <c r="A110" s="2" t="s">
        <v>8</v>
      </c>
      <c r="B110" s="1" t="s">
        <v>9</v>
      </c>
      <c r="C110" s="2" t="s">
        <v>16</v>
      </c>
      <c r="D110" s="2" t="s">
        <v>17</v>
      </c>
      <c r="E110" s="2" t="s">
        <v>286</v>
      </c>
      <c r="F110" s="1" t="s">
        <v>12</v>
      </c>
      <c r="G110" s="1" t="s">
        <v>13</v>
      </c>
      <c r="H110" s="2" t="s">
        <v>14</v>
      </c>
      <c r="I110" s="1" t="s">
        <v>18</v>
      </c>
      <c r="J110" s="2" t="s">
        <v>159</v>
      </c>
      <c r="K110" s="2" t="s">
        <v>157</v>
      </c>
      <c r="L110" s="8">
        <v>23901256</v>
      </c>
    </row>
    <row r="111" spans="1:12" ht="39" x14ac:dyDescent="0.3">
      <c r="A111" s="2" t="s">
        <v>8</v>
      </c>
      <c r="B111" s="1" t="s">
        <v>9</v>
      </c>
      <c r="C111" s="2" t="s">
        <v>16</v>
      </c>
      <c r="D111" s="2" t="s">
        <v>17</v>
      </c>
      <c r="E111" s="2" t="s">
        <v>286</v>
      </c>
      <c r="F111" s="1" t="s">
        <v>12</v>
      </c>
      <c r="G111" s="1" t="s">
        <v>13</v>
      </c>
      <c r="H111" s="2" t="s">
        <v>14</v>
      </c>
      <c r="I111" s="1" t="s">
        <v>79</v>
      </c>
      <c r="J111" s="2" t="s">
        <v>164</v>
      </c>
      <c r="K111" s="2" t="s">
        <v>157</v>
      </c>
      <c r="L111" s="8">
        <v>232000</v>
      </c>
    </row>
    <row r="112" spans="1:12" ht="52" x14ac:dyDescent="0.3">
      <c r="A112" s="2" t="s">
        <v>8</v>
      </c>
      <c r="B112" s="1" t="s">
        <v>9</v>
      </c>
      <c r="C112" s="2" t="s">
        <v>16</v>
      </c>
      <c r="D112" s="2" t="s">
        <v>17</v>
      </c>
      <c r="E112" s="2" t="s">
        <v>286</v>
      </c>
      <c r="F112" s="1" t="s">
        <v>12</v>
      </c>
      <c r="G112" s="1" t="s">
        <v>13</v>
      </c>
      <c r="H112" s="2" t="s">
        <v>14</v>
      </c>
      <c r="J112" s="2" t="s">
        <v>161</v>
      </c>
      <c r="K112" s="2" t="s">
        <v>157</v>
      </c>
      <c r="L112" s="8">
        <v>1489997</v>
      </c>
    </row>
    <row r="113" spans="1:13" ht="39" x14ac:dyDescent="0.3">
      <c r="A113" s="2" t="s">
        <v>8</v>
      </c>
      <c r="B113" s="1" t="s">
        <v>9</v>
      </c>
      <c r="C113" s="2" t="s">
        <v>16</v>
      </c>
      <c r="D113" s="2" t="s">
        <v>17</v>
      </c>
      <c r="E113" s="2" t="s">
        <v>286</v>
      </c>
      <c r="F113" s="1" t="s">
        <v>12</v>
      </c>
      <c r="G113" s="1" t="s">
        <v>13</v>
      </c>
      <c r="H113" s="2" t="s">
        <v>14</v>
      </c>
      <c r="J113" s="2" t="s">
        <v>162</v>
      </c>
      <c r="K113" s="2" t="s">
        <v>157</v>
      </c>
      <c r="L113" s="8">
        <v>2025000</v>
      </c>
    </row>
    <row r="114" spans="1:13" ht="39" x14ac:dyDescent="0.3">
      <c r="A114" s="2" t="s">
        <v>8</v>
      </c>
      <c r="B114" s="1" t="s">
        <v>9</v>
      </c>
      <c r="C114" s="2" t="s">
        <v>16</v>
      </c>
      <c r="D114" s="2" t="s">
        <v>17</v>
      </c>
      <c r="E114" s="2" t="s">
        <v>286</v>
      </c>
      <c r="F114" s="1" t="s">
        <v>12</v>
      </c>
      <c r="G114" s="1" t="s">
        <v>13</v>
      </c>
      <c r="H114" s="2" t="s">
        <v>14</v>
      </c>
      <c r="J114" s="2" t="s">
        <v>163</v>
      </c>
      <c r="K114" s="2" t="s">
        <v>157</v>
      </c>
      <c r="L114" s="8">
        <v>535000</v>
      </c>
    </row>
    <row r="115" spans="1:13" ht="65" x14ac:dyDescent="0.3">
      <c r="A115" s="2" t="s">
        <v>8</v>
      </c>
      <c r="B115" s="1" t="s">
        <v>9</v>
      </c>
      <c r="C115" s="2" t="s">
        <v>16</v>
      </c>
      <c r="D115" s="2" t="s">
        <v>17</v>
      </c>
      <c r="E115" s="2" t="s">
        <v>286</v>
      </c>
      <c r="F115" s="1" t="s">
        <v>12</v>
      </c>
      <c r="G115" s="1" t="s">
        <v>13</v>
      </c>
      <c r="H115" s="2" t="s">
        <v>14</v>
      </c>
      <c r="J115" s="2" t="s">
        <v>165</v>
      </c>
      <c r="K115" s="2" t="s">
        <v>157</v>
      </c>
      <c r="L115" s="8">
        <v>64000</v>
      </c>
    </row>
    <row r="116" spans="1:13" ht="52" x14ac:dyDescent="0.3">
      <c r="A116" s="2" t="s">
        <v>8</v>
      </c>
      <c r="B116" s="1" t="s">
        <v>9</v>
      </c>
      <c r="C116" s="2" t="s">
        <v>16</v>
      </c>
      <c r="D116" s="2" t="s">
        <v>43</v>
      </c>
      <c r="E116" s="2" t="s">
        <v>286</v>
      </c>
      <c r="F116" s="1" t="s">
        <v>12</v>
      </c>
      <c r="G116" s="1" t="s">
        <v>13</v>
      </c>
      <c r="H116" s="2" t="s">
        <v>14</v>
      </c>
      <c r="J116" s="2" t="s">
        <v>208</v>
      </c>
      <c r="K116" s="2" t="s">
        <v>157</v>
      </c>
      <c r="L116" s="8">
        <v>1000000</v>
      </c>
    </row>
    <row r="117" spans="1:13" ht="39" x14ac:dyDescent="0.3">
      <c r="A117" s="2" t="s">
        <v>8</v>
      </c>
      <c r="B117" s="1" t="s">
        <v>9</v>
      </c>
      <c r="C117" s="2" t="s">
        <v>16</v>
      </c>
      <c r="D117" s="2" t="s">
        <v>43</v>
      </c>
      <c r="E117" s="2" t="s">
        <v>286</v>
      </c>
      <c r="F117" s="1" t="s">
        <v>12</v>
      </c>
      <c r="G117" s="1" t="s">
        <v>13</v>
      </c>
      <c r="H117" s="2" t="s">
        <v>14</v>
      </c>
      <c r="J117" s="2" t="s">
        <v>209</v>
      </c>
      <c r="K117" s="2" t="s">
        <v>157</v>
      </c>
      <c r="L117" s="8">
        <v>4053804</v>
      </c>
    </row>
    <row r="118" spans="1:13" ht="39" x14ac:dyDescent="0.3">
      <c r="A118" s="2" t="s">
        <v>8</v>
      </c>
      <c r="B118" s="1" t="s">
        <v>9</v>
      </c>
      <c r="C118" s="2" t="s">
        <v>16</v>
      </c>
      <c r="D118" s="2" t="s">
        <v>43</v>
      </c>
      <c r="E118" s="2" t="s">
        <v>286</v>
      </c>
      <c r="F118" s="1" t="s">
        <v>12</v>
      </c>
      <c r="G118" s="1" t="s">
        <v>13</v>
      </c>
      <c r="H118" s="2" t="s">
        <v>14</v>
      </c>
      <c r="J118" s="2" t="s">
        <v>210</v>
      </c>
      <c r="K118" s="2" t="s">
        <v>157</v>
      </c>
      <c r="L118" s="8">
        <v>10000</v>
      </c>
    </row>
    <row r="119" spans="1:13" ht="39" x14ac:dyDescent="0.3">
      <c r="A119" s="2" t="s">
        <v>8</v>
      </c>
      <c r="B119" s="1" t="s">
        <v>9</v>
      </c>
      <c r="C119" s="2" t="s">
        <v>16</v>
      </c>
      <c r="D119" s="2" t="s">
        <v>43</v>
      </c>
      <c r="E119" s="2" t="s">
        <v>286</v>
      </c>
      <c r="F119" s="1" t="s">
        <v>12</v>
      </c>
      <c r="G119" s="1" t="s">
        <v>13</v>
      </c>
      <c r="H119" s="2" t="s">
        <v>14</v>
      </c>
      <c r="I119" s="1" t="s">
        <v>64</v>
      </c>
      <c r="J119" s="2" t="s">
        <v>108</v>
      </c>
      <c r="K119" s="2" t="s">
        <v>157</v>
      </c>
      <c r="L119" s="8">
        <v>92000</v>
      </c>
    </row>
    <row r="120" spans="1:13" ht="39" x14ac:dyDescent="0.3">
      <c r="A120" s="2" t="s">
        <v>8</v>
      </c>
      <c r="B120" s="1" t="s">
        <v>9</v>
      </c>
      <c r="C120" s="2" t="s">
        <v>16</v>
      </c>
      <c r="D120" s="2" t="s">
        <v>43</v>
      </c>
      <c r="E120" s="2" t="s">
        <v>286</v>
      </c>
      <c r="F120" s="1" t="s">
        <v>12</v>
      </c>
      <c r="G120" s="1" t="s">
        <v>48</v>
      </c>
      <c r="H120" s="2" t="s">
        <v>24</v>
      </c>
      <c r="J120" s="2" t="s">
        <v>109</v>
      </c>
      <c r="K120" s="2" t="s">
        <v>100</v>
      </c>
      <c r="L120" s="8">
        <v>2423607.5499999998</v>
      </c>
    </row>
    <row r="121" spans="1:13" ht="39" x14ac:dyDescent="0.3">
      <c r="A121" s="2" t="s">
        <v>8</v>
      </c>
      <c r="B121" s="1" t="s">
        <v>9</v>
      </c>
      <c r="C121" s="2" t="s">
        <v>16</v>
      </c>
      <c r="D121" s="2" t="s">
        <v>43</v>
      </c>
      <c r="E121" s="2" t="s">
        <v>286</v>
      </c>
      <c r="F121" s="1" t="s">
        <v>12</v>
      </c>
      <c r="G121" s="1" t="s">
        <v>23</v>
      </c>
      <c r="H121" s="2" t="s">
        <v>24</v>
      </c>
      <c r="I121" s="1" t="s">
        <v>25</v>
      </c>
      <c r="J121" s="2" t="s">
        <v>99</v>
      </c>
      <c r="K121" s="2" t="s">
        <v>100</v>
      </c>
      <c r="L121" s="8">
        <v>1089850</v>
      </c>
    </row>
    <row r="122" spans="1:13" ht="39" x14ac:dyDescent="0.3">
      <c r="A122" s="2" t="s">
        <v>8</v>
      </c>
      <c r="B122" s="1" t="s">
        <v>9</v>
      </c>
      <c r="C122" s="2" t="s">
        <v>16</v>
      </c>
      <c r="D122" s="2" t="s">
        <v>20</v>
      </c>
      <c r="E122" s="2" t="s">
        <v>286</v>
      </c>
      <c r="F122" s="1" t="s">
        <v>12</v>
      </c>
      <c r="G122" s="1" t="s">
        <v>13</v>
      </c>
      <c r="H122" s="2" t="s">
        <v>14</v>
      </c>
      <c r="J122" s="18" t="s">
        <v>415</v>
      </c>
      <c r="K122" s="2" t="s">
        <v>157</v>
      </c>
      <c r="L122" s="44">
        <v>16508086</v>
      </c>
      <c r="M122" s="10"/>
    </row>
    <row r="123" spans="1:13" ht="39" x14ac:dyDescent="0.3">
      <c r="A123" s="2" t="s">
        <v>8</v>
      </c>
      <c r="B123" s="1" t="s">
        <v>9</v>
      </c>
      <c r="C123" s="2" t="s">
        <v>16</v>
      </c>
      <c r="D123" s="2" t="s">
        <v>20</v>
      </c>
      <c r="E123" s="2" t="s">
        <v>286</v>
      </c>
      <c r="F123" s="1" t="s">
        <v>12</v>
      </c>
      <c r="G123" s="1" t="s">
        <v>13</v>
      </c>
      <c r="H123" s="2" t="s">
        <v>14</v>
      </c>
      <c r="I123" s="1" t="s">
        <v>29</v>
      </c>
      <c r="J123" s="18" t="s">
        <v>416</v>
      </c>
      <c r="K123" s="2" t="s">
        <v>157</v>
      </c>
      <c r="L123" s="44">
        <v>525466.68000000005</v>
      </c>
      <c r="M123" s="10"/>
    </row>
    <row r="124" spans="1:13" ht="39" x14ac:dyDescent="0.3">
      <c r="A124" s="2" t="s">
        <v>8</v>
      </c>
      <c r="B124" s="1" t="s">
        <v>9</v>
      </c>
      <c r="C124" s="2" t="s">
        <v>16</v>
      </c>
      <c r="D124" s="2" t="s">
        <v>20</v>
      </c>
      <c r="E124" s="2" t="s">
        <v>286</v>
      </c>
      <c r="F124" s="1" t="s">
        <v>12</v>
      </c>
      <c r="G124" s="1" t="s">
        <v>13</v>
      </c>
      <c r="H124" s="2" t="s">
        <v>14</v>
      </c>
      <c r="I124" s="1" t="s">
        <v>29</v>
      </c>
      <c r="J124" s="18" t="s">
        <v>417</v>
      </c>
      <c r="K124" s="2" t="s">
        <v>157</v>
      </c>
      <c r="L124" s="44">
        <v>521047.29</v>
      </c>
      <c r="M124" s="10"/>
    </row>
    <row r="125" spans="1:13" ht="52" x14ac:dyDescent="0.3">
      <c r="A125" s="2" t="s">
        <v>8</v>
      </c>
      <c r="B125" s="1" t="s">
        <v>9</v>
      </c>
      <c r="C125" s="2" t="s">
        <v>16</v>
      </c>
      <c r="D125" s="2" t="s">
        <v>20</v>
      </c>
      <c r="E125" s="2" t="s">
        <v>286</v>
      </c>
      <c r="F125" s="1" t="s">
        <v>12</v>
      </c>
      <c r="G125" s="1" t="s">
        <v>13</v>
      </c>
      <c r="H125" s="2" t="s">
        <v>14</v>
      </c>
      <c r="I125" s="1" t="s">
        <v>29</v>
      </c>
      <c r="J125" s="18" t="s">
        <v>418</v>
      </c>
      <c r="K125" s="2" t="s">
        <v>157</v>
      </c>
      <c r="L125" s="44">
        <v>381981.82</v>
      </c>
      <c r="M125" s="10"/>
    </row>
    <row r="126" spans="1:13" ht="39" x14ac:dyDescent="0.3">
      <c r="A126" s="2" t="s">
        <v>8</v>
      </c>
      <c r="B126" s="1" t="s">
        <v>9</v>
      </c>
      <c r="C126" s="2" t="s">
        <v>16</v>
      </c>
      <c r="D126" s="2" t="s">
        <v>20</v>
      </c>
      <c r="E126" s="2" t="s">
        <v>286</v>
      </c>
      <c r="F126" s="1" t="s">
        <v>12</v>
      </c>
      <c r="G126" s="1" t="s">
        <v>13</v>
      </c>
      <c r="H126" s="2" t="s">
        <v>14</v>
      </c>
      <c r="I126" s="1" t="s">
        <v>29</v>
      </c>
      <c r="J126" s="18" t="s">
        <v>445</v>
      </c>
      <c r="K126" s="2" t="s">
        <v>157</v>
      </c>
      <c r="L126" s="44">
        <v>5658353.8300000001</v>
      </c>
      <c r="M126" s="10"/>
    </row>
    <row r="127" spans="1:13" ht="39" x14ac:dyDescent="0.3">
      <c r="A127" s="2" t="s">
        <v>8</v>
      </c>
      <c r="B127" s="1" t="s">
        <v>9</v>
      </c>
      <c r="C127" s="2" t="s">
        <v>16</v>
      </c>
      <c r="D127" s="2" t="s">
        <v>20</v>
      </c>
      <c r="E127" s="2" t="s">
        <v>286</v>
      </c>
      <c r="F127" s="1" t="s">
        <v>12</v>
      </c>
      <c r="G127" s="1" t="s">
        <v>13</v>
      </c>
      <c r="H127" s="2" t="s">
        <v>14</v>
      </c>
      <c r="I127" s="1" t="s">
        <v>29</v>
      </c>
      <c r="J127" s="18" t="s">
        <v>442</v>
      </c>
      <c r="K127" s="2" t="s">
        <v>157</v>
      </c>
      <c r="L127" s="44">
        <v>3676866.99</v>
      </c>
      <c r="M127" s="10"/>
    </row>
    <row r="128" spans="1:13" ht="39" x14ac:dyDescent="0.3">
      <c r="A128" s="2" t="s">
        <v>8</v>
      </c>
      <c r="B128" s="1" t="s">
        <v>9</v>
      </c>
      <c r="C128" s="2" t="s">
        <v>16</v>
      </c>
      <c r="D128" s="2" t="s">
        <v>20</v>
      </c>
      <c r="E128" s="2" t="s">
        <v>286</v>
      </c>
      <c r="F128" s="1" t="s">
        <v>12</v>
      </c>
      <c r="G128" s="1" t="s">
        <v>13</v>
      </c>
      <c r="H128" s="2" t="s">
        <v>14</v>
      </c>
      <c r="I128" s="1" t="s">
        <v>29</v>
      </c>
      <c r="J128" s="18" t="s">
        <v>450</v>
      </c>
      <c r="K128" s="2" t="s">
        <v>157</v>
      </c>
      <c r="L128" s="44">
        <v>1005258.49</v>
      </c>
      <c r="M128" s="10"/>
    </row>
    <row r="129" spans="1:13" ht="39" x14ac:dyDescent="0.3">
      <c r="A129" s="2" t="s">
        <v>8</v>
      </c>
      <c r="B129" s="1" t="s">
        <v>9</v>
      </c>
      <c r="C129" s="2" t="s">
        <v>16</v>
      </c>
      <c r="D129" s="2" t="s">
        <v>20</v>
      </c>
      <c r="E129" s="2" t="s">
        <v>286</v>
      </c>
      <c r="F129" s="1" t="s">
        <v>12</v>
      </c>
      <c r="G129" s="1" t="s">
        <v>13</v>
      </c>
      <c r="H129" s="2" t="s">
        <v>14</v>
      </c>
      <c r="I129" s="1" t="s">
        <v>29</v>
      </c>
      <c r="J129" s="18" t="s">
        <v>448</v>
      </c>
      <c r="K129" s="2" t="s">
        <v>157</v>
      </c>
      <c r="L129" s="44">
        <v>223091.87</v>
      </c>
      <c r="M129" s="10"/>
    </row>
    <row r="130" spans="1:13" ht="39" x14ac:dyDescent="0.3">
      <c r="A130" s="2" t="s">
        <v>8</v>
      </c>
      <c r="B130" s="1" t="s">
        <v>9</v>
      </c>
      <c r="C130" s="2" t="s">
        <v>16</v>
      </c>
      <c r="D130" s="2" t="s">
        <v>20</v>
      </c>
      <c r="E130" s="2" t="s">
        <v>286</v>
      </c>
      <c r="F130" s="1" t="s">
        <v>12</v>
      </c>
      <c r="G130" s="1" t="s">
        <v>13</v>
      </c>
      <c r="H130" s="2" t="s">
        <v>14</v>
      </c>
      <c r="J130" s="18" t="s">
        <v>443</v>
      </c>
      <c r="K130" s="2" t="s">
        <v>157</v>
      </c>
      <c r="L130" s="8">
        <v>50000</v>
      </c>
      <c r="M130" s="10"/>
    </row>
    <row r="131" spans="1:13" ht="39" x14ac:dyDescent="0.3">
      <c r="A131" s="2" t="s">
        <v>8</v>
      </c>
      <c r="B131" s="1" t="s">
        <v>9</v>
      </c>
      <c r="C131" s="2" t="s">
        <v>16</v>
      </c>
      <c r="D131" s="2" t="s">
        <v>20</v>
      </c>
      <c r="E131" s="2" t="s">
        <v>286</v>
      </c>
      <c r="F131" s="1" t="s">
        <v>12</v>
      </c>
      <c r="G131" s="1" t="s">
        <v>13</v>
      </c>
      <c r="H131" s="2" t="s">
        <v>14</v>
      </c>
      <c r="J131" s="18" t="s">
        <v>444</v>
      </c>
      <c r="K131" s="2" t="s">
        <v>157</v>
      </c>
      <c r="L131" s="8">
        <v>24700</v>
      </c>
      <c r="M131" s="10"/>
    </row>
    <row r="132" spans="1:13" ht="39" x14ac:dyDescent="0.3">
      <c r="A132" s="2" t="s">
        <v>8</v>
      </c>
      <c r="B132" s="1" t="s">
        <v>9</v>
      </c>
      <c r="C132" s="2" t="s">
        <v>16</v>
      </c>
      <c r="D132" s="2" t="s">
        <v>20</v>
      </c>
      <c r="E132" s="2" t="s">
        <v>286</v>
      </c>
      <c r="F132" s="1" t="s">
        <v>12</v>
      </c>
      <c r="G132" s="1" t="s">
        <v>13</v>
      </c>
      <c r="H132" s="2" t="s">
        <v>14</v>
      </c>
      <c r="J132" s="18" t="s">
        <v>446</v>
      </c>
      <c r="K132" s="2" t="s">
        <v>157</v>
      </c>
      <c r="L132" s="8">
        <v>9600</v>
      </c>
      <c r="M132" s="10"/>
    </row>
    <row r="133" spans="1:13" ht="39" x14ac:dyDescent="0.3">
      <c r="A133" s="2" t="s">
        <v>8</v>
      </c>
      <c r="B133" s="1" t="s">
        <v>9</v>
      </c>
      <c r="C133" s="2" t="s">
        <v>16</v>
      </c>
      <c r="D133" s="2" t="s">
        <v>20</v>
      </c>
      <c r="E133" s="2" t="s">
        <v>286</v>
      </c>
      <c r="F133" s="1" t="s">
        <v>12</v>
      </c>
      <c r="G133" s="1" t="s">
        <v>13</v>
      </c>
      <c r="H133" s="2" t="s">
        <v>14</v>
      </c>
      <c r="J133" s="18" t="s">
        <v>449</v>
      </c>
      <c r="K133" s="2" t="s">
        <v>157</v>
      </c>
      <c r="L133" s="8">
        <v>17430</v>
      </c>
      <c r="M133" s="10"/>
    </row>
    <row r="134" spans="1:13" ht="39" x14ac:dyDescent="0.3">
      <c r="A134" s="2" t="s">
        <v>8</v>
      </c>
      <c r="B134" s="1" t="s">
        <v>9</v>
      </c>
      <c r="C134" s="2" t="s">
        <v>16</v>
      </c>
      <c r="D134" s="2" t="s">
        <v>20</v>
      </c>
      <c r="E134" s="2" t="s">
        <v>286</v>
      </c>
      <c r="F134" s="1" t="s">
        <v>12</v>
      </c>
      <c r="G134" s="1" t="s">
        <v>13</v>
      </c>
      <c r="H134" s="2" t="s">
        <v>14</v>
      </c>
      <c r="J134" s="18" t="s">
        <v>451</v>
      </c>
      <c r="K134" s="2" t="s">
        <v>157</v>
      </c>
      <c r="L134" s="8">
        <v>5200</v>
      </c>
      <c r="M134" s="10"/>
    </row>
    <row r="135" spans="1:13" ht="39" x14ac:dyDescent="0.3">
      <c r="A135" s="2" t="s">
        <v>8</v>
      </c>
      <c r="B135" s="1" t="s">
        <v>9</v>
      </c>
      <c r="C135" s="2" t="s">
        <v>16</v>
      </c>
      <c r="D135" s="2" t="s">
        <v>20</v>
      </c>
      <c r="E135" s="2" t="s">
        <v>286</v>
      </c>
      <c r="F135" s="1" t="s">
        <v>12</v>
      </c>
      <c r="G135" s="1" t="s">
        <v>13</v>
      </c>
      <c r="H135" s="2" t="s">
        <v>14</v>
      </c>
      <c r="I135" s="1" t="s">
        <v>72</v>
      </c>
      <c r="J135" s="2" t="s">
        <v>449</v>
      </c>
      <c r="K135" s="2" t="s">
        <v>157</v>
      </c>
      <c r="L135" s="8">
        <v>390000</v>
      </c>
    </row>
    <row r="136" spans="1:13" ht="39" x14ac:dyDescent="0.3">
      <c r="A136" s="2" t="s">
        <v>8</v>
      </c>
      <c r="B136" s="1" t="s">
        <v>9</v>
      </c>
      <c r="C136" s="2" t="s">
        <v>16</v>
      </c>
      <c r="D136" s="2" t="s">
        <v>20</v>
      </c>
      <c r="E136" s="2" t="s">
        <v>286</v>
      </c>
      <c r="F136" s="1" t="s">
        <v>12</v>
      </c>
      <c r="G136" s="1" t="s">
        <v>13</v>
      </c>
      <c r="H136" s="2" t="s">
        <v>14</v>
      </c>
      <c r="I136" s="1" t="s">
        <v>88</v>
      </c>
      <c r="J136" s="2" t="s">
        <v>452</v>
      </c>
      <c r="K136" s="2" t="s">
        <v>157</v>
      </c>
      <c r="L136" s="8">
        <v>73400</v>
      </c>
    </row>
    <row r="137" spans="1:13" ht="39" x14ac:dyDescent="0.3">
      <c r="A137" s="2" t="s">
        <v>8</v>
      </c>
      <c r="B137" s="1" t="s">
        <v>9</v>
      </c>
      <c r="C137" s="2" t="s">
        <v>16</v>
      </c>
      <c r="D137" s="2" t="s">
        <v>20</v>
      </c>
      <c r="E137" s="2" t="s">
        <v>286</v>
      </c>
      <c r="F137" s="1" t="s">
        <v>12</v>
      </c>
      <c r="G137" s="1" t="s">
        <v>13</v>
      </c>
      <c r="H137" s="2" t="s">
        <v>14</v>
      </c>
      <c r="I137" s="1" t="s">
        <v>89</v>
      </c>
      <c r="J137" s="2" t="s">
        <v>453</v>
      </c>
      <c r="K137" s="2" t="s">
        <v>157</v>
      </c>
      <c r="L137" s="8">
        <v>69000</v>
      </c>
    </row>
    <row r="138" spans="1:13" ht="39" x14ac:dyDescent="0.3">
      <c r="A138" s="2" t="s">
        <v>8</v>
      </c>
      <c r="B138" s="1" t="s">
        <v>9</v>
      </c>
      <c r="C138" s="2" t="s">
        <v>16</v>
      </c>
      <c r="D138" s="2" t="s">
        <v>20</v>
      </c>
      <c r="E138" s="2" t="s">
        <v>286</v>
      </c>
      <c r="F138" s="1" t="s">
        <v>12</v>
      </c>
      <c r="G138" s="1" t="s">
        <v>13</v>
      </c>
      <c r="H138" s="2" t="s">
        <v>14</v>
      </c>
      <c r="I138" s="1" t="s">
        <v>34</v>
      </c>
      <c r="J138" s="2" t="s">
        <v>447</v>
      </c>
      <c r="K138" s="2" t="s">
        <v>157</v>
      </c>
      <c r="L138" s="8">
        <v>62782</v>
      </c>
    </row>
    <row r="139" spans="1:13" ht="39" x14ac:dyDescent="0.3">
      <c r="A139" s="2" t="s">
        <v>8</v>
      </c>
      <c r="B139" s="1" t="s">
        <v>9</v>
      </c>
      <c r="C139" s="2" t="s">
        <v>16</v>
      </c>
      <c r="D139" s="2" t="s">
        <v>20</v>
      </c>
      <c r="E139" s="2" t="s">
        <v>286</v>
      </c>
      <c r="F139" s="1" t="s">
        <v>12</v>
      </c>
      <c r="G139" s="1" t="s">
        <v>13</v>
      </c>
      <c r="H139" s="2" t="s">
        <v>14</v>
      </c>
      <c r="I139" s="1" t="s">
        <v>87</v>
      </c>
      <c r="J139" s="2" t="s">
        <v>454</v>
      </c>
      <c r="K139" s="2" t="s">
        <v>157</v>
      </c>
      <c r="L139" s="8">
        <v>75000</v>
      </c>
    </row>
    <row r="140" spans="1:13" ht="39" x14ac:dyDescent="0.3">
      <c r="A140" s="2" t="s">
        <v>8</v>
      </c>
      <c r="B140" s="1" t="s">
        <v>9</v>
      </c>
      <c r="C140" s="2" t="s">
        <v>16</v>
      </c>
      <c r="D140" s="2" t="s">
        <v>20</v>
      </c>
      <c r="E140" s="2" t="s">
        <v>286</v>
      </c>
      <c r="F140" s="1" t="s">
        <v>12</v>
      </c>
      <c r="G140" s="1" t="s">
        <v>13</v>
      </c>
      <c r="H140" s="2" t="s">
        <v>14</v>
      </c>
      <c r="J140" s="2" t="s">
        <v>166</v>
      </c>
      <c r="K140" s="2" t="s">
        <v>157</v>
      </c>
      <c r="L140" s="8">
        <v>445616</v>
      </c>
    </row>
    <row r="141" spans="1:13" ht="65" x14ac:dyDescent="0.3">
      <c r="A141" s="2" t="s">
        <v>8</v>
      </c>
      <c r="B141" s="1" t="s">
        <v>9</v>
      </c>
      <c r="C141" s="2" t="s">
        <v>16</v>
      </c>
      <c r="D141" s="2" t="s">
        <v>20</v>
      </c>
      <c r="E141" s="2" t="s">
        <v>286</v>
      </c>
      <c r="F141" s="1" t="s">
        <v>12</v>
      </c>
      <c r="G141" s="1" t="s">
        <v>13</v>
      </c>
      <c r="H141" s="2" t="s">
        <v>14</v>
      </c>
      <c r="J141" s="2" t="s">
        <v>165</v>
      </c>
      <c r="K141" s="2" t="s">
        <v>157</v>
      </c>
      <c r="L141" s="8">
        <v>151000</v>
      </c>
      <c r="M141" s="17"/>
    </row>
    <row r="142" spans="1:13" ht="39" x14ac:dyDescent="0.3">
      <c r="A142" s="2" t="s">
        <v>8</v>
      </c>
      <c r="B142" s="1" t="s">
        <v>9</v>
      </c>
      <c r="C142" s="2" t="s">
        <v>16</v>
      </c>
      <c r="D142" s="2" t="s">
        <v>20</v>
      </c>
      <c r="E142" s="2" t="s">
        <v>286</v>
      </c>
      <c r="F142" s="1" t="s">
        <v>12</v>
      </c>
      <c r="G142" s="1" t="s">
        <v>13</v>
      </c>
      <c r="H142" s="2" t="s">
        <v>14</v>
      </c>
      <c r="I142" s="1" t="s">
        <v>86</v>
      </c>
      <c r="J142" s="2" t="s">
        <v>167</v>
      </c>
      <c r="K142" s="2" t="s">
        <v>157</v>
      </c>
      <c r="L142" s="8">
        <v>79999.999989999997</v>
      </c>
    </row>
    <row r="143" spans="1:13" ht="39" x14ac:dyDescent="0.3">
      <c r="A143" s="2" t="s">
        <v>8</v>
      </c>
      <c r="B143" s="1" t="s">
        <v>9</v>
      </c>
      <c r="C143" s="2" t="s">
        <v>16</v>
      </c>
      <c r="D143" s="2" t="s">
        <v>20</v>
      </c>
      <c r="E143" s="2" t="s">
        <v>286</v>
      </c>
      <c r="F143" s="1" t="s">
        <v>12</v>
      </c>
      <c r="G143" s="1" t="s">
        <v>13</v>
      </c>
      <c r="H143" s="2" t="s">
        <v>14</v>
      </c>
      <c r="I143" s="1" t="s">
        <v>64</v>
      </c>
      <c r="J143" s="2" t="s">
        <v>108</v>
      </c>
      <c r="K143" s="2" t="s">
        <v>157</v>
      </c>
      <c r="L143" s="8">
        <v>44000</v>
      </c>
    </row>
    <row r="144" spans="1:13" ht="39" x14ac:dyDescent="0.3">
      <c r="A144" s="2" t="s">
        <v>8</v>
      </c>
      <c r="B144" s="1" t="s">
        <v>9</v>
      </c>
      <c r="C144" s="2" t="s">
        <v>16</v>
      </c>
      <c r="D144" s="2" t="s">
        <v>20</v>
      </c>
      <c r="E144" s="2" t="s">
        <v>286</v>
      </c>
      <c r="F144" s="1" t="s">
        <v>12</v>
      </c>
      <c r="G144" s="1" t="s">
        <v>13</v>
      </c>
      <c r="H144" s="2" t="s">
        <v>42</v>
      </c>
      <c r="J144" s="11" t="s">
        <v>322</v>
      </c>
      <c r="K144" s="2" t="s">
        <v>100</v>
      </c>
      <c r="L144" s="12">
        <v>2548.9999899999998</v>
      </c>
    </row>
    <row r="145" spans="1:15" ht="39" x14ac:dyDescent="0.3">
      <c r="A145" s="2" t="s">
        <v>8</v>
      </c>
      <c r="B145" s="1" t="s">
        <v>9</v>
      </c>
      <c r="C145" s="2" t="s">
        <v>16</v>
      </c>
      <c r="D145" s="2" t="s">
        <v>20</v>
      </c>
      <c r="E145" s="2" t="s">
        <v>286</v>
      </c>
      <c r="F145" s="1" t="s">
        <v>12</v>
      </c>
      <c r="G145" s="1" t="s">
        <v>53</v>
      </c>
      <c r="H145" s="2" t="s">
        <v>14</v>
      </c>
      <c r="J145" s="11" t="s">
        <v>303</v>
      </c>
      <c r="K145" s="2" t="s">
        <v>157</v>
      </c>
      <c r="L145" s="8">
        <v>722500</v>
      </c>
    </row>
    <row r="146" spans="1:15" ht="39" x14ac:dyDescent="0.3">
      <c r="A146" s="2" t="s">
        <v>8</v>
      </c>
      <c r="B146" s="1" t="s">
        <v>9</v>
      </c>
      <c r="C146" s="2" t="s">
        <v>16</v>
      </c>
      <c r="D146" s="2" t="s">
        <v>20</v>
      </c>
      <c r="E146" s="2" t="s">
        <v>286</v>
      </c>
      <c r="F146" s="1" t="s">
        <v>12</v>
      </c>
      <c r="G146" s="1" t="s">
        <v>84</v>
      </c>
      <c r="H146" s="2" t="s">
        <v>14</v>
      </c>
      <c r="J146" s="11" t="s">
        <v>305</v>
      </c>
      <c r="K146" s="2" t="s">
        <v>157</v>
      </c>
      <c r="L146" s="8">
        <v>127500</v>
      </c>
    </row>
    <row r="147" spans="1:15" ht="39" x14ac:dyDescent="0.3">
      <c r="A147" s="2" t="s">
        <v>8</v>
      </c>
      <c r="B147" s="1" t="s">
        <v>9</v>
      </c>
      <c r="C147" s="2" t="s">
        <v>21</v>
      </c>
      <c r="D147" s="2" t="s">
        <v>419</v>
      </c>
      <c r="E147" s="2" t="s">
        <v>286</v>
      </c>
      <c r="F147" s="1" t="s">
        <v>12</v>
      </c>
      <c r="G147" s="1" t="s">
        <v>13</v>
      </c>
      <c r="H147" s="2" t="s">
        <v>14</v>
      </c>
      <c r="J147" s="2" t="s">
        <v>168</v>
      </c>
      <c r="K147" s="2" t="s">
        <v>157</v>
      </c>
      <c r="L147" s="8">
        <v>32774</v>
      </c>
    </row>
    <row r="148" spans="1:15" ht="39" x14ac:dyDescent="0.3">
      <c r="A148" s="2" t="s">
        <v>8</v>
      </c>
      <c r="B148" s="1" t="s">
        <v>9</v>
      </c>
      <c r="C148" s="2" t="s">
        <v>21</v>
      </c>
      <c r="D148" s="2" t="s">
        <v>419</v>
      </c>
      <c r="E148" s="2" t="s">
        <v>286</v>
      </c>
      <c r="F148" s="1" t="s">
        <v>12</v>
      </c>
      <c r="G148" s="1" t="s">
        <v>13</v>
      </c>
      <c r="H148" s="2" t="s">
        <v>42</v>
      </c>
      <c r="J148" s="11" t="s">
        <v>322</v>
      </c>
      <c r="K148" s="2" t="s">
        <v>100</v>
      </c>
      <c r="L148" s="12">
        <v>20000</v>
      </c>
    </row>
    <row r="149" spans="1:15" ht="52" x14ac:dyDescent="0.3">
      <c r="A149" s="2" t="s">
        <v>8</v>
      </c>
      <c r="B149" s="1" t="s">
        <v>9</v>
      </c>
      <c r="C149" s="2" t="s">
        <v>21</v>
      </c>
      <c r="D149" s="2" t="s">
        <v>44</v>
      </c>
      <c r="E149" s="2" t="s">
        <v>286</v>
      </c>
      <c r="F149" s="1" t="s">
        <v>12</v>
      </c>
      <c r="G149" s="1" t="s">
        <v>13</v>
      </c>
      <c r="H149" s="2" t="s">
        <v>14</v>
      </c>
      <c r="J149" s="2" t="s">
        <v>169</v>
      </c>
      <c r="K149" s="18" t="s">
        <v>327</v>
      </c>
      <c r="L149" s="8">
        <v>2500000</v>
      </c>
    </row>
    <row r="150" spans="1:15" ht="52" x14ac:dyDescent="0.3">
      <c r="A150" s="2" t="s">
        <v>8</v>
      </c>
      <c r="B150" s="1" t="s">
        <v>9</v>
      </c>
      <c r="C150" s="2" t="s">
        <v>21</v>
      </c>
      <c r="D150" s="2" t="s">
        <v>44</v>
      </c>
      <c r="E150" s="2" t="s">
        <v>286</v>
      </c>
      <c r="F150" s="1" t="s">
        <v>12</v>
      </c>
      <c r="G150" s="1" t="s">
        <v>13</v>
      </c>
      <c r="H150" s="2" t="s">
        <v>14</v>
      </c>
      <c r="J150" s="2" t="s">
        <v>170</v>
      </c>
      <c r="K150" s="18" t="s">
        <v>327</v>
      </c>
      <c r="L150" s="8">
        <v>780000</v>
      </c>
    </row>
    <row r="151" spans="1:15" ht="52" x14ac:dyDescent="0.3">
      <c r="A151" s="2" t="s">
        <v>8</v>
      </c>
      <c r="B151" s="1" t="s">
        <v>9</v>
      </c>
      <c r="C151" s="2" t="s">
        <v>21</v>
      </c>
      <c r="D151" s="2" t="s">
        <v>44</v>
      </c>
      <c r="E151" s="2" t="s">
        <v>286</v>
      </c>
      <c r="F151" s="1" t="s">
        <v>12</v>
      </c>
      <c r="G151" s="1" t="s">
        <v>13</v>
      </c>
      <c r="H151" s="2" t="s">
        <v>14</v>
      </c>
      <c r="J151" s="2" t="s">
        <v>171</v>
      </c>
      <c r="K151" s="18" t="s">
        <v>327</v>
      </c>
      <c r="L151" s="8">
        <v>100000</v>
      </c>
    </row>
    <row r="152" spans="1:15" ht="52" x14ac:dyDescent="0.3">
      <c r="A152" s="2" t="s">
        <v>8</v>
      </c>
      <c r="B152" s="1" t="s">
        <v>9</v>
      </c>
      <c r="C152" s="2" t="s">
        <v>21</v>
      </c>
      <c r="D152" s="2" t="s">
        <v>44</v>
      </c>
      <c r="E152" s="2" t="s">
        <v>286</v>
      </c>
      <c r="F152" s="1" t="s">
        <v>12</v>
      </c>
      <c r="G152" s="1" t="s">
        <v>13</v>
      </c>
      <c r="H152" s="2" t="s">
        <v>14</v>
      </c>
      <c r="J152" s="2" t="s">
        <v>172</v>
      </c>
      <c r="K152" s="18" t="s">
        <v>327</v>
      </c>
      <c r="L152" s="8">
        <v>15000</v>
      </c>
    </row>
    <row r="153" spans="1:15" ht="52" x14ac:dyDescent="0.3">
      <c r="A153" s="2" t="s">
        <v>8</v>
      </c>
      <c r="B153" s="1" t="s">
        <v>9</v>
      </c>
      <c r="C153" s="2" t="s">
        <v>21</v>
      </c>
      <c r="D153" s="2" t="s">
        <v>44</v>
      </c>
      <c r="E153" s="2" t="s">
        <v>286</v>
      </c>
      <c r="F153" s="1" t="s">
        <v>12</v>
      </c>
      <c r="G153" s="1" t="s">
        <v>13</v>
      </c>
      <c r="H153" s="2" t="s">
        <v>14</v>
      </c>
      <c r="J153" s="2" t="s">
        <v>173</v>
      </c>
      <c r="K153" s="18" t="s">
        <v>327</v>
      </c>
      <c r="L153" s="8">
        <v>100000</v>
      </c>
    </row>
    <row r="154" spans="1:15" ht="52" x14ac:dyDescent="0.3">
      <c r="A154" s="2" t="s">
        <v>8</v>
      </c>
      <c r="B154" s="1" t="s">
        <v>9</v>
      </c>
      <c r="C154" s="2" t="s">
        <v>21</v>
      </c>
      <c r="D154" s="2" t="s">
        <v>44</v>
      </c>
      <c r="E154" s="2" t="s">
        <v>286</v>
      </c>
      <c r="F154" s="1" t="s">
        <v>12</v>
      </c>
      <c r="G154" s="1" t="s">
        <v>13</v>
      </c>
      <c r="H154" s="2" t="s">
        <v>14</v>
      </c>
      <c r="J154" s="2" t="s">
        <v>174</v>
      </c>
      <c r="K154" s="18" t="s">
        <v>327</v>
      </c>
      <c r="L154" s="8">
        <v>99999.999979999993</v>
      </c>
    </row>
    <row r="155" spans="1:15" ht="52" x14ac:dyDescent="0.3">
      <c r="A155" s="2" t="s">
        <v>8</v>
      </c>
      <c r="B155" s="1" t="s">
        <v>9</v>
      </c>
      <c r="C155" s="2" t="s">
        <v>21</v>
      </c>
      <c r="D155" s="2" t="s">
        <v>44</v>
      </c>
      <c r="E155" s="2" t="s">
        <v>286</v>
      </c>
      <c r="F155" s="1" t="s">
        <v>12</v>
      </c>
      <c r="G155" s="1" t="s">
        <v>13</v>
      </c>
      <c r="H155" s="2" t="s">
        <v>14</v>
      </c>
      <c r="J155" s="2" t="s">
        <v>175</v>
      </c>
      <c r="K155" s="18" t="s">
        <v>327</v>
      </c>
      <c r="L155" s="8">
        <v>74999.999989999997</v>
      </c>
    </row>
    <row r="156" spans="1:15" ht="52" x14ac:dyDescent="0.3">
      <c r="A156" s="2" t="s">
        <v>8</v>
      </c>
      <c r="B156" s="1" t="s">
        <v>9</v>
      </c>
      <c r="C156" s="2" t="s">
        <v>21</v>
      </c>
      <c r="D156" s="2" t="s">
        <v>44</v>
      </c>
      <c r="E156" s="2" t="s">
        <v>286</v>
      </c>
      <c r="F156" s="1" t="s">
        <v>12</v>
      </c>
      <c r="G156" s="1" t="s">
        <v>13</v>
      </c>
      <c r="H156" s="2" t="s">
        <v>14</v>
      </c>
      <c r="J156" s="2" t="s">
        <v>176</v>
      </c>
      <c r="K156" s="18" t="s">
        <v>327</v>
      </c>
      <c r="L156" s="8">
        <v>36000</v>
      </c>
    </row>
    <row r="157" spans="1:15" ht="52" x14ac:dyDescent="0.3">
      <c r="A157" s="2" t="s">
        <v>8</v>
      </c>
      <c r="B157" s="1" t="s">
        <v>9</v>
      </c>
      <c r="C157" s="2" t="s">
        <v>21</v>
      </c>
      <c r="D157" s="2" t="s">
        <v>44</v>
      </c>
      <c r="E157" s="2" t="s">
        <v>286</v>
      </c>
      <c r="F157" s="1" t="s">
        <v>12</v>
      </c>
      <c r="G157" s="1" t="s">
        <v>13</v>
      </c>
      <c r="H157" s="2" t="s">
        <v>14</v>
      </c>
      <c r="I157" s="1" t="s">
        <v>66</v>
      </c>
      <c r="J157" s="2" t="s">
        <v>177</v>
      </c>
      <c r="K157" s="18" t="s">
        <v>327</v>
      </c>
      <c r="L157" s="8">
        <v>534400</v>
      </c>
    </row>
    <row r="158" spans="1:15" ht="39" x14ac:dyDescent="0.3">
      <c r="A158" s="2" t="s">
        <v>8</v>
      </c>
      <c r="B158" s="1" t="s">
        <v>9</v>
      </c>
      <c r="C158" s="2" t="s">
        <v>21</v>
      </c>
      <c r="D158" s="2" t="s">
        <v>44</v>
      </c>
      <c r="E158" s="2" t="s">
        <v>286</v>
      </c>
      <c r="F158" s="1" t="s">
        <v>12</v>
      </c>
      <c r="G158" s="1" t="s">
        <v>13</v>
      </c>
      <c r="H158" s="2" t="s">
        <v>42</v>
      </c>
      <c r="J158" s="11" t="s">
        <v>322</v>
      </c>
      <c r="K158" s="2" t="s">
        <v>100</v>
      </c>
      <c r="L158" s="12">
        <v>669435</v>
      </c>
    </row>
    <row r="159" spans="1:15" ht="39" x14ac:dyDescent="0.3">
      <c r="A159" s="2" t="s">
        <v>8</v>
      </c>
      <c r="B159" s="1" t="s">
        <v>9</v>
      </c>
      <c r="C159" s="2" t="s">
        <v>21</v>
      </c>
      <c r="D159" s="2" t="s">
        <v>52</v>
      </c>
      <c r="E159" s="2" t="s">
        <v>286</v>
      </c>
      <c r="F159" s="1" t="s">
        <v>12</v>
      </c>
      <c r="G159" s="1" t="s">
        <v>53</v>
      </c>
      <c r="H159" s="2" t="s">
        <v>14</v>
      </c>
      <c r="J159" s="2" t="s">
        <v>304</v>
      </c>
      <c r="K159" s="2" t="s">
        <v>307</v>
      </c>
      <c r="L159" s="8">
        <v>1774587</v>
      </c>
    </row>
    <row r="160" spans="1:15" s="20" customFormat="1" ht="39" x14ac:dyDescent="0.3">
      <c r="A160" s="11" t="s">
        <v>8</v>
      </c>
      <c r="B160" s="20" t="s">
        <v>9</v>
      </c>
      <c r="C160" s="11" t="s">
        <v>21</v>
      </c>
      <c r="D160" s="11" t="s">
        <v>22</v>
      </c>
      <c r="E160" s="11" t="s">
        <v>286</v>
      </c>
      <c r="F160" s="20" t="s">
        <v>12</v>
      </c>
      <c r="G160" s="20" t="s">
        <v>13</v>
      </c>
      <c r="H160" s="11" t="s">
        <v>14</v>
      </c>
      <c r="J160" s="18" t="s">
        <v>178</v>
      </c>
      <c r="K160" s="11" t="s">
        <v>100</v>
      </c>
      <c r="L160" s="12">
        <v>467670</v>
      </c>
      <c r="M160" s="65"/>
      <c r="N160" s="65"/>
      <c r="O160" s="65"/>
    </row>
    <row r="161" spans="1:12" ht="39" x14ac:dyDescent="0.3">
      <c r="A161" s="2" t="s">
        <v>8</v>
      </c>
      <c r="B161" s="1" t="s">
        <v>9</v>
      </c>
      <c r="C161" s="2" t="s">
        <v>21</v>
      </c>
      <c r="D161" s="2" t="s">
        <v>22</v>
      </c>
      <c r="E161" s="2" t="s">
        <v>286</v>
      </c>
      <c r="F161" s="1" t="s">
        <v>12</v>
      </c>
      <c r="G161" s="1" t="s">
        <v>13</v>
      </c>
      <c r="H161" s="2" t="s">
        <v>14</v>
      </c>
      <c r="J161" s="2" t="s">
        <v>179</v>
      </c>
      <c r="K161" s="18" t="s">
        <v>330</v>
      </c>
      <c r="L161" s="8">
        <v>466832</v>
      </c>
    </row>
    <row r="162" spans="1:12" ht="39" x14ac:dyDescent="0.3">
      <c r="A162" s="2" t="s">
        <v>8</v>
      </c>
      <c r="B162" s="1" t="s">
        <v>9</v>
      </c>
      <c r="C162" s="2" t="s">
        <v>21</v>
      </c>
      <c r="D162" s="2" t="s">
        <v>22</v>
      </c>
      <c r="E162" s="2" t="s">
        <v>286</v>
      </c>
      <c r="F162" s="1" t="s">
        <v>12</v>
      </c>
      <c r="G162" s="1" t="s">
        <v>13</v>
      </c>
      <c r="H162" s="2" t="s">
        <v>14</v>
      </c>
      <c r="J162" s="2" t="s">
        <v>422</v>
      </c>
      <c r="K162" s="18" t="s">
        <v>330</v>
      </c>
      <c r="L162" s="8">
        <v>326054.99998999998</v>
      </c>
    </row>
    <row r="163" spans="1:12" ht="52" x14ac:dyDescent="0.3">
      <c r="A163" s="2" t="s">
        <v>8</v>
      </c>
      <c r="B163" s="1" t="s">
        <v>9</v>
      </c>
      <c r="C163" s="2" t="s">
        <v>21</v>
      </c>
      <c r="D163" s="2" t="s">
        <v>22</v>
      </c>
      <c r="E163" s="2" t="s">
        <v>286</v>
      </c>
      <c r="F163" s="1" t="s">
        <v>12</v>
      </c>
      <c r="G163" s="1" t="s">
        <v>13</v>
      </c>
      <c r="H163" s="2" t="s">
        <v>14</v>
      </c>
      <c r="J163" s="2" t="s">
        <v>180</v>
      </c>
      <c r="K163" s="2" t="s">
        <v>98</v>
      </c>
      <c r="L163" s="8">
        <v>25000</v>
      </c>
    </row>
    <row r="164" spans="1:12" ht="39" x14ac:dyDescent="0.3">
      <c r="A164" s="2" t="s">
        <v>8</v>
      </c>
      <c r="B164" s="1" t="s">
        <v>9</v>
      </c>
      <c r="C164" s="2" t="s">
        <v>21</v>
      </c>
      <c r="D164" s="2" t="s">
        <v>22</v>
      </c>
      <c r="E164" s="2" t="s">
        <v>286</v>
      </c>
      <c r="F164" s="1" t="s">
        <v>12</v>
      </c>
      <c r="G164" s="1" t="s">
        <v>13</v>
      </c>
      <c r="H164" s="2" t="s">
        <v>14</v>
      </c>
      <c r="J164" s="2" t="s">
        <v>181</v>
      </c>
      <c r="K164" s="2" t="s">
        <v>100</v>
      </c>
      <c r="L164" s="8">
        <v>18000</v>
      </c>
    </row>
    <row r="165" spans="1:12" ht="39" x14ac:dyDescent="0.3">
      <c r="A165" s="2" t="s">
        <v>8</v>
      </c>
      <c r="B165" s="1" t="s">
        <v>9</v>
      </c>
      <c r="C165" s="2" t="s">
        <v>21</v>
      </c>
      <c r="D165" s="2" t="s">
        <v>22</v>
      </c>
      <c r="E165" s="2" t="s">
        <v>286</v>
      </c>
      <c r="F165" s="1" t="s">
        <v>12</v>
      </c>
      <c r="G165" s="1" t="s">
        <v>13</v>
      </c>
      <c r="H165" s="2" t="s">
        <v>14</v>
      </c>
      <c r="J165" s="2" t="s">
        <v>182</v>
      </c>
      <c r="K165" s="2" t="s">
        <v>100</v>
      </c>
      <c r="L165" s="8">
        <v>2784802.9999899999</v>
      </c>
    </row>
    <row r="166" spans="1:12" ht="39" x14ac:dyDescent="0.3">
      <c r="A166" s="2" t="s">
        <v>8</v>
      </c>
      <c r="B166" s="1" t="s">
        <v>9</v>
      </c>
      <c r="C166" s="2" t="s">
        <v>21</v>
      </c>
      <c r="D166" s="2" t="s">
        <v>22</v>
      </c>
      <c r="E166" s="2" t="s">
        <v>286</v>
      </c>
      <c r="F166" s="1" t="s">
        <v>12</v>
      </c>
      <c r="G166" s="1" t="s">
        <v>13</v>
      </c>
      <c r="H166" s="2" t="s">
        <v>14</v>
      </c>
      <c r="I166" s="1" t="s">
        <v>34</v>
      </c>
      <c r="J166" s="2" t="s">
        <v>183</v>
      </c>
      <c r="K166" s="2" t="s">
        <v>100</v>
      </c>
      <c r="L166" s="8">
        <v>4420848.9999799998</v>
      </c>
    </row>
    <row r="167" spans="1:12" ht="39" x14ac:dyDescent="0.3">
      <c r="A167" s="2" t="s">
        <v>8</v>
      </c>
      <c r="B167" s="1" t="s">
        <v>9</v>
      </c>
      <c r="C167" s="2" t="s">
        <v>21</v>
      </c>
      <c r="D167" s="2" t="s">
        <v>22</v>
      </c>
      <c r="E167" s="2" t="s">
        <v>286</v>
      </c>
      <c r="F167" s="1" t="s">
        <v>12</v>
      </c>
      <c r="G167" s="1" t="s">
        <v>13</v>
      </c>
      <c r="H167" s="2" t="s">
        <v>42</v>
      </c>
      <c r="I167" s="1" t="s">
        <v>29</v>
      </c>
      <c r="J167" s="11" t="s">
        <v>331</v>
      </c>
      <c r="K167" s="2" t="s">
        <v>100</v>
      </c>
      <c r="L167" s="8">
        <v>98739.65</v>
      </c>
    </row>
    <row r="168" spans="1:12" ht="39" x14ac:dyDescent="0.3">
      <c r="A168" s="2" t="s">
        <v>8</v>
      </c>
      <c r="B168" s="1" t="s">
        <v>9</v>
      </c>
      <c r="C168" s="2" t="s">
        <v>21</v>
      </c>
      <c r="D168" s="2" t="s">
        <v>22</v>
      </c>
      <c r="E168" s="2" t="s">
        <v>286</v>
      </c>
      <c r="F168" s="1" t="s">
        <v>12</v>
      </c>
      <c r="G168" s="1" t="s">
        <v>13</v>
      </c>
      <c r="H168" s="2" t="s">
        <v>42</v>
      </c>
      <c r="J168" s="11" t="s">
        <v>322</v>
      </c>
      <c r="K168" s="2" t="s">
        <v>100</v>
      </c>
      <c r="L168" s="12">
        <v>6165306</v>
      </c>
    </row>
    <row r="169" spans="1:12" ht="39" x14ac:dyDescent="0.3">
      <c r="A169" s="2" t="s">
        <v>8</v>
      </c>
      <c r="B169" s="1" t="s">
        <v>9</v>
      </c>
      <c r="C169" s="2" t="s">
        <v>21</v>
      </c>
      <c r="D169" s="2" t="s">
        <v>22</v>
      </c>
      <c r="E169" s="2" t="s">
        <v>286</v>
      </c>
      <c r="F169" s="1" t="s">
        <v>12</v>
      </c>
      <c r="G169" s="1" t="s">
        <v>23</v>
      </c>
      <c r="H169" s="2" t="s">
        <v>24</v>
      </c>
      <c r="I169" s="1" t="s">
        <v>25</v>
      </c>
      <c r="J169" s="2" t="s">
        <v>99</v>
      </c>
      <c r="K169" s="2" t="s">
        <v>100</v>
      </c>
      <c r="L169" s="8">
        <v>13078200</v>
      </c>
    </row>
    <row r="170" spans="1:12" ht="39" x14ac:dyDescent="0.3">
      <c r="A170" s="2" t="s">
        <v>8</v>
      </c>
      <c r="B170" s="1" t="s">
        <v>9</v>
      </c>
      <c r="C170" s="2" t="s">
        <v>21</v>
      </c>
      <c r="D170" s="2" t="s">
        <v>22</v>
      </c>
      <c r="E170" s="2" t="s">
        <v>286</v>
      </c>
      <c r="F170" s="1" t="s">
        <v>12</v>
      </c>
      <c r="G170" s="1" t="s">
        <v>69</v>
      </c>
      <c r="H170" s="2" t="s">
        <v>70</v>
      </c>
      <c r="J170" s="2" t="s">
        <v>70</v>
      </c>
      <c r="K170" s="2" t="s">
        <v>100</v>
      </c>
      <c r="L170" s="8">
        <v>125967</v>
      </c>
    </row>
    <row r="171" spans="1:12" ht="39" x14ac:dyDescent="0.3">
      <c r="A171" s="2" t="s">
        <v>8</v>
      </c>
      <c r="B171" s="1" t="s">
        <v>9</v>
      </c>
      <c r="C171" s="2" t="s">
        <v>21</v>
      </c>
      <c r="D171" s="2" t="s">
        <v>22</v>
      </c>
      <c r="E171" s="2" t="s">
        <v>286</v>
      </c>
      <c r="F171" s="1" t="s">
        <v>12</v>
      </c>
      <c r="G171" s="1" t="s">
        <v>13</v>
      </c>
      <c r="H171" s="2" t="s">
        <v>85</v>
      </c>
      <c r="I171" s="1" t="s">
        <v>79</v>
      </c>
      <c r="J171" s="2" t="s">
        <v>184</v>
      </c>
      <c r="K171" s="18" t="s">
        <v>330</v>
      </c>
      <c r="L171" s="8">
        <v>100000</v>
      </c>
    </row>
    <row r="172" spans="1:12" ht="39" x14ac:dyDescent="0.3">
      <c r="A172" s="2" t="s">
        <v>8</v>
      </c>
      <c r="B172" s="1" t="s">
        <v>9</v>
      </c>
      <c r="C172" s="2" t="s">
        <v>21</v>
      </c>
      <c r="D172" s="2" t="s">
        <v>22</v>
      </c>
      <c r="E172" s="2" t="s">
        <v>286</v>
      </c>
      <c r="F172" s="1" t="s">
        <v>12</v>
      </c>
      <c r="G172" s="1" t="s">
        <v>40</v>
      </c>
      <c r="H172" s="2" t="s">
        <v>42</v>
      </c>
      <c r="J172" s="2" t="s">
        <v>313</v>
      </c>
      <c r="K172" s="2" t="s">
        <v>307</v>
      </c>
      <c r="L172" s="8">
        <v>195511</v>
      </c>
    </row>
    <row r="173" spans="1:12" ht="39" x14ac:dyDescent="0.3">
      <c r="A173" s="2" t="s">
        <v>8</v>
      </c>
      <c r="B173" s="1" t="s">
        <v>9</v>
      </c>
      <c r="C173" s="2" t="s">
        <v>21</v>
      </c>
      <c r="D173" s="2" t="s">
        <v>22</v>
      </c>
      <c r="E173" s="2" t="s">
        <v>286</v>
      </c>
      <c r="F173" s="1" t="s">
        <v>12</v>
      </c>
      <c r="G173" s="1" t="s">
        <v>40</v>
      </c>
      <c r="H173" s="2" t="s">
        <v>42</v>
      </c>
      <c r="J173" s="2" t="s">
        <v>314</v>
      </c>
      <c r="K173" s="2" t="s">
        <v>307</v>
      </c>
      <c r="L173" s="8">
        <v>34501</v>
      </c>
    </row>
    <row r="174" spans="1:12" ht="26" x14ac:dyDescent="0.3">
      <c r="A174" s="2" t="s">
        <v>8</v>
      </c>
      <c r="B174" s="1" t="s">
        <v>26</v>
      </c>
      <c r="C174" s="2" t="s">
        <v>27</v>
      </c>
      <c r="D174" s="2" t="s">
        <v>28</v>
      </c>
      <c r="E174" s="2" t="s">
        <v>286</v>
      </c>
      <c r="F174" s="1" t="s">
        <v>12</v>
      </c>
      <c r="G174" s="1" t="s">
        <v>13</v>
      </c>
      <c r="H174" s="2" t="s">
        <v>78</v>
      </c>
      <c r="J174" s="2" t="s">
        <v>185</v>
      </c>
      <c r="K174" s="2" t="s">
        <v>211</v>
      </c>
      <c r="L174" s="8">
        <v>185600</v>
      </c>
    </row>
    <row r="175" spans="1:12" ht="26" x14ac:dyDescent="0.3">
      <c r="A175" s="2" t="s">
        <v>8</v>
      </c>
      <c r="B175" s="1" t="s">
        <v>26</v>
      </c>
      <c r="C175" s="2" t="s">
        <v>27</v>
      </c>
      <c r="D175" s="2" t="s">
        <v>28</v>
      </c>
      <c r="E175" s="2" t="s">
        <v>286</v>
      </c>
      <c r="F175" s="1" t="s">
        <v>12</v>
      </c>
      <c r="G175" s="1" t="s">
        <v>13</v>
      </c>
      <c r="H175" s="2" t="s">
        <v>78</v>
      </c>
      <c r="J175" s="2" t="s">
        <v>186</v>
      </c>
      <c r="K175" s="2" t="s">
        <v>211</v>
      </c>
      <c r="L175" s="8">
        <v>139500</v>
      </c>
    </row>
    <row r="176" spans="1:12" ht="39" x14ac:dyDescent="0.3">
      <c r="A176" s="2" t="s">
        <v>8</v>
      </c>
      <c r="B176" s="1" t="s">
        <v>26</v>
      </c>
      <c r="C176" s="2" t="s">
        <v>27</v>
      </c>
      <c r="D176" s="2" t="s">
        <v>28</v>
      </c>
      <c r="E176" s="2" t="s">
        <v>286</v>
      </c>
      <c r="F176" s="1" t="s">
        <v>12</v>
      </c>
      <c r="G176" s="1" t="s">
        <v>13</v>
      </c>
      <c r="H176" s="2" t="s">
        <v>14</v>
      </c>
      <c r="J176" s="2" t="s">
        <v>187</v>
      </c>
      <c r="K176" s="2" t="s">
        <v>211</v>
      </c>
      <c r="L176" s="8">
        <v>12252036</v>
      </c>
    </row>
    <row r="177" spans="1:12" ht="26" x14ac:dyDescent="0.3">
      <c r="A177" s="2" t="s">
        <v>8</v>
      </c>
      <c r="B177" s="1" t="s">
        <v>26</v>
      </c>
      <c r="C177" s="2" t="s">
        <v>27</v>
      </c>
      <c r="D177" s="2" t="s">
        <v>28</v>
      </c>
      <c r="E177" s="2" t="s">
        <v>286</v>
      </c>
      <c r="F177" s="1" t="s">
        <v>12</v>
      </c>
      <c r="G177" s="1" t="s">
        <v>13</v>
      </c>
      <c r="H177" s="2" t="s">
        <v>14</v>
      </c>
      <c r="J177" s="2" t="s">
        <v>198</v>
      </c>
      <c r="K177" s="2" t="s">
        <v>211</v>
      </c>
      <c r="L177" s="8">
        <v>530526</v>
      </c>
    </row>
    <row r="178" spans="1:12" ht="26" x14ac:dyDescent="0.3">
      <c r="A178" s="2" t="s">
        <v>8</v>
      </c>
      <c r="B178" s="1" t="s">
        <v>26</v>
      </c>
      <c r="C178" s="2" t="s">
        <v>27</v>
      </c>
      <c r="D178" s="2" t="s">
        <v>28</v>
      </c>
      <c r="E178" s="2" t="s">
        <v>286</v>
      </c>
      <c r="F178" s="1" t="s">
        <v>12</v>
      </c>
      <c r="G178" s="1" t="s">
        <v>13</v>
      </c>
      <c r="H178" s="2" t="s">
        <v>14</v>
      </c>
      <c r="J178" s="2" t="s">
        <v>206</v>
      </c>
      <c r="K178" s="2" t="s">
        <v>211</v>
      </c>
      <c r="L178" s="8">
        <v>120000</v>
      </c>
    </row>
    <row r="179" spans="1:12" ht="26" x14ac:dyDescent="0.3">
      <c r="A179" s="2" t="s">
        <v>8</v>
      </c>
      <c r="B179" s="1" t="s">
        <v>26</v>
      </c>
      <c r="C179" s="2" t="s">
        <v>27</v>
      </c>
      <c r="D179" s="2" t="s">
        <v>28</v>
      </c>
      <c r="E179" s="2" t="s">
        <v>286</v>
      </c>
      <c r="F179" s="1" t="s">
        <v>12</v>
      </c>
      <c r="G179" s="1" t="s">
        <v>13</v>
      </c>
      <c r="H179" s="2" t="s">
        <v>14</v>
      </c>
      <c r="J179" s="2" t="s">
        <v>188</v>
      </c>
      <c r="K179" s="2" t="s">
        <v>211</v>
      </c>
      <c r="L179" s="8">
        <v>2712215</v>
      </c>
    </row>
    <row r="180" spans="1:12" ht="26" x14ac:dyDescent="0.3">
      <c r="A180" s="2" t="s">
        <v>8</v>
      </c>
      <c r="B180" s="1" t="s">
        <v>26</v>
      </c>
      <c r="C180" s="2" t="s">
        <v>27</v>
      </c>
      <c r="D180" s="2" t="s">
        <v>28</v>
      </c>
      <c r="E180" s="2" t="s">
        <v>286</v>
      </c>
      <c r="F180" s="1" t="s">
        <v>12</v>
      </c>
      <c r="G180" s="1" t="s">
        <v>13</v>
      </c>
      <c r="H180" s="2" t="s">
        <v>14</v>
      </c>
      <c r="J180" s="2" t="s">
        <v>189</v>
      </c>
      <c r="K180" s="2" t="s">
        <v>211</v>
      </c>
      <c r="L180" s="8">
        <v>1091641</v>
      </c>
    </row>
    <row r="181" spans="1:12" ht="39" x14ac:dyDescent="0.3">
      <c r="A181" s="2" t="s">
        <v>8</v>
      </c>
      <c r="B181" s="1" t="s">
        <v>26</v>
      </c>
      <c r="C181" s="2" t="s">
        <v>27</v>
      </c>
      <c r="D181" s="2" t="s">
        <v>28</v>
      </c>
      <c r="E181" s="2" t="s">
        <v>286</v>
      </c>
      <c r="F181" s="1" t="s">
        <v>12</v>
      </c>
      <c r="G181" s="1" t="s">
        <v>13</v>
      </c>
      <c r="H181" s="2" t="s">
        <v>14</v>
      </c>
      <c r="J181" s="2" t="s">
        <v>190</v>
      </c>
      <c r="K181" s="2" t="s">
        <v>211</v>
      </c>
      <c r="L181" s="8">
        <v>2885306.9999899999</v>
      </c>
    </row>
    <row r="182" spans="1:12" ht="26" x14ac:dyDescent="0.3">
      <c r="A182" s="2" t="s">
        <v>8</v>
      </c>
      <c r="B182" s="1" t="s">
        <v>26</v>
      </c>
      <c r="C182" s="2" t="s">
        <v>27</v>
      </c>
      <c r="D182" s="2" t="s">
        <v>28</v>
      </c>
      <c r="E182" s="2" t="s">
        <v>286</v>
      </c>
      <c r="F182" s="1" t="s">
        <v>12</v>
      </c>
      <c r="G182" s="1" t="s">
        <v>13</v>
      </c>
      <c r="H182" s="2" t="s">
        <v>14</v>
      </c>
      <c r="J182" s="2" t="s">
        <v>204</v>
      </c>
      <c r="K182" s="2" t="s">
        <v>211</v>
      </c>
      <c r="L182" s="8">
        <v>190000</v>
      </c>
    </row>
    <row r="183" spans="1:12" ht="26" x14ac:dyDescent="0.3">
      <c r="A183" s="2" t="s">
        <v>8</v>
      </c>
      <c r="B183" s="1" t="s">
        <v>26</v>
      </c>
      <c r="C183" s="2" t="s">
        <v>27</v>
      </c>
      <c r="D183" s="2" t="s">
        <v>28</v>
      </c>
      <c r="E183" s="2" t="s">
        <v>286</v>
      </c>
      <c r="F183" s="1" t="s">
        <v>12</v>
      </c>
      <c r="G183" s="1" t="s">
        <v>13</v>
      </c>
      <c r="H183" s="2" t="s">
        <v>14</v>
      </c>
      <c r="J183" s="2" t="s">
        <v>191</v>
      </c>
      <c r="K183" s="2" t="s">
        <v>211</v>
      </c>
      <c r="L183" s="8">
        <v>1039820</v>
      </c>
    </row>
    <row r="184" spans="1:12" ht="39" x14ac:dyDescent="0.3">
      <c r="A184" s="2" t="s">
        <v>8</v>
      </c>
      <c r="B184" s="1" t="s">
        <v>26</v>
      </c>
      <c r="C184" s="2" t="s">
        <v>27</v>
      </c>
      <c r="D184" s="2" t="s">
        <v>28</v>
      </c>
      <c r="E184" s="2" t="s">
        <v>286</v>
      </c>
      <c r="F184" s="1" t="s">
        <v>12</v>
      </c>
      <c r="G184" s="1" t="s">
        <v>13</v>
      </c>
      <c r="H184" s="2" t="s">
        <v>14</v>
      </c>
      <c r="J184" s="2" t="s">
        <v>192</v>
      </c>
      <c r="K184" s="2" t="s">
        <v>211</v>
      </c>
      <c r="L184" s="8">
        <v>1500000</v>
      </c>
    </row>
    <row r="185" spans="1:12" ht="26" x14ac:dyDescent="0.3">
      <c r="A185" s="2" t="s">
        <v>8</v>
      </c>
      <c r="B185" s="1" t="s">
        <v>26</v>
      </c>
      <c r="C185" s="2" t="s">
        <v>27</v>
      </c>
      <c r="D185" s="2" t="s">
        <v>28</v>
      </c>
      <c r="E185" s="2" t="s">
        <v>286</v>
      </c>
      <c r="F185" s="1" t="s">
        <v>12</v>
      </c>
      <c r="G185" s="1" t="s">
        <v>13</v>
      </c>
      <c r="H185" s="2" t="s">
        <v>14</v>
      </c>
      <c r="J185" s="2" t="s">
        <v>193</v>
      </c>
      <c r="K185" s="2" t="s">
        <v>211</v>
      </c>
      <c r="L185" s="8">
        <v>2461000</v>
      </c>
    </row>
    <row r="186" spans="1:12" ht="26" x14ac:dyDescent="0.3">
      <c r="A186" s="2" t="s">
        <v>8</v>
      </c>
      <c r="B186" s="1" t="s">
        <v>26</v>
      </c>
      <c r="C186" s="2" t="s">
        <v>27</v>
      </c>
      <c r="D186" s="2" t="s">
        <v>28</v>
      </c>
      <c r="E186" s="2" t="s">
        <v>286</v>
      </c>
      <c r="F186" s="1" t="s">
        <v>12</v>
      </c>
      <c r="G186" s="1" t="s">
        <v>13</v>
      </c>
      <c r="H186" s="2" t="s">
        <v>14</v>
      </c>
      <c r="J186" s="2" t="s">
        <v>196</v>
      </c>
      <c r="K186" s="2" t="s">
        <v>211</v>
      </c>
      <c r="L186" s="8">
        <v>1700000</v>
      </c>
    </row>
    <row r="187" spans="1:12" ht="39" x14ac:dyDescent="0.3">
      <c r="A187" s="2" t="s">
        <v>8</v>
      </c>
      <c r="B187" s="1" t="s">
        <v>26</v>
      </c>
      <c r="C187" s="2" t="s">
        <v>27</v>
      </c>
      <c r="D187" s="2" t="s">
        <v>28</v>
      </c>
      <c r="E187" s="2" t="s">
        <v>286</v>
      </c>
      <c r="F187" s="1" t="s">
        <v>12</v>
      </c>
      <c r="G187" s="1" t="s">
        <v>13</v>
      </c>
      <c r="H187" s="2" t="s">
        <v>14</v>
      </c>
      <c r="J187" s="2" t="s">
        <v>199</v>
      </c>
      <c r="K187" s="2" t="s">
        <v>211</v>
      </c>
      <c r="L187" s="8">
        <v>445000</v>
      </c>
    </row>
    <row r="188" spans="1:12" ht="52" x14ac:dyDescent="0.3">
      <c r="A188" s="2" t="s">
        <v>8</v>
      </c>
      <c r="B188" s="1" t="s">
        <v>26</v>
      </c>
      <c r="C188" s="2" t="s">
        <v>27</v>
      </c>
      <c r="D188" s="2" t="s">
        <v>28</v>
      </c>
      <c r="E188" s="2" t="s">
        <v>286</v>
      </c>
      <c r="F188" s="1" t="s">
        <v>12</v>
      </c>
      <c r="G188" s="1" t="s">
        <v>13</v>
      </c>
      <c r="H188" s="2" t="s">
        <v>14</v>
      </c>
      <c r="J188" s="2" t="s">
        <v>202</v>
      </c>
      <c r="K188" s="2" t="s">
        <v>211</v>
      </c>
      <c r="L188" s="8">
        <v>300000</v>
      </c>
    </row>
    <row r="189" spans="1:12" ht="26" x14ac:dyDescent="0.3">
      <c r="A189" s="2" t="s">
        <v>8</v>
      </c>
      <c r="B189" s="1" t="s">
        <v>26</v>
      </c>
      <c r="C189" s="2" t="s">
        <v>27</v>
      </c>
      <c r="D189" s="2" t="s">
        <v>28</v>
      </c>
      <c r="E189" s="2" t="s">
        <v>286</v>
      </c>
      <c r="F189" s="1" t="s">
        <v>12</v>
      </c>
      <c r="G189" s="1" t="s">
        <v>13</v>
      </c>
      <c r="H189" s="2" t="s">
        <v>14</v>
      </c>
      <c r="J189" s="2" t="s">
        <v>195</v>
      </c>
      <c r="K189" s="2" t="s">
        <v>211</v>
      </c>
      <c r="L189" s="8">
        <v>1907356</v>
      </c>
    </row>
    <row r="190" spans="1:12" ht="39" x14ac:dyDescent="0.3">
      <c r="A190" s="2" t="s">
        <v>8</v>
      </c>
      <c r="B190" s="1" t="s">
        <v>26</v>
      </c>
      <c r="C190" s="2" t="s">
        <v>27</v>
      </c>
      <c r="D190" s="2" t="s">
        <v>28</v>
      </c>
      <c r="E190" s="2" t="s">
        <v>286</v>
      </c>
      <c r="F190" s="1" t="s">
        <v>12</v>
      </c>
      <c r="G190" s="1" t="s">
        <v>13</v>
      </c>
      <c r="H190" s="2" t="s">
        <v>14</v>
      </c>
      <c r="J190" s="2" t="s">
        <v>194</v>
      </c>
      <c r="K190" s="2" t="s">
        <v>211</v>
      </c>
      <c r="L190" s="8">
        <v>2440000</v>
      </c>
    </row>
    <row r="191" spans="1:12" ht="26" x14ac:dyDescent="0.3">
      <c r="A191" s="2" t="s">
        <v>8</v>
      </c>
      <c r="B191" s="1" t="s">
        <v>26</v>
      </c>
      <c r="C191" s="2" t="s">
        <v>27</v>
      </c>
      <c r="D191" s="2" t="s">
        <v>28</v>
      </c>
      <c r="E191" s="2" t="s">
        <v>286</v>
      </c>
      <c r="F191" s="1" t="s">
        <v>12</v>
      </c>
      <c r="G191" s="1" t="s">
        <v>13</v>
      </c>
      <c r="H191" s="2" t="s">
        <v>14</v>
      </c>
      <c r="J191" s="2" t="s">
        <v>455</v>
      </c>
      <c r="K191" s="2" t="s">
        <v>211</v>
      </c>
      <c r="L191" s="8">
        <v>1491752</v>
      </c>
    </row>
    <row r="192" spans="1:12" ht="26" x14ac:dyDescent="0.3">
      <c r="A192" s="2" t="s">
        <v>8</v>
      </c>
      <c r="B192" s="1" t="s">
        <v>26</v>
      </c>
      <c r="C192" s="2" t="s">
        <v>27</v>
      </c>
      <c r="D192" s="2" t="s">
        <v>28</v>
      </c>
      <c r="E192" s="2" t="s">
        <v>286</v>
      </c>
      <c r="F192" s="1" t="s">
        <v>12</v>
      </c>
      <c r="G192" s="1" t="s">
        <v>13</v>
      </c>
      <c r="H192" s="2" t="s">
        <v>14</v>
      </c>
      <c r="J192" s="2" t="s">
        <v>456</v>
      </c>
      <c r="K192" s="2" t="s">
        <v>211</v>
      </c>
      <c r="L192" s="8">
        <v>55000</v>
      </c>
    </row>
    <row r="193" spans="1:13" ht="26" x14ac:dyDescent="0.3">
      <c r="A193" s="2" t="s">
        <v>8</v>
      </c>
      <c r="B193" s="1" t="s">
        <v>26</v>
      </c>
      <c r="C193" s="2" t="s">
        <v>27</v>
      </c>
      <c r="D193" s="2" t="s">
        <v>28</v>
      </c>
      <c r="E193" s="2" t="s">
        <v>286</v>
      </c>
      <c r="F193" s="1" t="s">
        <v>12</v>
      </c>
      <c r="G193" s="1" t="s">
        <v>13</v>
      </c>
      <c r="H193" s="2" t="s">
        <v>14</v>
      </c>
      <c r="I193" s="1" t="s">
        <v>58</v>
      </c>
      <c r="J193" s="2" t="s">
        <v>457</v>
      </c>
      <c r="K193" s="2" t="s">
        <v>211</v>
      </c>
      <c r="L193" s="8">
        <v>1737033</v>
      </c>
    </row>
    <row r="194" spans="1:13" ht="26" x14ac:dyDescent="0.3">
      <c r="A194" s="2" t="s">
        <v>8</v>
      </c>
      <c r="B194" s="1" t="s">
        <v>26</v>
      </c>
      <c r="C194" s="2" t="s">
        <v>27</v>
      </c>
      <c r="D194" s="2" t="s">
        <v>28</v>
      </c>
      <c r="E194" s="2" t="s">
        <v>286</v>
      </c>
      <c r="F194" s="1" t="s">
        <v>12</v>
      </c>
      <c r="G194" s="1" t="s">
        <v>13</v>
      </c>
      <c r="H194" s="2" t="s">
        <v>14</v>
      </c>
      <c r="J194" s="2" t="s">
        <v>197</v>
      </c>
      <c r="K194" s="2" t="s">
        <v>211</v>
      </c>
      <c r="L194" s="8">
        <v>866748.15</v>
      </c>
    </row>
    <row r="195" spans="1:13" ht="39" x14ac:dyDescent="0.3">
      <c r="A195" s="2" t="s">
        <v>8</v>
      </c>
      <c r="B195" s="1" t="s">
        <v>26</v>
      </c>
      <c r="C195" s="2" t="s">
        <v>27</v>
      </c>
      <c r="D195" s="2" t="s">
        <v>28</v>
      </c>
      <c r="E195" s="2" t="s">
        <v>286</v>
      </c>
      <c r="F195" s="1" t="s">
        <v>12</v>
      </c>
      <c r="G195" s="1" t="s">
        <v>13</v>
      </c>
      <c r="H195" s="2" t="s">
        <v>14</v>
      </c>
      <c r="J195" s="2" t="s">
        <v>458</v>
      </c>
      <c r="K195" s="2" t="s">
        <v>211</v>
      </c>
      <c r="L195" s="8">
        <v>654478</v>
      </c>
    </row>
    <row r="196" spans="1:13" ht="39" x14ac:dyDescent="0.3">
      <c r="A196" s="2" t="s">
        <v>8</v>
      </c>
      <c r="B196" s="1" t="s">
        <v>26</v>
      </c>
      <c r="C196" s="2" t="s">
        <v>27</v>
      </c>
      <c r="D196" s="2" t="s">
        <v>28</v>
      </c>
      <c r="E196" s="2" t="s">
        <v>286</v>
      </c>
      <c r="F196" s="1" t="s">
        <v>12</v>
      </c>
      <c r="G196" s="1" t="s">
        <v>13</v>
      </c>
      <c r="H196" s="2" t="s">
        <v>14</v>
      </c>
      <c r="J196" s="2" t="s">
        <v>459</v>
      </c>
      <c r="K196" s="2" t="s">
        <v>211</v>
      </c>
      <c r="L196" s="8">
        <v>60000</v>
      </c>
    </row>
    <row r="197" spans="1:13" ht="39" x14ac:dyDescent="0.3">
      <c r="A197" s="2" t="s">
        <v>8</v>
      </c>
      <c r="B197" s="1" t="s">
        <v>26</v>
      </c>
      <c r="C197" s="2" t="s">
        <v>27</v>
      </c>
      <c r="D197" s="2" t="s">
        <v>28</v>
      </c>
      <c r="E197" s="2" t="s">
        <v>286</v>
      </c>
      <c r="F197" s="1" t="s">
        <v>12</v>
      </c>
      <c r="G197" s="1" t="s">
        <v>13</v>
      </c>
      <c r="H197" s="2" t="s">
        <v>14</v>
      </c>
      <c r="I197" s="1" t="s">
        <v>81</v>
      </c>
      <c r="J197" s="2" t="s">
        <v>460</v>
      </c>
      <c r="K197" s="2" t="s">
        <v>211</v>
      </c>
      <c r="L197" s="8">
        <v>150000</v>
      </c>
    </row>
    <row r="198" spans="1:13" ht="26" x14ac:dyDescent="0.3">
      <c r="A198" s="2" t="s">
        <v>8</v>
      </c>
      <c r="B198" s="1" t="s">
        <v>26</v>
      </c>
      <c r="C198" s="2" t="s">
        <v>27</v>
      </c>
      <c r="D198" s="2" t="s">
        <v>28</v>
      </c>
      <c r="E198" s="2" t="s">
        <v>286</v>
      </c>
      <c r="F198" s="1" t="s">
        <v>12</v>
      </c>
      <c r="G198" s="1" t="s">
        <v>13</v>
      </c>
      <c r="H198" s="2" t="s">
        <v>14</v>
      </c>
      <c r="J198" s="2" t="s">
        <v>205</v>
      </c>
      <c r="K198" s="2" t="s">
        <v>211</v>
      </c>
      <c r="L198" s="8">
        <v>183600</v>
      </c>
    </row>
    <row r="199" spans="1:13" ht="52" x14ac:dyDescent="0.3">
      <c r="A199" s="2" t="s">
        <v>8</v>
      </c>
      <c r="B199" s="1" t="s">
        <v>26</v>
      </c>
      <c r="C199" s="2" t="s">
        <v>27</v>
      </c>
      <c r="D199" s="2" t="s">
        <v>28</v>
      </c>
      <c r="E199" s="2" t="s">
        <v>286</v>
      </c>
      <c r="F199" s="1" t="s">
        <v>12</v>
      </c>
      <c r="G199" s="1" t="s">
        <v>13</v>
      </c>
      <c r="H199" s="2" t="s">
        <v>14</v>
      </c>
      <c r="J199" s="2" t="s">
        <v>200</v>
      </c>
      <c r="K199" s="2" t="s">
        <v>211</v>
      </c>
      <c r="L199" s="8">
        <v>200000</v>
      </c>
    </row>
    <row r="200" spans="1:13" ht="52" x14ac:dyDescent="0.3">
      <c r="A200" s="2" t="s">
        <v>8</v>
      </c>
      <c r="B200" s="1" t="s">
        <v>26</v>
      </c>
      <c r="C200" s="2" t="s">
        <v>27</v>
      </c>
      <c r="D200" s="2" t="s">
        <v>28</v>
      </c>
      <c r="E200" s="2" t="s">
        <v>286</v>
      </c>
      <c r="F200" s="1" t="s">
        <v>12</v>
      </c>
      <c r="G200" s="1" t="s">
        <v>13</v>
      </c>
      <c r="H200" s="2" t="s">
        <v>14</v>
      </c>
      <c r="J200" s="2" t="s">
        <v>201</v>
      </c>
      <c r="K200" s="2" t="s">
        <v>211</v>
      </c>
      <c r="L200" s="8">
        <v>200000</v>
      </c>
    </row>
    <row r="201" spans="1:13" ht="26" x14ac:dyDescent="0.3">
      <c r="A201" s="2" t="s">
        <v>8</v>
      </c>
      <c r="B201" s="1" t="s">
        <v>26</v>
      </c>
      <c r="C201" s="2" t="s">
        <v>27</v>
      </c>
      <c r="D201" s="2" t="s">
        <v>28</v>
      </c>
      <c r="E201" s="2" t="s">
        <v>286</v>
      </c>
      <c r="F201" s="1" t="s">
        <v>12</v>
      </c>
      <c r="G201" s="1" t="s">
        <v>13</v>
      </c>
      <c r="H201" s="2" t="s">
        <v>14</v>
      </c>
      <c r="J201" s="2" t="s">
        <v>203</v>
      </c>
      <c r="K201" s="2" t="s">
        <v>211</v>
      </c>
      <c r="L201" s="8">
        <v>292049.99998999998</v>
      </c>
    </row>
    <row r="202" spans="1:13" ht="26" x14ac:dyDescent="0.3">
      <c r="A202" s="2" t="s">
        <v>8</v>
      </c>
      <c r="B202" s="1" t="s">
        <v>26</v>
      </c>
      <c r="C202" s="2" t="s">
        <v>27</v>
      </c>
      <c r="D202" s="2" t="s">
        <v>28</v>
      </c>
      <c r="E202" s="2" t="s">
        <v>286</v>
      </c>
      <c r="F202" s="1" t="s">
        <v>12</v>
      </c>
      <c r="G202" s="1" t="s">
        <v>13</v>
      </c>
      <c r="H202" s="2" t="s">
        <v>14</v>
      </c>
      <c r="I202" s="1" t="s">
        <v>34</v>
      </c>
      <c r="J202" s="2" t="s">
        <v>183</v>
      </c>
      <c r="K202" s="2" t="s">
        <v>211</v>
      </c>
      <c r="L202" s="8">
        <v>99999.999989999502</v>
      </c>
    </row>
    <row r="203" spans="1:13" ht="39" x14ac:dyDescent="0.3">
      <c r="A203" s="2" t="s">
        <v>8</v>
      </c>
      <c r="B203" s="1" t="s">
        <v>26</v>
      </c>
      <c r="C203" s="2" t="s">
        <v>27</v>
      </c>
      <c r="D203" s="2" t="s">
        <v>28</v>
      </c>
      <c r="E203" s="2" t="s">
        <v>286</v>
      </c>
      <c r="F203" s="1" t="s">
        <v>12</v>
      </c>
      <c r="G203" s="1" t="s">
        <v>13</v>
      </c>
      <c r="H203" s="2" t="s">
        <v>14</v>
      </c>
      <c r="I203" s="1" t="s">
        <v>73</v>
      </c>
      <c r="J203" s="43" t="s">
        <v>461</v>
      </c>
      <c r="K203" s="2" t="s">
        <v>211</v>
      </c>
      <c r="L203" s="8">
        <v>360000</v>
      </c>
      <c r="M203" s="10"/>
    </row>
    <row r="204" spans="1:13" ht="26" x14ac:dyDescent="0.3">
      <c r="A204" s="2" t="s">
        <v>8</v>
      </c>
      <c r="B204" s="1" t="s">
        <v>26</v>
      </c>
      <c r="C204" s="2" t="s">
        <v>27</v>
      </c>
      <c r="D204" s="2" t="s">
        <v>28</v>
      </c>
      <c r="E204" s="2" t="s">
        <v>286</v>
      </c>
      <c r="F204" s="1" t="s">
        <v>12</v>
      </c>
      <c r="G204" s="1" t="s">
        <v>13</v>
      </c>
      <c r="H204" s="2" t="s">
        <v>14</v>
      </c>
      <c r="I204" s="1" t="s">
        <v>64</v>
      </c>
      <c r="J204" s="2" t="s">
        <v>108</v>
      </c>
      <c r="K204" s="2" t="s">
        <v>211</v>
      </c>
      <c r="L204" s="8">
        <v>121000</v>
      </c>
    </row>
    <row r="205" spans="1:13" ht="26" x14ac:dyDescent="0.3">
      <c r="A205" s="2" t="s">
        <v>8</v>
      </c>
      <c r="B205" s="1" t="s">
        <v>26</v>
      </c>
      <c r="C205" s="2" t="s">
        <v>27</v>
      </c>
      <c r="D205" s="2" t="s">
        <v>28</v>
      </c>
      <c r="E205" s="2" t="s">
        <v>286</v>
      </c>
      <c r="F205" s="1" t="s">
        <v>12</v>
      </c>
      <c r="G205" s="1" t="s">
        <v>48</v>
      </c>
      <c r="H205" s="2" t="s">
        <v>24</v>
      </c>
      <c r="J205" s="2" t="s">
        <v>109</v>
      </c>
      <c r="K205" s="2" t="s">
        <v>100</v>
      </c>
      <c r="L205" s="8">
        <v>2796470.25</v>
      </c>
    </row>
    <row r="206" spans="1:13" ht="26" x14ac:dyDescent="0.3">
      <c r="A206" s="2" t="s">
        <v>8</v>
      </c>
      <c r="B206" s="1" t="s">
        <v>26</v>
      </c>
      <c r="C206" s="2" t="s">
        <v>27</v>
      </c>
      <c r="D206" s="2" t="s">
        <v>28</v>
      </c>
      <c r="E206" s="2" t="s">
        <v>286</v>
      </c>
      <c r="F206" s="1" t="s">
        <v>12</v>
      </c>
      <c r="G206" s="1" t="s">
        <v>23</v>
      </c>
      <c r="H206" s="2" t="s">
        <v>24</v>
      </c>
      <c r="I206" s="1" t="s">
        <v>25</v>
      </c>
      <c r="J206" s="2" t="s">
        <v>99</v>
      </c>
      <c r="K206" s="2" t="s">
        <v>100</v>
      </c>
      <c r="L206" s="8">
        <v>1089850</v>
      </c>
    </row>
    <row r="207" spans="1:13" ht="39" x14ac:dyDescent="0.3">
      <c r="A207" s="2" t="s">
        <v>8</v>
      </c>
      <c r="B207" s="1" t="s">
        <v>26</v>
      </c>
      <c r="C207" s="2" t="s">
        <v>27</v>
      </c>
      <c r="D207" s="2" t="s">
        <v>75</v>
      </c>
      <c r="E207" s="2" t="s">
        <v>286</v>
      </c>
      <c r="F207" s="1" t="s">
        <v>12</v>
      </c>
      <c r="G207" s="1" t="s">
        <v>13</v>
      </c>
      <c r="H207" s="2" t="s">
        <v>14</v>
      </c>
      <c r="J207" s="2" t="s">
        <v>207</v>
      </c>
      <c r="K207" s="2" t="s">
        <v>211</v>
      </c>
      <c r="L207" s="8">
        <v>279403</v>
      </c>
    </row>
    <row r="208" spans="1:13" ht="26" x14ac:dyDescent="0.3">
      <c r="A208" s="2" t="s">
        <v>8</v>
      </c>
      <c r="B208" s="1" t="s">
        <v>26</v>
      </c>
      <c r="C208" s="2" t="s">
        <v>33</v>
      </c>
      <c r="D208" s="2" t="s">
        <v>33</v>
      </c>
      <c r="E208" s="2" t="s">
        <v>286</v>
      </c>
      <c r="F208" s="1" t="s">
        <v>12</v>
      </c>
      <c r="G208" s="1" t="s">
        <v>13</v>
      </c>
      <c r="H208" s="2" t="s">
        <v>14</v>
      </c>
      <c r="J208" s="43" t="s">
        <v>412</v>
      </c>
      <c r="K208" s="2" t="s">
        <v>211</v>
      </c>
      <c r="L208" s="8">
        <v>3000000</v>
      </c>
      <c r="M208" s="10"/>
    </row>
    <row r="209" spans="1:13" ht="39" x14ac:dyDescent="0.3">
      <c r="A209" s="2" t="s">
        <v>8</v>
      </c>
      <c r="B209" s="1" t="s">
        <v>26</v>
      </c>
      <c r="C209" s="2" t="s">
        <v>33</v>
      </c>
      <c r="D209" s="2" t="s">
        <v>33</v>
      </c>
      <c r="E209" s="2" t="s">
        <v>286</v>
      </c>
      <c r="F209" s="1" t="s">
        <v>12</v>
      </c>
      <c r="G209" s="1" t="s">
        <v>13</v>
      </c>
      <c r="H209" s="2" t="s">
        <v>14</v>
      </c>
      <c r="J209" s="2" t="s">
        <v>212</v>
      </c>
      <c r="K209" s="2" t="s">
        <v>211</v>
      </c>
      <c r="L209" s="8">
        <v>805032</v>
      </c>
    </row>
    <row r="210" spans="1:13" ht="39" x14ac:dyDescent="0.3">
      <c r="A210" s="2" t="s">
        <v>8</v>
      </c>
      <c r="B210" s="1" t="s">
        <v>26</v>
      </c>
      <c r="C210" s="2" t="s">
        <v>33</v>
      </c>
      <c r="D210" s="2" t="s">
        <v>33</v>
      </c>
      <c r="E210" s="2" t="s">
        <v>286</v>
      </c>
      <c r="F210" s="1" t="s">
        <v>12</v>
      </c>
      <c r="G210" s="1" t="s">
        <v>13</v>
      </c>
      <c r="H210" s="2" t="s">
        <v>14</v>
      </c>
      <c r="J210" s="2" t="s">
        <v>213</v>
      </c>
      <c r="K210" s="2" t="s">
        <v>211</v>
      </c>
      <c r="L210" s="8">
        <v>90000</v>
      </c>
    </row>
    <row r="211" spans="1:13" ht="26" x14ac:dyDescent="0.3">
      <c r="A211" s="2" t="s">
        <v>8</v>
      </c>
      <c r="B211" s="1" t="s">
        <v>26</v>
      </c>
      <c r="C211" s="2" t="s">
        <v>33</v>
      </c>
      <c r="D211" s="2" t="s">
        <v>33</v>
      </c>
      <c r="E211" s="2" t="s">
        <v>286</v>
      </c>
      <c r="F211" s="1" t="s">
        <v>12</v>
      </c>
      <c r="G211" s="1" t="s">
        <v>13</v>
      </c>
      <c r="H211" s="2" t="s">
        <v>14</v>
      </c>
      <c r="J211" s="2" t="s">
        <v>214</v>
      </c>
      <c r="K211" s="2" t="s">
        <v>211</v>
      </c>
      <c r="L211" s="8">
        <v>705120</v>
      </c>
    </row>
    <row r="212" spans="1:13" ht="39" x14ac:dyDescent="0.3">
      <c r="A212" s="2" t="s">
        <v>8</v>
      </c>
      <c r="B212" s="1" t="s">
        <v>26</v>
      </c>
      <c r="C212" s="2" t="s">
        <v>33</v>
      </c>
      <c r="D212" s="2" t="s">
        <v>33</v>
      </c>
      <c r="E212" s="2" t="s">
        <v>286</v>
      </c>
      <c r="F212" s="1" t="s">
        <v>12</v>
      </c>
      <c r="G212" s="1" t="s">
        <v>13</v>
      </c>
      <c r="H212" s="2" t="s">
        <v>14</v>
      </c>
      <c r="J212" s="2" t="s">
        <v>215</v>
      </c>
      <c r="K212" s="2" t="s">
        <v>211</v>
      </c>
      <c r="L212" s="8">
        <v>600000</v>
      </c>
    </row>
    <row r="213" spans="1:13" ht="52" x14ac:dyDescent="0.3">
      <c r="A213" s="2" t="s">
        <v>8</v>
      </c>
      <c r="B213" s="1" t="s">
        <v>26</v>
      </c>
      <c r="C213" s="2" t="s">
        <v>33</v>
      </c>
      <c r="D213" s="2" t="s">
        <v>33</v>
      </c>
      <c r="E213" s="2" t="s">
        <v>286</v>
      </c>
      <c r="F213" s="1" t="s">
        <v>12</v>
      </c>
      <c r="G213" s="1" t="s">
        <v>13</v>
      </c>
      <c r="H213" s="2" t="s">
        <v>14</v>
      </c>
      <c r="I213" s="1" t="s">
        <v>34</v>
      </c>
      <c r="J213" s="2" t="s">
        <v>216</v>
      </c>
      <c r="K213" s="2" t="s">
        <v>211</v>
      </c>
      <c r="L213" s="8">
        <v>10383186</v>
      </c>
    </row>
    <row r="214" spans="1:13" ht="26" x14ac:dyDescent="0.3">
      <c r="A214" s="2" t="s">
        <v>8</v>
      </c>
      <c r="B214" s="1" t="s">
        <v>26</v>
      </c>
      <c r="C214" s="2" t="s">
        <v>33</v>
      </c>
      <c r="D214" s="2" t="s">
        <v>33</v>
      </c>
      <c r="E214" s="2" t="s">
        <v>286</v>
      </c>
      <c r="F214" s="1" t="s">
        <v>12</v>
      </c>
      <c r="G214" s="1" t="s">
        <v>13</v>
      </c>
      <c r="H214" s="2" t="s">
        <v>14</v>
      </c>
      <c r="J214" s="2" t="s">
        <v>217</v>
      </c>
      <c r="K214" s="2" t="s">
        <v>211</v>
      </c>
      <c r="L214" s="8">
        <v>295999.99998999998</v>
      </c>
    </row>
    <row r="215" spans="1:13" ht="26" x14ac:dyDescent="0.3">
      <c r="A215" s="2" t="s">
        <v>8</v>
      </c>
      <c r="B215" s="1" t="s">
        <v>26</v>
      </c>
      <c r="C215" s="2" t="s">
        <v>33</v>
      </c>
      <c r="D215" s="2" t="s">
        <v>33</v>
      </c>
      <c r="E215" s="2" t="s">
        <v>286</v>
      </c>
      <c r="F215" s="1" t="s">
        <v>12</v>
      </c>
      <c r="G215" s="1" t="s">
        <v>13</v>
      </c>
      <c r="H215" s="2" t="s">
        <v>14</v>
      </c>
      <c r="J215" s="2" t="s">
        <v>218</v>
      </c>
      <c r="K215" s="2" t="s">
        <v>211</v>
      </c>
      <c r="L215" s="8">
        <v>245717</v>
      </c>
    </row>
    <row r="216" spans="1:13" ht="26" x14ac:dyDescent="0.3">
      <c r="A216" s="2" t="s">
        <v>8</v>
      </c>
      <c r="B216" s="1" t="s">
        <v>26</v>
      </c>
      <c r="C216" s="2" t="s">
        <v>33</v>
      </c>
      <c r="D216" s="2" t="s">
        <v>33</v>
      </c>
      <c r="E216" s="2" t="s">
        <v>286</v>
      </c>
      <c r="F216" s="1" t="s">
        <v>12</v>
      </c>
      <c r="G216" s="1" t="s">
        <v>13</v>
      </c>
      <c r="H216" s="2" t="s">
        <v>14</v>
      </c>
      <c r="J216" s="2" t="s">
        <v>219</v>
      </c>
      <c r="K216" s="2" t="s">
        <v>211</v>
      </c>
      <c r="L216" s="8">
        <v>199999.99999000001</v>
      </c>
    </row>
    <row r="217" spans="1:13" ht="39" x14ac:dyDescent="0.3">
      <c r="A217" s="2" t="s">
        <v>8</v>
      </c>
      <c r="B217" s="1" t="s">
        <v>26</v>
      </c>
      <c r="C217" s="2" t="s">
        <v>33</v>
      </c>
      <c r="D217" s="2" t="s">
        <v>33</v>
      </c>
      <c r="E217" s="2" t="s">
        <v>286</v>
      </c>
      <c r="F217" s="1" t="s">
        <v>12</v>
      </c>
      <c r="G217" s="1" t="s">
        <v>13</v>
      </c>
      <c r="H217" s="2" t="s">
        <v>14</v>
      </c>
      <c r="J217" s="43" t="s">
        <v>413</v>
      </c>
      <c r="K217" s="2" t="s">
        <v>211</v>
      </c>
      <c r="L217" s="8">
        <v>150000</v>
      </c>
      <c r="M217" s="10"/>
    </row>
    <row r="218" spans="1:13" ht="26" x14ac:dyDescent="0.3">
      <c r="A218" s="2" t="s">
        <v>8</v>
      </c>
      <c r="B218" s="1" t="s">
        <v>26</v>
      </c>
      <c r="C218" s="2" t="s">
        <v>33</v>
      </c>
      <c r="D218" s="2" t="s">
        <v>33</v>
      </c>
      <c r="E218" s="2" t="s">
        <v>286</v>
      </c>
      <c r="F218" s="1" t="s">
        <v>12</v>
      </c>
      <c r="G218" s="1" t="s">
        <v>13</v>
      </c>
      <c r="H218" s="2" t="s">
        <v>14</v>
      </c>
      <c r="J218" s="2" t="s">
        <v>220</v>
      </c>
      <c r="K218" s="2" t="s">
        <v>211</v>
      </c>
      <c r="L218" s="8">
        <v>100000</v>
      </c>
    </row>
    <row r="219" spans="1:13" ht="39" x14ac:dyDescent="0.3">
      <c r="A219" s="2" t="s">
        <v>8</v>
      </c>
      <c r="B219" s="1" t="s">
        <v>26</v>
      </c>
      <c r="C219" s="2" t="s">
        <v>33</v>
      </c>
      <c r="D219" s="2" t="s">
        <v>33</v>
      </c>
      <c r="E219" s="2" t="s">
        <v>286</v>
      </c>
      <c r="F219" s="1" t="s">
        <v>12</v>
      </c>
      <c r="G219" s="1" t="s">
        <v>13</v>
      </c>
      <c r="H219" s="2" t="s">
        <v>14</v>
      </c>
      <c r="J219" s="2" t="s">
        <v>221</v>
      </c>
      <c r="K219" s="2" t="s">
        <v>211</v>
      </c>
      <c r="L219" s="8">
        <v>30000</v>
      </c>
    </row>
    <row r="220" spans="1:13" ht="26" x14ac:dyDescent="0.3">
      <c r="A220" s="2" t="s">
        <v>8</v>
      </c>
      <c r="B220" s="1" t="s">
        <v>26</v>
      </c>
      <c r="C220" s="2" t="s">
        <v>33</v>
      </c>
      <c r="D220" s="2" t="s">
        <v>33</v>
      </c>
      <c r="E220" s="2" t="s">
        <v>286</v>
      </c>
      <c r="F220" s="1" t="s">
        <v>12</v>
      </c>
      <c r="G220" s="1" t="s">
        <v>13</v>
      </c>
      <c r="H220" s="2" t="s">
        <v>14</v>
      </c>
      <c r="J220" s="43" t="s">
        <v>414</v>
      </c>
      <c r="K220" s="2" t="s">
        <v>211</v>
      </c>
      <c r="L220" s="8">
        <v>20000</v>
      </c>
      <c r="M220" s="10"/>
    </row>
    <row r="221" spans="1:13" ht="26" x14ac:dyDescent="0.3">
      <c r="A221" s="2" t="s">
        <v>8</v>
      </c>
      <c r="B221" s="1" t="s">
        <v>26</v>
      </c>
      <c r="C221" s="2" t="s">
        <v>33</v>
      </c>
      <c r="D221" s="2" t="s">
        <v>33</v>
      </c>
      <c r="E221" s="2" t="s">
        <v>286</v>
      </c>
      <c r="F221" s="1" t="s">
        <v>12</v>
      </c>
      <c r="G221" s="1" t="s">
        <v>13</v>
      </c>
      <c r="H221" s="2" t="s">
        <v>14</v>
      </c>
      <c r="J221" s="2" t="s">
        <v>222</v>
      </c>
      <c r="K221" s="2" t="s">
        <v>211</v>
      </c>
      <c r="L221" s="8">
        <v>62999.999989999997</v>
      </c>
    </row>
    <row r="222" spans="1:13" ht="26" x14ac:dyDescent="0.3">
      <c r="A222" s="2" t="s">
        <v>8</v>
      </c>
      <c r="B222" s="1" t="s">
        <v>26</v>
      </c>
      <c r="C222" s="2" t="s">
        <v>33</v>
      </c>
      <c r="D222" s="2" t="s">
        <v>33</v>
      </c>
      <c r="E222" s="2" t="s">
        <v>286</v>
      </c>
      <c r="F222" s="1" t="s">
        <v>12</v>
      </c>
      <c r="G222" s="1" t="s">
        <v>13</v>
      </c>
      <c r="H222" s="2" t="s">
        <v>14</v>
      </c>
      <c r="J222" s="2" t="s">
        <v>223</v>
      </c>
      <c r="K222" s="2" t="s">
        <v>211</v>
      </c>
      <c r="L222" s="8">
        <v>40999.999989999997</v>
      </c>
    </row>
    <row r="223" spans="1:13" ht="26" x14ac:dyDescent="0.3">
      <c r="A223" s="2" t="s">
        <v>8</v>
      </c>
      <c r="B223" s="1" t="s">
        <v>26</v>
      </c>
      <c r="C223" s="2" t="s">
        <v>33</v>
      </c>
      <c r="D223" s="2" t="s">
        <v>33</v>
      </c>
      <c r="E223" s="2" t="s">
        <v>286</v>
      </c>
      <c r="F223" s="1" t="s">
        <v>12</v>
      </c>
      <c r="G223" s="1" t="s">
        <v>13</v>
      </c>
      <c r="H223" s="2" t="s">
        <v>14</v>
      </c>
      <c r="J223" s="2" t="s">
        <v>197</v>
      </c>
      <c r="K223" s="2" t="s">
        <v>211</v>
      </c>
      <c r="L223" s="8">
        <v>38471.85</v>
      </c>
    </row>
    <row r="224" spans="1:13" ht="26" x14ac:dyDescent="0.3">
      <c r="A224" s="2" t="s">
        <v>8</v>
      </c>
      <c r="B224" s="1" t="s">
        <v>26</v>
      </c>
      <c r="C224" s="2" t="s">
        <v>33</v>
      </c>
      <c r="D224" s="2" t="s">
        <v>33</v>
      </c>
      <c r="E224" s="2" t="s">
        <v>286</v>
      </c>
      <c r="F224" s="1" t="s">
        <v>12</v>
      </c>
      <c r="G224" s="1" t="s">
        <v>13</v>
      </c>
      <c r="H224" s="2" t="s">
        <v>14</v>
      </c>
      <c r="J224" s="2" t="s">
        <v>224</v>
      </c>
      <c r="K224" s="2" t="s">
        <v>211</v>
      </c>
      <c r="L224" s="8">
        <v>33082</v>
      </c>
    </row>
    <row r="225" spans="1:13" ht="26" x14ac:dyDescent="0.3">
      <c r="A225" s="2" t="s">
        <v>8</v>
      </c>
      <c r="B225" s="1" t="s">
        <v>26</v>
      </c>
      <c r="C225" s="2" t="s">
        <v>33</v>
      </c>
      <c r="D225" s="2" t="s">
        <v>33</v>
      </c>
      <c r="E225" s="2" t="s">
        <v>286</v>
      </c>
      <c r="F225" s="1" t="s">
        <v>12</v>
      </c>
      <c r="G225" s="1" t="s">
        <v>13</v>
      </c>
      <c r="H225" s="2" t="s">
        <v>14</v>
      </c>
      <c r="I225" s="1" t="s">
        <v>64</v>
      </c>
      <c r="J225" s="2" t="s">
        <v>108</v>
      </c>
      <c r="K225" s="2" t="s">
        <v>211</v>
      </c>
      <c r="L225" s="8">
        <v>538499.99836500001</v>
      </c>
    </row>
    <row r="226" spans="1:13" ht="39" x14ac:dyDescent="0.3">
      <c r="A226" s="2" t="s">
        <v>36</v>
      </c>
      <c r="B226" s="1" t="s">
        <v>37</v>
      </c>
      <c r="C226" s="2" t="s">
        <v>38</v>
      </c>
      <c r="D226" s="2" t="s">
        <v>39</v>
      </c>
      <c r="E226" s="2" t="s">
        <v>286</v>
      </c>
      <c r="F226" s="1" t="s">
        <v>12</v>
      </c>
      <c r="G226" s="1" t="s">
        <v>13</v>
      </c>
      <c r="H226" s="2" t="s">
        <v>14</v>
      </c>
      <c r="J226" s="2" t="s">
        <v>225</v>
      </c>
      <c r="K226" s="2" t="s">
        <v>242</v>
      </c>
      <c r="L226" s="8">
        <v>2200000</v>
      </c>
    </row>
    <row r="227" spans="1:13" ht="39" x14ac:dyDescent="0.3">
      <c r="A227" s="2" t="s">
        <v>36</v>
      </c>
      <c r="B227" s="1" t="s">
        <v>37</v>
      </c>
      <c r="C227" s="2" t="s">
        <v>38</v>
      </c>
      <c r="D227" s="2" t="s">
        <v>39</v>
      </c>
      <c r="E227" s="2" t="s">
        <v>286</v>
      </c>
      <c r="F227" s="1" t="s">
        <v>12</v>
      </c>
      <c r="G227" s="1" t="s">
        <v>13</v>
      </c>
      <c r="H227" s="2" t="s">
        <v>14</v>
      </c>
      <c r="J227" s="2" t="s">
        <v>226</v>
      </c>
      <c r="K227" s="2" t="s">
        <v>242</v>
      </c>
      <c r="L227" s="8">
        <v>100000</v>
      </c>
    </row>
    <row r="228" spans="1:13" ht="39" x14ac:dyDescent="0.3">
      <c r="A228" s="2" t="s">
        <v>36</v>
      </c>
      <c r="B228" s="1" t="s">
        <v>37</v>
      </c>
      <c r="C228" s="2" t="s">
        <v>38</v>
      </c>
      <c r="D228" s="2" t="s">
        <v>39</v>
      </c>
      <c r="E228" s="2" t="s">
        <v>286</v>
      </c>
      <c r="F228" s="1" t="s">
        <v>12</v>
      </c>
      <c r="G228" s="1" t="s">
        <v>13</v>
      </c>
      <c r="H228" s="2" t="s">
        <v>14</v>
      </c>
      <c r="J228" s="2" t="s">
        <v>230</v>
      </c>
      <c r="K228" s="2" t="s">
        <v>242</v>
      </c>
      <c r="L228" s="8">
        <v>169879</v>
      </c>
    </row>
    <row r="229" spans="1:13" ht="52" x14ac:dyDescent="0.3">
      <c r="A229" s="2" t="s">
        <v>36</v>
      </c>
      <c r="B229" s="1" t="s">
        <v>37</v>
      </c>
      <c r="C229" s="2" t="s">
        <v>38</v>
      </c>
      <c r="D229" s="2" t="s">
        <v>39</v>
      </c>
      <c r="E229" s="2" t="s">
        <v>286</v>
      </c>
      <c r="F229" s="1" t="s">
        <v>12</v>
      </c>
      <c r="G229" s="1" t="s">
        <v>13</v>
      </c>
      <c r="H229" s="2" t="s">
        <v>14</v>
      </c>
      <c r="J229" s="2" t="s">
        <v>232</v>
      </c>
      <c r="K229" s="2" t="s">
        <v>242</v>
      </c>
      <c r="L229" s="8">
        <v>502700</v>
      </c>
    </row>
    <row r="230" spans="1:13" ht="39" x14ac:dyDescent="0.3">
      <c r="A230" s="2" t="s">
        <v>36</v>
      </c>
      <c r="B230" s="1" t="s">
        <v>37</v>
      </c>
      <c r="C230" s="2" t="s">
        <v>38</v>
      </c>
      <c r="D230" s="2" t="s">
        <v>39</v>
      </c>
      <c r="E230" s="2" t="s">
        <v>286</v>
      </c>
      <c r="F230" s="1" t="s">
        <v>12</v>
      </c>
      <c r="G230" s="1" t="s">
        <v>13</v>
      </c>
      <c r="H230" s="2" t="s">
        <v>14</v>
      </c>
      <c r="J230" s="2" t="s">
        <v>233</v>
      </c>
      <c r="K230" s="2" t="s">
        <v>242</v>
      </c>
      <c r="L230" s="8">
        <v>83050</v>
      </c>
    </row>
    <row r="231" spans="1:13" ht="39" x14ac:dyDescent="0.3">
      <c r="A231" s="2" t="s">
        <v>36</v>
      </c>
      <c r="B231" s="1" t="s">
        <v>37</v>
      </c>
      <c r="C231" s="2" t="s">
        <v>38</v>
      </c>
      <c r="D231" s="2" t="s">
        <v>39</v>
      </c>
      <c r="E231" s="2" t="s">
        <v>286</v>
      </c>
      <c r="F231" s="1" t="s">
        <v>12</v>
      </c>
      <c r="G231" s="1" t="s">
        <v>13</v>
      </c>
      <c r="H231" s="2" t="s">
        <v>14</v>
      </c>
      <c r="J231" s="2" t="s">
        <v>236</v>
      </c>
      <c r="K231" s="2" t="s">
        <v>242</v>
      </c>
      <c r="L231" s="8">
        <v>100000</v>
      </c>
    </row>
    <row r="232" spans="1:13" ht="39" x14ac:dyDescent="0.3">
      <c r="A232" s="2" t="s">
        <v>36</v>
      </c>
      <c r="B232" s="1" t="s">
        <v>37</v>
      </c>
      <c r="C232" s="2" t="s">
        <v>38</v>
      </c>
      <c r="D232" s="2" t="s">
        <v>39</v>
      </c>
      <c r="E232" s="2" t="s">
        <v>286</v>
      </c>
      <c r="F232" s="1" t="s">
        <v>12</v>
      </c>
      <c r="G232" s="1" t="s">
        <v>13</v>
      </c>
      <c r="H232" s="2" t="s">
        <v>14</v>
      </c>
      <c r="J232" s="2" t="s">
        <v>229</v>
      </c>
      <c r="K232" s="2" t="s">
        <v>242</v>
      </c>
      <c r="L232" s="8">
        <v>1256698</v>
      </c>
    </row>
    <row r="233" spans="1:13" ht="39" x14ac:dyDescent="0.3">
      <c r="A233" s="2" t="s">
        <v>36</v>
      </c>
      <c r="B233" s="1" t="s">
        <v>37</v>
      </c>
      <c r="C233" s="2" t="s">
        <v>38</v>
      </c>
      <c r="D233" s="2" t="s">
        <v>39</v>
      </c>
      <c r="E233" s="2" t="s">
        <v>286</v>
      </c>
      <c r="F233" s="1" t="s">
        <v>12</v>
      </c>
      <c r="G233" s="1" t="s">
        <v>13</v>
      </c>
      <c r="H233" s="2" t="s">
        <v>14</v>
      </c>
      <c r="J233" s="43" t="s">
        <v>423</v>
      </c>
      <c r="K233" s="2" t="s">
        <v>242</v>
      </c>
      <c r="L233" s="8">
        <v>100000</v>
      </c>
      <c r="M233" s="10"/>
    </row>
    <row r="234" spans="1:13" ht="39" x14ac:dyDescent="0.3">
      <c r="A234" s="2" t="s">
        <v>36</v>
      </c>
      <c r="B234" s="1" t="s">
        <v>37</v>
      </c>
      <c r="C234" s="2" t="s">
        <v>38</v>
      </c>
      <c r="D234" s="2" t="s">
        <v>39</v>
      </c>
      <c r="E234" s="2" t="s">
        <v>286</v>
      </c>
      <c r="F234" s="1" t="s">
        <v>12</v>
      </c>
      <c r="G234" s="1" t="s">
        <v>13</v>
      </c>
      <c r="H234" s="2" t="s">
        <v>14</v>
      </c>
      <c r="J234" s="2" t="s">
        <v>231</v>
      </c>
      <c r="K234" s="2" t="s">
        <v>242</v>
      </c>
      <c r="L234" s="8">
        <v>1000000</v>
      </c>
    </row>
    <row r="235" spans="1:13" ht="39" x14ac:dyDescent="0.3">
      <c r="A235" s="2" t="s">
        <v>36</v>
      </c>
      <c r="B235" s="1" t="s">
        <v>37</v>
      </c>
      <c r="C235" s="2" t="s">
        <v>38</v>
      </c>
      <c r="D235" s="2" t="s">
        <v>39</v>
      </c>
      <c r="E235" s="2" t="s">
        <v>286</v>
      </c>
      <c r="F235" s="1" t="s">
        <v>12</v>
      </c>
      <c r="G235" s="1" t="s">
        <v>13</v>
      </c>
      <c r="H235" s="2" t="s">
        <v>14</v>
      </c>
      <c r="J235" s="2" t="s">
        <v>227</v>
      </c>
      <c r="K235" s="2" t="s">
        <v>242</v>
      </c>
      <c r="L235" s="8">
        <v>70000</v>
      </c>
    </row>
    <row r="236" spans="1:13" ht="39" x14ac:dyDescent="0.3">
      <c r="A236" s="2" t="s">
        <v>36</v>
      </c>
      <c r="B236" s="1" t="s">
        <v>37</v>
      </c>
      <c r="C236" s="2" t="s">
        <v>38</v>
      </c>
      <c r="D236" s="2" t="s">
        <v>39</v>
      </c>
      <c r="E236" s="2" t="s">
        <v>286</v>
      </c>
      <c r="F236" s="1" t="s">
        <v>12</v>
      </c>
      <c r="G236" s="1" t="s">
        <v>13</v>
      </c>
      <c r="H236" s="2" t="s">
        <v>14</v>
      </c>
      <c r="J236" s="2" t="s">
        <v>228</v>
      </c>
      <c r="K236" s="2" t="s">
        <v>242</v>
      </c>
      <c r="L236" s="8">
        <v>40000</v>
      </c>
    </row>
    <row r="237" spans="1:13" ht="39" x14ac:dyDescent="0.3">
      <c r="A237" s="2" t="s">
        <v>36</v>
      </c>
      <c r="B237" s="1" t="s">
        <v>37</v>
      </c>
      <c r="C237" s="2" t="s">
        <v>38</v>
      </c>
      <c r="D237" s="2" t="s">
        <v>39</v>
      </c>
      <c r="E237" s="2" t="s">
        <v>286</v>
      </c>
      <c r="F237" s="1" t="s">
        <v>12</v>
      </c>
      <c r="G237" s="1" t="s">
        <v>13</v>
      </c>
      <c r="H237" s="2" t="s">
        <v>14</v>
      </c>
      <c r="J237" s="2" t="s">
        <v>234</v>
      </c>
      <c r="K237" s="2" t="s">
        <v>242</v>
      </c>
      <c r="L237" s="8">
        <v>182206</v>
      </c>
    </row>
    <row r="238" spans="1:13" ht="39" x14ac:dyDescent="0.3">
      <c r="A238" s="2" t="s">
        <v>36</v>
      </c>
      <c r="B238" s="1" t="s">
        <v>37</v>
      </c>
      <c r="C238" s="2" t="s">
        <v>38</v>
      </c>
      <c r="D238" s="2" t="s">
        <v>39</v>
      </c>
      <c r="E238" s="2" t="s">
        <v>286</v>
      </c>
      <c r="F238" s="1" t="s">
        <v>12</v>
      </c>
      <c r="G238" s="1" t="s">
        <v>13</v>
      </c>
      <c r="H238" s="2" t="s">
        <v>14</v>
      </c>
      <c r="J238" s="2" t="s">
        <v>235</v>
      </c>
      <c r="K238" s="2" t="s">
        <v>242</v>
      </c>
      <c r="L238" s="8">
        <v>126598</v>
      </c>
    </row>
    <row r="239" spans="1:13" ht="39" x14ac:dyDescent="0.3">
      <c r="A239" s="2" t="s">
        <v>36</v>
      </c>
      <c r="B239" s="1" t="s">
        <v>37</v>
      </c>
      <c r="C239" s="2" t="s">
        <v>38</v>
      </c>
      <c r="D239" s="2" t="s">
        <v>39</v>
      </c>
      <c r="E239" s="2" t="s">
        <v>286</v>
      </c>
      <c r="F239" s="1" t="s">
        <v>12</v>
      </c>
      <c r="G239" s="1" t="s">
        <v>13</v>
      </c>
      <c r="H239" s="2" t="s">
        <v>14</v>
      </c>
      <c r="J239" s="2" t="s">
        <v>239</v>
      </c>
      <c r="K239" s="2" t="s">
        <v>242</v>
      </c>
      <c r="L239" s="8">
        <v>14300</v>
      </c>
    </row>
    <row r="240" spans="1:13" ht="39" x14ac:dyDescent="0.3">
      <c r="A240" s="2" t="s">
        <v>36</v>
      </c>
      <c r="B240" s="1" t="s">
        <v>37</v>
      </c>
      <c r="C240" s="2" t="s">
        <v>38</v>
      </c>
      <c r="D240" s="2" t="s">
        <v>39</v>
      </c>
      <c r="E240" s="2" t="s">
        <v>286</v>
      </c>
      <c r="F240" s="1" t="s">
        <v>12</v>
      </c>
      <c r="G240" s="1" t="s">
        <v>13</v>
      </c>
      <c r="H240" s="2" t="s">
        <v>14</v>
      </c>
      <c r="J240" s="2" t="s">
        <v>237</v>
      </c>
      <c r="K240" s="2" t="s">
        <v>242</v>
      </c>
      <c r="L240" s="8">
        <v>44924</v>
      </c>
    </row>
    <row r="241" spans="1:13" ht="39" x14ac:dyDescent="0.3">
      <c r="A241" s="2" t="s">
        <v>36</v>
      </c>
      <c r="B241" s="1" t="s">
        <v>37</v>
      </c>
      <c r="C241" s="2" t="s">
        <v>38</v>
      </c>
      <c r="D241" s="2" t="s">
        <v>39</v>
      </c>
      <c r="E241" s="2" t="s">
        <v>286</v>
      </c>
      <c r="F241" s="1" t="s">
        <v>12</v>
      </c>
      <c r="G241" s="1" t="s">
        <v>13</v>
      </c>
      <c r="H241" s="2" t="s">
        <v>14</v>
      </c>
      <c r="J241" s="2" t="s">
        <v>240</v>
      </c>
      <c r="K241" s="2" t="s">
        <v>242</v>
      </c>
      <c r="L241" s="8">
        <v>12100</v>
      </c>
    </row>
    <row r="242" spans="1:13" ht="39" x14ac:dyDescent="0.3">
      <c r="A242" s="2" t="s">
        <v>36</v>
      </c>
      <c r="B242" s="1" t="s">
        <v>37</v>
      </c>
      <c r="C242" s="2" t="s">
        <v>38</v>
      </c>
      <c r="D242" s="2" t="s">
        <v>39</v>
      </c>
      <c r="E242" s="2" t="s">
        <v>286</v>
      </c>
      <c r="F242" s="1" t="s">
        <v>12</v>
      </c>
      <c r="G242" s="1" t="s">
        <v>13</v>
      </c>
      <c r="H242" s="2" t="s">
        <v>14</v>
      </c>
      <c r="J242" s="2" t="s">
        <v>238</v>
      </c>
      <c r="K242" s="2" t="s">
        <v>242</v>
      </c>
      <c r="L242" s="8">
        <v>41800</v>
      </c>
    </row>
    <row r="243" spans="1:13" ht="39" x14ac:dyDescent="0.3">
      <c r="A243" s="2" t="s">
        <v>36</v>
      </c>
      <c r="B243" s="1" t="s">
        <v>37</v>
      </c>
      <c r="C243" s="2" t="s">
        <v>38</v>
      </c>
      <c r="D243" s="2" t="s">
        <v>39</v>
      </c>
      <c r="E243" s="2" t="s">
        <v>286</v>
      </c>
      <c r="F243" s="1" t="s">
        <v>12</v>
      </c>
      <c r="G243" s="1" t="s">
        <v>13</v>
      </c>
      <c r="H243" s="2" t="s">
        <v>14</v>
      </c>
      <c r="J243" s="2" t="s">
        <v>241</v>
      </c>
      <c r="K243" s="2" t="s">
        <v>242</v>
      </c>
      <c r="L243" s="8">
        <v>11000</v>
      </c>
    </row>
    <row r="244" spans="1:13" ht="39" x14ac:dyDescent="0.3">
      <c r="A244" s="2" t="s">
        <v>36</v>
      </c>
      <c r="B244" s="1" t="s">
        <v>37</v>
      </c>
      <c r="C244" s="2" t="s">
        <v>38</v>
      </c>
      <c r="D244" s="2" t="s">
        <v>39</v>
      </c>
      <c r="E244" s="2" t="s">
        <v>286</v>
      </c>
      <c r="F244" s="1" t="s">
        <v>12</v>
      </c>
      <c r="G244" s="1" t="s">
        <v>13</v>
      </c>
      <c r="H244" s="2" t="s">
        <v>14</v>
      </c>
      <c r="J244" s="2" t="s">
        <v>182</v>
      </c>
      <c r="K244" s="2" t="s">
        <v>242</v>
      </c>
      <c r="L244" s="8">
        <v>27000</v>
      </c>
    </row>
    <row r="245" spans="1:13" ht="39" x14ac:dyDescent="0.3">
      <c r="A245" s="2" t="s">
        <v>36</v>
      </c>
      <c r="B245" s="1" t="s">
        <v>37</v>
      </c>
      <c r="C245" s="2" t="s">
        <v>38</v>
      </c>
      <c r="D245" s="2" t="s">
        <v>39</v>
      </c>
      <c r="E245" s="2" t="s">
        <v>286</v>
      </c>
      <c r="F245" s="1" t="s">
        <v>12</v>
      </c>
      <c r="G245" s="1" t="s">
        <v>13</v>
      </c>
      <c r="H245" s="2" t="s">
        <v>14</v>
      </c>
      <c r="I245" s="1" t="s">
        <v>64</v>
      </c>
      <c r="J245" s="2" t="s">
        <v>108</v>
      </c>
      <c r="K245" s="2" t="s">
        <v>242</v>
      </c>
      <c r="L245" s="8">
        <v>39999.999649999998</v>
      </c>
    </row>
    <row r="246" spans="1:13" ht="39" x14ac:dyDescent="0.3">
      <c r="A246" s="2" t="s">
        <v>36</v>
      </c>
      <c r="B246" s="1" t="s">
        <v>37</v>
      </c>
      <c r="C246" s="2" t="s">
        <v>38</v>
      </c>
      <c r="D246" s="2" t="s">
        <v>39</v>
      </c>
      <c r="E246" s="2" t="s">
        <v>286</v>
      </c>
      <c r="F246" s="1" t="s">
        <v>12</v>
      </c>
      <c r="G246" s="1" t="s">
        <v>13</v>
      </c>
      <c r="H246" s="2" t="s">
        <v>42</v>
      </c>
      <c r="J246" s="11" t="s">
        <v>322</v>
      </c>
      <c r="K246" s="2" t="s">
        <v>100</v>
      </c>
      <c r="L246" s="12">
        <v>25999.99999</v>
      </c>
    </row>
    <row r="247" spans="1:13" ht="39" x14ac:dyDescent="0.3">
      <c r="A247" s="2" t="s">
        <v>36</v>
      </c>
      <c r="B247" s="1" t="s">
        <v>37</v>
      </c>
      <c r="C247" s="2" t="s">
        <v>38</v>
      </c>
      <c r="D247" s="2" t="s">
        <v>39</v>
      </c>
      <c r="E247" s="2" t="s">
        <v>286</v>
      </c>
      <c r="F247" s="1" t="s">
        <v>12</v>
      </c>
      <c r="G247" s="1" t="s">
        <v>40</v>
      </c>
      <c r="H247" s="2" t="s">
        <v>42</v>
      </c>
      <c r="J247" s="2" t="s">
        <v>312</v>
      </c>
      <c r="K247" s="2" t="s">
        <v>307</v>
      </c>
      <c r="L247" s="8">
        <v>301012</v>
      </c>
    </row>
    <row r="248" spans="1:13" ht="39" x14ac:dyDescent="0.3">
      <c r="A248" s="2" t="s">
        <v>36</v>
      </c>
      <c r="B248" s="1" t="s">
        <v>37</v>
      </c>
      <c r="C248" s="2" t="s">
        <v>38</v>
      </c>
      <c r="D248" s="2" t="s">
        <v>39</v>
      </c>
      <c r="E248" s="2" t="s">
        <v>286</v>
      </c>
      <c r="F248" s="1" t="s">
        <v>12</v>
      </c>
      <c r="G248" s="1" t="s">
        <v>40</v>
      </c>
      <c r="H248" s="2" t="s">
        <v>14</v>
      </c>
      <c r="J248" s="2" t="s">
        <v>312</v>
      </c>
      <c r="K248" s="2" t="s">
        <v>307</v>
      </c>
      <c r="L248" s="8">
        <v>3464814.9999899999</v>
      </c>
    </row>
    <row r="249" spans="1:13" ht="39" x14ac:dyDescent="0.3">
      <c r="A249" s="2" t="s">
        <v>36</v>
      </c>
      <c r="B249" s="1" t="s">
        <v>37</v>
      </c>
      <c r="C249" s="2" t="s">
        <v>83</v>
      </c>
      <c r="D249" s="2" t="s">
        <v>83</v>
      </c>
      <c r="E249" s="2" t="s">
        <v>286</v>
      </c>
      <c r="F249" s="1" t="s">
        <v>12</v>
      </c>
      <c r="G249" s="1" t="s">
        <v>13</v>
      </c>
      <c r="H249" s="2" t="s">
        <v>14</v>
      </c>
      <c r="J249" s="2" t="s">
        <v>243</v>
      </c>
      <c r="K249" s="2" t="s">
        <v>242</v>
      </c>
      <c r="L249" s="8">
        <v>100000</v>
      </c>
    </row>
    <row r="250" spans="1:13" ht="39" x14ac:dyDescent="0.3">
      <c r="A250" s="2" t="s">
        <v>36</v>
      </c>
      <c r="B250" s="1" t="s">
        <v>37</v>
      </c>
      <c r="C250" s="2" t="s">
        <v>83</v>
      </c>
      <c r="D250" s="2" t="s">
        <v>83</v>
      </c>
      <c r="E250" s="2" t="s">
        <v>286</v>
      </c>
      <c r="F250" s="1" t="s">
        <v>12</v>
      </c>
      <c r="G250" s="1" t="s">
        <v>13</v>
      </c>
      <c r="H250" s="2" t="s">
        <v>14</v>
      </c>
      <c r="J250" s="2" t="s">
        <v>244</v>
      </c>
      <c r="K250" s="2" t="s">
        <v>242</v>
      </c>
      <c r="L250" s="8">
        <v>44000</v>
      </c>
    </row>
    <row r="251" spans="1:13" ht="39" x14ac:dyDescent="0.3">
      <c r="A251" s="2" t="s">
        <v>36</v>
      </c>
      <c r="B251" s="1" t="s">
        <v>37</v>
      </c>
      <c r="C251" s="2" t="s">
        <v>83</v>
      </c>
      <c r="D251" s="2" t="s">
        <v>83</v>
      </c>
      <c r="E251" s="2" t="s">
        <v>286</v>
      </c>
      <c r="F251" s="1" t="s">
        <v>12</v>
      </c>
      <c r="G251" s="1" t="s">
        <v>13</v>
      </c>
      <c r="H251" s="2" t="s">
        <v>14</v>
      </c>
      <c r="I251" s="1" t="s">
        <v>64</v>
      </c>
      <c r="J251" s="2" t="s">
        <v>108</v>
      </c>
      <c r="K251" s="2" t="s">
        <v>242</v>
      </c>
      <c r="L251" s="8">
        <v>2999.9982</v>
      </c>
    </row>
    <row r="252" spans="1:13" ht="39" x14ac:dyDescent="0.3">
      <c r="A252" s="2" t="s">
        <v>8</v>
      </c>
      <c r="B252" s="1" t="s">
        <v>9</v>
      </c>
      <c r="C252" s="2" t="s">
        <v>16</v>
      </c>
      <c r="D252" s="2" t="s">
        <v>20</v>
      </c>
      <c r="E252" s="2" t="s">
        <v>287</v>
      </c>
      <c r="F252" s="1" t="s">
        <v>49</v>
      </c>
      <c r="G252" s="1" t="s">
        <v>13</v>
      </c>
      <c r="H252" s="2" t="s">
        <v>78</v>
      </c>
      <c r="J252" s="2" t="s">
        <v>250</v>
      </c>
      <c r="K252" s="2" t="s">
        <v>254</v>
      </c>
      <c r="L252" s="8">
        <v>200000</v>
      </c>
    </row>
    <row r="253" spans="1:13" ht="39" x14ac:dyDescent="0.3">
      <c r="A253" s="2" t="s">
        <v>8</v>
      </c>
      <c r="B253" s="1" t="s">
        <v>9</v>
      </c>
      <c r="C253" s="2" t="s">
        <v>16</v>
      </c>
      <c r="D253" s="2" t="s">
        <v>20</v>
      </c>
      <c r="E253" s="2" t="s">
        <v>287</v>
      </c>
      <c r="F253" s="1" t="s">
        <v>49</v>
      </c>
      <c r="G253" s="1" t="s">
        <v>13</v>
      </c>
      <c r="H253" s="2" t="s">
        <v>78</v>
      </c>
      <c r="J253" s="2" t="s">
        <v>251</v>
      </c>
      <c r="K253" s="2" t="s">
        <v>254</v>
      </c>
      <c r="L253" s="8">
        <v>3500</v>
      </c>
    </row>
    <row r="254" spans="1:13" ht="39" x14ac:dyDescent="0.3">
      <c r="A254" s="2" t="s">
        <v>8</v>
      </c>
      <c r="B254" s="1" t="s">
        <v>9</v>
      </c>
      <c r="C254" s="2" t="s">
        <v>16</v>
      </c>
      <c r="D254" s="2" t="s">
        <v>20</v>
      </c>
      <c r="E254" s="2" t="s">
        <v>287</v>
      </c>
      <c r="F254" s="1" t="s">
        <v>49</v>
      </c>
      <c r="G254" s="1" t="s">
        <v>13</v>
      </c>
      <c r="H254" s="2" t="s">
        <v>14</v>
      </c>
      <c r="J254" s="2" t="s">
        <v>248</v>
      </c>
      <c r="K254" s="2" t="s">
        <v>254</v>
      </c>
      <c r="L254" s="8">
        <v>407920</v>
      </c>
    </row>
    <row r="255" spans="1:13" ht="39" x14ac:dyDescent="0.3">
      <c r="A255" s="2" t="s">
        <v>8</v>
      </c>
      <c r="B255" s="1" t="s">
        <v>9</v>
      </c>
      <c r="C255" s="2" t="s">
        <v>16</v>
      </c>
      <c r="D255" s="2" t="s">
        <v>20</v>
      </c>
      <c r="E255" s="2" t="s">
        <v>287</v>
      </c>
      <c r="F255" s="1" t="s">
        <v>49</v>
      </c>
      <c r="G255" s="1" t="s">
        <v>13</v>
      </c>
      <c r="H255" s="2" t="s">
        <v>14</v>
      </c>
      <c r="J255" s="43" t="s">
        <v>247</v>
      </c>
      <c r="K255" s="2" t="s">
        <v>254</v>
      </c>
      <c r="L255" s="13">
        <v>13000</v>
      </c>
      <c r="M255" s="10"/>
    </row>
    <row r="256" spans="1:13" ht="39" x14ac:dyDescent="0.3">
      <c r="A256" s="2" t="s">
        <v>8</v>
      </c>
      <c r="B256" s="1" t="s">
        <v>9</v>
      </c>
      <c r="C256" s="2" t="s">
        <v>16</v>
      </c>
      <c r="D256" s="2" t="s">
        <v>20</v>
      </c>
      <c r="E256" s="2" t="s">
        <v>287</v>
      </c>
      <c r="F256" s="1" t="s">
        <v>49</v>
      </c>
      <c r="G256" s="1" t="s">
        <v>13</v>
      </c>
      <c r="H256" s="2" t="s">
        <v>14</v>
      </c>
      <c r="J256" s="2" t="s">
        <v>246</v>
      </c>
      <c r="K256" s="2" t="s">
        <v>254</v>
      </c>
      <c r="L256" s="8">
        <v>147100</v>
      </c>
    </row>
    <row r="257" spans="1:12" ht="39" x14ac:dyDescent="0.3">
      <c r="A257" s="2" t="s">
        <v>8</v>
      </c>
      <c r="B257" s="1" t="s">
        <v>9</v>
      </c>
      <c r="C257" s="2" t="s">
        <v>16</v>
      </c>
      <c r="D257" s="2" t="s">
        <v>20</v>
      </c>
      <c r="E257" s="2" t="s">
        <v>287</v>
      </c>
      <c r="F257" s="1" t="s">
        <v>49</v>
      </c>
      <c r="G257" s="1" t="s">
        <v>13</v>
      </c>
      <c r="H257" s="2" t="s">
        <v>14</v>
      </c>
      <c r="J257" s="2" t="s">
        <v>249</v>
      </c>
      <c r="K257" s="2" t="s">
        <v>254</v>
      </c>
      <c r="L257" s="8">
        <v>38500</v>
      </c>
    </row>
    <row r="258" spans="1:12" ht="39" x14ac:dyDescent="0.3">
      <c r="A258" s="2" t="s">
        <v>8</v>
      </c>
      <c r="B258" s="1" t="s">
        <v>9</v>
      </c>
      <c r="C258" s="2" t="s">
        <v>16</v>
      </c>
      <c r="D258" s="2" t="s">
        <v>20</v>
      </c>
      <c r="E258" s="2" t="s">
        <v>287</v>
      </c>
      <c r="F258" s="1" t="s">
        <v>49</v>
      </c>
      <c r="G258" s="1" t="s">
        <v>13</v>
      </c>
      <c r="H258" s="2" t="s">
        <v>14</v>
      </c>
      <c r="I258" s="1" t="s">
        <v>64</v>
      </c>
      <c r="J258" s="2" t="s">
        <v>108</v>
      </c>
      <c r="K258" s="2" t="s">
        <v>254</v>
      </c>
      <c r="L258" s="8">
        <v>180000</v>
      </c>
    </row>
    <row r="259" spans="1:12" ht="39" x14ac:dyDescent="0.3">
      <c r="A259" s="2" t="s">
        <v>8</v>
      </c>
      <c r="B259" s="1" t="s">
        <v>9</v>
      </c>
      <c r="C259" s="2" t="s">
        <v>16</v>
      </c>
      <c r="D259" s="2" t="s">
        <v>20</v>
      </c>
      <c r="E259" s="2" t="s">
        <v>287</v>
      </c>
      <c r="F259" s="1" t="s">
        <v>49</v>
      </c>
      <c r="G259" s="1" t="s">
        <v>13</v>
      </c>
      <c r="H259" s="2" t="s">
        <v>14</v>
      </c>
      <c r="I259" s="1" t="s">
        <v>50</v>
      </c>
      <c r="J259" s="2" t="s">
        <v>245</v>
      </c>
      <c r="K259" s="2" t="s">
        <v>254</v>
      </c>
      <c r="L259" s="8">
        <v>2773900</v>
      </c>
    </row>
    <row r="260" spans="1:12" ht="39" x14ac:dyDescent="0.3">
      <c r="A260" s="2" t="s">
        <v>8</v>
      </c>
      <c r="B260" s="1" t="s">
        <v>9</v>
      </c>
      <c r="C260" s="2" t="s">
        <v>16</v>
      </c>
      <c r="D260" s="2" t="s">
        <v>20</v>
      </c>
      <c r="E260" s="2" t="s">
        <v>287</v>
      </c>
      <c r="F260" s="1" t="s">
        <v>49</v>
      </c>
      <c r="G260" s="1" t="s">
        <v>13</v>
      </c>
      <c r="H260" s="2" t="s">
        <v>14</v>
      </c>
      <c r="I260" s="1" t="s">
        <v>34</v>
      </c>
      <c r="J260" s="2" t="s">
        <v>248</v>
      </c>
      <c r="K260" s="2" t="s">
        <v>254</v>
      </c>
      <c r="L260" s="8">
        <v>500000</v>
      </c>
    </row>
    <row r="261" spans="1:12" ht="39" x14ac:dyDescent="0.3">
      <c r="A261" s="2" t="s">
        <v>8</v>
      </c>
      <c r="B261" s="1" t="s">
        <v>9</v>
      </c>
      <c r="C261" s="2" t="s">
        <v>16</v>
      </c>
      <c r="D261" s="2" t="s">
        <v>20</v>
      </c>
      <c r="E261" s="2" t="s">
        <v>287</v>
      </c>
      <c r="F261" s="1" t="s">
        <v>49</v>
      </c>
      <c r="G261" s="1" t="s">
        <v>13</v>
      </c>
      <c r="H261" s="2" t="s">
        <v>42</v>
      </c>
      <c r="I261" s="1" t="s">
        <v>29</v>
      </c>
      <c r="J261" s="2" t="s">
        <v>252</v>
      </c>
      <c r="K261" s="2" t="s">
        <v>254</v>
      </c>
      <c r="L261" s="8">
        <v>300842.09000000003</v>
      </c>
    </row>
    <row r="262" spans="1:12" ht="39" x14ac:dyDescent="0.3">
      <c r="A262" s="2" t="s">
        <v>8</v>
      </c>
      <c r="B262" s="1" t="s">
        <v>9</v>
      </c>
      <c r="C262" s="2" t="s">
        <v>16</v>
      </c>
      <c r="D262" s="2" t="s">
        <v>20</v>
      </c>
      <c r="E262" s="2" t="s">
        <v>287</v>
      </c>
      <c r="F262" s="1" t="s">
        <v>49</v>
      </c>
      <c r="G262" s="1" t="s">
        <v>13</v>
      </c>
      <c r="H262" s="2" t="s">
        <v>42</v>
      </c>
      <c r="J262" s="2" t="s">
        <v>255</v>
      </c>
      <c r="K262" s="2" t="s">
        <v>254</v>
      </c>
      <c r="L262" s="8">
        <v>3258720</v>
      </c>
    </row>
    <row r="263" spans="1:12" ht="39" x14ac:dyDescent="0.3">
      <c r="A263" s="2" t="s">
        <v>8</v>
      </c>
      <c r="B263" s="1" t="s">
        <v>9</v>
      </c>
      <c r="C263" s="2" t="s">
        <v>16</v>
      </c>
      <c r="D263" s="2" t="s">
        <v>20</v>
      </c>
      <c r="E263" s="2" t="s">
        <v>287</v>
      </c>
      <c r="F263" s="1" t="s">
        <v>49</v>
      </c>
      <c r="G263" s="1" t="s">
        <v>61</v>
      </c>
      <c r="H263" s="2" t="s">
        <v>42</v>
      </c>
      <c r="J263" s="2" t="s">
        <v>253</v>
      </c>
      <c r="K263" s="2" t="s">
        <v>254</v>
      </c>
      <c r="L263" s="8">
        <v>1500</v>
      </c>
    </row>
    <row r="264" spans="1:12" ht="39" x14ac:dyDescent="0.3">
      <c r="A264" s="2" t="s">
        <v>8</v>
      </c>
      <c r="B264" s="1" t="s">
        <v>9</v>
      </c>
      <c r="C264" s="2" t="s">
        <v>10</v>
      </c>
      <c r="D264" s="2" t="s">
        <v>47</v>
      </c>
      <c r="E264" s="2" t="s">
        <v>288</v>
      </c>
      <c r="F264" s="1" t="s">
        <v>77</v>
      </c>
      <c r="G264" s="1" t="s">
        <v>13</v>
      </c>
      <c r="H264" s="2" t="s">
        <v>42</v>
      </c>
      <c r="J264" s="2" t="s">
        <v>256</v>
      </c>
      <c r="K264" s="2" t="s">
        <v>254</v>
      </c>
      <c r="L264" s="8">
        <v>651347</v>
      </c>
    </row>
    <row r="265" spans="1:12" ht="39" x14ac:dyDescent="0.3">
      <c r="A265" s="2" t="s">
        <v>8</v>
      </c>
      <c r="B265" s="1" t="s">
        <v>9</v>
      </c>
      <c r="C265" s="2" t="s">
        <v>10</v>
      </c>
      <c r="D265" s="2" t="s">
        <v>47</v>
      </c>
      <c r="E265" s="2" t="s">
        <v>288</v>
      </c>
      <c r="F265" s="1" t="s">
        <v>77</v>
      </c>
      <c r="G265" s="1" t="s">
        <v>13</v>
      </c>
      <c r="H265" s="2" t="s">
        <v>42</v>
      </c>
      <c r="I265" s="1" t="s">
        <v>29</v>
      </c>
      <c r="J265" s="2" t="s">
        <v>252</v>
      </c>
      <c r="K265" s="2" t="s">
        <v>254</v>
      </c>
      <c r="L265" s="8">
        <v>234013.13</v>
      </c>
    </row>
    <row r="266" spans="1:12" ht="39" x14ac:dyDescent="0.3">
      <c r="A266" s="2" t="s">
        <v>8</v>
      </c>
      <c r="B266" s="1" t="s">
        <v>9</v>
      </c>
      <c r="C266" s="2" t="s">
        <v>10</v>
      </c>
      <c r="D266" s="2" t="s">
        <v>47</v>
      </c>
      <c r="E266" s="2" t="s">
        <v>288</v>
      </c>
      <c r="F266" s="1" t="s">
        <v>77</v>
      </c>
      <c r="G266" s="1" t="s">
        <v>13</v>
      </c>
      <c r="H266" s="2" t="s">
        <v>85</v>
      </c>
      <c r="I266" s="1" t="s">
        <v>91</v>
      </c>
      <c r="J266" s="2" t="s">
        <v>257</v>
      </c>
      <c r="K266" s="2" t="s">
        <v>254</v>
      </c>
      <c r="L266" s="8">
        <v>23000</v>
      </c>
    </row>
    <row r="267" spans="1:12" ht="39" x14ac:dyDescent="0.3">
      <c r="A267" s="2" t="s">
        <v>8</v>
      </c>
      <c r="B267" s="1" t="s">
        <v>9</v>
      </c>
      <c r="C267" s="2" t="s">
        <v>10</v>
      </c>
      <c r="D267" s="2" t="s">
        <v>47</v>
      </c>
      <c r="E267" s="2" t="s">
        <v>288</v>
      </c>
      <c r="F267" s="1" t="s">
        <v>77</v>
      </c>
      <c r="G267" s="1" t="s">
        <v>61</v>
      </c>
      <c r="H267" s="2" t="s">
        <v>42</v>
      </c>
      <c r="J267" s="2" t="s">
        <v>258</v>
      </c>
      <c r="K267" s="2" t="s">
        <v>254</v>
      </c>
      <c r="L267" s="8">
        <v>38000</v>
      </c>
    </row>
    <row r="268" spans="1:12" ht="39" x14ac:dyDescent="0.3">
      <c r="A268" s="2" t="s">
        <v>8</v>
      </c>
      <c r="B268" s="1" t="s">
        <v>9</v>
      </c>
      <c r="C268" s="2" t="s">
        <v>16</v>
      </c>
      <c r="D268" s="2" t="s">
        <v>43</v>
      </c>
      <c r="E268" s="2" t="s">
        <v>289</v>
      </c>
      <c r="F268" s="1" t="s">
        <v>51</v>
      </c>
      <c r="G268" s="1" t="s">
        <v>13</v>
      </c>
      <c r="H268" s="2" t="s">
        <v>14</v>
      </c>
      <c r="J268" s="2" t="s">
        <v>274</v>
      </c>
      <c r="K268" s="2" t="s">
        <v>254</v>
      </c>
      <c r="L268" s="12">
        <v>1799999.9999899999</v>
      </c>
    </row>
    <row r="269" spans="1:12" ht="39" x14ac:dyDescent="0.3">
      <c r="A269" s="2" t="s">
        <v>8</v>
      </c>
      <c r="B269" s="1" t="s">
        <v>9</v>
      </c>
      <c r="C269" s="2" t="s">
        <v>16</v>
      </c>
      <c r="D269" s="2" t="s">
        <v>43</v>
      </c>
      <c r="E269" s="2" t="s">
        <v>289</v>
      </c>
      <c r="F269" s="1" t="s">
        <v>51</v>
      </c>
      <c r="G269" s="1" t="s">
        <v>13</v>
      </c>
      <c r="H269" s="2" t="s">
        <v>14</v>
      </c>
      <c r="J269" s="2" t="s">
        <v>273</v>
      </c>
      <c r="K269" s="2" t="s">
        <v>254</v>
      </c>
      <c r="L269" s="12">
        <v>484860</v>
      </c>
    </row>
    <row r="270" spans="1:12" ht="39" x14ac:dyDescent="0.3">
      <c r="A270" s="2" t="s">
        <v>8</v>
      </c>
      <c r="B270" s="1" t="s">
        <v>9</v>
      </c>
      <c r="C270" s="2" t="s">
        <v>16</v>
      </c>
      <c r="D270" s="2" t="s">
        <v>43</v>
      </c>
      <c r="E270" s="2" t="s">
        <v>289</v>
      </c>
      <c r="F270" s="1" t="s">
        <v>51</v>
      </c>
      <c r="G270" s="1" t="s">
        <v>13</v>
      </c>
      <c r="H270" s="2" t="s">
        <v>14</v>
      </c>
      <c r="J270" s="2" t="s">
        <v>275</v>
      </c>
      <c r="K270" s="2" t="s">
        <v>254</v>
      </c>
      <c r="L270" s="12">
        <v>350000</v>
      </c>
    </row>
    <row r="271" spans="1:12" ht="39" x14ac:dyDescent="0.3">
      <c r="A271" s="2" t="s">
        <v>8</v>
      </c>
      <c r="B271" s="1" t="s">
        <v>9</v>
      </c>
      <c r="C271" s="2" t="s">
        <v>16</v>
      </c>
      <c r="D271" s="2" t="s">
        <v>43</v>
      </c>
      <c r="E271" s="2" t="s">
        <v>289</v>
      </c>
      <c r="F271" s="1" t="s">
        <v>51</v>
      </c>
      <c r="G271" s="1" t="s">
        <v>13</v>
      </c>
      <c r="H271" s="2" t="s">
        <v>14</v>
      </c>
      <c r="J271" s="2" t="s">
        <v>276</v>
      </c>
      <c r="K271" s="2" t="s">
        <v>254</v>
      </c>
      <c r="L271" s="12">
        <v>66912</v>
      </c>
    </row>
    <row r="272" spans="1:12" ht="39" x14ac:dyDescent="0.3">
      <c r="A272" s="2" t="s">
        <v>8</v>
      </c>
      <c r="B272" s="1" t="s">
        <v>9</v>
      </c>
      <c r="C272" s="2" t="s">
        <v>16</v>
      </c>
      <c r="D272" s="2" t="s">
        <v>43</v>
      </c>
      <c r="E272" s="2" t="s">
        <v>289</v>
      </c>
      <c r="F272" s="1" t="s">
        <v>51</v>
      </c>
      <c r="G272" s="1" t="s">
        <v>13</v>
      </c>
      <c r="H272" s="2" t="s">
        <v>14</v>
      </c>
      <c r="J272" s="2" t="s">
        <v>262</v>
      </c>
      <c r="K272" s="2" t="s">
        <v>254</v>
      </c>
      <c r="L272" s="12">
        <v>199737</v>
      </c>
    </row>
    <row r="273" spans="1:12" ht="39" x14ac:dyDescent="0.3">
      <c r="A273" s="2" t="s">
        <v>8</v>
      </c>
      <c r="B273" s="1" t="s">
        <v>9</v>
      </c>
      <c r="C273" s="2" t="s">
        <v>16</v>
      </c>
      <c r="D273" s="2" t="s">
        <v>43</v>
      </c>
      <c r="E273" s="2" t="s">
        <v>289</v>
      </c>
      <c r="F273" s="1" t="s">
        <v>51</v>
      </c>
      <c r="G273" s="1" t="s">
        <v>13</v>
      </c>
      <c r="H273" s="2" t="s">
        <v>14</v>
      </c>
      <c r="J273" s="2" t="s">
        <v>261</v>
      </c>
      <c r="K273" s="2" t="s">
        <v>254</v>
      </c>
      <c r="L273" s="12">
        <v>156250</v>
      </c>
    </row>
    <row r="274" spans="1:12" ht="39" x14ac:dyDescent="0.3">
      <c r="A274" s="2" t="s">
        <v>8</v>
      </c>
      <c r="B274" s="1" t="s">
        <v>9</v>
      </c>
      <c r="C274" s="2" t="s">
        <v>16</v>
      </c>
      <c r="D274" s="2" t="s">
        <v>43</v>
      </c>
      <c r="E274" s="2" t="s">
        <v>289</v>
      </c>
      <c r="F274" s="1" t="s">
        <v>51</v>
      </c>
      <c r="G274" s="1" t="s">
        <v>13</v>
      </c>
      <c r="H274" s="2" t="s">
        <v>14</v>
      </c>
      <c r="J274" s="2" t="s">
        <v>269</v>
      </c>
      <c r="K274" s="2" t="s">
        <v>254</v>
      </c>
      <c r="L274" s="12">
        <v>122389</v>
      </c>
    </row>
    <row r="275" spans="1:12" ht="39" x14ac:dyDescent="0.3">
      <c r="A275" s="2" t="s">
        <v>8</v>
      </c>
      <c r="B275" s="1" t="s">
        <v>9</v>
      </c>
      <c r="C275" s="2" t="s">
        <v>16</v>
      </c>
      <c r="D275" s="2" t="s">
        <v>43</v>
      </c>
      <c r="E275" s="2" t="s">
        <v>289</v>
      </c>
      <c r="F275" s="1" t="s">
        <v>51</v>
      </c>
      <c r="G275" s="1" t="s">
        <v>13</v>
      </c>
      <c r="H275" s="2" t="s">
        <v>14</v>
      </c>
      <c r="J275" s="2" t="s">
        <v>266</v>
      </c>
      <c r="K275" s="2" t="s">
        <v>254</v>
      </c>
      <c r="L275" s="12">
        <v>115272</v>
      </c>
    </row>
    <row r="276" spans="1:12" ht="39" x14ac:dyDescent="0.3">
      <c r="A276" s="2" t="s">
        <v>8</v>
      </c>
      <c r="B276" s="1" t="s">
        <v>9</v>
      </c>
      <c r="C276" s="2" t="s">
        <v>16</v>
      </c>
      <c r="D276" s="2" t="s">
        <v>43</v>
      </c>
      <c r="E276" s="2" t="s">
        <v>289</v>
      </c>
      <c r="F276" s="1" t="s">
        <v>51</v>
      </c>
      <c r="G276" s="1" t="s">
        <v>13</v>
      </c>
      <c r="H276" s="2" t="s">
        <v>14</v>
      </c>
      <c r="J276" s="2" t="s">
        <v>270</v>
      </c>
      <c r="K276" s="2" t="s">
        <v>254</v>
      </c>
      <c r="L276" s="12">
        <v>109999.99999</v>
      </c>
    </row>
    <row r="277" spans="1:12" ht="39" x14ac:dyDescent="0.3">
      <c r="A277" s="2" t="s">
        <v>8</v>
      </c>
      <c r="B277" s="1" t="s">
        <v>9</v>
      </c>
      <c r="C277" s="2" t="s">
        <v>16</v>
      </c>
      <c r="D277" s="2" t="s">
        <v>43</v>
      </c>
      <c r="E277" s="2" t="s">
        <v>289</v>
      </c>
      <c r="F277" s="1" t="s">
        <v>51</v>
      </c>
      <c r="G277" s="1" t="s">
        <v>13</v>
      </c>
      <c r="H277" s="2" t="s">
        <v>14</v>
      </c>
      <c r="J277" s="2" t="s">
        <v>267</v>
      </c>
      <c r="K277" s="2" t="s">
        <v>254</v>
      </c>
      <c r="L277" s="12">
        <v>83771.999989999997</v>
      </c>
    </row>
    <row r="278" spans="1:12" ht="39" x14ac:dyDescent="0.3">
      <c r="A278" s="2" t="s">
        <v>8</v>
      </c>
      <c r="B278" s="1" t="s">
        <v>9</v>
      </c>
      <c r="C278" s="2" t="s">
        <v>16</v>
      </c>
      <c r="D278" s="2" t="s">
        <v>43</v>
      </c>
      <c r="E278" s="2" t="s">
        <v>289</v>
      </c>
      <c r="F278" s="1" t="s">
        <v>51</v>
      </c>
      <c r="G278" s="1" t="s">
        <v>13</v>
      </c>
      <c r="H278" s="2" t="s">
        <v>14</v>
      </c>
      <c r="J278" s="2" t="s">
        <v>271</v>
      </c>
      <c r="K278" s="2" t="s">
        <v>254</v>
      </c>
      <c r="L278" s="12">
        <v>73721.999989999997</v>
      </c>
    </row>
    <row r="279" spans="1:12" ht="39" x14ac:dyDescent="0.3">
      <c r="A279" s="2" t="s">
        <v>8</v>
      </c>
      <c r="B279" s="1" t="s">
        <v>9</v>
      </c>
      <c r="C279" s="2" t="s">
        <v>16</v>
      </c>
      <c r="D279" s="2" t="s">
        <v>43</v>
      </c>
      <c r="E279" s="2" t="s">
        <v>289</v>
      </c>
      <c r="F279" s="1" t="s">
        <v>51</v>
      </c>
      <c r="G279" s="1" t="s">
        <v>13</v>
      </c>
      <c r="H279" s="2" t="s">
        <v>14</v>
      </c>
      <c r="J279" s="2" t="s">
        <v>268</v>
      </c>
      <c r="K279" s="2" t="s">
        <v>254</v>
      </c>
      <c r="L279" s="12">
        <v>51322.999989999997</v>
      </c>
    </row>
    <row r="280" spans="1:12" ht="39" x14ac:dyDescent="0.3">
      <c r="A280" s="2" t="s">
        <v>8</v>
      </c>
      <c r="B280" s="1" t="s">
        <v>9</v>
      </c>
      <c r="C280" s="2" t="s">
        <v>16</v>
      </c>
      <c r="D280" s="2" t="s">
        <v>43</v>
      </c>
      <c r="E280" s="2" t="s">
        <v>289</v>
      </c>
      <c r="F280" s="1" t="s">
        <v>51</v>
      </c>
      <c r="G280" s="1" t="s">
        <v>13</v>
      </c>
      <c r="H280" s="2" t="s">
        <v>14</v>
      </c>
      <c r="J280" s="2" t="s">
        <v>272</v>
      </c>
      <c r="K280" s="2" t="s">
        <v>254</v>
      </c>
      <c r="L280" s="12">
        <v>39483.999989999997</v>
      </c>
    </row>
    <row r="281" spans="1:12" ht="39" x14ac:dyDescent="0.3">
      <c r="A281" s="2" t="s">
        <v>8</v>
      </c>
      <c r="B281" s="1" t="s">
        <v>9</v>
      </c>
      <c r="C281" s="2" t="s">
        <v>16</v>
      </c>
      <c r="D281" s="2" t="s">
        <v>43</v>
      </c>
      <c r="E281" s="2" t="s">
        <v>289</v>
      </c>
      <c r="F281" s="1" t="s">
        <v>51</v>
      </c>
      <c r="G281" s="1" t="s">
        <v>13</v>
      </c>
      <c r="H281" s="2" t="s">
        <v>14</v>
      </c>
      <c r="J281" s="2" t="s">
        <v>263</v>
      </c>
      <c r="K281" s="2" t="s">
        <v>254</v>
      </c>
      <c r="L281" s="12">
        <v>32195.99999</v>
      </c>
    </row>
    <row r="282" spans="1:12" ht="39" x14ac:dyDescent="0.3">
      <c r="A282" s="2" t="s">
        <v>8</v>
      </c>
      <c r="B282" s="1" t="s">
        <v>9</v>
      </c>
      <c r="C282" s="2" t="s">
        <v>16</v>
      </c>
      <c r="D282" s="2" t="s">
        <v>43</v>
      </c>
      <c r="E282" s="2" t="s">
        <v>289</v>
      </c>
      <c r="F282" s="1" t="s">
        <v>51</v>
      </c>
      <c r="G282" s="1" t="s">
        <v>13</v>
      </c>
      <c r="H282" s="2" t="s">
        <v>14</v>
      </c>
      <c r="J282" s="2" t="s">
        <v>264</v>
      </c>
      <c r="K282" s="2" t="s">
        <v>254</v>
      </c>
      <c r="L282" s="12">
        <v>13750</v>
      </c>
    </row>
    <row r="283" spans="1:12" ht="39" x14ac:dyDescent="0.3">
      <c r="A283" s="2" t="s">
        <v>8</v>
      </c>
      <c r="B283" s="1" t="s">
        <v>9</v>
      </c>
      <c r="C283" s="2" t="s">
        <v>16</v>
      </c>
      <c r="D283" s="2" t="s">
        <v>43</v>
      </c>
      <c r="E283" s="2" t="s">
        <v>289</v>
      </c>
      <c r="F283" s="1" t="s">
        <v>51</v>
      </c>
      <c r="G283" s="1" t="s">
        <v>13</v>
      </c>
      <c r="H283" s="2" t="s">
        <v>14</v>
      </c>
      <c r="J283" s="2" t="s">
        <v>265</v>
      </c>
      <c r="K283" s="2" t="s">
        <v>254</v>
      </c>
      <c r="L283" s="12">
        <v>13749.99999</v>
      </c>
    </row>
    <row r="284" spans="1:12" ht="39" x14ac:dyDescent="0.3">
      <c r="A284" s="2" t="s">
        <v>8</v>
      </c>
      <c r="B284" s="1" t="s">
        <v>9</v>
      </c>
      <c r="C284" s="2" t="s">
        <v>16</v>
      </c>
      <c r="D284" s="2" t="s">
        <v>43</v>
      </c>
      <c r="E284" s="2" t="s">
        <v>289</v>
      </c>
      <c r="F284" s="1" t="s">
        <v>51</v>
      </c>
      <c r="G284" s="1" t="s">
        <v>13</v>
      </c>
      <c r="H284" s="2" t="s">
        <v>42</v>
      </c>
      <c r="I284" s="1" t="s">
        <v>29</v>
      </c>
      <c r="J284" s="2" t="s">
        <v>252</v>
      </c>
      <c r="K284" s="2" t="s">
        <v>254</v>
      </c>
      <c r="L284" s="8">
        <v>138857.70000000001</v>
      </c>
    </row>
    <row r="285" spans="1:12" ht="39" x14ac:dyDescent="0.3">
      <c r="A285" s="2" t="s">
        <v>8</v>
      </c>
      <c r="B285" s="1" t="s">
        <v>9</v>
      </c>
      <c r="C285" s="2" t="s">
        <v>16</v>
      </c>
      <c r="D285" s="2" t="s">
        <v>43</v>
      </c>
      <c r="E285" s="2" t="s">
        <v>289</v>
      </c>
      <c r="F285" s="1" t="s">
        <v>51</v>
      </c>
      <c r="G285" s="1" t="s">
        <v>13</v>
      </c>
      <c r="H285" s="2" t="s">
        <v>42</v>
      </c>
      <c r="J285" s="2" t="s">
        <v>259</v>
      </c>
      <c r="K285" s="2" t="s">
        <v>254</v>
      </c>
      <c r="L285" s="8">
        <v>1235406</v>
      </c>
    </row>
    <row r="286" spans="1:12" ht="39" x14ac:dyDescent="0.3">
      <c r="A286" s="2" t="s">
        <v>8</v>
      </c>
      <c r="B286" s="1" t="s">
        <v>9</v>
      </c>
      <c r="C286" s="2" t="s">
        <v>16</v>
      </c>
      <c r="D286" s="2" t="s">
        <v>43</v>
      </c>
      <c r="E286" s="2" t="s">
        <v>289</v>
      </c>
      <c r="F286" s="1" t="s">
        <v>51</v>
      </c>
      <c r="G286" s="1" t="s">
        <v>61</v>
      </c>
      <c r="H286" s="2" t="s">
        <v>42</v>
      </c>
      <c r="J286" s="2" t="s">
        <v>260</v>
      </c>
      <c r="K286" s="2" t="s">
        <v>254</v>
      </c>
      <c r="L286" s="8">
        <v>52000</v>
      </c>
    </row>
    <row r="287" spans="1:12" ht="39" x14ac:dyDescent="0.3">
      <c r="A287" s="2" t="s">
        <v>8</v>
      </c>
      <c r="B287" s="1" t="s">
        <v>9</v>
      </c>
      <c r="C287" s="2" t="s">
        <v>16</v>
      </c>
      <c r="D287" s="2" t="s">
        <v>43</v>
      </c>
      <c r="E287" s="2" t="s">
        <v>289</v>
      </c>
      <c r="F287" s="1" t="s">
        <v>51</v>
      </c>
      <c r="G287" s="1" t="s">
        <v>40</v>
      </c>
      <c r="H287" s="2" t="s">
        <v>42</v>
      </c>
      <c r="J287" s="2" t="s">
        <v>311</v>
      </c>
      <c r="K287" s="2" t="s">
        <v>254</v>
      </c>
      <c r="L287" s="8">
        <v>9861</v>
      </c>
    </row>
    <row r="288" spans="1:12" ht="39" x14ac:dyDescent="0.3">
      <c r="A288" s="2" t="s">
        <v>8</v>
      </c>
      <c r="B288" s="1" t="s">
        <v>9</v>
      </c>
      <c r="C288" s="2" t="s">
        <v>16</v>
      </c>
      <c r="D288" s="2" t="s">
        <v>20</v>
      </c>
      <c r="E288" s="2" t="s">
        <v>290</v>
      </c>
      <c r="F288" s="1" t="s">
        <v>67</v>
      </c>
      <c r="G288" s="1" t="s">
        <v>13</v>
      </c>
      <c r="H288" s="2" t="s">
        <v>42</v>
      </c>
      <c r="J288" s="2" t="s">
        <v>321</v>
      </c>
      <c r="K288" s="2" t="s">
        <v>254</v>
      </c>
      <c r="L288" s="8">
        <v>484320.8</v>
      </c>
    </row>
    <row r="289" spans="1:12" ht="39" x14ac:dyDescent="0.3">
      <c r="A289" s="2" t="s">
        <v>8</v>
      </c>
      <c r="B289" s="1" t="s">
        <v>9</v>
      </c>
      <c r="C289" s="2" t="s">
        <v>16</v>
      </c>
      <c r="D289" s="2" t="s">
        <v>20</v>
      </c>
      <c r="E289" s="2" t="s">
        <v>290</v>
      </c>
      <c r="F289" s="1" t="s">
        <v>67</v>
      </c>
      <c r="G289" s="1" t="s">
        <v>13</v>
      </c>
      <c r="H289" s="2" t="s">
        <v>42</v>
      </c>
      <c r="J289" s="2" t="s">
        <v>332</v>
      </c>
      <c r="K289" s="2" t="s">
        <v>254</v>
      </c>
      <c r="L289" s="8">
        <v>4000</v>
      </c>
    </row>
    <row r="290" spans="1:12" ht="39" x14ac:dyDescent="0.3">
      <c r="A290" s="2" t="s">
        <v>8</v>
      </c>
      <c r="B290" s="1" t="s">
        <v>9</v>
      </c>
      <c r="C290" s="2" t="s">
        <v>16</v>
      </c>
      <c r="D290" s="2" t="s">
        <v>43</v>
      </c>
      <c r="E290" s="2" t="s">
        <v>290</v>
      </c>
      <c r="F290" s="1" t="s">
        <v>67</v>
      </c>
      <c r="G290" s="1" t="s">
        <v>13</v>
      </c>
      <c r="H290" s="2" t="s">
        <v>42</v>
      </c>
      <c r="J290" s="2" t="s">
        <v>321</v>
      </c>
      <c r="K290" s="2" t="s">
        <v>254</v>
      </c>
      <c r="L290" s="8">
        <v>421565.2</v>
      </c>
    </row>
    <row r="291" spans="1:12" ht="39" x14ac:dyDescent="0.3">
      <c r="A291" s="2" t="s">
        <v>8</v>
      </c>
      <c r="B291" s="1" t="s">
        <v>9</v>
      </c>
      <c r="C291" s="2" t="s">
        <v>16</v>
      </c>
      <c r="D291" s="2" t="s">
        <v>43</v>
      </c>
      <c r="E291" s="2" t="s">
        <v>290</v>
      </c>
      <c r="F291" s="1" t="s">
        <v>67</v>
      </c>
      <c r="G291" s="1" t="s">
        <v>13</v>
      </c>
      <c r="H291" s="2" t="s">
        <v>42</v>
      </c>
      <c r="I291" s="1" t="s">
        <v>29</v>
      </c>
      <c r="J291" s="2" t="s">
        <v>252</v>
      </c>
      <c r="K291" s="2" t="s">
        <v>254</v>
      </c>
      <c r="L291" s="8">
        <v>96565.816800000001</v>
      </c>
    </row>
    <row r="292" spans="1:12" ht="39" x14ac:dyDescent="0.3">
      <c r="A292" s="2" t="s">
        <v>8</v>
      </c>
      <c r="B292" s="1" t="s">
        <v>9</v>
      </c>
      <c r="C292" s="2" t="s">
        <v>16</v>
      </c>
      <c r="D292" s="2" t="s">
        <v>20</v>
      </c>
      <c r="E292" s="2" t="s">
        <v>290</v>
      </c>
      <c r="F292" s="1" t="s">
        <v>67</v>
      </c>
      <c r="G292" s="1" t="s">
        <v>13</v>
      </c>
      <c r="H292" s="2" t="s">
        <v>42</v>
      </c>
      <c r="I292" s="1" t="s">
        <v>29</v>
      </c>
      <c r="J292" s="2" t="s">
        <v>252</v>
      </c>
      <c r="K292" s="2" t="s">
        <v>254</v>
      </c>
      <c r="L292" s="8">
        <v>37553.373200000002</v>
      </c>
    </row>
    <row r="293" spans="1:12" ht="39" x14ac:dyDescent="0.3">
      <c r="A293" s="2" t="s">
        <v>8</v>
      </c>
      <c r="B293" s="1" t="s">
        <v>9</v>
      </c>
      <c r="C293" s="2" t="s">
        <v>16</v>
      </c>
      <c r="D293" s="2" t="s">
        <v>20</v>
      </c>
      <c r="E293" s="2" t="s">
        <v>290</v>
      </c>
      <c r="F293" s="1" t="s">
        <v>67</v>
      </c>
      <c r="G293" s="1" t="s">
        <v>61</v>
      </c>
      <c r="H293" s="2" t="s">
        <v>42</v>
      </c>
      <c r="J293" s="2" t="s">
        <v>277</v>
      </c>
      <c r="K293" s="2" t="s">
        <v>254</v>
      </c>
      <c r="L293" s="8">
        <v>43130</v>
      </c>
    </row>
    <row r="294" spans="1:12" ht="39" x14ac:dyDescent="0.3">
      <c r="A294" s="2" t="s">
        <v>8</v>
      </c>
      <c r="B294" s="1" t="s">
        <v>9</v>
      </c>
      <c r="C294" s="2" t="s">
        <v>16</v>
      </c>
      <c r="D294" s="2" t="s">
        <v>43</v>
      </c>
      <c r="E294" s="2" t="s">
        <v>290</v>
      </c>
      <c r="F294" s="1" t="s">
        <v>67</v>
      </c>
      <c r="G294" s="1" t="s">
        <v>61</v>
      </c>
      <c r="H294" s="2" t="s">
        <v>42</v>
      </c>
      <c r="J294" s="2" t="s">
        <v>277</v>
      </c>
      <c r="K294" s="2" t="s">
        <v>254</v>
      </c>
      <c r="L294" s="8">
        <v>16870</v>
      </c>
    </row>
    <row r="295" spans="1:12" ht="39" x14ac:dyDescent="0.3">
      <c r="A295" s="2" t="s">
        <v>8</v>
      </c>
      <c r="B295" s="1" t="s">
        <v>9</v>
      </c>
      <c r="C295" s="2" t="s">
        <v>16</v>
      </c>
      <c r="D295" s="2" t="s">
        <v>20</v>
      </c>
      <c r="E295" s="2" t="s">
        <v>290</v>
      </c>
      <c r="F295" s="1" t="s">
        <v>67</v>
      </c>
      <c r="G295" s="1" t="s">
        <v>69</v>
      </c>
      <c r="H295" s="2" t="s">
        <v>70</v>
      </c>
      <c r="J295" s="2" t="s">
        <v>70</v>
      </c>
      <c r="K295" s="2" t="s">
        <v>254</v>
      </c>
      <c r="L295" s="8">
        <v>10345.200000000001</v>
      </c>
    </row>
    <row r="296" spans="1:12" ht="39" x14ac:dyDescent="0.3">
      <c r="A296" s="2" t="s">
        <v>8</v>
      </c>
      <c r="B296" s="1" t="s">
        <v>9</v>
      </c>
      <c r="C296" s="2" t="s">
        <v>16</v>
      </c>
      <c r="D296" s="2" t="s">
        <v>43</v>
      </c>
      <c r="E296" s="2" t="s">
        <v>290</v>
      </c>
      <c r="F296" s="1" t="s">
        <v>67</v>
      </c>
      <c r="G296" s="1" t="s">
        <v>69</v>
      </c>
      <c r="H296" s="2" t="s">
        <v>70</v>
      </c>
      <c r="J296" s="2" t="s">
        <v>70</v>
      </c>
      <c r="K296" s="2" t="s">
        <v>254</v>
      </c>
      <c r="L296" s="8">
        <v>3967.8</v>
      </c>
    </row>
    <row r="297" spans="1:12" ht="39" x14ac:dyDescent="0.3">
      <c r="A297" s="2" t="s">
        <v>8</v>
      </c>
      <c r="B297" s="1" t="s">
        <v>9</v>
      </c>
      <c r="C297" s="2" t="s">
        <v>16</v>
      </c>
      <c r="D297" s="2" t="s">
        <v>20</v>
      </c>
      <c r="E297" s="2" t="s">
        <v>291</v>
      </c>
      <c r="F297" s="1" t="s">
        <v>65</v>
      </c>
      <c r="G297" s="1" t="s">
        <v>13</v>
      </c>
      <c r="H297" s="2" t="s">
        <v>42</v>
      </c>
      <c r="J297" s="2" t="s">
        <v>463</v>
      </c>
      <c r="K297" s="2" t="s">
        <v>254</v>
      </c>
      <c r="L297" s="8">
        <v>342298</v>
      </c>
    </row>
    <row r="298" spans="1:12" ht="52" x14ac:dyDescent="0.3">
      <c r="A298" s="2" t="s">
        <v>8</v>
      </c>
      <c r="B298" s="1" t="s">
        <v>9</v>
      </c>
      <c r="C298" s="2" t="s">
        <v>16</v>
      </c>
      <c r="D298" s="2" t="s">
        <v>20</v>
      </c>
      <c r="E298" s="2" t="s">
        <v>291</v>
      </c>
      <c r="F298" s="1" t="s">
        <v>65</v>
      </c>
      <c r="G298" s="1" t="s">
        <v>13</v>
      </c>
      <c r="H298" s="2" t="s">
        <v>42</v>
      </c>
      <c r="I298" s="1" t="s">
        <v>29</v>
      </c>
      <c r="J298" s="2" t="s">
        <v>980</v>
      </c>
      <c r="K298" s="2" t="s">
        <v>254</v>
      </c>
      <c r="L298" s="8">
        <v>536371.59</v>
      </c>
    </row>
    <row r="299" spans="1:12" ht="39" x14ac:dyDescent="0.3">
      <c r="A299" s="2" t="s">
        <v>8</v>
      </c>
      <c r="B299" s="1" t="s">
        <v>9</v>
      </c>
      <c r="C299" s="2" t="s">
        <v>16</v>
      </c>
      <c r="D299" s="2" t="s">
        <v>20</v>
      </c>
      <c r="E299" s="2" t="s">
        <v>291</v>
      </c>
      <c r="F299" s="1" t="s">
        <v>65</v>
      </c>
      <c r="G299" s="1" t="s">
        <v>61</v>
      </c>
      <c r="H299" s="2" t="s">
        <v>42</v>
      </c>
      <c r="J299" s="2" t="s">
        <v>278</v>
      </c>
      <c r="K299" s="2" t="s">
        <v>254</v>
      </c>
      <c r="L299" s="8">
        <v>60000</v>
      </c>
    </row>
    <row r="300" spans="1:12" ht="39" x14ac:dyDescent="0.3">
      <c r="A300" s="2" t="s">
        <v>8</v>
      </c>
      <c r="B300" s="1" t="s">
        <v>9</v>
      </c>
      <c r="C300" s="2" t="s">
        <v>16</v>
      </c>
      <c r="D300" s="2" t="s">
        <v>20</v>
      </c>
      <c r="E300" s="2" t="s">
        <v>291</v>
      </c>
      <c r="F300" s="1" t="s">
        <v>65</v>
      </c>
      <c r="G300" s="1" t="s">
        <v>69</v>
      </c>
      <c r="H300" s="2" t="s">
        <v>70</v>
      </c>
      <c r="J300" s="2" t="s">
        <v>70</v>
      </c>
      <c r="K300" s="2" t="s">
        <v>254</v>
      </c>
      <c r="L300" s="8">
        <v>38438.67</v>
      </c>
    </row>
    <row r="301" spans="1:12" ht="39" x14ac:dyDescent="0.3">
      <c r="A301" s="2" t="s">
        <v>8</v>
      </c>
      <c r="B301" s="1" t="s">
        <v>9</v>
      </c>
      <c r="C301" s="2" t="s">
        <v>16</v>
      </c>
      <c r="D301" s="2" t="s">
        <v>20</v>
      </c>
      <c r="E301" s="2" t="s">
        <v>292</v>
      </c>
      <c r="F301" s="1" t="s">
        <v>62</v>
      </c>
      <c r="G301" s="1" t="s">
        <v>13</v>
      </c>
      <c r="H301" s="2" t="s">
        <v>42</v>
      </c>
      <c r="I301" s="1" t="s">
        <v>63</v>
      </c>
      <c r="J301" s="2" t="s">
        <v>464</v>
      </c>
      <c r="K301" s="2" t="s">
        <v>254</v>
      </c>
      <c r="L301" s="8">
        <v>830584</v>
      </c>
    </row>
    <row r="302" spans="1:12" ht="39" x14ac:dyDescent="0.3">
      <c r="A302" s="2" t="s">
        <v>8</v>
      </c>
      <c r="B302" s="1" t="s">
        <v>9</v>
      </c>
      <c r="C302" s="2" t="s">
        <v>16</v>
      </c>
      <c r="D302" s="2" t="s">
        <v>20</v>
      </c>
      <c r="E302" s="2" t="s">
        <v>292</v>
      </c>
      <c r="F302" s="1" t="s">
        <v>62</v>
      </c>
      <c r="G302" s="1" t="s">
        <v>61</v>
      </c>
      <c r="H302" s="2" t="s">
        <v>42</v>
      </c>
      <c r="I302" s="1" t="s">
        <v>63</v>
      </c>
      <c r="J302" s="2" t="s">
        <v>279</v>
      </c>
      <c r="K302" s="2" t="s">
        <v>254</v>
      </c>
      <c r="L302" s="8">
        <v>65000</v>
      </c>
    </row>
    <row r="303" spans="1:12" ht="39" x14ac:dyDescent="0.3">
      <c r="A303" s="2" t="s">
        <v>8</v>
      </c>
      <c r="B303" s="1" t="s">
        <v>9</v>
      </c>
      <c r="C303" s="2" t="s">
        <v>16</v>
      </c>
      <c r="D303" s="2" t="s">
        <v>20</v>
      </c>
      <c r="E303" s="2" t="s">
        <v>292</v>
      </c>
      <c r="F303" s="1" t="s">
        <v>62</v>
      </c>
      <c r="G303" s="1" t="s">
        <v>69</v>
      </c>
      <c r="H303" s="2" t="s">
        <v>70</v>
      </c>
      <c r="I303" s="1" t="s">
        <v>63</v>
      </c>
      <c r="J303" s="2" t="s">
        <v>70</v>
      </c>
      <c r="K303" s="2" t="s">
        <v>254</v>
      </c>
      <c r="L303" s="8">
        <v>503</v>
      </c>
    </row>
    <row r="304" spans="1:12" ht="39" x14ac:dyDescent="0.3">
      <c r="A304" s="2" t="s">
        <v>8</v>
      </c>
      <c r="B304" s="1" t="s">
        <v>9</v>
      </c>
      <c r="C304" s="2" t="s">
        <v>16</v>
      </c>
      <c r="D304" s="2" t="s">
        <v>20</v>
      </c>
      <c r="E304" s="2" t="s">
        <v>293</v>
      </c>
      <c r="F304" s="1" t="s">
        <v>41</v>
      </c>
      <c r="G304" s="1" t="s">
        <v>13</v>
      </c>
      <c r="H304" s="2" t="s">
        <v>42</v>
      </c>
      <c r="J304" s="2" t="s">
        <v>319</v>
      </c>
      <c r="K304" s="2" t="s">
        <v>254</v>
      </c>
      <c r="L304" s="8">
        <v>3352684</v>
      </c>
    </row>
    <row r="305" spans="1:12" ht="39" x14ac:dyDescent="0.3">
      <c r="A305" s="2" t="s">
        <v>8</v>
      </c>
      <c r="B305" s="1" t="s">
        <v>9</v>
      </c>
      <c r="C305" s="2" t="s">
        <v>16</v>
      </c>
      <c r="D305" s="2" t="s">
        <v>20</v>
      </c>
      <c r="E305" s="2" t="s">
        <v>293</v>
      </c>
      <c r="F305" s="1" t="s">
        <v>41</v>
      </c>
      <c r="G305" s="1" t="s">
        <v>13</v>
      </c>
      <c r="H305" s="2" t="s">
        <v>42</v>
      </c>
      <c r="J305" s="2" t="s">
        <v>465</v>
      </c>
      <c r="K305" s="2" t="s">
        <v>254</v>
      </c>
      <c r="L305" s="8">
        <v>15500</v>
      </c>
    </row>
    <row r="306" spans="1:12" ht="39" x14ac:dyDescent="0.3">
      <c r="A306" s="2" t="s">
        <v>8</v>
      </c>
      <c r="B306" s="1" t="s">
        <v>9</v>
      </c>
      <c r="C306" s="2" t="s">
        <v>16</v>
      </c>
      <c r="D306" s="2" t="s">
        <v>20</v>
      </c>
      <c r="E306" s="2" t="s">
        <v>293</v>
      </c>
      <c r="F306" s="1" t="s">
        <v>41</v>
      </c>
      <c r="G306" s="1" t="s">
        <v>13</v>
      </c>
      <c r="H306" s="2" t="s">
        <v>42</v>
      </c>
      <c r="I306" s="1" t="s">
        <v>29</v>
      </c>
      <c r="J306" s="2" t="s">
        <v>466</v>
      </c>
      <c r="K306" s="2" t="s">
        <v>254</v>
      </c>
      <c r="L306" s="8">
        <v>6002776.9299999997</v>
      </c>
    </row>
    <row r="307" spans="1:12" ht="39" x14ac:dyDescent="0.3">
      <c r="A307" s="2" t="s">
        <v>8</v>
      </c>
      <c r="B307" s="1" t="s">
        <v>9</v>
      </c>
      <c r="C307" s="2" t="s">
        <v>16</v>
      </c>
      <c r="D307" s="2" t="s">
        <v>20</v>
      </c>
      <c r="E307" s="2" t="s">
        <v>293</v>
      </c>
      <c r="F307" s="1" t="s">
        <v>41</v>
      </c>
      <c r="G307" s="1" t="s">
        <v>13</v>
      </c>
      <c r="H307" s="2" t="s">
        <v>85</v>
      </c>
      <c r="I307" s="1" t="s">
        <v>92</v>
      </c>
      <c r="J307" s="2" t="s">
        <v>465</v>
      </c>
      <c r="K307" s="2" t="s">
        <v>254</v>
      </c>
      <c r="L307" s="8">
        <v>13000</v>
      </c>
    </row>
    <row r="308" spans="1:12" ht="39" x14ac:dyDescent="0.3">
      <c r="A308" s="2" t="s">
        <v>8</v>
      </c>
      <c r="B308" s="1" t="s">
        <v>9</v>
      </c>
      <c r="C308" s="2" t="s">
        <v>16</v>
      </c>
      <c r="D308" s="2" t="s">
        <v>20</v>
      </c>
      <c r="E308" s="2" t="s">
        <v>293</v>
      </c>
      <c r="F308" s="1" t="s">
        <v>41</v>
      </c>
      <c r="G308" s="1" t="s">
        <v>61</v>
      </c>
      <c r="H308" s="2" t="s">
        <v>42</v>
      </c>
      <c r="J308" s="2" t="s">
        <v>280</v>
      </c>
      <c r="K308" s="2" t="s">
        <v>254</v>
      </c>
      <c r="L308" s="8">
        <v>1666257</v>
      </c>
    </row>
    <row r="309" spans="1:12" ht="39" x14ac:dyDescent="0.3">
      <c r="A309" s="2" t="s">
        <v>8</v>
      </c>
      <c r="B309" s="1" t="s">
        <v>9</v>
      </c>
      <c r="C309" s="2" t="s">
        <v>16</v>
      </c>
      <c r="D309" s="2" t="s">
        <v>20</v>
      </c>
      <c r="E309" s="2" t="s">
        <v>293</v>
      </c>
      <c r="F309" s="1" t="s">
        <v>41</v>
      </c>
      <c r="G309" s="1" t="s">
        <v>40</v>
      </c>
      <c r="H309" s="2" t="s">
        <v>42</v>
      </c>
      <c r="J309" s="2" t="s">
        <v>308</v>
      </c>
      <c r="K309" s="2" t="s">
        <v>254</v>
      </c>
      <c r="L309" s="8">
        <v>7850</v>
      </c>
    </row>
    <row r="310" spans="1:12" ht="39" x14ac:dyDescent="0.3">
      <c r="A310" s="2" t="s">
        <v>8</v>
      </c>
      <c r="B310" s="1" t="s">
        <v>9</v>
      </c>
      <c r="C310" s="2" t="s">
        <v>16</v>
      </c>
      <c r="D310" s="2" t="s">
        <v>20</v>
      </c>
      <c r="E310" s="2" t="s">
        <v>293</v>
      </c>
      <c r="F310" s="1" t="s">
        <v>41</v>
      </c>
      <c r="G310" s="1" t="s">
        <v>40</v>
      </c>
      <c r="H310" s="2" t="s">
        <v>42</v>
      </c>
      <c r="J310" s="2" t="s">
        <v>309</v>
      </c>
      <c r="K310" s="2" t="s">
        <v>254</v>
      </c>
      <c r="L310" s="8">
        <v>84177</v>
      </c>
    </row>
    <row r="311" spans="1:12" ht="39" x14ac:dyDescent="0.3">
      <c r="A311" s="2" t="s">
        <v>8</v>
      </c>
      <c r="B311" s="1" t="s">
        <v>9</v>
      </c>
      <c r="C311" s="2" t="s">
        <v>16</v>
      </c>
      <c r="D311" s="2" t="s">
        <v>20</v>
      </c>
      <c r="E311" s="2" t="s">
        <v>293</v>
      </c>
      <c r="F311" s="1" t="s">
        <v>41</v>
      </c>
      <c r="G311" s="1" t="s">
        <v>40</v>
      </c>
      <c r="H311" s="2" t="s">
        <v>42</v>
      </c>
      <c r="J311" s="2" t="s">
        <v>310</v>
      </c>
      <c r="K311" s="2" t="s">
        <v>254</v>
      </c>
      <c r="L311" s="8">
        <v>14855</v>
      </c>
    </row>
    <row r="312" spans="1:12" ht="39" x14ac:dyDescent="0.3">
      <c r="A312" s="2" t="s">
        <v>8</v>
      </c>
      <c r="B312" s="1" t="s">
        <v>9</v>
      </c>
      <c r="C312" s="2" t="s">
        <v>16</v>
      </c>
      <c r="D312" s="2" t="s">
        <v>20</v>
      </c>
      <c r="E312" s="2" t="s">
        <v>293</v>
      </c>
      <c r="F312" s="1" t="s">
        <v>41</v>
      </c>
      <c r="G312" s="1" t="s">
        <v>90</v>
      </c>
      <c r="H312" s="2" t="s">
        <v>42</v>
      </c>
      <c r="J312" s="2" t="s">
        <v>301</v>
      </c>
      <c r="K312" s="2" t="s">
        <v>254</v>
      </c>
      <c r="L312" s="8">
        <v>33600</v>
      </c>
    </row>
    <row r="313" spans="1:12" ht="39" x14ac:dyDescent="0.3">
      <c r="A313" s="2" t="s">
        <v>8</v>
      </c>
      <c r="B313" s="1" t="s">
        <v>9</v>
      </c>
      <c r="C313" s="2" t="s">
        <v>16</v>
      </c>
      <c r="D313" s="2" t="s">
        <v>20</v>
      </c>
      <c r="E313" s="2" t="s">
        <v>293</v>
      </c>
      <c r="F313" s="1" t="s">
        <v>41</v>
      </c>
      <c r="G313" s="1" t="s">
        <v>69</v>
      </c>
      <c r="H313" s="2" t="s">
        <v>70</v>
      </c>
      <c r="J313" s="2" t="s">
        <v>70</v>
      </c>
      <c r="K313" s="2" t="s">
        <v>254</v>
      </c>
      <c r="L313" s="8">
        <v>743245.39</v>
      </c>
    </row>
    <row r="314" spans="1:12" ht="39" x14ac:dyDescent="0.3">
      <c r="A314" s="2" t="s">
        <v>8</v>
      </c>
      <c r="B314" s="1" t="s">
        <v>9</v>
      </c>
      <c r="C314" s="2" t="s">
        <v>16</v>
      </c>
      <c r="D314" s="2" t="s">
        <v>20</v>
      </c>
      <c r="E314" s="2" t="s">
        <v>294</v>
      </c>
      <c r="F314" s="1" t="s">
        <v>68</v>
      </c>
      <c r="G314" s="1" t="s">
        <v>13</v>
      </c>
      <c r="H314" s="2" t="s">
        <v>42</v>
      </c>
      <c r="J314" s="2" t="s">
        <v>467</v>
      </c>
      <c r="K314" s="2" t="s">
        <v>254</v>
      </c>
      <c r="L314" s="8">
        <v>582562</v>
      </c>
    </row>
    <row r="315" spans="1:12" ht="39" x14ac:dyDescent="0.3">
      <c r="A315" s="2" t="s">
        <v>8</v>
      </c>
      <c r="B315" s="1" t="s">
        <v>9</v>
      </c>
      <c r="C315" s="2" t="s">
        <v>16</v>
      </c>
      <c r="D315" s="2" t="s">
        <v>20</v>
      </c>
      <c r="E315" s="2" t="s">
        <v>294</v>
      </c>
      <c r="F315" s="1" t="s">
        <v>68</v>
      </c>
      <c r="G315" s="1" t="s">
        <v>13</v>
      </c>
      <c r="H315" s="2" t="s">
        <v>42</v>
      </c>
      <c r="I315" s="1" t="s">
        <v>29</v>
      </c>
      <c r="J315" s="2" t="s">
        <v>252</v>
      </c>
      <c r="K315" s="2" t="s">
        <v>254</v>
      </c>
      <c r="L315" s="8">
        <v>111086.24</v>
      </c>
    </row>
    <row r="316" spans="1:12" ht="52" x14ac:dyDescent="0.3">
      <c r="A316" s="2" t="s">
        <v>8</v>
      </c>
      <c r="B316" s="1" t="s">
        <v>9</v>
      </c>
      <c r="C316" s="2" t="s">
        <v>16</v>
      </c>
      <c r="D316" s="2" t="s">
        <v>20</v>
      </c>
      <c r="E316" s="2" t="s">
        <v>294</v>
      </c>
      <c r="F316" s="1" t="s">
        <v>68</v>
      </c>
      <c r="G316" s="1" t="s">
        <v>61</v>
      </c>
      <c r="H316" s="2" t="s">
        <v>42</v>
      </c>
      <c r="J316" s="2" t="s">
        <v>281</v>
      </c>
      <c r="K316" s="2" t="s">
        <v>254</v>
      </c>
      <c r="L316" s="8">
        <v>40000</v>
      </c>
    </row>
    <row r="317" spans="1:12" ht="39" x14ac:dyDescent="0.3">
      <c r="A317" s="2" t="s">
        <v>8</v>
      </c>
      <c r="B317" s="1" t="s">
        <v>9</v>
      </c>
      <c r="C317" s="2" t="s">
        <v>16</v>
      </c>
      <c r="D317" s="2" t="s">
        <v>20</v>
      </c>
      <c r="E317" s="2" t="s">
        <v>294</v>
      </c>
      <c r="F317" s="1" t="s">
        <v>68</v>
      </c>
      <c r="G317" s="1" t="s">
        <v>69</v>
      </c>
      <c r="H317" s="2" t="s">
        <v>70</v>
      </c>
      <c r="J317" s="2" t="s">
        <v>70</v>
      </c>
      <c r="K317" s="2" t="s">
        <v>254</v>
      </c>
      <c r="L317" s="8">
        <v>20193</v>
      </c>
    </row>
    <row r="318" spans="1:12" ht="39" x14ac:dyDescent="0.3">
      <c r="A318" s="2" t="s">
        <v>8</v>
      </c>
      <c r="B318" s="1" t="s">
        <v>9</v>
      </c>
      <c r="C318" s="2" t="s">
        <v>16</v>
      </c>
      <c r="D318" s="2" t="s">
        <v>20</v>
      </c>
      <c r="E318" s="2" t="s">
        <v>295</v>
      </c>
      <c r="F318" s="1" t="s">
        <v>80</v>
      </c>
      <c r="G318" s="1" t="s">
        <v>13</v>
      </c>
      <c r="H318" s="2" t="s">
        <v>42</v>
      </c>
      <c r="I318" s="1" t="s">
        <v>63</v>
      </c>
      <c r="J318" s="2" t="s">
        <v>320</v>
      </c>
      <c r="K318" s="2" t="s">
        <v>254</v>
      </c>
      <c r="L318" s="8">
        <v>229382</v>
      </c>
    </row>
    <row r="319" spans="1:12" ht="52" x14ac:dyDescent="0.3">
      <c r="A319" s="2" t="s">
        <v>8</v>
      </c>
      <c r="B319" s="1" t="s">
        <v>9</v>
      </c>
      <c r="C319" s="2" t="s">
        <v>16</v>
      </c>
      <c r="D319" s="2" t="s">
        <v>20</v>
      </c>
      <c r="E319" s="2" t="s">
        <v>295</v>
      </c>
      <c r="F319" s="1" t="s">
        <v>80</v>
      </c>
      <c r="G319" s="1" t="s">
        <v>61</v>
      </c>
      <c r="H319" s="2" t="s">
        <v>42</v>
      </c>
      <c r="I319" s="1" t="s">
        <v>63</v>
      </c>
      <c r="J319" s="2" t="s">
        <v>282</v>
      </c>
      <c r="K319" s="2" t="s">
        <v>254</v>
      </c>
      <c r="L319" s="8">
        <v>50000</v>
      </c>
    </row>
    <row r="320" spans="1:12" ht="39" x14ac:dyDescent="0.3">
      <c r="A320" s="2" t="s">
        <v>8</v>
      </c>
      <c r="B320" s="1" t="s">
        <v>9</v>
      </c>
      <c r="C320" s="2" t="s">
        <v>16</v>
      </c>
      <c r="D320" s="2" t="s">
        <v>20</v>
      </c>
      <c r="E320" s="2" t="s">
        <v>295</v>
      </c>
      <c r="F320" s="1" t="s">
        <v>80</v>
      </c>
      <c r="G320" s="1" t="s">
        <v>69</v>
      </c>
      <c r="H320" s="2" t="s">
        <v>70</v>
      </c>
      <c r="I320" s="1" t="s">
        <v>63</v>
      </c>
      <c r="J320" s="2" t="s">
        <v>70</v>
      </c>
      <c r="K320" s="2" t="s">
        <v>254</v>
      </c>
      <c r="L320" s="8">
        <v>107045</v>
      </c>
    </row>
    <row r="321" spans="1:12" ht="39" x14ac:dyDescent="0.3">
      <c r="A321" s="2" t="s">
        <v>8</v>
      </c>
      <c r="B321" s="1" t="s">
        <v>9</v>
      </c>
      <c r="C321" s="2" t="s">
        <v>16</v>
      </c>
      <c r="D321" s="2" t="s">
        <v>20</v>
      </c>
      <c r="E321" s="2" t="s">
        <v>296</v>
      </c>
      <c r="F321" s="1" t="s">
        <v>74</v>
      </c>
      <c r="G321" s="1" t="s">
        <v>13</v>
      </c>
      <c r="H321" s="2" t="s">
        <v>42</v>
      </c>
      <c r="I321" s="1" t="s">
        <v>63</v>
      </c>
      <c r="J321" s="2" t="s">
        <v>297</v>
      </c>
      <c r="K321" s="2" t="s">
        <v>254</v>
      </c>
      <c r="L321" s="8">
        <v>308312</v>
      </c>
    </row>
    <row r="322" spans="1:12" ht="39" x14ac:dyDescent="0.3">
      <c r="A322" s="2" t="s">
        <v>8</v>
      </c>
      <c r="B322" s="1" t="s">
        <v>9</v>
      </c>
      <c r="C322" s="2" t="s">
        <v>16</v>
      </c>
      <c r="D322" s="2" t="s">
        <v>20</v>
      </c>
      <c r="E322" s="2" t="s">
        <v>296</v>
      </c>
      <c r="F322" s="1" t="s">
        <v>74</v>
      </c>
      <c r="G322" s="1" t="s">
        <v>61</v>
      </c>
      <c r="H322" s="2" t="s">
        <v>42</v>
      </c>
      <c r="I322" s="1" t="s">
        <v>63</v>
      </c>
      <c r="J322" s="2" t="s">
        <v>283</v>
      </c>
      <c r="K322" s="2" t="s">
        <v>254</v>
      </c>
      <c r="L322" s="8">
        <v>18000</v>
      </c>
    </row>
    <row r="323" spans="1:12" ht="39" x14ac:dyDescent="0.3">
      <c r="A323" s="2" t="s">
        <v>8</v>
      </c>
      <c r="B323" s="1" t="s">
        <v>9</v>
      </c>
      <c r="C323" s="2" t="s">
        <v>16</v>
      </c>
      <c r="D323" s="2" t="s">
        <v>20</v>
      </c>
      <c r="E323" s="2" t="s">
        <v>296</v>
      </c>
      <c r="F323" s="1" t="s">
        <v>74</v>
      </c>
      <c r="G323" s="1" t="s">
        <v>69</v>
      </c>
      <c r="H323" s="2" t="s">
        <v>70</v>
      </c>
      <c r="I323" s="1" t="s">
        <v>63</v>
      </c>
      <c r="J323" s="2" t="s">
        <v>70</v>
      </c>
      <c r="K323" s="2" t="s">
        <v>254</v>
      </c>
      <c r="L323" s="8">
        <v>22868</v>
      </c>
    </row>
    <row r="324" spans="1:12" x14ac:dyDescent="0.3">
      <c r="E324" s="2" t="s">
        <v>286</v>
      </c>
      <c r="F324" s="1" t="s">
        <v>12</v>
      </c>
      <c r="G324" s="1" t="s">
        <v>55</v>
      </c>
      <c r="H324" s="2" t="s">
        <v>60</v>
      </c>
      <c r="K324" s="2" t="s">
        <v>100</v>
      </c>
      <c r="L324" s="8">
        <v>233605</v>
      </c>
    </row>
    <row r="325" spans="1:12" ht="26" x14ac:dyDescent="0.3">
      <c r="E325" s="2" t="s">
        <v>286</v>
      </c>
      <c r="F325" s="1" t="s">
        <v>12</v>
      </c>
      <c r="G325" s="1" t="s">
        <v>55</v>
      </c>
      <c r="H325" s="2" t="s">
        <v>60</v>
      </c>
      <c r="I325" s="1" t="s">
        <v>29</v>
      </c>
      <c r="J325" s="2" t="s">
        <v>315</v>
      </c>
      <c r="K325" s="2" t="s">
        <v>100</v>
      </c>
      <c r="L325" s="8">
        <v>16305.7</v>
      </c>
    </row>
    <row r="326" spans="1:12" x14ac:dyDescent="0.3">
      <c r="E326" s="2" t="s">
        <v>286</v>
      </c>
      <c r="F326" s="1" t="s">
        <v>12</v>
      </c>
      <c r="G326" s="1" t="s">
        <v>40</v>
      </c>
      <c r="H326" s="2" t="s">
        <v>60</v>
      </c>
      <c r="J326" s="2" t="s">
        <v>60</v>
      </c>
      <c r="K326" s="2" t="s">
        <v>307</v>
      </c>
      <c r="L326" s="8">
        <v>43029.999989999997</v>
      </c>
    </row>
    <row r="327" spans="1:12" x14ac:dyDescent="0.3">
      <c r="E327" s="2" t="s">
        <v>287</v>
      </c>
      <c r="F327" s="1" t="s">
        <v>49</v>
      </c>
      <c r="G327" s="1" t="s">
        <v>55</v>
      </c>
      <c r="H327" s="2" t="s">
        <v>60</v>
      </c>
      <c r="K327" s="2" t="s">
        <v>254</v>
      </c>
      <c r="L327" s="8">
        <v>82361</v>
      </c>
    </row>
    <row r="328" spans="1:12" ht="26" x14ac:dyDescent="0.3">
      <c r="E328" s="2" t="s">
        <v>287</v>
      </c>
      <c r="F328" s="1" t="s">
        <v>49</v>
      </c>
      <c r="G328" s="1" t="s">
        <v>55</v>
      </c>
      <c r="H328" s="2" t="s">
        <v>60</v>
      </c>
      <c r="I328" s="1" t="s">
        <v>29</v>
      </c>
      <c r="J328" s="2" t="s">
        <v>315</v>
      </c>
      <c r="K328" s="2" t="s">
        <v>254</v>
      </c>
      <c r="L328" s="8">
        <v>60168.42</v>
      </c>
    </row>
    <row r="329" spans="1:12" x14ac:dyDescent="0.3">
      <c r="E329" s="2" t="s">
        <v>288</v>
      </c>
      <c r="F329" s="1" t="s">
        <v>77</v>
      </c>
      <c r="G329" s="1" t="s">
        <v>55</v>
      </c>
      <c r="H329" s="2" t="s">
        <v>60</v>
      </c>
      <c r="K329" s="2" t="s">
        <v>254</v>
      </c>
      <c r="L329" s="8">
        <v>15144</v>
      </c>
    </row>
    <row r="330" spans="1:12" ht="26" x14ac:dyDescent="0.3">
      <c r="E330" s="2" t="s">
        <v>288</v>
      </c>
      <c r="F330" s="1" t="s">
        <v>77</v>
      </c>
      <c r="G330" s="1" t="s">
        <v>55</v>
      </c>
      <c r="H330" s="2" t="s">
        <v>60</v>
      </c>
      <c r="I330" s="1" t="s">
        <v>29</v>
      </c>
      <c r="J330" s="2" t="s">
        <v>315</v>
      </c>
      <c r="K330" s="2" t="s">
        <v>254</v>
      </c>
      <c r="L330" s="8">
        <v>46802.63</v>
      </c>
    </row>
    <row r="331" spans="1:12" x14ac:dyDescent="0.3">
      <c r="E331" s="2" t="s">
        <v>289</v>
      </c>
      <c r="F331" s="1" t="s">
        <v>51</v>
      </c>
      <c r="G331" s="1" t="s">
        <v>55</v>
      </c>
      <c r="H331" s="2" t="s">
        <v>60</v>
      </c>
      <c r="K331" s="2" t="s">
        <v>254</v>
      </c>
      <c r="L331" s="8">
        <v>14893</v>
      </c>
    </row>
    <row r="332" spans="1:12" ht="26" x14ac:dyDescent="0.3">
      <c r="E332" s="2" t="s">
        <v>289</v>
      </c>
      <c r="F332" s="1" t="s">
        <v>51</v>
      </c>
      <c r="G332" s="1" t="s">
        <v>55</v>
      </c>
      <c r="H332" s="2" t="s">
        <v>60</v>
      </c>
      <c r="I332" s="1" t="s">
        <v>29</v>
      </c>
      <c r="J332" s="2" t="s">
        <v>315</v>
      </c>
      <c r="K332" s="2" t="s">
        <v>254</v>
      </c>
      <c r="L332" s="8">
        <v>27771.539990000001</v>
      </c>
    </row>
    <row r="333" spans="1:12" ht="26" x14ac:dyDescent="0.3">
      <c r="E333" s="2" t="s">
        <v>289</v>
      </c>
      <c r="F333" s="1" t="s">
        <v>51</v>
      </c>
      <c r="G333" s="1" t="s">
        <v>61</v>
      </c>
      <c r="H333" s="2" t="s">
        <v>60</v>
      </c>
      <c r="J333" s="2" t="s">
        <v>284</v>
      </c>
      <c r="K333" s="2" t="s">
        <v>254</v>
      </c>
      <c r="L333" s="8">
        <v>2000</v>
      </c>
    </row>
    <row r="334" spans="1:12" x14ac:dyDescent="0.3">
      <c r="E334" s="2" t="s">
        <v>290</v>
      </c>
      <c r="F334" s="1" t="s">
        <v>67</v>
      </c>
      <c r="G334" s="1" t="s">
        <v>55</v>
      </c>
      <c r="H334" s="2" t="s">
        <v>60</v>
      </c>
      <c r="K334" s="2" t="s">
        <v>254</v>
      </c>
      <c r="L334" s="8">
        <v>13888</v>
      </c>
    </row>
    <row r="335" spans="1:12" ht="26" x14ac:dyDescent="0.3">
      <c r="E335" s="2" t="s">
        <v>290</v>
      </c>
      <c r="F335" s="1" t="s">
        <v>67</v>
      </c>
      <c r="G335" s="1" t="s">
        <v>55</v>
      </c>
      <c r="H335" s="2" t="s">
        <v>60</v>
      </c>
      <c r="I335" s="1" t="s">
        <v>29</v>
      </c>
      <c r="J335" s="2" t="s">
        <v>315</v>
      </c>
      <c r="K335" s="2" t="s">
        <v>254</v>
      </c>
      <c r="L335" s="8">
        <v>26823.84</v>
      </c>
    </row>
    <row r="336" spans="1:12" ht="26" x14ac:dyDescent="0.3">
      <c r="E336" s="2" t="s">
        <v>290</v>
      </c>
      <c r="F336" s="1" t="s">
        <v>67</v>
      </c>
      <c r="G336" s="1" t="s">
        <v>61</v>
      </c>
      <c r="H336" s="2" t="s">
        <v>60</v>
      </c>
      <c r="J336" s="2" t="s">
        <v>284</v>
      </c>
      <c r="K336" s="2" t="s">
        <v>254</v>
      </c>
      <c r="L336" s="8">
        <v>3000</v>
      </c>
    </row>
    <row r="337" spans="5:12" x14ac:dyDescent="0.3">
      <c r="E337" s="2" t="s">
        <v>291</v>
      </c>
      <c r="F337" s="1" t="s">
        <v>65</v>
      </c>
      <c r="G337" s="1" t="s">
        <v>55</v>
      </c>
      <c r="H337" s="2" t="s">
        <v>60</v>
      </c>
      <c r="J337" s="2" t="s">
        <v>298</v>
      </c>
      <c r="K337" s="2" t="s">
        <v>254</v>
      </c>
      <c r="L337" s="8">
        <v>10670</v>
      </c>
    </row>
    <row r="338" spans="5:12" ht="26" x14ac:dyDescent="0.3">
      <c r="E338" s="2" t="s">
        <v>291</v>
      </c>
      <c r="F338" s="1" t="s">
        <v>65</v>
      </c>
      <c r="G338" s="1" t="s">
        <v>55</v>
      </c>
      <c r="H338" s="2" t="s">
        <v>60</v>
      </c>
      <c r="I338" s="1" t="s">
        <v>29</v>
      </c>
      <c r="J338" s="2" t="s">
        <v>315</v>
      </c>
      <c r="K338" s="2" t="s">
        <v>254</v>
      </c>
      <c r="L338" s="8">
        <v>107274.32</v>
      </c>
    </row>
    <row r="339" spans="5:12" x14ac:dyDescent="0.3">
      <c r="E339" s="2" t="s">
        <v>292</v>
      </c>
      <c r="F339" s="1" t="s">
        <v>62</v>
      </c>
      <c r="G339" s="1" t="s">
        <v>55</v>
      </c>
      <c r="H339" s="2" t="s">
        <v>60</v>
      </c>
      <c r="I339" s="1" t="s">
        <v>63</v>
      </c>
      <c r="J339" s="2" t="s">
        <v>298</v>
      </c>
      <c r="K339" s="2" t="s">
        <v>254</v>
      </c>
      <c r="L339" s="8">
        <v>15590</v>
      </c>
    </row>
    <row r="340" spans="5:12" x14ac:dyDescent="0.3">
      <c r="E340" s="2" t="s">
        <v>293</v>
      </c>
      <c r="F340" s="1" t="s">
        <v>41</v>
      </c>
      <c r="G340" s="1" t="s">
        <v>55</v>
      </c>
      <c r="H340" s="2" t="s">
        <v>60</v>
      </c>
      <c r="J340" s="2" t="s">
        <v>298</v>
      </c>
      <c r="K340" s="2" t="s">
        <v>254</v>
      </c>
      <c r="L340" s="8">
        <v>171754</v>
      </c>
    </row>
    <row r="341" spans="5:12" ht="26" x14ac:dyDescent="0.3">
      <c r="E341" s="2" t="s">
        <v>293</v>
      </c>
      <c r="F341" s="1" t="s">
        <v>41</v>
      </c>
      <c r="G341" s="1" t="s">
        <v>55</v>
      </c>
      <c r="H341" s="2" t="s">
        <v>60</v>
      </c>
      <c r="I341" s="1" t="s">
        <v>29</v>
      </c>
      <c r="J341" s="2" t="s">
        <v>315</v>
      </c>
      <c r="K341" s="2" t="s">
        <v>254</v>
      </c>
      <c r="L341" s="8">
        <v>1200555.3899999999</v>
      </c>
    </row>
    <row r="342" spans="5:12" x14ac:dyDescent="0.3">
      <c r="E342" s="2" t="s">
        <v>293</v>
      </c>
      <c r="F342" s="1" t="s">
        <v>41</v>
      </c>
      <c r="G342" s="1" t="s">
        <v>40</v>
      </c>
      <c r="H342" s="2" t="s">
        <v>60</v>
      </c>
      <c r="J342" s="2" t="s">
        <v>60</v>
      </c>
      <c r="K342" s="2" t="s">
        <v>254</v>
      </c>
      <c r="L342" s="8">
        <v>17398</v>
      </c>
    </row>
    <row r="343" spans="5:12" ht="26" x14ac:dyDescent="0.3">
      <c r="E343" s="2" t="s">
        <v>294</v>
      </c>
      <c r="F343" s="1" t="s">
        <v>68</v>
      </c>
      <c r="G343" s="1" t="s">
        <v>55</v>
      </c>
      <c r="H343" s="2" t="s">
        <v>60</v>
      </c>
      <c r="J343" s="2" t="s">
        <v>298</v>
      </c>
      <c r="K343" s="2" t="s">
        <v>254</v>
      </c>
      <c r="L343" s="8">
        <v>4464</v>
      </c>
    </row>
    <row r="344" spans="5:12" ht="26" x14ac:dyDescent="0.3">
      <c r="E344" s="2" t="s">
        <v>294</v>
      </c>
      <c r="F344" s="1" t="s">
        <v>68</v>
      </c>
      <c r="G344" s="1" t="s">
        <v>55</v>
      </c>
      <c r="H344" s="2" t="s">
        <v>60</v>
      </c>
      <c r="I344" s="1" t="s">
        <v>29</v>
      </c>
      <c r="J344" s="2" t="s">
        <v>315</v>
      </c>
      <c r="K344" s="2" t="s">
        <v>254</v>
      </c>
      <c r="L344" s="8">
        <v>22217.25</v>
      </c>
    </row>
    <row r="345" spans="5:12" ht="26" x14ac:dyDescent="0.3">
      <c r="E345" s="2" t="s">
        <v>295</v>
      </c>
      <c r="F345" s="1" t="s">
        <v>80</v>
      </c>
      <c r="G345" s="1" t="s">
        <v>55</v>
      </c>
      <c r="H345" s="2" t="s">
        <v>60</v>
      </c>
      <c r="I345" s="1" t="s">
        <v>63</v>
      </c>
      <c r="J345" s="2" t="s">
        <v>298</v>
      </c>
      <c r="K345" s="2" t="s">
        <v>254</v>
      </c>
      <c r="L345" s="8">
        <v>1679</v>
      </c>
    </row>
    <row r="346" spans="5:12" x14ac:dyDescent="0.3">
      <c r="E346" s="2" t="s">
        <v>296</v>
      </c>
      <c r="F346" s="1" t="s">
        <v>74</v>
      </c>
      <c r="G346" s="1" t="s">
        <v>55</v>
      </c>
      <c r="H346" s="2" t="s">
        <v>60</v>
      </c>
      <c r="I346" s="1" t="s">
        <v>63</v>
      </c>
      <c r="J346" s="2" t="s">
        <v>298</v>
      </c>
      <c r="K346" s="2" t="s">
        <v>254</v>
      </c>
      <c r="L346" s="8">
        <v>5979</v>
      </c>
    </row>
    <row r="347" spans="5:12" ht="26" x14ac:dyDescent="0.3">
      <c r="E347" s="2" t="s">
        <v>286</v>
      </c>
      <c r="F347" s="1" t="s">
        <v>12</v>
      </c>
      <c r="G347" s="1" t="s">
        <v>55</v>
      </c>
      <c r="H347" s="2" t="s">
        <v>93</v>
      </c>
      <c r="J347" s="2" t="s">
        <v>318</v>
      </c>
      <c r="K347" s="2" t="s">
        <v>100</v>
      </c>
      <c r="L347" s="8">
        <v>99825.000020000007</v>
      </c>
    </row>
    <row r="348" spans="5:12" x14ac:dyDescent="0.3">
      <c r="E348" s="2" t="s">
        <v>286</v>
      </c>
      <c r="F348" s="1" t="s">
        <v>12</v>
      </c>
      <c r="G348" s="1" t="s">
        <v>53</v>
      </c>
      <c r="H348" s="2" t="s">
        <v>93</v>
      </c>
      <c r="J348" s="2" t="s">
        <v>302</v>
      </c>
      <c r="L348" s="8">
        <v>2497087.0000600005</v>
      </c>
    </row>
    <row r="349" spans="5:12" x14ac:dyDescent="0.3">
      <c r="E349" s="2" t="s">
        <v>286</v>
      </c>
      <c r="F349" s="1" t="s">
        <v>12</v>
      </c>
      <c r="G349" s="1" t="s">
        <v>40</v>
      </c>
      <c r="H349" s="2" t="s">
        <v>93</v>
      </c>
      <c r="J349" s="2" t="s">
        <v>306</v>
      </c>
      <c r="K349" s="2" t="s">
        <v>307</v>
      </c>
      <c r="L349" s="8">
        <v>3013524.00019</v>
      </c>
    </row>
    <row r="350" spans="5:12" ht="26" x14ac:dyDescent="0.3">
      <c r="E350" s="2" t="s">
        <v>286</v>
      </c>
      <c r="F350" s="1" t="s">
        <v>12</v>
      </c>
      <c r="G350" s="1" t="s">
        <v>61</v>
      </c>
      <c r="H350" s="2" t="s">
        <v>93</v>
      </c>
      <c r="J350" s="2" t="s">
        <v>299</v>
      </c>
      <c r="L350" s="8">
        <v>6000.0000199999995</v>
      </c>
    </row>
    <row r="351" spans="5:12" x14ac:dyDescent="0.3">
      <c r="E351" s="2" t="s">
        <v>287</v>
      </c>
      <c r="F351" s="1" t="s">
        <v>49</v>
      </c>
      <c r="G351" s="1" t="s">
        <v>55</v>
      </c>
      <c r="H351" s="2" t="s">
        <v>93</v>
      </c>
      <c r="J351" s="2" t="s">
        <v>317</v>
      </c>
      <c r="K351" s="2" t="s">
        <v>254</v>
      </c>
      <c r="L351" s="8">
        <v>7200.0000099999997</v>
      </c>
    </row>
    <row r="352" spans="5:12" ht="26" x14ac:dyDescent="0.3">
      <c r="E352" s="2" t="s">
        <v>287</v>
      </c>
      <c r="F352" s="1" t="s">
        <v>49</v>
      </c>
      <c r="G352" s="1" t="s">
        <v>61</v>
      </c>
      <c r="H352" s="2" t="s">
        <v>93</v>
      </c>
      <c r="J352" s="2" t="s">
        <v>299</v>
      </c>
      <c r="K352" s="2" t="s">
        <v>254</v>
      </c>
      <c r="L352" s="8">
        <v>1500.00001</v>
      </c>
    </row>
    <row r="353" spans="5:12" ht="26" x14ac:dyDescent="0.3">
      <c r="E353" s="2" t="s">
        <v>288</v>
      </c>
      <c r="F353" s="1" t="s">
        <v>77</v>
      </c>
      <c r="G353" s="1" t="s">
        <v>61</v>
      </c>
      <c r="H353" s="2" t="s">
        <v>93</v>
      </c>
      <c r="J353" s="2" t="s">
        <v>299</v>
      </c>
      <c r="K353" s="2" t="s">
        <v>254</v>
      </c>
      <c r="L353" s="8">
        <v>38000.000010000003</v>
      </c>
    </row>
    <row r="354" spans="5:12" x14ac:dyDescent="0.3">
      <c r="E354" s="2" t="s">
        <v>289</v>
      </c>
      <c r="F354" s="1" t="s">
        <v>51</v>
      </c>
      <c r="G354" s="1" t="s">
        <v>40</v>
      </c>
      <c r="H354" s="2" t="s">
        <v>93</v>
      </c>
      <c r="J354" s="2" t="s">
        <v>306</v>
      </c>
      <c r="K354" s="2" t="s">
        <v>254</v>
      </c>
      <c r="L354" s="8">
        <v>9861.0000099999997</v>
      </c>
    </row>
    <row r="355" spans="5:12" ht="26" x14ac:dyDescent="0.3">
      <c r="E355" s="2" t="s">
        <v>289</v>
      </c>
      <c r="F355" s="1" t="s">
        <v>51</v>
      </c>
      <c r="G355" s="1" t="s">
        <v>61</v>
      </c>
      <c r="H355" s="2" t="s">
        <v>93</v>
      </c>
      <c r="J355" s="2" t="s">
        <v>299</v>
      </c>
      <c r="K355" s="2" t="s">
        <v>254</v>
      </c>
      <c r="L355" s="8">
        <v>54000.000010000018</v>
      </c>
    </row>
    <row r="356" spans="5:12" ht="26" x14ac:dyDescent="0.3">
      <c r="E356" s="2" t="s">
        <v>290</v>
      </c>
      <c r="F356" s="1" t="s">
        <v>67</v>
      </c>
      <c r="G356" s="1" t="s">
        <v>61</v>
      </c>
      <c r="H356" s="2" t="s">
        <v>93</v>
      </c>
      <c r="J356" s="2" t="s">
        <v>299</v>
      </c>
      <c r="K356" s="2" t="s">
        <v>254</v>
      </c>
      <c r="L356" s="8">
        <v>63000.000010000018</v>
      </c>
    </row>
    <row r="357" spans="5:12" ht="26" x14ac:dyDescent="0.3">
      <c r="E357" s="2" t="s">
        <v>291</v>
      </c>
      <c r="F357" s="1" t="s">
        <v>65</v>
      </c>
      <c r="G357" s="1" t="s">
        <v>61</v>
      </c>
      <c r="H357" s="2" t="s">
        <v>93</v>
      </c>
      <c r="J357" s="2" t="s">
        <v>299</v>
      </c>
      <c r="K357" s="2" t="s">
        <v>254</v>
      </c>
      <c r="L357" s="8">
        <v>60000.000010000018</v>
      </c>
    </row>
    <row r="358" spans="5:12" ht="26" x14ac:dyDescent="0.3">
      <c r="E358" s="2" t="s">
        <v>292</v>
      </c>
      <c r="F358" s="1" t="s">
        <v>62</v>
      </c>
      <c r="G358" s="1" t="s">
        <v>61</v>
      </c>
      <c r="H358" s="2" t="s">
        <v>93</v>
      </c>
      <c r="I358" s="1" t="s">
        <v>63</v>
      </c>
      <c r="J358" s="2" t="s">
        <v>299</v>
      </c>
      <c r="K358" s="2" t="s">
        <v>254</v>
      </c>
      <c r="L358" s="8">
        <v>65000.000010000018</v>
      </c>
    </row>
    <row r="359" spans="5:12" x14ac:dyDescent="0.3">
      <c r="E359" s="2" t="s">
        <v>293</v>
      </c>
      <c r="F359" s="1" t="s">
        <v>41</v>
      </c>
      <c r="G359" s="1" t="s">
        <v>55</v>
      </c>
      <c r="H359" s="2" t="s">
        <v>93</v>
      </c>
      <c r="J359" s="2" t="s">
        <v>316</v>
      </c>
      <c r="K359" s="2" t="s">
        <v>254</v>
      </c>
      <c r="L359" s="8">
        <v>41133.000010000003</v>
      </c>
    </row>
    <row r="360" spans="5:12" x14ac:dyDescent="0.3">
      <c r="E360" s="2" t="s">
        <v>293</v>
      </c>
      <c r="F360" s="1" t="s">
        <v>41</v>
      </c>
      <c r="G360" s="1" t="s">
        <v>40</v>
      </c>
      <c r="H360" s="2" t="s">
        <v>93</v>
      </c>
      <c r="J360" s="2" t="s">
        <v>306</v>
      </c>
      <c r="K360" s="2" t="s">
        <v>254</v>
      </c>
      <c r="L360" s="8">
        <v>106815.5</v>
      </c>
    </row>
    <row r="361" spans="5:12" x14ac:dyDescent="0.3">
      <c r="E361" s="2" t="s">
        <v>293</v>
      </c>
      <c r="F361" s="1" t="s">
        <v>41</v>
      </c>
      <c r="G361" s="1" t="s">
        <v>90</v>
      </c>
      <c r="H361" s="2" t="s">
        <v>93</v>
      </c>
      <c r="J361" s="2" t="s">
        <v>300</v>
      </c>
      <c r="K361" s="2" t="s">
        <v>254</v>
      </c>
      <c r="L361" s="8">
        <v>33600.000019999999</v>
      </c>
    </row>
    <row r="362" spans="5:12" ht="26" x14ac:dyDescent="0.3">
      <c r="E362" s="2" t="s">
        <v>293</v>
      </c>
      <c r="F362" s="1" t="s">
        <v>41</v>
      </c>
      <c r="G362" s="1" t="s">
        <v>61</v>
      </c>
      <c r="H362" s="2" t="s">
        <v>93</v>
      </c>
      <c r="J362" s="2" t="s">
        <v>299</v>
      </c>
      <c r="K362" s="2" t="s">
        <v>254</v>
      </c>
      <c r="L362" s="8">
        <v>1666257</v>
      </c>
    </row>
    <row r="363" spans="5:12" ht="26" x14ac:dyDescent="0.3">
      <c r="E363" s="2" t="s">
        <v>294</v>
      </c>
      <c r="F363" s="1" t="s">
        <v>68</v>
      </c>
      <c r="G363" s="1" t="s">
        <v>61</v>
      </c>
      <c r="H363" s="2" t="s">
        <v>93</v>
      </c>
      <c r="J363" s="2" t="s">
        <v>299</v>
      </c>
      <c r="K363" s="2" t="s">
        <v>254</v>
      </c>
      <c r="L363" s="8">
        <v>40000.000010000003</v>
      </c>
    </row>
    <row r="364" spans="5:12" ht="26" x14ac:dyDescent="0.3">
      <c r="E364" s="2" t="s">
        <v>295</v>
      </c>
      <c r="F364" s="1" t="s">
        <v>80</v>
      </c>
      <c r="G364" s="1" t="s">
        <v>55</v>
      </c>
      <c r="H364" s="2" t="s">
        <v>93</v>
      </c>
      <c r="I364" s="1" t="s">
        <v>63</v>
      </c>
      <c r="J364" s="2" t="s">
        <v>316</v>
      </c>
      <c r="K364" s="2" t="s">
        <v>254</v>
      </c>
      <c r="L364" s="8">
        <v>2016.00001</v>
      </c>
    </row>
    <row r="365" spans="5:12" ht="26" x14ac:dyDescent="0.3">
      <c r="E365" s="2" t="s">
        <v>295</v>
      </c>
      <c r="F365" s="1" t="s">
        <v>80</v>
      </c>
      <c r="G365" s="1" t="s">
        <v>61</v>
      </c>
      <c r="H365" s="2" t="s">
        <v>93</v>
      </c>
      <c r="I365" s="1" t="s">
        <v>63</v>
      </c>
      <c r="J365" s="2" t="s">
        <v>299</v>
      </c>
      <c r="K365" s="2" t="s">
        <v>254</v>
      </c>
      <c r="L365" s="8">
        <v>50000.000010000003</v>
      </c>
    </row>
    <row r="366" spans="5:12" ht="26" x14ac:dyDescent="0.3">
      <c r="E366" s="2" t="s">
        <v>296</v>
      </c>
      <c r="F366" s="1" t="s">
        <v>74</v>
      </c>
      <c r="G366" s="1" t="s">
        <v>61</v>
      </c>
      <c r="H366" s="2" t="s">
        <v>93</v>
      </c>
      <c r="I366" s="1" t="s">
        <v>63</v>
      </c>
      <c r="J366" s="2" t="s">
        <v>299</v>
      </c>
      <c r="K366" s="2" t="s">
        <v>254</v>
      </c>
      <c r="L366" s="8">
        <v>18000.00001</v>
      </c>
    </row>
    <row r="367" spans="5:12" ht="39" x14ac:dyDescent="0.3">
      <c r="E367" s="2" t="s">
        <v>286</v>
      </c>
      <c r="J367" s="2" t="s">
        <v>421</v>
      </c>
      <c r="K367" s="2" t="s">
        <v>98</v>
      </c>
      <c r="L367" s="8">
        <v>396622.93</v>
      </c>
    </row>
    <row r="370" spans="3:5" ht="52" x14ac:dyDescent="0.3">
      <c r="C370" s="2" t="s">
        <v>424</v>
      </c>
      <c r="D370" s="2" t="s">
        <v>425</v>
      </c>
      <c r="E370" s="9"/>
    </row>
  </sheetData>
  <mergeCells count="1">
    <mergeCell ref="M160:O160"/>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1DD2-24CB-46E3-83C3-9F3884A65EEB}">
  <dimension ref="A1:B67"/>
  <sheetViews>
    <sheetView workbookViewId="0">
      <selection activeCell="C16" sqref="C16"/>
    </sheetView>
  </sheetViews>
  <sheetFormatPr defaultRowHeight="14.5" x14ac:dyDescent="0.35"/>
  <cols>
    <col min="1" max="1" width="16.453125" customWidth="1"/>
    <col min="2" max="2" width="66.36328125" bestFit="1" customWidth="1"/>
  </cols>
  <sheetData>
    <row r="1" spans="1:2" x14ac:dyDescent="0.35">
      <c r="A1" s="47" t="s">
        <v>468</v>
      </c>
    </row>
    <row r="3" spans="1:2" x14ac:dyDescent="0.35">
      <c r="A3" t="s">
        <v>469</v>
      </c>
      <c r="B3" t="s">
        <v>470</v>
      </c>
    </row>
    <row r="4" spans="1:2" x14ac:dyDescent="0.35">
      <c r="A4" s="48" t="s">
        <v>471</v>
      </c>
      <c r="B4" s="49" t="s">
        <v>472</v>
      </c>
    </row>
    <row r="5" spans="1:2" x14ac:dyDescent="0.35">
      <c r="A5" s="48" t="s">
        <v>473</v>
      </c>
      <c r="B5" s="49" t="s">
        <v>54</v>
      </c>
    </row>
    <row r="6" spans="1:2" x14ac:dyDescent="0.35">
      <c r="A6" s="48" t="s">
        <v>474</v>
      </c>
      <c r="B6" s="49" t="s">
        <v>475</v>
      </c>
    </row>
    <row r="7" spans="1:2" x14ac:dyDescent="0.35">
      <c r="A7" s="48" t="s">
        <v>479</v>
      </c>
      <c r="B7" s="49" t="s">
        <v>476</v>
      </c>
    </row>
    <row r="8" spans="1:2" x14ac:dyDescent="0.35">
      <c r="A8" s="48" t="s">
        <v>480</v>
      </c>
      <c r="B8" s="49" t="s">
        <v>477</v>
      </c>
    </row>
    <row r="9" spans="1:2" x14ac:dyDescent="0.35">
      <c r="A9" s="48" t="s">
        <v>481</v>
      </c>
      <c r="B9" s="49" t="s">
        <v>478</v>
      </c>
    </row>
    <row r="10" spans="1:2" x14ac:dyDescent="0.35">
      <c r="A10" s="48" t="s">
        <v>482</v>
      </c>
      <c r="B10" s="49" t="s">
        <v>483</v>
      </c>
    </row>
    <row r="11" spans="1:2" x14ac:dyDescent="0.35">
      <c r="A11" s="48" t="s">
        <v>484</v>
      </c>
      <c r="B11" s="49" t="s">
        <v>485</v>
      </c>
    </row>
    <row r="12" spans="1:2" x14ac:dyDescent="0.35">
      <c r="A12" s="48" t="s">
        <v>486</v>
      </c>
      <c r="B12" s="49" t="s">
        <v>487</v>
      </c>
    </row>
    <row r="13" spans="1:2" x14ac:dyDescent="0.35">
      <c r="A13" s="48" t="s">
        <v>488</v>
      </c>
      <c r="B13" s="49" t="s">
        <v>489</v>
      </c>
    </row>
    <row r="14" spans="1:2" x14ac:dyDescent="0.35">
      <c r="A14" s="48" t="s">
        <v>490</v>
      </c>
      <c r="B14" s="49" t="s">
        <v>491</v>
      </c>
    </row>
    <row r="15" spans="1:2" x14ac:dyDescent="0.35">
      <c r="A15" s="48" t="s">
        <v>492</v>
      </c>
      <c r="B15" s="49" t="s">
        <v>493</v>
      </c>
    </row>
    <row r="16" spans="1:2" x14ac:dyDescent="0.35">
      <c r="A16" s="48" t="s">
        <v>494</v>
      </c>
      <c r="B16" s="49" t="s">
        <v>495</v>
      </c>
    </row>
    <row r="17" spans="1:2" x14ac:dyDescent="0.35">
      <c r="A17" s="48" t="s">
        <v>496</v>
      </c>
      <c r="B17" s="49" t="s">
        <v>497</v>
      </c>
    </row>
    <row r="18" spans="1:2" x14ac:dyDescent="0.35">
      <c r="A18" s="48" t="s">
        <v>498</v>
      </c>
      <c r="B18" s="49" t="s">
        <v>499</v>
      </c>
    </row>
    <row r="19" spans="1:2" x14ac:dyDescent="0.35">
      <c r="A19" s="48" t="s">
        <v>500</v>
      </c>
      <c r="B19" s="49" t="s">
        <v>501</v>
      </c>
    </row>
    <row r="20" spans="1:2" x14ac:dyDescent="0.35">
      <c r="A20" s="48" t="s">
        <v>502</v>
      </c>
      <c r="B20" s="49" t="s">
        <v>503</v>
      </c>
    </row>
    <row r="21" spans="1:2" x14ac:dyDescent="0.35">
      <c r="A21" s="48" t="s">
        <v>504</v>
      </c>
      <c r="B21" s="49" t="s">
        <v>505</v>
      </c>
    </row>
    <row r="22" spans="1:2" x14ac:dyDescent="0.35">
      <c r="A22" s="48" t="s">
        <v>506</v>
      </c>
      <c r="B22" s="49" t="s">
        <v>507</v>
      </c>
    </row>
    <row r="23" spans="1:2" x14ac:dyDescent="0.35">
      <c r="A23" s="48" t="s">
        <v>508</v>
      </c>
      <c r="B23" s="49" t="s">
        <v>509</v>
      </c>
    </row>
    <row r="24" spans="1:2" x14ac:dyDescent="0.35">
      <c r="A24" s="48" t="s">
        <v>510</v>
      </c>
      <c r="B24" s="49" t="s">
        <v>511</v>
      </c>
    </row>
    <row r="25" spans="1:2" x14ac:dyDescent="0.35">
      <c r="A25" s="48" t="s">
        <v>512</v>
      </c>
      <c r="B25" s="49" t="s">
        <v>513</v>
      </c>
    </row>
    <row r="26" spans="1:2" x14ac:dyDescent="0.35">
      <c r="A26" s="48" t="s">
        <v>514</v>
      </c>
      <c r="B26" s="49" t="s">
        <v>515</v>
      </c>
    </row>
    <row r="27" spans="1:2" x14ac:dyDescent="0.35">
      <c r="A27" s="48" t="s">
        <v>516</v>
      </c>
      <c r="B27" s="49" t="s">
        <v>517</v>
      </c>
    </row>
    <row r="28" spans="1:2" x14ac:dyDescent="0.35">
      <c r="A28" s="48" t="s">
        <v>518</v>
      </c>
      <c r="B28" s="49" t="s">
        <v>519</v>
      </c>
    </row>
    <row r="29" spans="1:2" x14ac:dyDescent="0.35">
      <c r="A29" s="48" t="s">
        <v>520</v>
      </c>
      <c r="B29" s="49" t="s">
        <v>521</v>
      </c>
    </row>
    <row r="30" spans="1:2" x14ac:dyDescent="0.35">
      <c r="A30" s="48" t="s">
        <v>522</v>
      </c>
      <c r="B30" s="49" t="s">
        <v>523</v>
      </c>
    </row>
    <row r="31" spans="1:2" x14ac:dyDescent="0.35">
      <c r="A31" s="48" t="s">
        <v>579</v>
      </c>
      <c r="B31" s="49" t="s">
        <v>580</v>
      </c>
    </row>
    <row r="32" spans="1:2" x14ac:dyDescent="0.35">
      <c r="A32" s="48" t="s">
        <v>581</v>
      </c>
      <c r="B32" s="49" t="s">
        <v>524</v>
      </c>
    </row>
    <row r="33" spans="1:2" x14ac:dyDescent="0.35">
      <c r="A33" s="48" t="s">
        <v>582</v>
      </c>
      <c r="B33" s="49" t="s">
        <v>583</v>
      </c>
    </row>
    <row r="34" spans="1:2" x14ac:dyDescent="0.35">
      <c r="A34" s="48" t="s">
        <v>525</v>
      </c>
      <c r="B34" s="49" t="s">
        <v>526</v>
      </c>
    </row>
    <row r="35" spans="1:2" x14ac:dyDescent="0.35">
      <c r="A35" s="48" t="s">
        <v>527</v>
      </c>
      <c r="B35" s="49" t="s">
        <v>528</v>
      </c>
    </row>
    <row r="36" spans="1:2" x14ac:dyDescent="0.35">
      <c r="A36" s="48" t="s">
        <v>529</v>
      </c>
      <c r="B36" s="49" t="s">
        <v>530</v>
      </c>
    </row>
    <row r="37" spans="1:2" x14ac:dyDescent="0.35">
      <c r="A37" s="48" t="s">
        <v>531</v>
      </c>
      <c r="B37" s="49" t="s">
        <v>532</v>
      </c>
    </row>
    <row r="38" spans="1:2" x14ac:dyDescent="0.35">
      <c r="A38" s="48" t="s">
        <v>533</v>
      </c>
      <c r="B38" s="49" t="s">
        <v>534</v>
      </c>
    </row>
    <row r="39" spans="1:2" x14ac:dyDescent="0.35">
      <c r="A39" s="50" t="s">
        <v>535</v>
      </c>
      <c r="B39" s="51" t="s">
        <v>536</v>
      </c>
    </row>
    <row r="40" spans="1:2" x14ac:dyDescent="0.35">
      <c r="A40" s="48" t="s">
        <v>537</v>
      </c>
      <c r="B40" s="49" t="s">
        <v>538</v>
      </c>
    </row>
    <row r="41" spans="1:2" x14ac:dyDescent="0.35">
      <c r="A41" s="48" t="s">
        <v>539</v>
      </c>
      <c r="B41" s="49" t="s">
        <v>540</v>
      </c>
    </row>
    <row r="42" spans="1:2" x14ac:dyDescent="0.35">
      <c r="A42" s="48" t="s">
        <v>541</v>
      </c>
      <c r="B42" s="49" t="s">
        <v>542</v>
      </c>
    </row>
    <row r="43" spans="1:2" x14ac:dyDescent="0.35">
      <c r="A43" s="48" t="s">
        <v>543</v>
      </c>
      <c r="B43" s="49" t="s">
        <v>544</v>
      </c>
    </row>
    <row r="44" spans="1:2" x14ac:dyDescent="0.35">
      <c r="A44" s="48" t="s">
        <v>545</v>
      </c>
      <c r="B44" s="49" t="s">
        <v>546</v>
      </c>
    </row>
    <row r="45" spans="1:2" x14ac:dyDescent="0.35">
      <c r="A45" s="48" t="s">
        <v>547</v>
      </c>
      <c r="B45" s="49" t="s">
        <v>548</v>
      </c>
    </row>
    <row r="46" spans="1:2" x14ac:dyDescent="0.35">
      <c r="A46" s="48" t="s">
        <v>549</v>
      </c>
      <c r="B46" s="49" t="s">
        <v>550</v>
      </c>
    </row>
    <row r="47" spans="1:2" x14ac:dyDescent="0.35">
      <c r="A47" s="48" t="s">
        <v>551</v>
      </c>
      <c r="B47" s="49" t="s">
        <v>552</v>
      </c>
    </row>
    <row r="48" spans="1:2" x14ac:dyDescent="0.35">
      <c r="A48" s="48" t="s">
        <v>553</v>
      </c>
      <c r="B48" s="49" t="s">
        <v>554</v>
      </c>
    </row>
    <row r="49" spans="1:2" x14ac:dyDescent="0.35">
      <c r="A49" s="48" t="s">
        <v>584</v>
      </c>
      <c r="B49" s="49" t="s">
        <v>585</v>
      </c>
    </row>
    <row r="50" spans="1:2" x14ac:dyDescent="0.35">
      <c r="A50" s="48" t="s">
        <v>586</v>
      </c>
      <c r="B50" s="49" t="s">
        <v>587</v>
      </c>
    </row>
    <row r="51" spans="1:2" x14ac:dyDescent="0.35">
      <c r="A51" s="48" t="s">
        <v>555</v>
      </c>
      <c r="B51" s="49" t="s">
        <v>556</v>
      </c>
    </row>
    <row r="52" spans="1:2" x14ac:dyDescent="0.35">
      <c r="A52" s="48" t="s">
        <v>557</v>
      </c>
      <c r="B52" s="49" t="s">
        <v>22</v>
      </c>
    </row>
    <row r="53" spans="1:2" x14ac:dyDescent="0.35">
      <c r="A53" s="48" t="s">
        <v>558</v>
      </c>
      <c r="B53" s="49" t="s">
        <v>559</v>
      </c>
    </row>
    <row r="54" spans="1:2" x14ac:dyDescent="0.35">
      <c r="A54" s="48" t="s">
        <v>560</v>
      </c>
      <c r="B54" s="49" t="s">
        <v>561</v>
      </c>
    </row>
    <row r="55" spans="1:2" x14ac:dyDescent="0.35">
      <c r="A55" s="48" t="s">
        <v>562</v>
      </c>
      <c r="B55" s="49" t="s">
        <v>563</v>
      </c>
    </row>
    <row r="56" spans="1:2" x14ac:dyDescent="0.35">
      <c r="A56" s="48" t="s">
        <v>564</v>
      </c>
      <c r="B56" s="49" t="s">
        <v>565</v>
      </c>
    </row>
    <row r="57" spans="1:2" x14ac:dyDescent="0.35">
      <c r="A57" s="48" t="s">
        <v>566</v>
      </c>
      <c r="B57" s="49" t="s">
        <v>567</v>
      </c>
    </row>
    <row r="58" spans="1:2" x14ac:dyDescent="0.35">
      <c r="A58" s="48" t="s">
        <v>568</v>
      </c>
      <c r="B58" s="49" t="s">
        <v>569</v>
      </c>
    </row>
    <row r="59" spans="1:2" s="52" customFormat="1" x14ac:dyDescent="0.35">
      <c r="A59" s="50" t="s">
        <v>588</v>
      </c>
      <c r="B59" s="51" t="s">
        <v>589</v>
      </c>
    </row>
    <row r="60" spans="1:2" s="52" customFormat="1" x14ac:dyDescent="0.35">
      <c r="A60" s="50" t="s">
        <v>590</v>
      </c>
      <c r="B60" s="51" t="s">
        <v>591</v>
      </c>
    </row>
    <row r="61" spans="1:2" s="52" customFormat="1" x14ac:dyDescent="0.35">
      <c r="A61" s="50" t="s">
        <v>592</v>
      </c>
      <c r="B61" s="53" t="s">
        <v>593</v>
      </c>
    </row>
    <row r="62" spans="1:2" s="52" customFormat="1" x14ac:dyDescent="0.35">
      <c r="A62" s="50" t="s">
        <v>594</v>
      </c>
      <c r="B62" s="51" t="s">
        <v>595</v>
      </c>
    </row>
    <row r="63" spans="1:2" s="52" customFormat="1" x14ac:dyDescent="0.35">
      <c r="A63" s="50" t="s">
        <v>596</v>
      </c>
      <c r="B63" s="53" t="s">
        <v>597</v>
      </c>
    </row>
    <row r="64" spans="1:2" s="52" customFormat="1" x14ac:dyDescent="0.35">
      <c r="A64" s="50" t="s">
        <v>598</v>
      </c>
      <c r="B64" s="53" t="s">
        <v>599</v>
      </c>
    </row>
    <row r="65" spans="1:2" s="52" customFormat="1" ht="24" x14ac:dyDescent="0.35">
      <c r="A65" s="50" t="s">
        <v>600</v>
      </c>
      <c r="B65" s="53" t="s">
        <v>601</v>
      </c>
    </row>
    <row r="66" spans="1:2" s="52" customFormat="1" x14ac:dyDescent="0.35">
      <c r="A66" s="50" t="s">
        <v>602</v>
      </c>
      <c r="B66" s="51" t="s">
        <v>603</v>
      </c>
    </row>
    <row r="67" spans="1:2" x14ac:dyDescent="0.35">
      <c r="A67" s="48" t="s">
        <v>570</v>
      </c>
      <c r="B67" s="49" t="s">
        <v>571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886B8-DE7D-43F2-9188-599A197060A4}">
  <dimension ref="A1:E35"/>
  <sheetViews>
    <sheetView workbookViewId="0">
      <selection activeCell="H18" sqref="H18"/>
    </sheetView>
  </sheetViews>
  <sheetFormatPr defaultColWidth="9.08984375" defaultRowHeight="13" x14ac:dyDescent="0.3"/>
  <cols>
    <col min="1" max="1" width="32.36328125" style="22" customWidth="1"/>
    <col min="2" max="3" width="40.36328125" style="22" customWidth="1"/>
    <col min="4" max="4" width="14" style="22" customWidth="1"/>
    <col min="5" max="5" width="8" style="46" bestFit="1" customWidth="1"/>
    <col min="6" max="16384" width="9.08984375" style="22"/>
  </cols>
  <sheetData>
    <row r="1" spans="1:5" x14ac:dyDescent="0.3">
      <c r="A1" s="21" t="s">
        <v>979</v>
      </c>
      <c r="C1" s="23"/>
      <c r="D1" s="24"/>
    </row>
    <row r="2" spans="1:5" ht="13.5" thickBot="1" x14ac:dyDescent="0.35">
      <c r="B2" s="25"/>
      <c r="D2" s="26">
        <f>SUBTOTAL(9,D4:D34)</f>
        <v>1900000</v>
      </c>
    </row>
    <row r="3" spans="1:5" ht="26.5" thickBot="1" x14ac:dyDescent="0.35">
      <c r="A3" s="27" t="s">
        <v>4</v>
      </c>
      <c r="B3" s="28" t="s">
        <v>333</v>
      </c>
      <c r="C3" s="29" t="s">
        <v>334</v>
      </c>
      <c r="D3" s="29" t="s">
        <v>335</v>
      </c>
      <c r="E3" s="46" t="s">
        <v>336</v>
      </c>
    </row>
    <row r="4" spans="1:5" ht="26" x14ac:dyDescent="0.3">
      <c r="A4" s="30" t="s">
        <v>337</v>
      </c>
      <c r="B4" s="30" t="s">
        <v>338</v>
      </c>
      <c r="C4" s="31" t="s">
        <v>339</v>
      </c>
      <c r="D4" s="32">
        <v>32000</v>
      </c>
    </row>
    <row r="5" spans="1:5" ht="26" x14ac:dyDescent="0.3">
      <c r="A5" s="30" t="s">
        <v>337</v>
      </c>
      <c r="B5" s="33" t="s">
        <v>338</v>
      </c>
      <c r="C5" s="31" t="s">
        <v>340</v>
      </c>
      <c r="D5" s="32">
        <v>45000</v>
      </c>
    </row>
    <row r="6" spans="1:5" ht="26" x14ac:dyDescent="0.3">
      <c r="A6" s="30" t="s">
        <v>337</v>
      </c>
      <c r="B6" s="33" t="s">
        <v>338</v>
      </c>
      <c r="C6" s="31" t="s">
        <v>341</v>
      </c>
      <c r="D6" s="34">
        <v>15000</v>
      </c>
    </row>
    <row r="7" spans="1:5" x14ac:dyDescent="0.3">
      <c r="A7" s="30" t="s">
        <v>342</v>
      </c>
      <c r="B7" s="33" t="s">
        <v>343</v>
      </c>
      <c r="C7" s="31" t="s">
        <v>344</v>
      </c>
      <c r="D7" s="34">
        <v>55000</v>
      </c>
      <c r="E7" s="46" t="s">
        <v>345</v>
      </c>
    </row>
    <row r="8" spans="1:5" x14ac:dyDescent="0.3">
      <c r="A8" s="35" t="s">
        <v>293</v>
      </c>
      <c r="B8" s="33" t="s">
        <v>346</v>
      </c>
      <c r="C8" s="31" t="s">
        <v>347</v>
      </c>
      <c r="D8" s="34">
        <v>25000</v>
      </c>
      <c r="E8" s="46" t="s">
        <v>345</v>
      </c>
    </row>
    <row r="9" spans="1:5" x14ac:dyDescent="0.3">
      <c r="A9" s="30" t="s">
        <v>293</v>
      </c>
      <c r="B9" s="36" t="s">
        <v>346</v>
      </c>
      <c r="C9" s="37" t="s">
        <v>348</v>
      </c>
      <c r="D9" s="38">
        <v>3500</v>
      </c>
      <c r="E9" s="46" t="s">
        <v>345</v>
      </c>
    </row>
    <row r="10" spans="1:5" ht="26" x14ac:dyDescent="0.3">
      <c r="A10" s="30" t="s">
        <v>290</v>
      </c>
      <c r="B10" s="33" t="s">
        <v>349</v>
      </c>
      <c r="C10" s="31" t="s">
        <v>350</v>
      </c>
      <c r="D10" s="34">
        <v>2000</v>
      </c>
    </row>
    <row r="11" spans="1:5" ht="26" x14ac:dyDescent="0.3">
      <c r="A11" s="30" t="s">
        <v>290</v>
      </c>
      <c r="B11" s="33" t="s">
        <v>351</v>
      </c>
      <c r="C11" s="31" t="s">
        <v>352</v>
      </c>
      <c r="D11" s="34">
        <v>2000</v>
      </c>
    </row>
    <row r="12" spans="1:5" x14ac:dyDescent="0.3">
      <c r="A12" s="30" t="s">
        <v>353</v>
      </c>
      <c r="B12" s="33" t="s">
        <v>354</v>
      </c>
      <c r="C12" s="31" t="s">
        <v>355</v>
      </c>
      <c r="D12" s="34">
        <v>5200</v>
      </c>
      <c r="E12" s="46" t="s">
        <v>345</v>
      </c>
    </row>
    <row r="13" spans="1:5" x14ac:dyDescent="0.3">
      <c r="A13" s="39" t="s">
        <v>356</v>
      </c>
      <c r="B13" s="33" t="s">
        <v>357</v>
      </c>
      <c r="C13" s="31" t="s">
        <v>358</v>
      </c>
      <c r="D13" s="34">
        <v>9600</v>
      </c>
      <c r="E13" s="46" t="s">
        <v>345</v>
      </c>
    </row>
    <row r="14" spans="1:5" x14ac:dyDescent="0.3">
      <c r="A14" s="39" t="s">
        <v>359</v>
      </c>
      <c r="B14" s="33" t="s">
        <v>360</v>
      </c>
      <c r="C14" s="31" t="s">
        <v>361</v>
      </c>
      <c r="D14" s="34">
        <v>30000</v>
      </c>
      <c r="E14" s="46" t="s">
        <v>345</v>
      </c>
    </row>
    <row r="15" spans="1:5" x14ac:dyDescent="0.3">
      <c r="A15" s="30" t="s">
        <v>359</v>
      </c>
      <c r="B15" s="31" t="s">
        <v>362</v>
      </c>
      <c r="C15" s="31" t="s">
        <v>363</v>
      </c>
      <c r="D15" s="34">
        <v>20000</v>
      </c>
      <c r="E15" s="46" t="s">
        <v>345</v>
      </c>
    </row>
    <row r="16" spans="1:5" ht="26" x14ac:dyDescent="0.3">
      <c r="A16" s="30" t="s">
        <v>364</v>
      </c>
      <c r="B16" s="33" t="s">
        <v>365</v>
      </c>
      <c r="C16" s="31" t="s">
        <v>366</v>
      </c>
      <c r="D16" s="34">
        <v>390000</v>
      </c>
      <c r="E16" s="46" t="s">
        <v>345</v>
      </c>
    </row>
    <row r="17" spans="1:5" x14ac:dyDescent="0.3">
      <c r="A17" s="30" t="s">
        <v>364</v>
      </c>
      <c r="B17" s="33" t="s">
        <v>367</v>
      </c>
      <c r="C17" s="31" t="s">
        <v>368</v>
      </c>
      <c r="D17" s="34">
        <v>11830</v>
      </c>
      <c r="E17" s="46" t="s">
        <v>345</v>
      </c>
    </row>
    <row r="18" spans="1:5" ht="39" x14ac:dyDescent="0.3">
      <c r="A18" s="30" t="s">
        <v>364</v>
      </c>
      <c r="B18" s="33" t="s">
        <v>367</v>
      </c>
      <c r="C18" s="31" t="s">
        <v>369</v>
      </c>
      <c r="D18" s="34">
        <v>5600</v>
      </c>
      <c r="E18" s="46" t="s">
        <v>345</v>
      </c>
    </row>
    <row r="19" spans="1:5" x14ac:dyDescent="0.3">
      <c r="A19" s="30" t="s">
        <v>370</v>
      </c>
      <c r="B19" s="33" t="s">
        <v>371</v>
      </c>
      <c r="C19" s="31" t="s">
        <v>372</v>
      </c>
      <c r="D19" s="34">
        <v>2500</v>
      </c>
      <c r="E19" s="46" t="s">
        <v>345</v>
      </c>
    </row>
    <row r="20" spans="1:5" ht="26" x14ac:dyDescent="0.3">
      <c r="A20" s="30" t="s">
        <v>370</v>
      </c>
      <c r="B20" s="33" t="s">
        <v>371</v>
      </c>
      <c r="C20" s="31" t="s">
        <v>373</v>
      </c>
      <c r="D20" s="34">
        <v>20000</v>
      </c>
      <c r="E20" s="46" t="s">
        <v>345</v>
      </c>
    </row>
    <row r="21" spans="1:5" ht="26" x14ac:dyDescent="0.3">
      <c r="A21" s="30" t="s">
        <v>370</v>
      </c>
      <c r="B21" s="33" t="s">
        <v>374</v>
      </c>
      <c r="C21" s="31" t="s">
        <v>375</v>
      </c>
      <c r="D21" s="34">
        <v>1200</v>
      </c>
      <c r="E21" s="46" t="s">
        <v>345</v>
      </c>
    </row>
    <row r="22" spans="1:5" ht="26" x14ac:dyDescent="0.3">
      <c r="A22" s="30" t="s">
        <v>370</v>
      </c>
      <c r="B22" s="33" t="s">
        <v>376</v>
      </c>
      <c r="C22" s="31" t="s">
        <v>377</v>
      </c>
      <c r="D22" s="34">
        <v>1000</v>
      </c>
      <c r="E22" s="46" t="s">
        <v>345</v>
      </c>
    </row>
    <row r="23" spans="1:5" ht="26" x14ac:dyDescent="0.3">
      <c r="A23" s="30" t="s">
        <v>378</v>
      </c>
      <c r="B23" s="33" t="s">
        <v>379</v>
      </c>
      <c r="C23" s="31" t="s">
        <v>380</v>
      </c>
      <c r="D23" s="34">
        <v>35000</v>
      </c>
      <c r="E23" s="46" t="s">
        <v>345</v>
      </c>
    </row>
    <row r="24" spans="1:5" x14ac:dyDescent="0.3">
      <c r="A24" s="30" t="s">
        <v>378</v>
      </c>
      <c r="B24" s="33" t="s">
        <v>381</v>
      </c>
      <c r="C24" s="31" t="s">
        <v>382</v>
      </c>
      <c r="D24" s="34">
        <v>38400</v>
      </c>
      <c r="E24" s="46" t="s">
        <v>345</v>
      </c>
    </row>
    <row r="25" spans="1:5" x14ac:dyDescent="0.3">
      <c r="A25" s="30" t="s">
        <v>383</v>
      </c>
      <c r="B25" s="33" t="s">
        <v>384</v>
      </c>
      <c r="C25" s="31" t="s">
        <v>385</v>
      </c>
      <c r="D25" s="40">
        <v>41000</v>
      </c>
      <c r="E25" s="46" t="s">
        <v>345</v>
      </c>
    </row>
    <row r="26" spans="1:5" x14ac:dyDescent="0.3">
      <c r="A26" s="30" t="s">
        <v>383</v>
      </c>
      <c r="B26" s="33" t="s">
        <v>386</v>
      </c>
      <c r="C26" s="31" t="s">
        <v>387</v>
      </c>
      <c r="D26" s="41">
        <v>28000</v>
      </c>
      <c r="E26" s="46" t="s">
        <v>345</v>
      </c>
    </row>
    <row r="27" spans="1:5" x14ac:dyDescent="0.3">
      <c r="A27" s="30" t="s">
        <v>388</v>
      </c>
      <c r="B27" s="33" t="s">
        <v>389</v>
      </c>
      <c r="C27" s="31" t="s">
        <v>390</v>
      </c>
      <c r="D27" s="34">
        <v>45000</v>
      </c>
    </row>
    <row r="28" spans="1:5" x14ac:dyDescent="0.3">
      <c r="A28" s="30" t="s">
        <v>391</v>
      </c>
      <c r="B28" s="33" t="s">
        <v>392</v>
      </c>
      <c r="C28" s="31" t="s">
        <v>393</v>
      </c>
      <c r="D28" s="34">
        <v>150000</v>
      </c>
    </row>
    <row r="29" spans="1:5" ht="26" x14ac:dyDescent="0.3">
      <c r="A29" s="30" t="s">
        <v>394</v>
      </c>
      <c r="B29" s="33" t="s">
        <v>395</v>
      </c>
      <c r="C29" s="31" t="s">
        <v>396</v>
      </c>
      <c r="D29" s="34">
        <v>40000</v>
      </c>
    </row>
    <row r="30" spans="1:5" ht="26" x14ac:dyDescent="0.3">
      <c r="A30" s="30" t="s">
        <v>397</v>
      </c>
      <c r="B30" s="33" t="s">
        <v>398</v>
      </c>
      <c r="C30" s="31" t="s">
        <v>399</v>
      </c>
      <c r="D30" s="34">
        <v>260000</v>
      </c>
    </row>
    <row r="31" spans="1:5" x14ac:dyDescent="0.3">
      <c r="A31" s="30" t="s">
        <v>400</v>
      </c>
      <c r="B31" s="33" t="s">
        <v>401</v>
      </c>
      <c r="C31" s="31" t="s">
        <v>402</v>
      </c>
      <c r="D31" s="34">
        <v>3500</v>
      </c>
    </row>
    <row r="32" spans="1:5" ht="26" x14ac:dyDescent="0.3">
      <c r="A32" s="30" t="s">
        <v>403</v>
      </c>
      <c r="B32" s="33" t="s">
        <v>404</v>
      </c>
      <c r="C32" s="31" t="s">
        <v>405</v>
      </c>
      <c r="D32" s="34">
        <v>60000</v>
      </c>
      <c r="E32" s="46" t="s">
        <v>406</v>
      </c>
    </row>
    <row r="33" spans="1:5" ht="26" x14ac:dyDescent="0.3">
      <c r="A33" s="30" t="s">
        <v>407</v>
      </c>
      <c r="B33" s="33" t="s">
        <v>408</v>
      </c>
      <c r="C33" s="31" t="s">
        <v>409</v>
      </c>
      <c r="D33" s="34">
        <v>55000</v>
      </c>
      <c r="E33" s="46" t="s">
        <v>406</v>
      </c>
    </row>
    <row r="34" spans="1:5" x14ac:dyDescent="0.3">
      <c r="A34" s="30" t="s">
        <v>286</v>
      </c>
      <c r="B34" s="30" t="s">
        <v>410</v>
      </c>
      <c r="C34" s="39" t="s">
        <v>411</v>
      </c>
      <c r="D34" s="34">
        <v>467670</v>
      </c>
    </row>
    <row r="35" spans="1:5" x14ac:dyDescent="0.3">
      <c r="D35" s="42">
        <f>SUM(D4:D34)</f>
        <v>1900000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EF46D-5E8D-4DC5-B7F4-8892DC375CBD}">
  <dimension ref="A1:K153"/>
  <sheetViews>
    <sheetView workbookViewId="0">
      <selection activeCell="H4" sqref="H4"/>
    </sheetView>
  </sheetViews>
  <sheetFormatPr defaultRowHeight="14.5" x14ac:dyDescent="0.35"/>
  <cols>
    <col min="2" max="2" width="10.453125" customWidth="1"/>
    <col min="3" max="3" width="21.54296875" customWidth="1"/>
    <col min="4" max="4" width="25.1796875" customWidth="1"/>
    <col min="6" max="6" width="20.6328125" customWidth="1"/>
    <col min="7" max="7" width="19.08984375" customWidth="1"/>
    <col min="8" max="8" width="17.81640625" customWidth="1"/>
    <col min="9" max="9" width="20.81640625" customWidth="1"/>
    <col min="10" max="10" width="25.36328125" customWidth="1"/>
    <col min="11" max="11" width="13.08984375" customWidth="1"/>
  </cols>
  <sheetData>
    <row r="1" spans="1:11" x14ac:dyDescent="0.35">
      <c r="A1" s="54" t="s">
        <v>604</v>
      </c>
      <c r="J1" s="55"/>
    </row>
    <row r="2" spans="1:11" ht="16" thickBot="1" x14ac:dyDescent="0.4">
      <c r="A2" s="66"/>
      <c r="B2" s="67"/>
      <c r="C2" s="67"/>
      <c r="D2" s="67"/>
      <c r="E2" s="56"/>
      <c r="J2" s="55"/>
      <c r="K2" s="57">
        <f>SUBTOTAL(9,K4:K153)</f>
        <v>1189500</v>
      </c>
    </row>
    <row r="3" spans="1:11" ht="57" thickTop="1" x14ac:dyDescent="0.35">
      <c r="A3" s="58" t="s">
        <v>605</v>
      </c>
      <c r="B3" s="59" t="s">
        <v>1</v>
      </c>
      <c r="C3" s="59" t="s">
        <v>3</v>
      </c>
      <c r="D3" s="59" t="s">
        <v>606</v>
      </c>
      <c r="E3" s="59" t="s">
        <v>607</v>
      </c>
      <c r="F3" s="59" t="s">
        <v>608</v>
      </c>
      <c r="G3" s="59" t="s">
        <v>4</v>
      </c>
      <c r="H3" s="59" t="s">
        <v>609</v>
      </c>
      <c r="I3" s="59" t="s">
        <v>610</v>
      </c>
      <c r="J3" s="60" t="s">
        <v>611</v>
      </c>
      <c r="K3" s="59" t="s">
        <v>612</v>
      </c>
    </row>
    <row r="4" spans="1:11" ht="182" x14ac:dyDescent="0.35">
      <c r="A4" s="61">
        <v>1</v>
      </c>
      <c r="B4" s="62" t="s">
        <v>37</v>
      </c>
      <c r="C4" s="62" t="s">
        <v>39</v>
      </c>
      <c r="D4" s="62" t="str">
        <f>VLOOKUP(B4,[1]Andmestik!A$96:B$132,2,FALSE)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4" s="63" t="s">
        <v>613</v>
      </c>
      <c r="F4" s="62" t="s">
        <v>286</v>
      </c>
      <c r="G4" s="62" t="s">
        <v>286</v>
      </c>
      <c r="H4" s="62" t="s">
        <v>614</v>
      </c>
      <c r="I4" s="62" t="s">
        <v>615</v>
      </c>
      <c r="J4" s="62" t="s">
        <v>616</v>
      </c>
      <c r="K4" s="64">
        <v>5000</v>
      </c>
    </row>
    <row r="5" spans="1:11" ht="154" x14ac:dyDescent="0.35">
      <c r="A5" s="61">
        <f>A4+1</f>
        <v>2</v>
      </c>
      <c r="B5" s="62" t="s">
        <v>617</v>
      </c>
      <c r="C5" s="62" t="s">
        <v>20</v>
      </c>
      <c r="D5" s="62" t="str">
        <f>VLOOKUP(B5,[1]Andmestik!A$96:B$132,2,FALSE)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5" s="63" t="s">
        <v>618</v>
      </c>
      <c r="F5" s="62" t="str">
        <f>VLOOKUP(B5,[1]Andmestik!A$48:B$85,2,FALSE)</f>
        <v>Kultuuriministeerium</v>
      </c>
      <c r="G5" s="62" t="s">
        <v>287</v>
      </c>
      <c r="H5" s="62" t="s">
        <v>619</v>
      </c>
      <c r="I5" s="62" t="s">
        <v>620</v>
      </c>
      <c r="J5" s="62" t="s">
        <v>621</v>
      </c>
      <c r="K5" s="64">
        <v>30000</v>
      </c>
    </row>
    <row r="6" spans="1:11" ht="154" x14ac:dyDescent="0.35">
      <c r="A6" s="61">
        <f t="shared" ref="A6:A69" si="0">A5+1</f>
        <v>3</v>
      </c>
      <c r="B6" s="62" t="s">
        <v>617</v>
      </c>
      <c r="C6" s="62" t="s">
        <v>43</v>
      </c>
      <c r="D6" s="62" t="str">
        <f>VLOOKUP(B6,[1]Andmestik!A$96:B$132,2,FALSE)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6" s="63" t="s">
        <v>622</v>
      </c>
      <c r="F6" s="62" t="str">
        <f>VLOOKUP(B6,[1]Andmestik!A$48:B$85,2,FALSE)</f>
        <v>Kultuuriministeerium</v>
      </c>
      <c r="G6" s="62" t="s">
        <v>286</v>
      </c>
      <c r="H6" s="62" t="s">
        <v>623</v>
      </c>
      <c r="I6" s="62" t="s">
        <v>615</v>
      </c>
      <c r="J6" s="62" t="s">
        <v>624</v>
      </c>
      <c r="K6" s="64">
        <v>8000</v>
      </c>
    </row>
    <row r="7" spans="1:11" ht="154" x14ac:dyDescent="0.35">
      <c r="A7" s="61">
        <f t="shared" si="0"/>
        <v>4</v>
      </c>
      <c r="B7" s="62" t="s">
        <v>617</v>
      </c>
      <c r="C7" s="62" t="s">
        <v>43</v>
      </c>
      <c r="D7" s="62" t="str">
        <f>VLOOKUP(B7,[1]Andmestik!A$96:B$132,2,FALSE)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 s="63" t="s">
        <v>622</v>
      </c>
      <c r="F7" s="62" t="str">
        <f>VLOOKUP(B7,[1]Andmestik!A$48:B$85,2,FALSE)</f>
        <v>Kultuuriministeerium</v>
      </c>
      <c r="G7" s="62" t="s">
        <v>286</v>
      </c>
      <c r="H7" s="62" t="s">
        <v>625</v>
      </c>
      <c r="I7" s="62" t="s">
        <v>615</v>
      </c>
      <c r="J7" s="62" t="s">
        <v>626</v>
      </c>
      <c r="K7" s="64">
        <v>5000</v>
      </c>
    </row>
    <row r="8" spans="1:11" ht="182" x14ac:dyDescent="0.35">
      <c r="A8" s="61">
        <f t="shared" si="0"/>
        <v>5</v>
      </c>
      <c r="B8" s="62" t="s">
        <v>37</v>
      </c>
      <c r="C8" s="62" t="s">
        <v>39</v>
      </c>
      <c r="D8" s="62" t="str">
        <f>VLOOKUP(B8,[1]Andmestik!A$96:B$132,2,FALSE)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8" s="63" t="s">
        <v>613</v>
      </c>
      <c r="F8" s="62" t="s">
        <v>286</v>
      </c>
      <c r="G8" s="62" t="s">
        <v>286</v>
      </c>
      <c r="H8" s="62" t="s">
        <v>627</v>
      </c>
      <c r="I8" s="62" t="s">
        <v>615</v>
      </c>
      <c r="J8" s="62" t="s">
        <v>628</v>
      </c>
      <c r="K8" s="64">
        <v>5000</v>
      </c>
    </row>
    <row r="9" spans="1:11" ht="154" x14ac:dyDescent="0.35">
      <c r="A9" s="61">
        <f t="shared" si="0"/>
        <v>6</v>
      </c>
      <c r="B9" s="62" t="s">
        <v>617</v>
      </c>
      <c r="C9" s="62" t="s">
        <v>43</v>
      </c>
      <c r="D9" s="62" t="str">
        <f>VLOOKUP(B9,[1]Andmestik!A$96:B$132,2,FALSE)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 s="63" t="s">
        <v>622</v>
      </c>
      <c r="F9" s="62" t="str">
        <f>VLOOKUP(B9,[1]Andmestik!A$48:B$85,2,FALSE)</f>
        <v>Kultuuriministeerium</v>
      </c>
      <c r="G9" s="62" t="s">
        <v>286</v>
      </c>
      <c r="H9" s="62" t="s">
        <v>629</v>
      </c>
      <c r="I9" s="62" t="s">
        <v>615</v>
      </c>
      <c r="J9" s="62" t="s">
        <v>630</v>
      </c>
      <c r="K9" s="64">
        <v>10000</v>
      </c>
    </row>
    <row r="10" spans="1:11" ht="154" x14ac:dyDescent="0.35">
      <c r="A10" s="61">
        <f t="shared" si="0"/>
        <v>7</v>
      </c>
      <c r="B10" s="62" t="s">
        <v>617</v>
      </c>
      <c r="C10" s="62" t="s">
        <v>19</v>
      </c>
      <c r="D10" s="62" t="str">
        <f>VLOOKUP(B10,[1]Andmestik!A$96:B$132,2,FALSE)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0" s="63" t="s">
        <v>631</v>
      </c>
      <c r="F10" s="62" t="str">
        <f>VLOOKUP(B10,[1]Andmestik!A$48:B$85,2,FALSE)</f>
        <v>Kultuuriministeerium</v>
      </c>
      <c r="G10" s="62" t="s">
        <v>286</v>
      </c>
      <c r="H10" s="62" t="s">
        <v>632</v>
      </c>
      <c r="I10" s="62" t="s">
        <v>615</v>
      </c>
      <c r="J10" s="62" t="s">
        <v>633</v>
      </c>
      <c r="K10" s="64">
        <v>5000</v>
      </c>
    </row>
    <row r="11" spans="1:11" ht="154" x14ac:dyDescent="0.35">
      <c r="A11" s="61">
        <f t="shared" si="0"/>
        <v>8</v>
      </c>
      <c r="B11" s="62" t="s">
        <v>617</v>
      </c>
      <c r="C11" s="62" t="s">
        <v>43</v>
      </c>
      <c r="D11" s="62" t="str">
        <f>VLOOKUP(B11,[1]Andmestik!A$96:B$132,2,FALSE)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 s="63" t="s">
        <v>622</v>
      </c>
      <c r="F11" s="62" t="str">
        <f>VLOOKUP(B11,[1]Andmestik!A$48:B$85,2,FALSE)</f>
        <v>Kultuuriministeerium</v>
      </c>
      <c r="G11" s="62" t="s">
        <v>286</v>
      </c>
      <c r="H11" s="62" t="s">
        <v>634</v>
      </c>
      <c r="I11" s="62" t="s">
        <v>615</v>
      </c>
      <c r="J11" s="62" t="s">
        <v>635</v>
      </c>
      <c r="K11" s="64">
        <v>5000</v>
      </c>
    </row>
    <row r="12" spans="1:11" ht="154" x14ac:dyDescent="0.35">
      <c r="A12" s="61">
        <f t="shared" si="0"/>
        <v>9</v>
      </c>
      <c r="B12" s="62" t="s">
        <v>617</v>
      </c>
      <c r="C12" s="62" t="s">
        <v>43</v>
      </c>
      <c r="D12" s="62" t="str">
        <f>VLOOKUP(B12,[1]Andmestik!A$96:B$132,2,FALSE)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2" s="63" t="s">
        <v>622</v>
      </c>
      <c r="F12" s="62" t="str">
        <f>VLOOKUP(B12,[1]Andmestik!A$48:B$85,2,FALSE)</f>
        <v>Kultuuriministeerium</v>
      </c>
      <c r="G12" s="62" t="s">
        <v>286</v>
      </c>
      <c r="H12" s="62" t="s">
        <v>636</v>
      </c>
      <c r="I12" s="62" t="s">
        <v>615</v>
      </c>
      <c r="J12" s="62" t="s">
        <v>637</v>
      </c>
      <c r="K12" s="64">
        <v>5000</v>
      </c>
    </row>
    <row r="13" spans="1:11" ht="56" x14ac:dyDescent="0.35">
      <c r="A13" s="61">
        <f t="shared" si="0"/>
        <v>10</v>
      </c>
      <c r="B13" s="62" t="s">
        <v>638</v>
      </c>
      <c r="C13" s="62" t="s">
        <v>33</v>
      </c>
      <c r="D13" s="62" t="str">
        <f>VLOOKUP(B13,[1]Andmestik!A$96:B$132,2,FALSE)</f>
        <v>Tagatud on toimiv spordikorralduse süsteem lähtuvalt Euroopa spordi mudelist.</v>
      </c>
      <c r="E13" s="63" t="s">
        <v>639</v>
      </c>
      <c r="F13" s="62" t="str">
        <f>VLOOKUP(B13,[1]Andmestik!A$48:B$85,2,FALSE)</f>
        <v>Kultuuriministeerium</v>
      </c>
      <c r="G13" s="62" t="s">
        <v>286</v>
      </c>
      <c r="H13" s="62" t="s">
        <v>640</v>
      </c>
      <c r="I13" s="62" t="s">
        <v>615</v>
      </c>
      <c r="J13" s="62" t="s">
        <v>641</v>
      </c>
      <c r="K13" s="64">
        <v>5000</v>
      </c>
    </row>
    <row r="14" spans="1:11" ht="154" x14ac:dyDescent="0.35">
      <c r="A14" s="61">
        <f t="shared" si="0"/>
        <v>11</v>
      </c>
      <c r="B14" s="62" t="s">
        <v>617</v>
      </c>
      <c r="C14" s="62" t="s">
        <v>43</v>
      </c>
      <c r="D14" s="62" t="str">
        <f>VLOOKUP(B14,[1]Andmestik!A$96:B$132,2,FALSE)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4" s="63" t="s">
        <v>622</v>
      </c>
      <c r="F14" s="62" t="str">
        <f>VLOOKUP(B14,[1]Andmestik!A$48:B$85,2,FALSE)</f>
        <v>Kultuuriministeerium</v>
      </c>
      <c r="G14" s="62" t="s">
        <v>286</v>
      </c>
      <c r="H14" s="62" t="s">
        <v>642</v>
      </c>
      <c r="I14" s="62" t="s">
        <v>615</v>
      </c>
      <c r="J14" s="62" t="s">
        <v>643</v>
      </c>
      <c r="K14" s="64">
        <v>5000</v>
      </c>
    </row>
    <row r="15" spans="1:11" ht="182" x14ac:dyDescent="0.35">
      <c r="A15" s="61">
        <f t="shared" si="0"/>
        <v>12</v>
      </c>
      <c r="B15" s="62" t="s">
        <v>37</v>
      </c>
      <c r="C15" s="62" t="s">
        <v>39</v>
      </c>
      <c r="D15" s="62" t="str">
        <f>VLOOKUP(B15,[1]Andmestik!A$96:B$132,2,FALSE)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15" s="63" t="s">
        <v>613</v>
      </c>
      <c r="F15" s="62" t="s">
        <v>286</v>
      </c>
      <c r="G15" s="62" t="s">
        <v>286</v>
      </c>
      <c r="H15" s="62" t="s">
        <v>644</v>
      </c>
      <c r="I15" s="62" t="s">
        <v>615</v>
      </c>
      <c r="J15" s="62" t="s">
        <v>645</v>
      </c>
      <c r="K15" s="64">
        <v>5000</v>
      </c>
    </row>
    <row r="16" spans="1:11" ht="154" x14ac:dyDescent="0.35">
      <c r="A16" s="61">
        <f t="shared" si="0"/>
        <v>13</v>
      </c>
      <c r="B16" s="62" t="s">
        <v>617</v>
      </c>
      <c r="C16" s="62" t="s">
        <v>19</v>
      </c>
      <c r="D16" s="62" t="str">
        <f>VLOOKUP(B16,[1]Andmestik!A$96:B$132,2,FALSE)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6" s="63" t="s">
        <v>631</v>
      </c>
      <c r="F16" s="62" t="str">
        <f>VLOOKUP(B16,[1]Andmestik!A$48:B$85,2,FALSE)</f>
        <v>Kultuuriministeerium</v>
      </c>
      <c r="G16" s="62" t="s">
        <v>286</v>
      </c>
      <c r="H16" s="62" t="s">
        <v>646</v>
      </c>
      <c r="I16" s="62" t="s">
        <v>615</v>
      </c>
      <c r="J16" s="62" t="s">
        <v>647</v>
      </c>
      <c r="K16" s="64">
        <v>10000</v>
      </c>
    </row>
    <row r="17" spans="1:11" ht="182" x14ac:dyDescent="0.35">
      <c r="A17" s="61">
        <f t="shared" si="0"/>
        <v>14</v>
      </c>
      <c r="B17" s="62" t="s">
        <v>37</v>
      </c>
      <c r="C17" s="62" t="s">
        <v>39</v>
      </c>
      <c r="D17" s="62" t="str">
        <f>VLOOKUP(B17,[1]Andmestik!A$96:B$132,2,FALSE)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17" s="63" t="s">
        <v>613</v>
      </c>
      <c r="F17" s="62" t="s">
        <v>286</v>
      </c>
      <c r="G17" s="62" t="s">
        <v>286</v>
      </c>
      <c r="H17" s="62" t="s">
        <v>648</v>
      </c>
      <c r="I17" s="62" t="s">
        <v>615</v>
      </c>
      <c r="J17" s="62" t="s">
        <v>649</v>
      </c>
      <c r="K17" s="64">
        <v>15000</v>
      </c>
    </row>
    <row r="18" spans="1:11" ht="56" x14ac:dyDescent="0.35">
      <c r="A18" s="61">
        <f t="shared" si="0"/>
        <v>15</v>
      </c>
      <c r="B18" s="62" t="s">
        <v>638</v>
      </c>
      <c r="C18" s="62" t="s">
        <v>33</v>
      </c>
      <c r="D18" s="62" t="str">
        <f>VLOOKUP(B18,[1]Andmestik!A$96:B$132,2,FALSE)</f>
        <v>Tagatud on toimiv spordikorralduse süsteem lähtuvalt Euroopa spordi mudelist.</v>
      </c>
      <c r="E18" s="63" t="s">
        <v>639</v>
      </c>
      <c r="F18" s="62" t="str">
        <f>VLOOKUP(B18,[1]Andmestik!A$48:B$85,2,FALSE)</f>
        <v>Kultuuriministeerium</v>
      </c>
      <c r="G18" s="62" t="s">
        <v>286</v>
      </c>
      <c r="H18" s="62" t="s">
        <v>650</v>
      </c>
      <c r="I18" s="62" t="s">
        <v>651</v>
      </c>
      <c r="J18" s="62" t="s">
        <v>652</v>
      </c>
      <c r="K18" s="64">
        <v>5000</v>
      </c>
    </row>
    <row r="19" spans="1:11" ht="70" x14ac:dyDescent="0.35">
      <c r="A19" s="61">
        <f t="shared" si="0"/>
        <v>16</v>
      </c>
      <c r="B19" s="62" t="s">
        <v>638</v>
      </c>
      <c r="C19" s="62" t="s">
        <v>33</v>
      </c>
      <c r="D19" s="62" t="str">
        <f>VLOOKUP(B19,[1]Andmestik!A$96:B$132,2,FALSE)</f>
        <v>Tagatud on toimiv spordikorralduse süsteem lähtuvalt Euroopa spordi mudelist.</v>
      </c>
      <c r="E19" s="63" t="s">
        <v>639</v>
      </c>
      <c r="F19" s="62" t="str">
        <f>VLOOKUP(B19,[1]Andmestik!A$48:B$85,2,FALSE)</f>
        <v>Kultuuriministeerium</v>
      </c>
      <c r="G19" s="62" t="s">
        <v>286</v>
      </c>
      <c r="H19" s="62" t="s">
        <v>653</v>
      </c>
      <c r="I19" s="62" t="s">
        <v>654</v>
      </c>
      <c r="J19" s="62" t="s">
        <v>655</v>
      </c>
      <c r="K19" s="64">
        <v>5000</v>
      </c>
    </row>
    <row r="20" spans="1:11" ht="70" x14ac:dyDescent="0.35">
      <c r="A20" s="61">
        <f t="shared" si="0"/>
        <v>17</v>
      </c>
      <c r="B20" s="62" t="s">
        <v>638</v>
      </c>
      <c r="C20" s="62" t="s">
        <v>33</v>
      </c>
      <c r="D20" s="62" t="str">
        <f>VLOOKUP(B20,[1]Andmestik!A$96:B$132,2,FALSE)</f>
        <v>Tagatud on toimiv spordikorralduse süsteem lähtuvalt Euroopa spordi mudelist.</v>
      </c>
      <c r="E20" s="63" t="s">
        <v>639</v>
      </c>
      <c r="F20" s="62" t="str">
        <f>VLOOKUP(B20,[1]Andmestik!A$48:B$85,2,FALSE)</f>
        <v>Kultuuriministeerium</v>
      </c>
      <c r="G20" s="62" t="s">
        <v>286</v>
      </c>
      <c r="H20" s="62" t="s">
        <v>656</v>
      </c>
      <c r="I20" s="62" t="s">
        <v>654</v>
      </c>
      <c r="J20" s="62" t="s">
        <v>657</v>
      </c>
      <c r="K20" s="64">
        <v>20000</v>
      </c>
    </row>
    <row r="21" spans="1:11" ht="56" x14ac:dyDescent="0.35">
      <c r="A21" s="61">
        <f t="shared" si="0"/>
        <v>18</v>
      </c>
      <c r="B21" s="62" t="s">
        <v>638</v>
      </c>
      <c r="C21" s="62" t="s">
        <v>33</v>
      </c>
      <c r="D21" s="62" t="str">
        <f>VLOOKUP(B21,[1]Andmestik!A$96:B$132,2,FALSE)</f>
        <v>Tagatud on toimiv spordikorralduse süsteem lähtuvalt Euroopa spordi mudelist.</v>
      </c>
      <c r="E21" s="63" t="s">
        <v>639</v>
      </c>
      <c r="F21" s="62" t="str">
        <f>VLOOKUP(B21,[1]Andmestik!A$48:B$85,2,FALSE)</f>
        <v>Kultuuriministeerium</v>
      </c>
      <c r="G21" s="62" t="s">
        <v>286</v>
      </c>
      <c r="H21" s="62" t="s">
        <v>658</v>
      </c>
      <c r="I21" s="62" t="s">
        <v>615</v>
      </c>
      <c r="J21" s="62" t="s">
        <v>659</v>
      </c>
      <c r="K21" s="64">
        <v>5000</v>
      </c>
    </row>
    <row r="22" spans="1:11" ht="56" x14ac:dyDescent="0.35">
      <c r="A22" s="61">
        <f t="shared" si="0"/>
        <v>19</v>
      </c>
      <c r="B22" s="62" t="s">
        <v>638</v>
      </c>
      <c r="C22" s="62" t="s">
        <v>33</v>
      </c>
      <c r="D22" s="62" t="str">
        <f>VLOOKUP(B22,[1]Andmestik!A$96:B$132,2,FALSE)</f>
        <v>Tagatud on toimiv spordikorralduse süsteem lähtuvalt Euroopa spordi mudelist.</v>
      </c>
      <c r="E22" s="63" t="s">
        <v>639</v>
      </c>
      <c r="F22" s="62" t="str">
        <f>VLOOKUP(B22,[1]Andmestik!A$48:B$85,2,FALSE)</f>
        <v>Kultuuriministeerium</v>
      </c>
      <c r="G22" s="62" t="s">
        <v>286</v>
      </c>
      <c r="H22" s="62" t="s">
        <v>660</v>
      </c>
      <c r="I22" s="62" t="s">
        <v>615</v>
      </c>
      <c r="J22" s="62" t="s">
        <v>661</v>
      </c>
      <c r="K22" s="64">
        <v>5000</v>
      </c>
    </row>
    <row r="23" spans="1:11" ht="56" x14ac:dyDescent="0.35">
      <c r="A23" s="61">
        <f t="shared" si="0"/>
        <v>20</v>
      </c>
      <c r="B23" s="62" t="s">
        <v>638</v>
      </c>
      <c r="C23" s="62" t="s">
        <v>33</v>
      </c>
      <c r="D23" s="62" t="str">
        <f>VLOOKUP(B23,[1]Andmestik!A$96:B$132,2,FALSE)</f>
        <v>Tagatud on toimiv spordikorralduse süsteem lähtuvalt Euroopa spordi mudelist.</v>
      </c>
      <c r="E23" s="63" t="s">
        <v>639</v>
      </c>
      <c r="F23" s="62" t="str">
        <f>VLOOKUP(B23,[1]Andmestik!A$48:B$85,2,FALSE)</f>
        <v>Kultuuriministeerium</v>
      </c>
      <c r="G23" s="62" t="s">
        <v>286</v>
      </c>
      <c r="H23" s="62" t="s">
        <v>662</v>
      </c>
      <c r="I23" s="62" t="s">
        <v>615</v>
      </c>
      <c r="J23" s="62" t="s">
        <v>663</v>
      </c>
      <c r="K23" s="64">
        <v>5000</v>
      </c>
    </row>
    <row r="24" spans="1:11" ht="98" x14ac:dyDescent="0.35">
      <c r="A24" s="61">
        <f t="shared" si="0"/>
        <v>21</v>
      </c>
      <c r="B24" s="62" t="s">
        <v>638</v>
      </c>
      <c r="C24" s="62" t="s">
        <v>33</v>
      </c>
      <c r="D24" s="62" t="str">
        <f>VLOOKUP(B24,[1]Andmestik!A$96:B$132,2,FALSE)</f>
        <v>Tagatud on toimiv spordikorralduse süsteem lähtuvalt Euroopa spordi mudelist.</v>
      </c>
      <c r="E24" s="63" t="s">
        <v>639</v>
      </c>
      <c r="F24" s="62" t="str">
        <f>VLOOKUP(B24,[1]Andmestik!A$48:B$85,2,FALSE)</f>
        <v>Kultuuriministeerium</v>
      </c>
      <c r="G24" s="62" t="s">
        <v>286</v>
      </c>
      <c r="H24" s="62" t="s">
        <v>664</v>
      </c>
      <c r="I24" s="62" t="s">
        <v>654</v>
      </c>
      <c r="J24" s="62" t="s">
        <v>665</v>
      </c>
      <c r="K24" s="64">
        <v>10000</v>
      </c>
    </row>
    <row r="25" spans="1:11" ht="56" x14ac:dyDescent="0.35">
      <c r="A25" s="61">
        <f t="shared" si="0"/>
        <v>22</v>
      </c>
      <c r="B25" s="62" t="s">
        <v>638</v>
      </c>
      <c r="C25" s="62" t="s">
        <v>33</v>
      </c>
      <c r="D25" s="62" t="str">
        <f>VLOOKUP(B25,[1]Andmestik!A$96:B$132,2,FALSE)</f>
        <v>Tagatud on toimiv spordikorralduse süsteem lähtuvalt Euroopa spordi mudelist.</v>
      </c>
      <c r="E25" s="63" t="s">
        <v>639</v>
      </c>
      <c r="F25" s="62" t="str">
        <f>VLOOKUP(B25,[1]Andmestik!A$48:B$85,2,FALSE)</f>
        <v>Kultuuriministeerium</v>
      </c>
      <c r="G25" s="62" t="s">
        <v>286</v>
      </c>
      <c r="H25" s="62" t="s">
        <v>666</v>
      </c>
      <c r="I25" s="62" t="s">
        <v>615</v>
      </c>
      <c r="J25" s="62" t="s">
        <v>667</v>
      </c>
      <c r="K25" s="64">
        <v>23000</v>
      </c>
    </row>
    <row r="26" spans="1:11" ht="56" x14ac:dyDescent="0.35">
      <c r="A26" s="61">
        <f t="shared" si="0"/>
        <v>23</v>
      </c>
      <c r="B26" s="62" t="s">
        <v>638</v>
      </c>
      <c r="C26" s="62" t="s">
        <v>33</v>
      </c>
      <c r="D26" s="62" t="str">
        <f>VLOOKUP(B26,[1]Andmestik!A$96:B$132,2,FALSE)</f>
        <v>Tagatud on toimiv spordikorralduse süsteem lähtuvalt Euroopa spordi mudelist.</v>
      </c>
      <c r="E26" s="63" t="s">
        <v>639</v>
      </c>
      <c r="F26" s="62" t="str">
        <f>VLOOKUP(B26,[1]Andmestik!A$48:B$85,2,FALSE)</f>
        <v>Kultuuriministeerium</v>
      </c>
      <c r="G26" s="62" t="s">
        <v>286</v>
      </c>
      <c r="H26" s="62" t="s">
        <v>668</v>
      </c>
      <c r="I26" s="62" t="s">
        <v>615</v>
      </c>
      <c r="J26" s="62" t="s">
        <v>667</v>
      </c>
      <c r="K26" s="64">
        <v>7000</v>
      </c>
    </row>
    <row r="27" spans="1:11" ht="56" x14ac:dyDescent="0.35">
      <c r="A27" s="61">
        <f t="shared" si="0"/>
        <v>24</v>
      </c>
      <c r="B27" s="62" t="s">
        <v>638</v>
      </c>
      <c r="C27" s="62" t="s">
        <v>33</v>
      </c>
      <c r="D27" s="62" t="str">
        <f>VLOOKUP(B27,[1]Andmestik!A$96:B$132,2,FALSE)</f>
        <v>Tagatud on toimiv spordikorralduse süsteem lähtuvalt Euroopa spordi mudelist.</v>
      </c>
      <c r="E27" s="63" t="s">
        <v>639</v>
      </c>
      <c r="F27" s="62" t="str">
        <f>VLOOKUP(B27,[1]Andmestik!A$48:B$85,2,FALSE)</f>
        <v>Kultuuriministeerium</v>
      </c>
      <c r="G27" s="62" t="s">
        <v>286</v>
      </c>
      <c r="H27" s="62" t="s">
        <v>669</v>
      </c>
      <c r="I27" s="62" t="s">
        <v>615</v>
      </c>
      <c r="J27" s="62" t="s">
        <v>670</v>
      </c>
      <c r="K27" s="64">
        <v>5000</v>
      </c>
    </row>
    <row r="28" spans="1:11" ht="56" x14ac:dyDescent="0.35">
      <c r="A28" s="61">
        <f t="shared" si="0"/>
        <v>25</v>
      </c>
      <c r="B28" s="62" t="s">
        <v>638</v>
      </c>
      <c r="C28" s="62" t="s">
        <v>33</v>
      </c>
      <c r="D28" s="62" t="str">
        <f>VLOOKUP(B28,[1]Andmestik!A$96:B$132,2,FALSE)</f>
        <v>Tagatud on toimiv spordikorralduse süsteem lähtuvalt Euroopa spordi mudelist.</v>
      </c>
      <c r="E28" s="63" t="s">
        <v>639</v>
      </c>
      <c r="F28" s="62" t="str">
        <f>VLOOKUP(B28,[1]Andmestik!A$48:B$85,2,FALSE)</f>
        <v>Kultuuriministeerium</v>
      </c>
      <c r="G28" s="62" t="s">
        <v>286</v>
      </c>
      <c r="H28" s="62" t="s">
        <v>671</v>
      </c>
      <c r="I28" s="62" t="s">
        <v>615</v>
      </c>
      <c r="J28" s="62" t="s">
        <v>672</v>
      </c>
      <c r="K28" s="64">
        <v>5000</v>
      </c>
    </row>
    <row r="29" spans="1:11" ht="70" x14ac:dyDescent="0.35">
      <c r="A29" s="61">
        <f t="shared" si="0"/>
        <v>26</v>
      </c>
      <c r="B29" s="62" t="s">
        <v>638</v>
      </c>
      <c r="C29" s="62" t="s">
        <v>33</v>
      </c>
      <c r="D29" s="62" t="str">
        <f>VLOOKUP(B29,[1]Andmestik!A$96:B$132,2,FALSE)</f>
        <v>Tagatud on toimiv spordikorralduse süsteem lähtuvalt Euroopa spordi mudelist.</v>
      </c>
      <c r="E29" s="63" t="s">
        <v>639</v>
      </c>
      <c r="F29" s="62" t="str">
        <f>VLOOKUP(B29,[1]Andmestik!A$48:B$85,2,FALSE)</f>
        <v>Kultuuriministeerium</v>
      </c>
      <c r="G29" s="62" t="s">
        <v>286</v>
      </c>
      <c r="H29" s="62" t="s">
        <v>673</v>
      </c>
      <c r="I29" s="62" t="s">
        <v>615</v>
      </c>
      <c r="J29" s="62" t="s">
        <v>674</v>
      </c>
      <c r="K29" s="64">
        <v>5000</v>
      </c>
    </row>
    <row r="30" spans="1:11" ht="98" x14ac:dyDescent="0.35">
      <c r="A30" s="61">
        <f t="shared" si="0"/>
        <v>27</v>
      </c>
      <c r="B30" s="62" t="s">
        <v>638</v>
      </c>
      <c r="C30" s="62" t="s">
        <v>33</v>
      </c>
      <c r="D30" s="62" t="str">
        <f>VLOOKUP(B30,[1]Andmestik!A$96:B$132,2,FALSE)</f>
        <v>Tagatud on toimiv spordikorralduse süsteem lähtuvalt Euroopa spordi mudelist.</v>
      </c>
      <c r="E30" s="63" t="s">
        <v>639</v>
      </c>
      <c r="F30" s="62" t="str">
        <f>VLOOKUP(B30,[1]Andmestik!A$48:B$85,2,FALSE)</f>
        <v>Kultuuriministeerium</v>
      </c>
      <c r="G30" s="62" t="s">
        <v>286</v>
      </c>
      <c r="H30" s="62" t="s">
        <v>675</v>
      </c>
      <c r="I30" s="62" t="s">
        <v>615</v>
      </c>
      <c r="J30" s="62" t="s">
        <v>676</v>
      </c>
      <c r="K30" s="64">
        <v>6000</v>
      </c>
    </row>
    <row r="31" spans="1:11" ht="70" x14ac:dyDescent="0.35">
      <c r="A31" s="61">
        <f t="shared" si="0"/>
        <v>28</v>
      </c>
      <c r="B31" s="62" t="s">
        <v>638</v>
      </c>
      <c r="C31" s="62" t="s">
        <v>33</v>
      </c>
      <c r="D31" s="62" t="str">
        <f>VLOOKUP(B31,[1]Andmestik!A$96:B$132,2,FALSE)</f>
        <v>Tagatud on toimiv spordikorralduse süsteem lähtuvalt Euroopa spordi mudelist.</v>
      </c>
      <c r="E31" s="63" t="s">
        <v>639</v>
      </c>
      <c r="F31" s="62" t="str">
        <f>VLOOKUP(B31,[1]Andmestik!A$48:B$85,2,FALSE)</f>
        <v>Kultuuriministeerium</v>
      </c>
      <c r="G31" s="62" t="s">
        <v>286</v>
      </c>
      <c r="H31" s="62" t="s">
        <v>677</v>
      </c>
      <c r="I31" s="62" t="s">
        <v>615</v>
      </c>
      <c r="J31" s="62" t="s">
        <v>678</v>
      </c>
      <c r="K31" s="64">
        <v>24000</v>
      </c>
    </row>
    <row r="32" spans="1:11" ht="56" x14ac:dyDescent="0.35">
      <c r="A32" s="61">
        <f t="shared" si="0"/>
        <v>29</v>
      </c>
      <c r="B32" s="62" t="s">
        <v>638</v>
      </c>
      <c r="C32" s="62" t="s">
        <v>33</v>
      </c>
      <c r="D32" s="62" t="str">
        <f>VLOOKUP(B32,[1]Andmestik!A$96:B$132,2,FALSE)</f>
        <v>Tagatud on toimiv spordikorralduse süsteem lähtuvalt Euroopa spordi mudelist.</v>
      </c>
      <c r="E32" s="63" t="s">
        <v>639</v>
      </c>
      <c r="F32" s="62" t="str">
        <f>VLOOKUP(B32,[1]Andmestik!A$48:B$85,2,FALSE)</f>
        <v>Kultuuriministeerium</v>
      </c>
      <c r="G32" s="62" t="s">
        <v>286</v>
      </c>
      <c r="H32" s="62" t="s">
        <v>679</v>
      </c>
      <c r="I32" s="62" t="s">
        <v>615</v>
      </c>
      <c r="J32" s="62" t="s">
        <v>680</v>
      </c>
      <c r="K32" s="64">
        <v>5000</v>
      </c>
    </row>
    <row r="33" spans="1:11" ht="56" x14ac:dyDescent="0.35">
      <c r="A33" s="61">
        <f t="shared" si="0"/>
        <v>30</v>
      </c>
      <c r="B33" s="62" t="s">
        <v>638</v>
      </c>
      <c r="C33" s="62" t="s">
        <v>33</v>
      </c>
      <c r="D33" s="62" t="str">
        <f>VLOOKUP(B33,[1]Andmestik!A$96:B$132,2,FALSE)</f>
        <v>Tagatud on toimiv spordikorralduse süsteem lähtuvalt Euroopa spordi mudelist.</v>
      </c>
      <c r="E33" s="63" t="s">
        <v>639</v>
      </c>
      <c r="F33" s="62" t="str">
        <f>VLOOKUP(B33,[1]Andmestik!A$48:B$85,2,FALSE)</f>
        <v>Kultuuriministeerium</v>
      </c>
      <c r="G33" s="62" t="s">
        <v>286</v>
      </c>
      <c r="H33" s="62" t="s">
        <v>681</v>
      </c>
      <c r="I33" s="62" t="s">
        <v>615</v>
      </c>
      <c r="J33" s="62" t="s">
        <v>682</v>
      </c>
      <c r="K33" s="64">
        <v>5000</v>
      </c>
    </row>
    <row r="34" spans="1:11" ht="112" x14ac:dyDescent="0.35">
      <c r="A34" s="61">
        <f t="shared" si="0"/>
        <v>31</v>
      </c>
      <c r="B34" s="62" t="s">
        <v>638</v>
      </c>
      <c r="C34" s="62" t="s">
        <v>28</v>
      </c>
      <c r="D34" s="62" t="str">
        <f>VLOOKUP(B34,[1]Andmestik!A$96:B$132,2,FALSE)</f>
        <v>Tagatud on toimiv spordikorralduse süsteem lähtuvalt Euroopa spordi mudelist.</v>
      </c>
      <c r="E34" s="63" t="s">
        <v>639</v>
      </c>
      <c r="F34" s="62" t="str">
        <f>VLOOKUP(B34,[1]Andmestik!A$48:B$85,2,FALSE)</f>
        <v>Kultuuriministeerium</v>
      </c>
      <c r="G34" s="62" t="s">
        <v>286</v>
      </c>
      <c r="H34" s="62" t="s">
        <v>683</v>
      </c>
      <c r="I34" s="62" t="s">
        <v>684</v>
      </c>
      <c r="J34" s="62" t="s">
        <v>685</v>
      </c>
      <c r="K34" s="64">
        <v>5000</v>
      </c>
    </row>
    <row r="35" spans="1:11" ht="84" x14ac:dyDescent="0.35">
      <c r="A35" s="61">
        <f t="shared" si="0"/>
        <v>32</v>
      </c>
      <c r="B35" s="62" t="s">
        <v>638</v>
      </c>
      <c r="C35" s="62" t="s">
        <v>33</v>
      </c>
      <c r="D35" s="62" t="str">
        <f>VLOOKUP(B35,[1]Andmestik!A$96:B$132,2,FALSE)</f>
        <v>Tagatud on toimiv spordikorralduse süsteem lähtuvalt Euroopa spordi mudelist.</v>
      </c>
      <c r="E35" s="63" t="s">
        <v>639</v>
      </c>
      <c r="F35" s="62" t="str">
        <f>VLOOKUP(B35,[1]Andmestik!A$48:B$85,2,FALSE)</f>
        <v>Kultuuriministeerium</v>
      </c>
      <c r="G35" s="62" t="s">
        <v>286</v>
      </c>
      <c r="H35" s="62" t="s">
        <v>686</v>
      </c>
      <c r="I35" s="62" t="s">
        <v>651</v>
      </c>
      <c r="J35" s="62" t="s">
        <v>687</v>
      </c>
      <c r="K35" s="64">
        <v>10000</v>
      </c>
    </row>
    <row r="36" spans="1:11" ht="98" x14ac:dyDescent="0.35">
      <c r="A36" s="61">
        <f t="shared" si="0"/>
        <v>33</v>
      </c>
      <c r="B36" s="62" t="s">
        <v>638</v>
      </c>
      <c r="C36" s="62" t="s">
        <v>33</v>
      </c>
      <c r="D36" s="62" t="str">
        <f>VLOOKUP(B36,[1]Andmestik!A$96:B$132,2,FALSE)</f>
        <v>Tagatud on toimiv spordikorralduse süsteem lähtuvalt Euroopa spordi mudelist.</v>
      </c>
      <c r="E36" s="63" t="s">
        <v>639</v>
      </c>
      <c r="F36" s="62" t="str">
        <f>VLOOKUP(B36,[1]Andmestik!A$48:B$85,2,FALSE)</f>
        <v>Kultuuriministeerium</v>
      </c>
      <c r="G36" s="62" t="s">
        <v>286</v>
      </c>
      <c r="H36" s="62" t="s">
        <v>688</v>
      </c>
      <c r="I36" s="62" t="s">
        <v>689</v>
      </c>
      <c r="J36" s="62" t="s">
        <v>690</v>
      </c>
      <c r="K36" s="64">
        <v>5000</v>
      </c>
    </row>
    <row r="37" spans="1:11" ht="70" x14ac:dyDescent="0.35">
      <c r="A37" s="61">
        <f t="shared" si="0"/>
        <v>34</v>
      </c>
      <c r="B37" s="62" t="s">
        <v>638</v>
      </c>
      <c r="C37" s="62" t="s">
        <v>28</v>
      </c>
      <c r="D37" s="62" t="str">
        <f>VLOOKUP(B37,[1]Andmestik!A$96:B$132,2,FALSE)</f>
        <v>Tagatud on toimiv spordikorralduse süsteem lähtuvalt Euroopa spordi mudelist.</v>
      </c>
      <c r="E37" s="63" t="s">
        <v>639</v>
      </c>
      <c r="F37" s="62" t="str">
        <f>VLOOKUP(B37,[1]Andmestik!A$48:B$85,2,FALSE)</f>
        <v>Kultuuriministeerium</v>
      </c>
      <c r="G37" s="62" t="s">
        <v>286</v>
      </c>
      <c r="H37" s="62" t="s">
        <v>691</v>
      </c>
      <c r="I37" s="62" t="s">
        <v>615</v>
      </c>
      <c r="J37" s="62" t="s">
        <v>692</v>
      </c>
      <c r="K37" s="64">
        <v>15000</v>
      </c>
    </row>
    <row r="38" spans="1:11" ht="84" x14ac:dyDescent="0.35">
      <c r="A38" s="61">
        <f t="shared" si="0"/>
        <v>35</v>
      </c>
      <c r="B38" s="62" t="s">
        <v>638</v>
      </c>
      <c r="C38" s="62" t="s">
        <v>33</v>
      </c>
      <c r="D38" s="62" t="str">
        <f>VLOOKUP(B38,[1]Andmestik!A$96:B$132,2,FALSE)</f>
        <v>Tagatud on toimiv spordikorralduse süsteem lähtuvalt Euroopa spordi mudelist.</v>
      </c>
      <c r="E38" s="63" t="s">
        <v>639</v>
      </c>
      <c r="F38" s="62" t="str">
        <f>VLOOKUP(B38,[1]Andmestik!A$48:B$85,2,FALSE)</f>
        <v>Kultuuriministeerium</v>
      </c>
      <c r="G38" s="62" t="s">
        <v>286</v>
      </c>
      <c r="H38" s="62" t="s">
        <v>693</v>
      </c>
      <c r="I38" s="62" t="s">
        <v>615</v>
      </c>
      <c r="J38" s="62" t="s">
        <v>694</v>
      </c>
      <c r="K38" s="64">
        <v>5000</v>
      </c>
    </row>
    <row r="39" spans="1:11" ht="112" x14ac:dyDescent="0.35">
      <c r="A39" s="61">
        <f t="shared" si="0"/>
        <v>36</v>
      </c>
      <c r="B39" s="62" t="s">
        <v>638</v>
      </c>
      <c r="C39" s="62" t="s">
        <v>33</v>
      </c>
      <c r="D39" s="62" t="str">
        <f>VLOOKUP(B39,[1]Andmestik!A$96:B$132,2,FALSE)</f>
        <v>Tagatud on toimiv spordikorralduse süsteem lähtuvalt Euroopa spordi mudelist.</v>
      </c>
      <c r="E39" s="63" t="s">
        <v>639</v>
      </c>
      <c r="F39" s="62" t="str">
        <f>VLOOKUP(B39,[1]Andmestik!A$48:B$85,2,FALSE)</f>
        <v>Kultuuriministeerium</v>
      </c>
      <c r="G39" s="62" t="s">
        <v>286</v>
      </c>
      <c r="H39" s="62" t="s">
        <v>695</v>
      </c>
      <c r="I39" s="62" t="s">
        <v>615</v>
      </c>
      <c r="J39" s="62" t="s">
        <v>696</v>
      </c>
      <c r="K39" s="64">
        <v>5000</v>
      </c>
    </row>
    <row r="40" spans="1:11" ht="98" x14ac:dyDescent="0.35">
      <c r="A40" s="61">
        <f t="shared" si="0"/>
        <v>37</v>
      </c>
      <c r="B40" s="62" t="s">
        <v>638</v>
      </c>
      <c r="C40" s="62" t="s">
        <v>33</v>
      </c>
      <c r="D40" s="62" t="str">
        <f>VLOOKUP(B40,[1]Andmestik!A$96:B$132,2,FALSE)</f>
        <v>Tagatud on toimiv spordikorralduse süsteem lähtuvalt Euroopa spordi mudelist.</v>
      </c>
      <c r="E40" s="63" t="s">
        <v>639</v>
      </c>
      <c r="F40" s="62" t="str">
        <f>VLOOKUP(B40,[1]Andmestik!A$48:B$85,2,FALSE)</f>
        <v>Kultuuriministeerium</v>
      </c>
      <c r="G40" s="62" t="s">
        <v>286</v>
      </c>
      <c r="H40" s="62" t="s">
        <v>697</v>
      </c>
      <c r="I40" s="62" t="s">
        <v>615</v>
      </c>
      <c r="J40" s="62" t="s">
        <v>698</v>
      </c>
      <c r="K40" s="64">
        <v>5000</v>
      </c>
    </row>
    <row r="41" spans="1:11" ht="70" x14ac:dyDescent="0.35">
      <c r="A41" s="61">
        <f t="shared" si="0"/>
        <v>38</v>
      </c>
      <c r="B41" s="62" t="s">
        <v>638</v>
      </c>
      <c r="C41" s="62" t="s">
        <v>33</v>
      </c>
      <c r="D41" s="62" t="str">
        <f>VLOOKUP(B41,[1]Andmestik!A$96:B$132,2,FALSE)</f>
        <v>Tagatud on toimiv spordikorralduse süsteem lähtuvalt Euroopa spordi mudelist.</v>
      </c>
      <c r="E41" s="63" t="s">
        <v>639</v>
      </c>
      <c r="F41" s="62" t="str">
        <f>VLOOKUP(B41,[1]Andmestik!A$48:B$85,2,FALSE)</f>
        <v>Kultuuriministeerium</v>
      </c>
      <c r="G41" s="62" t="s">
        <v>286</v>
      </c>
      <c r="H41" s="62" t="s">
        <v>699</v>
      </c>
      <c r="I41" s="62" t="s">
        <v>615</v>
      </c>
      <c r="J41" s="62" t="s">
        <v>700</v>
      </c>
      <c r="K41" s="64">
        <v>5000</v>
      </c>
    </row>
    <row r="42" spans="1:11" ht="84" x14ac:dyDescent="0.35">
      <c r="A42" s="61">
        <f t="shared" si="0"/>
        <v>39</v>
      </c>
      <c r="B42" s="62" t="s">
        <v>638</v>
      </c>
      <c r="C42" s="62" t="s">
        <v>33</v>
      </c>
      <c r="D42" s="62" t="str">
        <f>VLOOKUP(B42,[1]Andmestik!A$96:B$132,2,FALSE)</f>
        <v>Tagatud on toimiv spordikorralduse süsteem lähtuvalt Euroopa spordi mudelist.</v>
      </c>
      <c r="E42" s="63" t="s">
        <v>639</v>
      </c>
      <c r="F42" s="62" t="str">
        <f>VLOOKUP(B42,[1]Andmestik!A$48:B$85,2,FALSE)</f>
        <v>Kultuuriministeerium</v>
      </c>
      <c r="G42" s="62" t="s">
        <v>286</v>
      </c>
      <c r="H42" s="62" t="s">
        <v>701</v>
      </c>
      <c r="I42" s="62" t="s">
        <v>615</v>
      </c>
      <c r="J42" s="62" t="s">
        <v>702</v>
      </c>
      <c r="K42" s="64">
        <v>5000</v>
      </c>
    </row>
    <row r="43" spans="1:11" ht="56" x14ac:dyDescent="0.35">
      <c r="A43" s="61">
        <f t="shared" si="0"/>
        <v>40</v>
      </c>
      <c r="B43" s="62" t="s">
        <v>638</v>
      </c>
      <c r="C43" s="62" t="s">
        <v>33</v>
      </c>
      <c r="D43" s="62" t="str">
        <f>VLOOKUP(B43,[1]Andmestik!A$96:B$132,2,FALSE)</f>
        <v>Tagatud on toimiv spordikorralduse süsteem lähtuvalt Euroopa spordi mudelist.</v>
      </c>
      <c r="E43" s="63" t="s">
        <v>639</v>
      </c>
      <c r="F43" s="62" t="str">
        <f>VLOOKUP(B43,[1]Andmestik!A$48:B$85,2,FALSE)</f>
        <v>Kultuuriministeerium</v>
      </c>
      <c r="G43" s="62" t="s">
        <v>286</v>
      </c>
      <c r="H43" s="62" t="s">
        <v>703</v>
      </c>
      <c r="I43" s="62" t="s">
        <v>615</v>
      </c>
      <c r="J43" s="62" t="s">
        <v>704</v>
      </c>
      <c r="K43" s="64">
        <v>18000</v>
      </c>
    </row>
    <row r="44" spans="1:11" ht="98" x14ac:dyDescent="0.35">
      <c r="A44" s="61">
        <f t="shared" si="0"/>
        <v>41</v>
      </c>
      <c r="B44" s="62" t="s">
        <v>638</v>
      </c>
      <c r="C44" s="62" t="s">
        <v>33</v>
      </c>
      <c r="D44" s="62" t="str">
        <f>VLOOKUP(B44,[1]Andmestik!A$96:B$132,2,FALSE)</f>
        <v>Tagatud on toimiv spordikorralduse süsteem lähtuvalt Euroopa spordi mudelist.</v>
      </c>
      <c r="E44" s="63" t="s">
        <v>639</v>
      </c>
      <c r="F44" s="62" t="str">
        <f>VLOOKUP(B44,[1]Andmestik!A$48:B$85,2,FALSE)</f>
        <v>Kultuuriministeerium</v>
      </c>
      <c r="G44" s="62" t="s">
        <v>286</v>
      </c>
      <c r="H44" s="62" t="s">
        <v>705</v>
      </c>
      <c r="I44" s="62" t="s">
        <v>615</v>
      </c>
      <c r="J44" s="62" t="s">
        <v>706</v>
      </c>
      <c r="K44" s="64">
        <v>5000</v>
      </c>
    </row>
    <row r="45" spans="1:11" ht="56" x14ac:dyDescent="0.35">
      <c r="A45" s="61">
        <f t="shared" si="0"/>
        <v>42</v>
      </c>
      <c r="B45" s="62" t="s">
        <v>638</v>
      </c>
      <c r="C45" s="62" t="s">
        <v>33</v>
      </c>
      <c r="D45" s="62" t="str">
        <f>VLOOKUP(B45,[1]Andmestik!A$96:B$132,2,FALSE)</f>
        <v>Tagatud on toimiv spordikorralduse süsteem lähtuvalt Euroopa spordi mudelist.</v>
      </c>
      <c r="E45" s="63" t="s">
        <v>639</v>
      </c>
      <c r="F45" s="62" t="str">
        <f>VLOOKUP(B45,[1]Andmestik!A$48:B$85,2,FALSE)</f>
        <v>Kultuuriministeerium</v>
      </c>
      <c r="G45" s="62" t="s">
        <v>286</v>
      </c>
      <c r="H45" s="62" t="s">
        <v>707</v>
      </c>
      <c r="I45" s="62" t="s">
        <v>708</v>
      </c>
      <c r="J45" s="62" t="s">
        <v>709</v>
      </c>
      <c r="K45" s="64">
        <v>5000</v>
      </c>
    </row>
    <row r="46" spans="1:11" ht="56" x14ac:dyDescent="0.35">
      <c r="A46" s="61">
        <f t="shared" si="0"/>
        <v>43</v>
      </c>
      <c r="B46" s="62" t="s">
        <v>638</v>
      </c>
      <c r="C46" s="62" t="s">
        <v>33</v>
      </c>
      <c r="D46" s="62" t="str">
        <f>VLOOKUP(B46,[1]Andmestik!A$96:B$132,2,FALSE)</f>
        <v>Tagatud on toimiv spordikorralduse süsteem lähtuvalt Euroopa spordi mudelist.</v>
      </c>
      <c r="E46" s="63" t="s">
        <v>639</v>
      </c>
      <c r="F46" s="62" t="str">
        <f>VLOOKUP(B46,[1]Andmestik!A$48:B$85,2,FALSE)</f>
        <v>Kultuuriministeerium</v>
      </c>
      <c r="G46" s="62" t="s">
        <v>286</v>
      </c>
      <c r="H46" s="62" t="s">
        <v>710</v>
      </c>
      <c r="I46" s="62" t="s">
        <v>615</v>
      </c>
      <c r="J46" s="62" t="s">
        <v>667</v>
      </c>
      <c r="K46" s="64">
        <v>5000</v>
      </c>
    </row>
    <row r="47" spans="1:11" ht="56" x14ac:dyDescent="0.35">
      <c r="A47" s="61">
        <f t="shared" si="0"/>
        <v>44</v>
      </c>
      <c r="B47" s="62" t="s">
        <v>638</v>
      </c>
      <c r="C47" s="62" t="s">
        <v>33</v>
      </c>
      <c r="D47" s="62" t="str">
        <f>VLOOKUP(B47,[1]Andmestik!A$96:B$132,2,FALSE)</f>
        <v>Tagatud on toimiv spordikorralduse süsteem lähtuvalt Euroopa spordi mudelist.</v>
      </c>
      <c r="E47" s="63" t="s">
        <v>639</v>
      </c>
      <c r="F47" s="62" t="str">
        <f>VLOOKUP(B47,[1]Andmestik!A$48:B$85,2,FALSE)</f>
        <v>Kultuuriministeerium</v>
      </c>
      <c r="G47" s="62" t="s">
        <v>286</v>
      </c>
      <c r="H47" s="62" t="s">
        <v>711</v>
      </c>
      <c r="I47" s="62" t="s">
        <v>615</v>
      </c>
      <c r="J47" s="62" t="s">
        <v>712</v>
      </c>
      <c r="K47" s="64">
        <v>8000</v>
      </c>
    </row>
    <row r="48" spans="1:11" ht="56" x14ac:dyDescent="0.35">
      <c r="A48" s="61">
        <f t="shared" si="0"/>
        <v>45</v>
      </c>
      <c r="B48" s="62" t="s">
        <v>638</v>
      </c>
      <c r="C48" s="62" t="s">
        <v>33</v>
      </c>
      <c r="D48" s="62" t="str">
        <f>VLOOKUP(B48,[1]Andmestik!A$96:B$132,2,FALSE)</f>
        <v>Tagatud on toimiv spordikorralduse süsteem lähtuvalt Euroopa spordi mudelist.</v>
      </c>
      <c r="E48" s="63" t="s">
        <v>639</v>
      </c>
      <c r="F48" s="62" t="str">
        <f>VLOOKUP(B48,[1]Andmestik!A$48:B$85,2,FALSE)</f>
        <v>Kultuuriministeerium</v>
      </c>
      <c r="G48" s="62" t="s">
        <v>286</v>
      </c>
      <c r="H48" s="62" t="s">
        <v>713</v>
      </c>
      <c r="I48" s="62" t="s">
        <v>615</v>
      </c>
      <c r="J48" s="62" t="s">
        <v>714</v>
      </c>
      <c r="K48" s="64">
        <v>5000</v>
      </c>
    </row>
    <row r="49" spans="1:11" ht="56" x14ac:dyDescent="0.35">
      <c r="A49" s="61">
        <f t="shared" si="0"/>
        <v>46</v>
      </c>
      <c r="B49" s="62" t="s">
        <v>638</v>
      </c>
      <c r="C49" s="62" t="s">
        <v>33</v>
      </c>
      <c r="D49" s="62" t="str">
        <f>VLOOKUP(B49,[1]Andmestik!A$96:B$132,2,FALSE)</f>
        <v>Tagatud on toimiv spordikorralduse süsteem lähtuvalt Euroopa spordi mudelist.</v>
      </c>
      <c r="E49" s="63" t="s">
        <v>639</v>
      </c>
      <c r="F49" s="62" t="str">
        <f>VLOOKUP(B49,[1]Andmestik!A$48:B$85,2,FALSE)</f>
        <v>Kultuuriministeerium</v>
      </c>
      <c r="G49" s="62" t="s">
        <v>286</v>
      </c>
      <c r="H49" s="62" t="s">
        <v>715</v>
      </c>
      <c r="I49" s="62" t="s">
        <v>615</v>
      </c>
      <c r="J49" s="62" t="s">
        <v>716</v>
      </c>
      <c r="K49" s="64">
        <v>5000</v>
      </c>
    </row>
    <row r="50" spans="1:11" ht="70" x14ac:dyDescent="0.35">
      <c r="A50" s="61">
        <f t="shared" si="0"/>
        <v>47</v>
      </c>
      <c r="B50" s="62" t="s">
        <v>638</v>
      </c>
      <c r="C50" s="62" t="s">
        <v>28</v>
      </c>
      <c r="D50" s="62" t="str">
        <f>VLOOKUP(B50,[1]Andmestik!A$96:B$132,2,FALSE)</f>
        <v>Tagatud on toimiv spordikorralduse süsteem lähtuvalt Euroopa spordi mudelist.</v>
      </c>
      <c r="E50" s="63" t="s">
        <v>639</v>
      </c>
      <c r="F50" s="62" t="str">
        <f>VLOOKUP(B50,[1]Andmestik!A$48:B$85,2,FALSE)</f>
        <v>Kultuuriministeerium</v>
      </c>
      <c r="G50" s="62" t="s">
        <v>286</v>
      </c>
      <c r="H50" s="62" t="s">
        <v>717</v>
      </c>
      <c r="I50" s="62" t="s">
        <v>615</v>
      </c>
      <c r="J50" s="62" t="s">
        <v>718</v>
      </c>
      <c r="K50" s="64">
        <v>8000</v>
      </c>
    </row>
    <row r="51" spans="1:11" ht="56" x14ac:dyDescent="0.35">
      <c r="A51" s="61">
        <f t="shared" si="0"/>
        <v>48</v>
      </c>
      <c r="B51" s="62" t="s">
        <v>638</v>
      </c>
      <c r="C51" s="62" t="s">
        <v>28</v>
      </c>
      <c r="D51" s="62" t="str">
        <f>VLOOKUP(B51,[1]Andmestik!A$96:B$132,2,FALSE)</f>
        <v>Tagatud on toimiv spordikorralduse süsteem lähtuvalt Euroopa spordi mudelist.</v>
      </c>
      <c r="E51" s="63" t="s">
        <v>639</v>
      </c>
      <c r="F51" s="62" t="str">
        <f>VLOOKUP(B51,[1]Andmestik!A$48:B$85,2,FALSE)</f>
        <v>Kultuuriministeerium</v>
      </c>
      <c r="G51" s="62" t="s">
        <v>286</v>
      </c>
      <c r="H51" s="62" t="s">
        <v>719</v>
      </c>
      <c r="I51" s="62" t="s">
        <v>615</v>
      </c>
      <c r="J51" s="62" t="s">
        <v>720</v>
      </c>
      <c r="K51" s="64">
        <v>5000</v>
      </c>
    </row>
    <row r="52" spans="1:11" ht="98" x14ac:dyDescent="0.35">
      <c r="A52" s="61">
        <f t="shared" si="0"/>
        <v>49</v>
      </c>
      <c r="B52" s="62" t="s">
        <v>638</v>
      </c>
      <c r="C52" s="62" t="s">
        <v>33</v>
      </c>
      <c r="D52" s="62" t="str">
        <f>VLOOKUP(B52,[1]Andmestik!A$96:B$132,2,FALSE)</f>
        <v>Tagatud on toimiv spordikorralduse süsteem lähtuvalt Euroopa spordi mudelist.</v>
      </c>
      <c r="E52" s="63" t="s">
        <v>639</v>
      </c>
      <c r="F52" s="62" t="str">
        <f>VLOOKUP(B52,[1]Andmestik!A$48:B$85,2,FALSE)</f>
        <v>Kultuuriministeerium</v>
      </c>
      <c r="G52" s="62" t="s">
        <v>286</v>
      </c>
      <c r="H52" s="62" t="s">
        <v>721</v>
      </c>
      <c r="I52" s="62" t="s">
        <v>615</v>
      </c>
      <c r="J52" s="62" t="s">
        <v>665</v>
      </c>
      <c r="K52" s="64">
        <v>25000</v>
      </c>
    </row>
    <row r="53" spans="1:11" ht="409.5" x14ac:dyDescent="0.35">
      <c r="A53" s="61">
        <f t="shared" si="0"/>
        <v>50</v>
      </c>
      <c r="B53" s="62" t="s">
        <v>638</v>
      </c>
      <c r="C53" s="62" t="s">
        <v>33</v>
      </c>
      <c r="D53" s="62" t="str">
        <f>VLOOKUP(B53,[2]Andmestik!A$94:B$129,2,FALSE)</f>
        <v>Tagatud on toimiv spordikorralduse süsteem lähtuvalt Euroopa spordi mudelist.</v>
      </c>
      <c r="E53" s="63" t="s">
        <v>639</v>
      </c>
      <c r="F53" s="62" t="str">
        <f>VLOOKUP(B53,[1]Andmestik!A$48:B$85,2,FALSE)</f>
        <v>Kultuuriministeerium</v>
      </c>
      <c r="G53" s="62" t="s">
        <v>286</v>
      </c>
      <c r="H53" s="62" t="s">
        <v>722</v>
      </c>
      <c r="I53" s="62" t="s">
        <v>723</v>
      </c>
      <c r="J53" s="62" t="s">
        <v>724</v>
      </c>
      <c r="K53" s="64">
        <v>5000</v>
      </c>
    </row>
    <row r="54" spans="1:11" ht="364" x14ac:dyDescent="0.35">
      <c r="A54" s="61">
        <f t="shared" si="0"/>
        <v>51</v>
      </c>
      <c r="B54" s="62" t="s">
        <v>638</v>
      </c>
      <c r="C54" s="62" t="s">
        <v>33</v>
      </c>
      <c r="D54" s="62" t="str">
        <f>VLOOKUP(B54,[2]Andmestik!A$94:B$129,2,FALSE)</f>
        <v>Tagatud on toimiv spordikorralduse süsteem lähtuvalt Euroopa spordi mudelist.</v>
      </c>
      <c r="E54" s="63" t="s">
        <v>639</v>
      </c>
      <c r="F54" s="62" t="str">
        <f>VLOOKUP(B54,[1]Andmestik!A$48:B$85,2,FALSE)</f>
        <v>Kultuuriministeerium</v>
      </c>
      <c r="G54" s="62" t="s">
        <v>286</v>
      </c>
      <c r="H54" s="62" t="s">
        <v>725</v>
      </c>
      <c r="I54" s="62" t="s">
        <v>726</v>
      </c>
      <c r="J54" s="62" t="s">
        <v>727</v>
      </c>
      <c r="K54" s="64">
        <v>5000</v>
      </c>
    </row>
    <row r="55" spans="1:11" ht="126" x14ac:dyDescent="0.35">
      <c r="A55" s="61">
        <f t="shared" si="0"/>
        <v>52</v>
      </c>
      <c r="B55" s="62" t="s">
        <v>638</v>
      </c>
      <c r="C55" s="62" t="s">
        <v>28</v>
      </c>
      <c r="D55" s="62" t="str">
        <f>VLOOKUP(B55,[2]Andmestik!A$94:B$129,2,FALSE)</f>
        <v>Tagatud on toimiv spordikorralduse süsteem lähtuvalt Euroopa spordi mudelist.</v>
      </c>
      <c r="E55" s="63" t="s">
        <v>639</v>
      </c>
      <c r="F55" s="62" t="str">
        <f>VLOOKUP(B55,[1]Andmestik!A$48:B$85,2,FALSE)</f>
        <v>Kultuuriministeerium</v>
      </c>
      <c r="G55" s="62" t="s">
        <v>286</v>
      </c>
      <c r="H55" s="62" t="s">
        <v>728</v>
      </c>
      <c r="I55" s="62" t="s">
        <v>729</v>
      </c>
      <c r="J55" s="62" t="s">
        <v>730</v>
      </c>
      <c r="K55" s="64">
        <v>5000</v>
      </c>
    </row>
    <row r="56" spans="1:11" ht="182" x14ac:dyDescent="0.35">
      <c r="A56" s="61">
        <f t="shared" si="0"/>
        <v>53</v>
      </c>
      <c r="B56" s="62" t="s">
        <v>37</v>
      </c>
      <c r="C56" s="62" t="s">
        <v>39</v>
      </c>
      <c r="D56" s="62" t="str">
        <f>VLOOKUP(B56,[2]Andmestik!A$94:B$129,2,FALSE)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56" s="63" t="s">
        <v>613</v>
      </c>
      <c r="F56" s="62" t="s">
        <v>286</v>
      </c>
      <c r="G56" s="62" t="s">
        <v>286</v>
      </c>
      <c r="H56" s="62" t="s">
        <v>731</v>
      </c>
      <c r="I56" s="62" t="s">
        <v>732</v>
      </c>
      <c r="J56" s="62" t="s">
        <v>733</v>
      </c>
      <c r="K56" s="64">
        <v>5000</v>
      </c>
    </row>
    <row r="57" spans="1:11" ht="409.5" x14ac:dyDescent="0.35">
      <c r="A57" s="61">
        <f t="shared" si="0"/>
        <v>54</v>
      </c>
      <c r="B57" s="62" t="s">
        <v>617</v>
      </c>
      <c r="C57" s="62" t="s">
        <v>32</v>
      </c>
      <c r="D57" s="62" t="str">
        <f>VLOOKUP(B57,[2]Andmestik!A$94:B$129,2,FALSE)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57" s="63" t="s">
        <v>734</v>
      </c>
      <c r="F57" s="62" t="str">
        <f>VLOOKUP(B57,[1]Andmestik!A$48:B$85,2,FALSE)</f>
        <v>Kultuuriministeerium</v>
      </c>
      <c r="G57" s="62" t="s">
        <v>286</v>
      </c>
      <c r="H57" s="62" t="s">
        <v>735</v>
      </c>
      <c r="I57" s="62" t="s">
        <v>736</v>
      </c>
      <c r="J57" s="62" t="s">
        <v>737</v>
      </c>
      <c r="K57" s="64">
        <v>5000</v>
      </c>
    </row>
    <row r="58" spans="1:11" ht="409.5" x14ac:dyDescent="0.35">
      <c r="A58" s="61">
        <f t="shared" si="0"/>
        <v>55</v>
      </c>
      <c r="B58" s="62" t="s">
        <v>617</v>
      </c>
      <c r="C58" s="62" t="s">
        <v>19</v>
      </c>
      <c r="D58" s="62" t="str">
        <f>VLOOKUP(B58,[2]Andmestik!A$94:B$129,2,FALSE)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58" s="63" t="s">
        <v>631</v>
      </c>
      <c r="F58" s="62" t="str">
        <f>VLOOKUP(B58,[1]Andmestik!A$48:B$85,2,FALSE)</f>
        <v>Kultuuriministeerium</v>
      </c>
      <c r="G58" s="62" t="s">
        <v>286</v>
      </c>
      <c r="H58" s="62" t="s">
        <v>738</v>
      </c>
      <c r="I58" s="62" t="s">
        <v>615</v>
      </c>
      <c r="J58" s="62" t="s">
        <v>739</v>
      </c>
      <c r="K58" s="64">
        <v>5000</v>
      </c>
    </row>
    <row r="59" spans="1:11" ht="294" x14ac:dyDescent="0.35">
      <c r="A59" s="61">
        <f t="shared" si="0"/>
        <v>56</v>
      </c>
      <c r="B59" s="62" t="s">
        <v>638</v>
      </c>
      <c r="C59" s="62" t="s">
        <v>33</v>
      </c>
      <c r="D59" s="62" t="str">
        <f>VLOOKUP(B59,[2]Andmestik!A$94:B$129,2,FALSE)</f>
        <v>Tagatud on toimiv spordikorralduse süsteem lähtuvalt Euroopa spordi mudelist.</v>
      </c>
      <c r="E59" s="63" t="s">
        <v>639</v>
      </c>
      <c r="F59" s="62" t="str">
        <f>VLOOKUP(B59,[1]Andmestik!A$48:B$85,2,FALSE)</f>
        <v>Kultuuriministeerium</v>
      </c>
      <c r="G59" s="62" t="s">
        <v>286</v>
      </c>
      <c r="H59" s="62" t="s">
        <v>740</v>
      </c>
      <c r="I59" s="62" t="s">
        <v>615</v>
      </c>
      <c r="J59" s="62" t="s">
        <v>741</v>
      </c>
      <c r="K59" s="64">
        <v>8000</v>
      </c>
    </row>
    <row r="60" spans="1:11" ht="409.5" x14ac:dyDescent="0.35">
      <c r="A60" s="61">
        <f t="shared" si="0"/>
        <v>57</v>
      </c>
      <c r="B60" s="62" t="s">
        <v>638</v>
      </c>
      <c r="C60" s="62" t="s">
        <v>33</v>
      </c>
      <c r="D60" s="62" t="str">
        <f>VLOOKUP(B60,[2]Andmestik!A$94:B$129,2,FALSE)</f>
        <v>Tagatud on toimiv spordikorralduse süsteem lähtuvalt Euroopa spordi mudelist.</v>
      </c>
      <c r="E60" s="63" t="s">
        <v>639</v>
      </c>
      <c r="F60" s="62" t="str">
        <f>VLOOKUP(B60,[1]Andmestik!A$48:B$85,2,FALSE)</f>
        <v>Kultuuriministeerium</v>
      </c>
      <c r="G60" s="62" t="s">
        <v>286</v>
      </c>
      <c r="H60" s="62" t="s">
        <v>742</v>
      </c>
      <c r="I60" s="62" t="s">
        <v>615</v>
      </c>
      <c r="J60" s="62" t="s">
        <v>743</v>
      </c>
      <c r="K60" s="64">
        <v>5000</v>
      </c>
    </row>
    <row r="61" spans="1:11" ht="409.5" x14ac:dyDescent="0.35">
      <c r="A61" s="61">
        <f t="shared" si="0"/>
        <v>58</v>
      </c>
      <c r="B61" s="62" t="s">
        <v>638</v>
      </c>
      <c r="C61" s="62" t="s">
        <v>28</v>
      </c>
      <c r="D61" s="62" t="str">
        <f>VLOOKUP(B61,[2]Andmestik!A$94:B$129,2,FALSE)</f>
        <v>Tagatud on toimiv spordikorralduse süsteem lähtuvalt Euroopa spordi mudelist.</v>
      </c>
      <c r="E61" s="63" t="s">
        <v>639</v>
      </c>
      <c r="F61" s="62" t="str">
        <f>VLOOKUP(B61,[1]Andmestik!A$48:B$85,2,FALSE)</f>
        <v>Kultuuriministeerium</v>
      </c>
      <c r="G61" s="62" t="s">
        <v>286</v>
      </c>
      <c r="H61" s="62" t="s">
        <v>744</v>
      </c>
      <c r="I61" s="62" t="s">
        <v>745</v>
      </c>
      <c r="J61" s="62" t="s">
        <v>746</v>
      </c>
      <c r="K61" s="64">
        <v>10000</v>
      </c>
    </row>
    <row r="62" spans="1:11" ht="168" x14ac:dyDescent="0.35">
      <c r="A62" s="61">
        <f t="shared" si="0"/>
        <v>59</v>
      </c>
      <c r="B62" s="62" t="s">
        <v>638</v>
      </c>
      <c r="C62" s="62" t="s">
        <v>33</v>
      </c>
      <c r="D62" s="62" t="str">
        <f>VLOOKUP(B62,[2]Andmestik!A$94:B$129,2,FALSE)</f>
        <v>Tagatud on toimiv spordikorralduse süsteem lähtuvalt Euroopa spordi mudelist.</v>
      </c>
      <c r="E62" s="63" t="s">
        <v>639</v>
      </c>
      <c r="F62" s="62" t="str">
        <f>VLOOKUP(B62,[1]Andmestik!A$48:B$85,2,FALSE)</f>
        <v>Kultuuriministeerium</v>
      </c>
      <c r="G62" s="62" t="s">
        <v>286</v>
      </c>
      <c r="H62" s="62" t="s">
        <v>747</v>
      </c>
      <c r="I62" s="62" t="s">
        <v>615</v>
      </c>
      <c r="J62" s="62" t="s">
        <v>748</v>
      </c>
      <c r="K62" s="64">
        <v>4000</v>
      </c>
    </row>
    <row r="63" spans="1:11" ht="126" x14ac:dyDescent="0.35">
      <c r="A63" s="61">
        <f t="shared" si="0"/>
        <v>60</v>
      </c>
      <c r="B63" s="62" t="s">
        <v>638</v>
      </c>
      <c r="C63" s="62" t="s">
        <v>28</v>
      </c>
      <c r="D63" s="62" t="str">
        <f>VLOOKUP(B63,[2]Andmestik!A$94:B$129,2,FALSE)</f>
        <v>Tagatud on toimiv spordikorralduse süsteem lähtuvalt Euroopa spordi mudelist.</v>
      </c>
      <c r="E63" s="63" t="s">
        <v>639</v>
      </c>
      <c r="F63" s="62" t="str">
        <f>VLOOKUP(B63,[1]Andmestik!A$48:B$85,2,FALSE)</f>
        <v>Kultuuriministeerium</v>
      </c>
      <c r="G63" s="62" t="s">
        <v>286</v>
      </c>
      <c r="H63" s="62" t="s">
        <v>749</v>
      </c>
      <c r="I63" s="62" t="s">
        <v>750</v>
      </c>
      <c r="J63" s="62" t="s">
        <v>751</v>
      </c>
      <c r="K63" s="64">
        <v>5000</v>
      </c>
    </row>
    <row r="64" spans="1:11" ht="409.5" x14ac:dyDescent="0.35">
      <c r="A64" s="61">
        <f t="shared" si="0"/>
        <v>61</v>
      </c>
      <c r="B64" s="62" t="s">
        <v>638</v>
      </c>
      <c r="C64" s="62" t="s">
        <v>28</v>
      </c>
      <c r="D64" s="62" t="str">
        <f>VLOOKUP(B64,[2]Andmestik!A$94:B$129,2,FALSE)</f>
        <v>Tagatud on toimiv spordikorralduse süsteem lähtuvalt Euroopa spordi mudelist.</v>
      </c>
      <c r="E64" s="63" t="s">
        <v>639</v>
      </c>
      <c r="F64" s="62" t="str">
        <f>VLOOKUP(B64,[1]Andmestik!A$48:B$85,2,FALSE)</f>
        <v>Kultuuriministeerium</v>
      </c>
      <c r="G64" s="62" t="s">
        <v>286</v>
      </c>
      <c r="H64" s="62" t="s">
        <v>744</v>
      </c>
      <c r="I64" s="62" t="s">
        <v>745</v>
      </c>
      <c r="J64" s="62" t="s">
        <v>746</v>
      </c>
      <c r="K64" s="64">
        <v>3000</v>
      </c>
    </row>
    <row r="65" spans="1:11" ht="409.5" x14ac:dyDescent="0.35">
      <c r="A65" s="61">
        <f t="shared" si="0"/>
        <v>62</v>
      </c>
      <c r="B65" s="62" t="s">
        <v>638</v>
      </c>
      <c r="C65" s="62" t="s">
        <v>28</v>
      </c>
      <c r="D65" s="62" t="str">
        <f>VLOOKUP(B65,[2]Andmestik!A$94:B$129,2,FALSE)</f>
        <v>Tagatud on toimiv spordikorralduse süsteem lähtuvalt Euroopa spordi mudelist.</v>
      </c>
      <c r="E65" s="63" t="s">
        <v>639</v>
      </c>
      <c r="F65" s="62" t="str">
        <f>VLOOKUP(B65,[1]Andmestik!A$48:B$85,2,FALSE)</f>
        <v>Kultuuriministeerium</v>
      </c>
      <c r="G65" s="62" t="s">
        <v>286</v>
      </c>
      <c r="H65" s="62" t="s">
        <v>752</v>
      </c>
      <c r="I65" s="62" t="s">
        <v>753</v>
      </c>
      <c r="J65" s="62" t="s">
        <v>754</v>
      </c>
      <c r="K65" s="64">
        <v>7000</v>
      </c>
    </row>
    <row r="66" spans="1:11" ht="154" x14ac:dyDescent="0.35">
      <c r="A66" s="61">
        <f t="shared" si="0"/>
        <v>63</v>
      </c>
      <c r="B66" s="62" t="s">
        <v>617</v>
      </c>
      <c r="C66" s="62" t="s">
        <v>20</v>
      </c>
      <c r="D66" s="62" t="str">
        <f>VLOOKUP(B66,[3]Andmestik!A$94:B$129,2,FALSE)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66" s="63" t="s">
        <v>618</v>
      </c>
      <c r="F66" s="62" t="str">
        <f>VLOOKUP(B66,[1]Andmestik!A$48:B$85,2,FALSE)</f>
        <v>Kultuuriministeerium</v>
      </c>
      <c r="G66" s="62" t="s">
        <v>287</v>
      </c>
      <c r="H66" s="62" t="s">
        <v>755</v>
      </c>
      <c r="I66" s="62" t="s">
        <v>756</v>
      </c>
      <c r="J66" s="62" t="s">
        <v>757</v>
      </c>
      <c r="K66" s="64">
        <v>5000</v>
      </c>
    </row>
    <row r="67" spans="1:11" ht="56" x14ac:dyDescent="0.35">
      <c r="A67" s="61">
        <f t="shared" si="0"/>
        <v>64</v>
      </c>
      <c r="B67" s="62" t="s">
        <v>638</v>
      </c>
      <c r="C67" s="62" t="s">
        <v>33</v>
      </c>
      <c r="D67" s="62" t="str">
        <f>VLOOKUP(B67,[3]Andmestik!A$94:B$129,2,FALSE)</f>
        <v>Tagatud on toimiv spordikorralduse süsteem lähtuvalt Euroopa spordi mudelist.</v>
      </c>
      <c r="E67" s="63" t="s">
        <v>639</v>
      </c>
      <c r="F67" s="62" t="str">
        <f>VLOOKUP(B67,[1]Andmestik!A$48:B$85,2,FALSE)</f>
        <v>Kultuuriministeerium</v>
      </c>
      <c r="G67" s="62" t="s">
        <v>286</v>
      </c>
      <c r="H67" s="62" t="s">
        <v>758</v>
      </c>
      <c r="I67" s="62" t="s">
        <v>759</v>
      </c>
      <c r="J67" s="62" t="s">
        <v>760</v>
      </c>
      <c r="K67" s="64">
        <v>5000</v>
      </c>
    </row>
    <row r="68" spans="1:11" ht="56" x14ac:dyDescent="0.35">
      <c r="A68" s="61">
        <f t="shared" si="0"/>
        <v>65</v>
      </c>
      <c r="B68" s="62" t="s">
        <v>638</v>
      </c>
      <c r="C68" s="62" t="s">
        <v>33</v>
      </c>
      <c r="D68" s="62" t="str">
        <f>VLOOKUP(B68,[3]Andmestik!A$94:B$129,2,FALSE)</f>
        <v>Tagatud on toimiv spordikorralduse süsteem lähtuvalt Euroopa spordi mudelist.</v>
      </c>
      <c r="E68" s="63" t="s">
        <v>639</v>
      </c>
      <c r="F68" s="62" t="str">
        <f>VLOOKUP(B68,[1]Andmestik!A$48:B$85,2,FALSE)</f>
        <v>Kultuuriministeerium</v>
      </c>
      <c r="G68" s="62" t="s">
        <v>286</v>
      </c>
      <c r="H68" s="62" t="s">
        <v>761</v>
      </c>
      <c r="I68" s="62" t="s">
        <v>762</v>
      </c>
      <c r="J68" s="62" t="s">
        <v>760</v>
      </c>
      <c r="K68" s="64">
        <v>10000</v>
      </c>
    </row>
    <row r="69" spans="1:11" ht="154" x14ac:dyDescent="0.35">
      <c r="A69" s="61">
        <f t="shared" si="0"/>
        <v>66</v>
      </c>
      <c r="B69" s="62" t="s">
        <v>617</v>
      </c>
      <c r="C69" s="62" t="s">
        <v>20</v>
      </c>
      <c r="D69" s="62" t="str">
        <f>VLOOKUP(B69,[3]Andmestik!A$94:B$129,2,FALSE)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69" s="63" t="s">
        <v>618</v>
      </c>
      <c r="F69" s="62" t="str">
        <f>VLOOKUP(B69,[3]Andmestik!A$47:B$83,2,FALSE)</f>
        <v>Kultuuriministeerium</v>
      </c>
      <c r="G69" s="62" t="s">
        <v>287</v>
      </c>
      <c r="H69" s="62" t="s">
        <v>763</v>
      </c>
      <c r="I69" s="62" t="s">
        <v>764</v>
      </c>
      <c r="J69" s="62" t="s">
        <v>765</v>
      </c>
      <c r="K69" s="64">
        <v>10000</v>
      </c>
    </row>
    <row r="70" spans="1:11" ht="154" x14ac:dyDescent="0.35">
      <c r="A70" s="61">
        <f t="shared" ref="A70:A133" si="1">A69+1</f>
        <v>67</v>
      </c>
      <c r="B70" s="62" t="s">
        <v>617</v>
      </c>
      <c r="C70" s="62" t="s">
        <v>20</v>
      </c>
      <c r="D70" s="62" t="str">
        <f>VLOOKUP(B70,[3]Andmestik!A$94:B$129,2,FALSE)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0" s="63" t="s">
        <v>618</v>
      </c>
      <c r="F70" s="62" t="str">
        <f>VLOOKUP(B70,[3]Andmestik!A$47:B$83,2,FALSE)</f>
        <v>Kultuuriministeerium</v>
      </c>
      <c r="G70" s="62" t="s">
        <v>287</v>
      </c>
      <c r="H70" s="62" t="s">
        <v>766</v>
      </c>
      <c r="I70" s="62" t="s">
        <v>767</v>
      </c>
      <c r="J70" s="62" t="s">
        <v>765</v>
      </c>
      <c r="K70" s="64">
        <v>10000</v>
      </c>
    </row>
    <row r="71" spans="1:11" ht="154" x14ac:dyDescent="0.35">
      <c r="A71" s="61">
        <f t="shared" si="1"/>
        <v>68</v>
      </c>
      <c r="B71" s="62" t="s">
        <v>617</v>
      </c>
      <c r="C71" s="62" t="s">
        <v>43</v>
      </c>
      <c r="D71" s="62" t="str">
        <f>VLOOKUP(B71,[3]Andmestik!A$94:B$129,2,FALSE)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1" s="63" t="s">
        <v>622</v>
      </c>
      <c r="F71" s="62" t="str">
        <f>VLOOKUP(B71,[3]Andmestik!A$47:B$83,2,FALSE)</f>
        <v>Kultuuriministeerium</v>
      </c>
      <c r="G71" s="62" t="s">
        <v>286</v>
      </c>
      <c r="H71" s="62" t="s">
        <v>768</v>
      </c>
      <c r="I71" s="62" t="s">
        <v>769</v>
      </c>
      <c r="J71" s="62" t="s">
        <v>770</v>
      </c>
      <c r="K71" s="64">
        <v>3000</v>
      </c>
    </row>
    <row r="72" spans="1:11" ht="154" x14ac:dyDescent="0.35">
      <c r="A72" s="61">
        <f t="shared" si="1"/>
        <v>69</v>
      </c>
      <c r="B72" s="62" t="s">
        <v>617</v>
      </c>
      <c r="C72" s="62" t="s">
        <v>32</v>
      </c>
      <c r="D72" s="62" t="str">
        <f>VLOOKUP(B72,[3]Andmestik!A$94:B$129,2,FALSE)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2" s="63" t="s">
        <v>734</v>
      </c>
      <c r="F72" s="62" t="str">
        <f>VLOOKUP(B72,[3]Andmestik!A$47:B$83,2,FALSE)</f>
        <v>Kultuuriministeerium</v>
      </c>
      <c r="G72" s="62" t="s">
        <v>286</v>
      </c>
      <c r="H72" s="62" t="s">
        <v>771</v>
      </c>
      <c r="I72" s="62" t="s">
        <v>772</v>
      </c>
      <c r="J72" s="62"/>
      <c r="K72" s="64">
        <v>5000</v>
      </c>
    </row>
    <row r="73" spans="1:11" ht="154" x14ac:dyDescent="0.35">
      <c r="A73" s="61">
        <f t="shared" si="1"/>
        <v>70</v>
      </c>
      <c r="B73" s="62" t="s">
        <v>617</v>
      </c>
      <c r="C73" s="62" t="s">
        <v>20</v>
      </c>
      <c r="D73" s="62" t="str">
        <f>VLOOKUP(B73,[3]Andmestik!A$94:B$129,2,FALSE)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3" s="63" t="s">
        <v>618</v>
      </c>
      <c r="F73" s="62" t="str">
        <f>VLOOKUP(B73,[3]Andmestik!A$47:B$83,2,FALSE)</f>
        <v>Kultuuriministeerium</v>
      </c>
      <c r="G73" s="62" t="s">
        <v>287</v>
      </c>
      <c r="H73" s="62" t="s">
        <v>773</v>
      </c>
      <c r="I73" s="62" t="s">
        <v>774</v>
      </c>
      <c r="J73" s="62" t="s">
        <v>765</v>
      </c>
      <c r="K73" s="64">
        <v>25000</v>
      </c>
    </row>
    <row r="74" spans="1:11" ht="154" x14ac:dyDescent="0.35">
      <c r="A74" s="61">
        <f t="shared" si="1"/>
        <v>71</v>
      </c>
      <c r="B74" s="62" t="s">
        <v>617</v>
      </c>
      <c r="C74" s="62" t="s">
        <v>20</v>
      </c>
      <c r="D74" s="62" t="str">
        <f>VLOOKUP(B74,[3]Andmestik!A$94:B$129,2,FALSE)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4" s="63" t="s">
        <v>618</v>
      </c>
      <c r="F74" s="62" t="str">
        <f>VLOOKUP(B74,[3]Andmestik!A$47:B$83,2,FALSE)</f>
        <v>Kultuuriministeerium</v>
      </c>
      <c r="G74" s="62" t="s">
        <v>287</v>
      </c>
      <c r="H74" s="62" t="s">
        <v>775</v>
      </c>
      <c r="I74" s="62" t="s">
        <v>776</v>
      </c>
      <c r="J74" s="62" t="s">
        <v>765</v>
      </c>
      <c r="K74" s="64">
        <v>18000</v>
      </c>
    </row>
    <row r="75" spans="1:11" ht="56" x14ac:dyDescent="0.35">
      <c r="A75" s="61">
        <f t="shared" si="1"/>
        <v>72</v>
      </c>
      <c r="B75" s="62" t="s">
        <v>638</v>
      </c>
      <c r="C75" s="62" t="s">
        <v>33</v>
      </c>
      <c r="D75" s="62" t="str">
        <f>VLOOKUP(B75,[3]Andmestik!A$94:B$129,2,FALSE)</f>
        <v>Tagatud on toimiv spordikorralduse süsteem lähtuvalt Euroopa spordi mudelist.</v>
      </c>
      <c r="E75" s="63" t="s">
        <v>639</v>
      </c>
      <c r="F75" s="62" t="str">
        <f>VLOOKUP(B75,[3]Andmestik!A$47:B$83,2,FALSE)</f>
        <v>Kultuuriministeerium</v>
      </c>
      <c r="G75" s="62" t="s">
        <v>286</v>
      </c>
      <c r="H75" s="62" t="s">
        <v>777</v>
      </c>
      <c r="I75" s="62" t="s">
        <v>772</v>
      </c>
      <c r="J75" s="62" t="s">
        <v>778</v>
      </c>
      <c r="K75" s="64">
        <v>5000</v>
      </c>
    </row>
    <row r="76" spans="1:11" ht="154" x14ac:dyDescent="0.35">
      <c r="A76" s="61">
        <f t="shared" si="1"/>
        <v>73</v>
      </c>
      <c r="B76" s="62" t="s">
        <v>617</v>
      </c>
      <c r="C76" s="62" t="s">
        <v>20</v>
      </c>
      <c r="D76" s="62" t="str">
        <f>VLOOKUP(B76,[3]Andmestik!A$94:B$129,2,FALSE)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6" s="63" t="s">
        <v>779</v>
      </c>
      <c r="F76" s="62" t="str">
        <f>VLOOKUP(B76,[3]Andmestik!A$47:B$83,2,FALSE)</f>
        <v>Kultuuriministeerium</v>
      </c>
      <c r="G76" s="62" t="s">
        <v>286</v>
      </c>
      <c r="H76" s="62" t="s">
        <v>780</v>
      </c>
      <c r="I76" s="62" t="s">
        <v>781</v>
      </c>
      <c r="J76" s="62" t="s">
        <v>782</v>
      </c>
      <c r="K76" s="64">
        <v>5000</v>
      </c>
    </row>
    <row r="77" spans="1:11" ht="56" x14ac:dyDescent="0.35">
      <c r="A77" s="61">
        <f t="shared" si="1"/>
        <v>74</v>
      </c>
      <c r="B77" s="62" t="s">
        <v>638</v>
      </c>
      <c r="C77" s="62" t="s">
        <v>33</v>
      </c>
      <c r="D77" s="62" t="str">
        <f>VLOOKUP(B77,[3]Andmestik!A$94:B$129,2,FALSE)</f>
        <v>Tagatud on toimiv spordikorralduse süsteem lähtuvalt Euroopa spordi mudelist.</v>
      </c>
      <c r="E77" s="63" t="s">
        <v>639</v>
      </c>
      <c r="F77" s="62" t="str">
        <f>VLOOKUP(B77,[3]Andmestik!A$47:B$83,2,FALSE)</f>
        <v>Kultuuriministeerium</v>
      </c>
      <c r="G77" s="62" t="s">
        <v>286</v>
      </c>
      <c r="H77" s="62" t="s">
        <v>783</v>
      </c>
      <c r="I77" s="62" t="s">
        <v>784</v>
      </c>
      <c r="J77" s="62" t="s">
        <v>785</v>
      </c>
      <c r="K77" s="64">
        <v>5000</v>
      </c>
    </row>
    <row r="78" spans="1:11" ht="154" x14ac:dyDescent="0.35">
      <c r="A78" s="61">
        <f t="shared" si="1"/>
        <v>75</v>
      </c>
      <c r="B78" s="62" t="s">
        <v>617</v>
      </c>
      <c r="C78" s="62" t="s">
        <v>11</v>
      </c>
      <c r="D78" s="62" t="str">
        <f>VLOOKUP(B78,[3]Andmestik!A$94:B$129,2,FALSE)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78" s="63" t="s">
        <v>786</v>
      </c>
      <c r="F78" s="62" t="str">
        <f>VLOOKUP(B78,[3]Andmestik!A$47:B$83,2,FALSE)</f>
        <v>Kultuuriministeerium</v>
      </c>
      <c r="G78" s="62" t="s">
        <v>286</v>
      </c>
      <c r="H78" s="62" t="s">
        <v>787</v>
      </c>
      <c r="I78" s="62" t="s">
        <v>772</v>
      </c>
      <c r="J78" s="62" t="s">
        <v>788</v>
      </c>
      <c r="K78" s="64">
        <v>15000</v>
      </c>
    </row>
    <row r="79" spans="1:11" ht="56" x14ac:dyDescent="0.35">
      <c r="A79" s="61">
        <f t="shared" si="1"/>
        <v>76</v>
      </c>
      <c r="B79" s="62" t="s">
        <v>638</v>
      </c>
      <c r="C79" s="62" t="s">
        <v>33</v>
      </c>
      <c r="D79" s="62" t="str">
        <f>VLOOKUP(B79,[3]Andmestik!A$94:B$129,2,FALSE)</f>
        <v>Tagatud on toimiv spordikorralduse süsteem lähtuvalt Euroopa spordi mudelist.</v>
      </c>
      <c r="E79" s="63" t="s">
        <v>639</v>
      </c>
      <c r="F79" s="62" t="str">
        <f>VLOOKUP(B79,[3]Andmestik!A$47:B$83,2,FALSE)</f>
        <v>Kultuuriministeerium</v>
      </c>
      <c r="G79" s="62" t="s">
        <v>286</v>
      </c>
      <c r="H79" s="62" t="s">
        <v>789</v>
      </c>
      <c r="I79" s="62" t="s">
        <v>772</v>
      </c>
      <c r="J79" s="62" t="s">
        <v>790</v>
      </c>
      <c r="K79" s="64">
        <v>10000</v>
      </c>
    </row>
    <row r="80" spans="1:11" ht="56" x14ac:dyDescent="0.35">
      <c r="A80" s="61">
        <f t="shared" si="1"/>
        <v>77</v>
      </c>
      <c r="B80" s="62" t="s">
        <v>638</v>
      </c>
      <c r="C80" s="62" t="s">
        <v>33</v>
      </c>
      <c r="D80" s="62" t="str">
        <f>VLOOKUP(B80,[3]Andmestik!A$94:B$129,2,FALSE)</f>
        <v>Tagatud on toimiv spordikorralduse süsteem lähtuvalt Euroopa spordi mudelist.</v>
      </c>
      <c r="E80" s="63" t="s">
        <v>639</v>
      </c>
      <c r="F80" s="62" t="str">
        <f>VLOOKUP(B80,[3]Andmestik!A$47:B$83,2,FALSE)</f>
        <v>Kultuuriministeerium</v>
      </c>
      <c r="G80" s="62" t="s">
        <v>286</v>
      </c>
      <c r="H80" s="62" t="s">
        <v>791</v>
      </c>
      <c r="I80" s="62" t="s">
        <v>772</v>
      </c>
      <c r="J80" s="62" t="s">
        <v>785</v>
      </c>
      <c r="K80" s="64">
        <v>7500</v>
      </c>
    </row>
    <row r="81" spans="1:11" ht="154" x14ac:dyDescent="0.35">
      <c r="A81" s="61">
        <f t="shared" si="1"/>
        <v>78</v>
      </c>
      <c r="B81" s="62" t="s">
        <v>617</v>
      </c>
      <c r="C81" s="62" t="s">
        <v>20</v>
      </c>
      <c r="D81" s="62" t="str">
        <f>VLOOKUP(B81,[3]Andmestik!A$94:B$129,2,FALSE)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1" s="63" t="s">
        <v>779</v>
      </c>
      <c r="F81" s="62" t="str">
        <f>VLOOKUP(B81,[3]Andmestik!A$47:B$83,2,FALSE)</f>
        <v>Kultuuriministeerium</v>
      </c>
      <c r="G81" s="62" t="s">
        <v>286</v>
      </c>
      <c r="H81" s="62" t="s">
        <v>792</v>
      </c>
      <c r="I81" s="62" t="s">
        <v>793</v>
      </c>
      <c r="J81" s="62" t="s">
        <v>794</v>
      </c>
      <c r="K81" s="64">
        <v>10000</v>
      </c>
    </row>
    <row r="82" spans="1:11" ht="56" x14ac:dyDescent="0.35">
      <c r="A82" s="61">
        <f t="shared" si="1"/>
        <v>79</v>
      </c>
      <c r="B82" s="62" t="s">
        <v>638</v>
      </c>
      <c r="C82" s="62" t="s">
        <v>33</v>
      </c>
      <c r="D82" s="62" t="str">
        <f>VLOOKUP(B82,[3]Andmestik!A$94:B$129,2,FALSE)</f>
        <v>Tagatud on toimiv spordikorralduse süsteem lähtuvalt Euroopa spordi mudelist.</v>
      </c>
      <c r="E82" s="63" t="s">
        <v>639</v>
      </c>
      <c r="F82" s="62" t="str">
        <f>VLOOKUP(B82,[3]Andmestik!A$47:B$83,2,FALSE)</f>
        <v>Kultuuriministeerium</v>
      </c>
      <c r="G82" s="62" t="s">
        <v>286</v>
      </c>
      <c r="H82" s="62" t="s">
        <v>795</v>
      </c>
      <c r="I82" s="62" t="s">
        <v>772</v>
      </c>
      <c r="J82" s="62" t="s">
        <v>796</v>
      </c>
      <c r="K82" s="64">
        <v>5000</v>
      </c>
    </row>
    <row r="83" spans="1:11" ht="154" x14ac:dyDescent="0.35">
      <c r="A83" s="61">
        <f t="shared" si="1"/>
        <v>80</v>
      </c>
      <c r="B83" s="62" t="s">
        <v>617</v>
      </c>
      <c r="C83" s="62" t="s">
        <v>20</v>
      </c>
      <c r="D83" s="62" t="str">
        <f>VLOOKUP(B83,[3]Andmestik!A$94:B$129,2,FALSE)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3" s="63" t="s">
        <v>779</v>
      </c>
      <c r="F83" s="62" t="str">
        <f>VLOOKUP(B83,[3]Andmestik!A$47:B$83,2,FALSE)</f>
        <v>Kultuuriministeerium</v>
      </c>
      <c r="G83" s="62" t="s">
        <v>286</v>
      </c>
      <c r="H83" s="62" t="s">
        <v>797</v>
      </c>
      <c r="I83" s="62" t="s">
        <v>798</v>
      </c>
      <c r="J83" s="62" t="s">
        <v>799</v>
      </c>
      <c r="K83" s="64">
        <v>5000</v>
      </c>
    </row>
    <row r="84" spans="1:11" ht="154" x14ac:dyDescent="0.35">
      <c r="A84" s="61">
        <f t="shared" si="1"/>
        <v>81</v>
      </c>
      <c r="B84" s="62" t="s">
        <v>617</v>
      </c>
      <c r="C84" s="62" t="s">
        <v>20</v>
      </c>
      <c r="D84" s="62" t="str">
        <f>VLOOKUP(B84,[3]Andmestik!A$94:B$129,2,FALSE)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4" s="63" t="s">
        <v>618</v>
      </c>
      <c r="F84" s="62" t="str">
        <f>VLOOKUP(B84,[3]Andmestik!A$47:B$83,2,FALSE)</f>
        <v>Kultuuriministeerium</v>
      </c>
      <c r="G84" s="62" t="s">
        <v>287</v>
      </c>
      <c r="H84" s="62" t="s">
        <v>800</v>
      </c>
      <c r="I84" s="62" t="s">
        <v>801</v>
      </c>
      <c r="J84" s="62" t="s">
        <v>765</v>
      </c>
      <c r="K84" s="64">
        <v>5000</v>
      </c>
    </row>
    <row r="85" spans="1:11" ht="154" x14ac:dyDescent="0.35">
      <c r="A85" s="61">
        <f t="shared" si="1"/>
        <v>82</v>
      </c>
      <c r="B85" s="62" t="s">
        <v>617</v>
      </c>
      <c r="C85" s="62" t="s">
        <v>20</v>
      </c>
      <c r="D85" s="62" t="str">
        <f>VLOOKUP(B85,[3]Andmestik!A$94:B$129,2,FALSE)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5" s="63" t="s">
        <v>618</v>
      </c>
      <c r="F85" s="62" t="str">
        <f>VLOOKUP(B85,[3]Andmestik!A$47:B$83,2,FALSE)</f>
        <v>Kultuuriministeerium</v>
      </c>
      <c r="G85" s="62" t="s">
        <v>287</v>
      </c>
      <c r="H85" s="62" t="s">
        <v>802</v>
      </c>
      <c r="I85" s="62" t="s">
        <v>803</v>
      </c>
      <c r="J85" s="62" t="s">
        <v>765</v>
      </c>
      <c r="K85" s="64">
        <v>8000</v>
      </c>
    </row>
    <row r="86" spans="1:11" ht="154" x14ac:dyDescent="0.35">
      <c r="A86" s="61">
        <f t="shared" si="1"/>
        <v>83</v>
      </c>
      <c r="B86" s="62" t="s">
        <v>617</v>
      </c>
      <c r="C86" s="62" t="s">
        <v>43</v>
      </c>
      <c r="D86" s="62" t="str">
        <f>VLOOKUP(B86,[3]Andmestik!A$94:B$129,2,FALSE)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6" s="63" t="s">
        <v>622</v>
      </c>
      <c r="F86" s="62" t="str">
        <f>VLOOKUP(B86,[3]Andmestik!A$47:B$83,2,FALSE)</f>
        <v>Kultuuriministeerium</v>
      </c>
      <c r="G86" s="62" t="s">
        <v>286</v>
      </c>
      <c r="H86" s="62" t="s">
        <v>804</v>
      </c>
      <c r="I86" s="62" t="s">
        <v>805</v>
      </c>
      <c r="J86" s="62" t="s">
        <v>806</v>
      </c>
      <c r="K86" s="64">
        <v>20000</v>
      </c>
    </row>
    <row r="87" spans="1:11" ht="154" x14ac:dyDescent="0.35">
      <c r="A87" s="61">
        <f t="shared" si="1"/>
        <v>84</v>
      </c>
      <c r="B87" s="62" t="s">
        <v>617</v>
      </c>
      <c r="C87" s="62" t="s">
        <v>20</v>
      </c>
      <c r="D87" s="62" t="str">
        <f>VLOOKUP(B87,[3]Andmestik!A$94:B$129,2,FALSE)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7" s="63" t="s">
        <v>618</v>
      </c>
      <c r="F87" s="62" t="str">
        <f>VLOOKUP(B87,[3]Andmestik!A$47:B$83,2,FALSE)</f>
        <v>Kultuuriministeerium</v>
      </c>
      <c r="G87" s="62" t="s">
        <v>287</v>
      </c>
      <c r="H87" s="62" t="s">
        <v>807</v>
      </c>
      <c r="I87" s="62" t="s">
        <v>808</v>
      </c>
      <c r="J87" s="62" t="s">
        <v>765</v>
      </c>
      <c r="K87" s="64">
        <v>15000</v>
      </c>
    </row>
    <row r="88" spans="1:11" ht="182" x14ac:dyDescent="0.35">
      <c r="A88" s="61">
        <f t="shared" si="1"/>
        <v>85</v>
      </c>
      <c r="B88" s="62" t="s">
        <v>617</v>
      </c>
      <c r="C88" s="62" t="s">
        <v>20</v>
      </c>
      <c r="D88" s="62" t="str">
        <f>VLOOKUP(B88,[4]Andmestik!A$94:B$129,2,FALSE)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88" s="63" t="s">
        <v>618</v>
      </c>
      <c r="F88" s="62" t="str">
        <f>VLOOKUP(B88,[3]Andmestik!A$47:B$83,2,FALSE)</f>
        <v>Kultuuriministeerium</v>
      </c>
      <c r="G88" s="62" t="s">
        <v>286</v>
      </c>
      <c r="H88" s="62" t="s">
        <v>809</v>
      </c>
      <c r="I88" s="62" t="s">
        <v>810</v>
      </c>
      <c r="J88" s="62" t="s">
        <v>811</v>
      </c>
      <c r="K88" s="64">
        <v>5000</v>
      </c>
    </row>
    <row r="89" spans="1:11" ht="84" x14ac:dyDescent="0.35">
      <c r="A89" s="61">
        <f t="shared" si="1"/>
        <v>86</v>
      </c>
      <c r="B89" s="62" t="s">
        <v>638</v>
      </c>
      <c r="C89" s="62" t="s">
        <v>28</v>
      </c>
      <c r="D89" s="62" t="str">
        <f>VLOOKUP(B89,[4]Andmestik!A$94:B$129,2,FALSE)</f>
        <v>Tagatud on toimiv spordikorralduse süsteem lähtuvalt Euroopa spordi mudelist.</v>
      </c>
      <c r="E89" s="63" t="s">
        <v>639</v>
      </c>
      <c r="F89" s="62" t="str">
        <f>VLOOKUP(B89,[3]Andmestik!A$47:B$83,2,FALSE)</f>
        <v>Kultuuriministeerium</v>
      </c>
      <c r="G89" s="62" t="s">
        <v>286</v>
      </c>
      <c r="H89" s="62" t="s">
        <v>812</v>
      </c>
      <c r="I89" s="62" t="s">
        <v>813</v>
      </c>
      <c r="J89" s="62" t="s">
        <v>814</v>
      </c>
      <c r="K89" s="64">
        <v>7000</v>
      </c>
    </row>
    <row r="90" spans="1:11" ht="154" x14ac:dyDescent="0.35">
      <c r="A90" s="61">
        <f t="shared" si="1"/>
        <v>87</v>
      </c>
      <c r="B90" s="62" t="s">
        <v>617</v>
      </c>
      <c r="C90" s="62" t="s">
        <v>20</v>
      </c>
      <c r="D90" s="62" t="str">
        <f>VLOOKUP(B90,[4]Andmestik!A$94:B$129,2,FALSE)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0" s="63" t="s">
        <v>618</v>
      </c>
      <c r="F90" s="62" t="str">
        <f>VLOOKUP(B90,[3]Andmestik!A$47:B$83,2,FALSE)</f>
        <v>Kultuuriministeerium</v>
      </c>
      <c r="G90" s="62" t="s">
        <v>287</v>
      </c>
      <c r="H90" s="62" t="s">
        <v>815</v>
      </c>
      <c r="I90" s="62" t="s">
        <v>816</v>
      </c>
      <c r="J90" s="62" t="s">
        <v>817</v>
      </c>
      <c r="K90" s="64">
        <v>5000</v>
      </c>
    </row>
    <row r="91" spans="1:11" ht="154" x14ac:dyDescent="0.35">
      <c r="A91" s="61">
        <f t="shared" si="1"/>
        <v>88</v>
      </c>
      <c r="B91" s="62" t="s">
        <v>617</v>
      </c>
      <c r="C91" s="62" t="s">
        <v>43</v>
      </c>
      <c r="D91" s="62" t="str">
        <f>VLOOKUP(B91,[4]Andmestik!A$94:B$129,2,FALSE)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1" s="63" t="s">
        <v>622</v>
      </c>
      <c r="F91" s="62" t="str">
        <f>VLOOKUP(B91,[3]Andmestik!A$47:B$83,2,FALSE)</f>
        <v>Kultuuriministeerium</v>
      </c>
      <c r="G91" s="62" t="s">
        <v>286</v>
      </c>
      <c r="H91" s="62" t="s">
        <v>818</v>
      </c>
      <c r="I91" s="62" t="s">
        <v>819</v>
      </c>
      <c r="J91" s="62" t="s">
        <v>820</v>
      </c>
      <c r="K91" s="64">
        <v>5000</v>
      </c>
    </row>
    <row r="92" spans="1:11" ht="154" x14ac:dyDescent="0.35">
      <c r="A92" s="61">
        <f t="shared" si="1"/>
        <v>89</v>
      </c>
      <c r="B92" s="62" t="s">
        <v>617</v>
      </c>
      <c r="C92" s="62" t="s">
        <v>20</v>
      </c>
      <c r="D92" s="62" t="str">
        <f>VLOOKUP(B92,[5]Andmestik!A$94:B$129,2,FALSE)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2" s="63" t="s">
        <v>618</v>
      </c>
      <c r="F92" s="62" t="str">
        <f>VLOOKUP(B92,[5]Andmestik!A$47:B$83,2,FALSE)</f>
        <v>Kultuuriministeerium</v>
      </c>
      <c r="G92" s="62" t="s">
        <v>287</v>
      </c>
      <c r="H92" s="62" t="s">
        <v>821</v>
      </c>
      <c r="I92" s="62" t="s">
        <v>822</v>
      </c>
      <c r="J92" s="62" t="s">
        <v>823</v>
      </c>
      <c r="K92" s="64">
        <v>6000</v>
      </c>
    </row>
    <row r="93" spans="1:11" ht="154" x14ac:dyDescent="0.35">
      <c r="A93" s="61">
        <f t="shared" si="1"/>
        <v>90</v>
      </c>
      <c r="B93" s="62" t="s">
        <v>617</v>
      </c>
      <c r="C93" s="62" t="s">
        <v>43</v>
      </c>
      <c r="D93" s="62" t="str">
        <f>VLOOKUP(B93,[5]Andmestik!A$94:B$129,2,FALSE)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3" s="63" t="s">
        <v>622</v>
      </c>
      <c r="F93" s="62" t="str">
        <f>VLOOKUP(B93,[5]Andmestik!A$47:B$83,2,FALSE)</f>
        <v>Kultuuriministeerium</v>
      </c>
      <c r="G93" s="62" t="s">
        <v>286</v>
      </c>
      <c r="H93" s="62" t="s">
        <v>824</v>
      </c>
      <c r="I93" s="62" t="s">
        <v>822</v>
      </c>
      <c r="J93" s="62" t="s">
        <v>825</v>
      </c>
      <c r="K93" s="64">
        <v>6000</v>
      </c>
    </row>
    <row r="94" spans="1:11" ht="154" x14ac:dyDescent="0.35">
      <c r="A94" s="61">
        <f t="shared" si="1"/>
        <v>91</v>
      </c>
      <c r="B94" s="62" t="s">
        <v>617</v>
      </c>
      <c r="C94" s="62" t="s">
        <v>43</v>
      </c>
      <c r="D94" s="62" t="str">
        <f>VLOOKUP(B94,[5]Andmestik!A$94:B$129,2,FALSE)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4" s="63" t="s">
        <v>622</v>
      </c>
      <c r="F94" s="62" t="str">
        <f>VLOOKUP(B94,[5]Andmestik!A$47:B$83,2,FALSE)</f>
        <v>Kultuuriministeerium</v>
      </c>
      <c r="G94" s="62" t="s">
        <v>286</v>
      </c>
      <c r="H94" s="62" t="s">
        <v>826</v>
      </c>
      <c r="I94" s="62" t="s">
        <v>615</v>
      </c>
      <c r="J94" s="62" t="s">
        <v>827</v>
      </c>
      <c r="K94" s="64">
        <v>5000</v>
      </c>
    </row>
    <row r="95" spans="1:11" ht="56" x14ac:dyDescent="0.35">
      <c r="A95" s="61">
        <f t="shared" si="1"/>
        <v>92</v>
      </c>
      <c r="B95" s="62" t="s">
        <v>638</v>
      </c>
      <c r="C95" s="62" t="s">
        <v>33</v>
      </c>
      <c r="D95" s="62" t="str">
        <f>VLOOKUP(B95,[5]Andmestik!A$94:B$129,2,FALSE)</f>
        <v>Tagatud on toimiv spordikorralduse süsteem lähtuvalt Euroopa spordi mudelist.</v>
      </c>
      <c r="E95" s="63" t="s">
        <v>639</v>
      </c>
      <c r="F95" s="62" t="str">
        <f>VLOOKUP(B95,[5]Andmestik!A$47:B$83,2,FALSE)</f>
        <v>Kultuuriministeerium</v>
      </c>
      <c r="G95" s="62" t="s">
        <v>286</v>
      </c>
      <c r="H95" s="62" t="s">
        <v>828</v>
      </c>
      <c r="I95" s="62" t="s">
        <v>615</v>
      </c>
      <c r="J95" s="62" t="s">
        <v>829</v>
      </c>
      <c r="K95" s="64">
        <v>5000</v>
      </c>
    </row>
    <row r="96" spans="1:11" ht="182" x14ac:dyDescent="0.35">
      <c r="A96" s="61">
        <f t="shared" si="1"/>
        <v>93</v>
      </c>
      <c r="B96" s="62" t="s">
        <v>617</v>
      </c>
      <c r="C96" s="62" t="s">
        <v>20</v>
      </c>
      <c r="D96" s="62" t="str">
        <f>VLOOKUP(B96,[4]Andmestik!A$94:B$129,2,FALSE)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6" s="63" t="s">
        <v>618</v>
      </c>
      <c r="F96" s="62" t="str">
        <f>VLOOKUP(B96,[4]Andmestik!A$47:B$83,2,FALSE)</f>
        <v>Kultuuriministeerium</v>
      </c>
      <c r="G96" s="62" t="s">
        <v>287</v>
      </c>
      <c r="H96" s="62" t="s">
        <v>830</v>
      </c>
      <c r="I96" s="62" t="s">
        <v>831</v>
      </c>
      <c r="J96" s="62" t="s">
        <v>832</v>
      </c>
      <c r="K96" s="64">
        <v>6000</v>
      </c>
    </row>
    <row r="97" spans="1:11" ht="154" x14ac:dyDescent="0.35">
      <c r="A97" s="61">
        <f t="shared" si="1"/>
        <v>94</v>
      </c>
      <c r="B97" s="62" t="s">
        <v>617</v>
      </c>
      <c r="C97" s="62" t="s">
        <v>32</v>
      </c>
      <c r="D97" s="62" t="str">
        <f>VLOOKUP(B97,[4]Andmestik!A$94:B$129,2,FALSE)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7" s="63" t="s">
        <v>734</v>
      </c>
      <c r="F97" s="62" t="str">
        <f>VLOOKUP(B97,[4]Andmestik!A$47:B$83,2,FALSE)</f>
        <v>Kultuuriministeerium</v>
      </c>
      <c r="G97" s="62" t="s">
        <v>286</v>
      </c>
      <c r="H97" s="62" t="s">
        <v>833</v>
      </c>
      <c r="I97" s="62" t="s">
        <v>834</v>
      </c>
      <c r="J97" s="62"/>
      <c r="K97" s="64">
        <v>20000</v>
      </c>
    </row>
    <row r="98" spans="1:11" ht="154" x14ac:dyDescent="0.35">
      <c r="A98" s="61">
        <f t="shared" si="1"/>
        <v>95</v>
      </c>
      <c r="B98" s="62" t="s">
        <v>617</v>
      </c>
      <c r="C98" s="62" t="s">
        <v>32</v>
      </c>
      <c r="D98" s="62" t="str">
        <f>VLOOKUP(B98,[4]Andmestik!A$94:B$129,2,FALSE)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98" s="63" t="s">
        <v>734</v>
      </c>
      <c r="F98" s="62" t="str">
        <f>VLOOKUP(B98,[4]Andmestik!A$47:B$83,2,FALSE)</f>
        <v>Kultuuriministeerium</v>
      </c>
      <c r="G98" s="62" t="s">
        <v>286</v>
      </c>
      <c r="H98" s="62" t="s">
        <v>835</v>
      </c>
      <c r="I98" s="62" t="s">
        <v>836</v>
      </c>
      <c r="J98" s="62"/>
      <c r="K98" s="64">
        <v>15000</v>
      </c>
    </row>
    <row r="99" spans="1:11" ht="56" x14ac:dyDescent="0.35">
      <c r="A99" s="61">
        <f t="shared" si="1"/>
        <v>96</v>
      </c>
      <c r="B99" s="62" t="s">
        <v>638</v>
      </c>
      <c r="C99" s="62" t="s">
        <v>28</v>
      </c>
      <c r="D99" s="62" t="str">
        <f>VLOOKUP(B99,[6]Andmestik!A$94:B$129,2,FALSE)</f>
        <v>Tagatud on toimiv spordikorralduse süsteem lähtuvalt Euroopa spordi mudelist.</v>
      </c>
      <c r="E99" s="63" t="s">
        <v>639</v>
      </c>
      <c r="F99" s="62" t="str">
        <f>VLOOKUP(B99,[3]Andmestik!A$47:B$83,2,FALSE)</f>
        <v>Kultuuriministeerium</v>
      </c>
      <c r="G99" s="62" t="s">
        <v>286</v>
      </c>
      <c r="H99" s="62" t="s">
        <v>837</v>
      </c>
      <c r="I99" s="62" t="s">
        <v>838</v>
      </c>
      <c r="J99" s="62"/>
      <c r="K99" s="64">
        <v>5000</v>
      </c>
    </row>
    <row r="100" spans="1:11" ht="154" x14ac:dyDescent="0.35">
      <c r="A100" s="61">
        <f t="shared" si="1"/>
        <v>97</v>
      </c>
      <c r="B100" s="62" t="s">
        <v>617</v>
      </c>
      <c r="C100" s="62" t="s">
        <v>19</v>
      </c>
      <c r="D100" s="62" t="s">
        <v>839</v>
      </c>
      <c r="E100" s="63" t="s">
        <v>631</v>
      </c>
      <c r="F100" s="62" t="str">
        <f>VLOOKUP(B100,[3]Andmestik!A$47:B$83,2,FALSE)</f>
        <v>Kultuuriministeerium</v>
      </c>
      <c r="G100" s="62" t="s">
        <v>286</v>
      </c>
      <c r="H100" s="62" t="s">
        <v>646</v>
      </c>
      <c r="I100" s="62" t="s">
        <v>840</v>
      </c>
      <c r="J100" s="62" t="s">
        <v>841</v>
      </c>
      <c r="K100" s="64">
        <v>19000</v>
      </c>
    </row>
    <row r="101" spans="1:11" ht="56" x14ac:dyDescent="0.35">
      <c r="A101" s="61">
        <f t="shared" si="1"/>
        <v>98</v>
      </c>
      <c r="B101" s="62" t="s">
        <v>638</v>
      </c>
      <c r="C101" s="62" t="s">
        <v>33</v>
      </c>
      <c r="D101" s="62" t="str">
        <f>VLOOKUP(B101,[7]Andmestik!A$94:B$129,2,FALSE)</f>
        <v>Tagatud on toimiv spordikorralduse süsteem lähtuvalt Euroopa spordi mudelist.</v>
      </c>
      <c r="E101" s="63" t="s">
        <v>639</v>
      </c>
      <c r="F101" s="62" t="str">
        <f>VLOOKUP(B101,[7]Andmestik!A$47:B$83,2,FALSE)</f>
        <v>Kultuuriministeerium</v>
      </c>
      <c r="G101" s="62" t="s">
        <v>286</v>
      </c>
      <c r="H101" s="62" t="s">
        <v>842</v>
      </c>
      <c r="I101" s="62" t="s">
        <v>772</v>
      </c>
      <c r="J101" s="62" t="s">
        <v>843</v>
      </c>
      <c r="K101" s="64">
        <v>10000</v>
      </c>
    </row>
    <row r="102" spans="1:11" ht="154" x14ac:dyDescent="0.35">
      <c r="A102" s="61">
        <f t="shared" si="1"/>
        <v>99</v>
      </c>
      <c r="B102" s="62" t="s">
        <v>617</v>
      </c>
      <c r="C102" s="62" t="s">
        <v>32</v>
      </c>
      <c r="D102" s="62" t="str">
        <f>VLOOKUP(B102,[8]Andmestik!A$94:B$129,2,FALSE)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02" s="63" t="s">
        <v>734</v>
      </c>
      <c r="F102" s="62" t="str">
        <f>VLOOKUP(B102,[8]Andmestik!A$47:B$83,2,FALSE)</f>
        <v>Kultuuriministeerium</v>
      </c>
      <c r="G102" s="62" t="s">
        <v>286</v>
      </c>
      <c r="H102" s="62" t="s">
        <v>771</v>
      </c>
      <c r="I102" s="62" t="s">
        <v>844</v>
      </c>
      <c r="J102" s="62" t="s">
        <v>845</v>
      </c>
      <c r="K102" s="64">
        <v>10000</v>
      </c>
    </row>
    <row r="103" spans="1:11" ht="154" x14ac:dyDescent="0.35">
      <c r="A103" s="61">
        <f t="shared" si="1"/>
        <v>100</v>
      </c>
      <c r="B103" s="62" t="s">
        <v>617</v>
      </c>
      <c r="C103" s="62" t="s">
        <v>43</v>
      </c>
      <c r="D103" s="62" t="str">
        <f>VLOOKUP(B103,[8]Andmestik!A$94:B$129,2,FALSE)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03" s="63" t="s">
        <v>622</v>
      </c>
      <c r="F103" s="62" t="str">
        <f>VLOOKUP(B103,[8]Andmestik!A$47:B$83,2,FALSE)</f>
        <v>Kultuuriministeerium</v>
      </c>
      <c r="G103" s="62" t="s">
        <v>286</v>
      </c>
      <c r="H103" s="62" t="s">
        <v>846</v>
      </c>
      <c r="I103" s="62" t="s">
        <v>847</v>
      </c>
      <c r="J103" s="62" t="s">
        <v>848</v>
      </c>
      <c r="K103" s="64">
        <v>7000</v>
      </c>
    </row>
    <row r="104" spans="1:11" ht="140" x14ac:dyDescent="0.35">
      <c r="A104" s="61">
        <f t="shared" si="1"/>
        <v>101</v>
      </c>
      <c r="B104" s="62" t="s">
        <v>638</v>
      </c>
      <c r="C104" s="62" t="s">
        <v>33</v>
      </c>
      <c r="D104" s="62" t="str">
        <f>VLOOKUP(B104,[7]Andmestik!A$94:B$129,2,FALSE)</f>
        <v>Tagatud on toimiv spordikorralduse süsteem lähtuvalt Euroopa spordi mudelist.</v>
      </c>
      <c r="E104" s="63" t="s">
        <v>639</v>
      </c>
      <c r="F104" s="62" t="str">
        <f>VLOOKUP(B104,[7]Andmestik!A$47:B$83,2,FALSE)</f>
        <v>Kultuuriministeerium</v>
      </c>
      <c r="G104" s="62" t="s">
        <v>286</v>
      </c>
      <c r="H104" s="62" t="s">
        <v>849</v>
      </c>
      <c r="I104" s="62" t="s">
        <v>850</v>
      </c>
      <c r="J104" s="62" t="s">
        <v>851</v>
      </c>
      <c r="K104" s="64">
        <v>39000</v>
      </c>
    </row>
    <row r="105" spans="1:11" ht="56" x14ac:dyDescent="0.35">
      <c r="A105" s="61">
        <f t="shared" si="1"/>
        <v>102</v>
      </c>
      <c r="B105" s="62" t="s">
        <v>638</v>
      </c>
      <c r="C105" s="62" t="s">
        <v>33</v>
      </c>
      <c r="D105" s="62" t="str">
        <f>VLOOKUP(B105,[4]Andmestik!A$94:B$129,2,FALSE)</f>
        <v>Tagatud on toimiv spordikorralduse süsteem lähtuvalt Euroopa spordi mudelist.</v>
      </c>
      <c r="E105" s="63" t="s">
        <v>639</v>
      </c>
      <c r="F105" s="62" t="str">
        <f>VLOOKUP(B105,[4]Andmestik!A$47:B$83,2,FALSE)</f>
        <v>Kultuuriministeerium</v>
      </c>
      <c r="G105" s="62" t="s">
        <v>286</v>
      </c>
      <c r="H105" s="62" t="s">
        <v>852</v>
      </c>
      <c r="I105" s="62" t="s">
        <v>853</v>
      </c>
      <c r="J105" s="62"/>
      <c r="K105" s="64">
        <v>5000</v>
      </c>
    </row>
    <row r="106" spans="1:11" ht="56" x14ac:dyDescent="0.35">
      <c r="A106" s="61">
        <f t="shared" si="1"/>
        <v>103</v>
      </c>
      <c r="B106" s="62" t="s">
        <v>638</v>
      </c>
      <c r="C106" s="62" t="s">
        <v>28</v>
      </c>
      <c r="D106" s="62" t="str">
        <f>VLOOKUP(B106,[4]Andmestik!A$94:B$129,2,FALSE)</f>
        <v>Tagatud on toimiv spordikorralduse süsteem lähtuvalt Euroopa spordi mudelist.</v>
      </c>
      <c r="E106" s="63" t="s">
        <v>639</v>
      </c>
      <c r="F106" s="62" t="str">
        <f>VLOOKUP(B106,[4]Andmestik!A$47:B$83,2,FALSE)</f>
        <v>Kultuuriministeerium</v>
      </c>
      <c r="G106" s="62" t="s">
        <v>286</v>
      </c>
      <c r="H106" s="62" t="s">
        <v>854</v>
      </c>
      <c r="I106" s="62" t="s">
        <v>855</v>
      </c>
      <c r="J106" s="62"/>
      <c r="K106" s="64">
        <v>21000</v>
      </c>
    </row>
    <row r="107" spans="1:11" ht="98" x14ac:dyDescent="0.35">
      <c r="A107" s="61">
        <f t="shared" si="1"/>
        <v>104</v>
      </c>
      <c r="B107" s="62" t="s">
        <v>638</v>
      </c>
      <c r="C107" s="62" t="s">
        <v>33</v>
      </c>
      <c r="D107" s="62" t="str">
        <f>VLOOKUP(B107,[9]Andmestik!A$94:B$129,2,FALSE)</f>
        <v>Tagatud on toimiv spordikorralduse süsteem lähtuvalt Euroopa spordi mudelist.</v>
      </c>
      <c r="E107" s="63" t="s">
        <v>639</v>
      </c>
      <c r="F107" s="62" t="str">
        <f>VLOOKUP(B107,[9]Andmestik!A$47:B$83,2,FALSE)</f>
        <v>Kultuuriministeerium</v>
      </c>
      <c r="G107" s="62" t="s">
        <v>286</v>
      </c>
      <c r="H107" s="62" t="s">
        <v>403</v>
      </c>
      <c r="I107" s="62" t="s">
        <v>856</v>
      </c>
      <c r="J107" s="62" t="s">
        <v>857</v>
      </c>
      <c r="K107" s="64">
        <v>5000</v>
      </c>
    </row>
    <row r="108" spans="1:11" ht="154" x14ac:dyDescent="0.35">
      <c r="A108" s="61">
        <f t="shared" si="1"/>
        <v>105</v>
      </c>
      <c r="B108" s="62" t="s">
        <v>617</v>
      </c>
      <c r="C108" s="62" t="s">
        <v>45</v>
      </c>
      <c r="D108" s="62" t="str">
        <f>VLOOKUP(B108,[9]Andmestik!A$94:B$129,2,FALSE)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08" s="63" t="s">
        <v>858</v>
      </c>
      <c r="F108" s="62" t="str">
        <f>VLOOKUP(B108,[9]Andmestik!A$47:B$83,2,FALSE)</f>
        <v>Kultuuriministeerium</v>
      </c>
      <c r="G108" s="62" t="s">
        <v>286</v>
      </c>
      <c r="H108" s="62" t="s">
        <v>859</v>
      </c>
      <c r="I108" s="62" t="s">
        <v>860</v>
      </c>
      <c r="J108" s="62" t="s">
        <v>861</v>
      </c>
      <c r="K108" s="64">
        <v>5000</v>
      </c>
    </row>
    <row r="109" spans="1:11" ht="56" x14ac:dyDescent="0.35">
      <c r="A109" s="61">
        <f t="shared" si="1"/>
        <v>106</v>
      </c>
      <c r="B109" s="62" t="s">
        <v>638</v>
      </c>
      <c r="C109" s="62" t="s">
        <v>28</v>
      </c>
      <c r="D109" s="62" t="str">
        <f>VLOOKUP(B109,[9]Andmestik!A$94:B$129,2,FALSE)</f>
        <v>Tagatud on toimiv spordikorralduse süsteem lähtuvalt Euroopa spordi mudelist.</v>
      </c>
      <c r="E109" s="63" t="s">
        <v>639</v>
      </c>
      <c r="F109" s="62" t="str">
        <f>VLOOKUP(B109,[9]Andmestik!A$47:B$83,2,FALSE)</f>
        <v>Kultuuriministeerium</v>
      </c>
      <c r="G109" s="62" t="s">
        <v>286</v>
      </c>
      <c r="H109" s="62" t="s">
        <v>862</v>
      </c>
      <c r="I109" s="62" t="s">
        <v>863</v>
      </c>
      <c r="J109" s="62" t="s">
        <v>864</v>
      </c>
      <c r="K109" s="64">
        <v>5000</v>
      </c>
    </row>
    <row r="110" spans="1:11" ht="154" x14ac:dyDescent="0.35">
      <c r="A110" s="61">
        <f t="shared" si="1"/>
        <v>107</v>
      </c>
      <c r="B110" s="62" t="s">
        <v>617</v>
      </c>
      <c r="C110" s="62" t="s">
        <v>20</v>
      </c>
      <c r="D110" s="62" t="str">
        <f>VLOOKUP(B110,[9]Andmestik!A$94:B$129,2,FALSE)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0" s="63" t="s">
        <v>618</v>
      </c>
      <c r="F110" s="62" t="str">
        <f>VLOOKUP(B110,[9]Andmestik!A$47:B$83,2,FALSE)</f>
        <v>Kultuuriministeerium</v>
      </c>
      <c r="G110" s="62" t="s">
        <v>287</v>
      </c>
      <c r="H110" s="62" t="s">
        <v>865</v>
      </c>
      <c r="I110" s="62" t="s">
        <v>866</v>
      </c>
      <c r="J110" s="62" t="s">
        <v>867</v>
      </c>
      <c r="K110" s="64">
        <v>10000</v>
      </c>
    </row>
    <row r="111" spans="1:11" ht="154" x14ac:dyDescent="0.35">
      <c r="A111" s="61">
        <f t="shared" si="1"/>
        <v>108</v>
      </c>
      <c r="B111" s="62" t="s">
        <v>617</v>
      </c>
      <c r="C111" s="62" t="s">
        <v>32</v>
      </c>
      <c r="D111" s="62" t="str">
        <f>VLOOKUP(B111,[9]Andmestik!A$94:B$129,2,FALSE)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1" s="63" t="s">
        <v>734</v>
      </c>
      <c r="F111" s="62" t="str">
        <f>VLOOKUP(B111,[9]Andmestik!A$47:B$83,2,FALSE)</f>
        <v>Kultuuriministeerium</v>
      </c>
      <c r="G111" s="62" t="s">
        <v>286</v>
      </c>
      <c r="H111" s="62" t="s">
        <v>868</v>
      </c>
      <c r="I111" s="62" t="s">
        <v>869</v>
      </c>
      <c r="J111" s="62" t="s">
        <v>870</v>
      </c>
      <c r="K111" s="64">
        <v>5000</v>
      </c>
    </row>
    <row r="112" spans="1:11" ht="154" x14ac:dyDescent="0.35">
      <c r="A112" s="61">
        <f t="shared" si="1"/>
        <v>109</v>
      </c>
      <c r="B112" s="62" t="s">
        <v>617</v>
      </c>
      <c r="C112" s="62" t="s">
        <v>20</v>
      </c>
      <c r="D112" s="62" t="str">
        <f>VLOOKUP(B112,[10]Andmestik!A$94:B$129,2,FALSE)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2" s="63" t="s">
        <v>618</v>
      </c>
      <c r="F112" s="62" t="str">
        <f>VLOOKUP(B112,[10]Andmestik!A$47:B$83,2,FALSE)</f>
        <v>Kultuuriministeerium</v>
      </c>
      <c r="G112" s="62" t="s">
        <v>287</v>
      </c>
      <c r="H112" s="62" t="s">
        <v>871</v>
      </c>
      <c r="I112" s="62" t="s">
        <v>872</v>
      </c>
      <c r="J112" s="62"/>
      <c r="K112" s="64">
        <v>17000</v>
      </c>
    </row>
    <row r="113" spans="1:11" ht="409.5" x14ac:dyDescent="0.35">
      <c r="A113" s="61">
        <f t="shared" si="1"/>
        <v>110</v>
      </c>
      <c r="B113" s="62" t="s">
        <v>617</v>
      </c>
      <c r="C113" s="62" t="s">
        <v>32</v>
      </c>
      <c r="D113" s="62" t="str">
        <f>VLOOKUP(B113,[9]Andmestik!A$94:B$129,2,FALSE)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3" s="63" t="s">
        <v>734</v>
      </c>
      <c r="F113" s="62" t="str">
        <f>VLOOKUP(B113,[9]Andmestik!A$47:B$83,2,FALSE)</f>
        <v>Kultuuriministeerium</v>
      </c>
      <c r="G113" s="62" t="s">
        <v>286</v>
      </c>
      <c r="H113" s="62" t="s">
        <v>873</v>
      </c>
      <c r="I113" s="62" t="s">
        <v>874</v>
      </c>
      <c r="J113" s="62" t="s">
        <v>875</v>
      </c>
      <c r="K113" s="64">
        <v>20000</v>
      </c>
    </row>
    <row r="114" spans="1:11" ht="154" x14ac:dyDescent="0.35">
      <c r="A114" s="61">
        <f t="shared" si="1"/>
        <v>111</v>
      </c>
      <c r="B114" s="62" t="s">
        <v>617</v>
      </c>
      <c r="C114" s="62" t="s">
        <v>20</v>
      </c>
      <c r="D114" s="62" t="str">
        <f>VLOOKUP(B114,[4]Andmestik!A$94:B$129,2,FALSE)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4" s="63" t="s">
        <v>618</v>
      </c>
      <c r="F114" s="62" t="str">
        <f>VLOOKUP(B114,[4]Andmestik!A$47:B$83,2,FALSE)</f>
        <v>Kultuuriministeerium</v>
      </c>
      <c r="G114" s="62" t="s">
        <v>286</v>
      </c>
      <c r="H114" s="62" t="s">
        <v>835</v>
      </c>
      <c r="I114" s="62" t="s">
        <v>836</v>
      </c>
      <c r="J114" s="62"/>
      <c r="K114" s="64">
        <v>10000</v>
      </c>
    </row>
    <row r="115" spans="1:11" ht="154" x14ac:dyDescent="0.35">
      <c r="A115" s="61">
        <f t="shared" si="1"/>
        <v>112</v>
      </c>
      <c r="B115" s="62" t="s">
        <v>617</v>
      </c>
      <c r="C115" s="62" t="s">
        <v>32</v>
      </c>
      <c r="D115" s="62" t="str">
        <f>VLOOKUP(B115,[4]Andmestik!A$94:B$129,2,FALSE)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5" s="63" t="s">
        <v>734</v>
      </c>
      <c r="F115" s="62" t="str">
        <f>VLOOKUP(B115,[4]Andmestik!A$47:B$83,2,FALSE)</f>
        <v>Kultuuriministeerium</v>
      </c>
      <c r="G115" s="62" t="s">
        <v>286</v>
      </c>
      <c r="H115" s="62" t="s">
        <v>876</v>
      </c>
      <c r="I115" s="62" t="s">
        <v>877</v>
      </c>
      <c r="J115" s="62" t="s">
        <v>878</v>
      </c>
      <c r="K115" s="64">
        <v>5000</v>
      </c>
    </row>
    <row r="116" spans="1:11" ht="154" x14ac:dyDescent="0.35">
      <c r="A116" s="61">
        <f t="shared" si="1"/>
        <v>113</v>
      </c>
      <c r="B116" s="62" t="s">
        <v>617</v>
      </c>
      <c r="C116" s="62" t="s">
        <v>32</v>
      </c>
      <c r="D116" s="62" t="str">
        <f>VLOOKUP(B116,[4]Andmestik!A$94:B$129,2,FALSE)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6" s="63" t="s">
        <v>734</v>
      </c>
      <c r="F116" s="62" t="str">
        <f>VLOOKUP(B116,[4]Andmestik!A$47:B$83,2,FALSE)</f>
        <v>Kultuuriministeerium</v>
      </c>
      <c r="G116" s="62" t="s">
        <v>286</v>
      </c>
      <c r="H116" s="62" t="s">
        <v>879</v>
      </c>
      <c r="I116" s="62" t="s">
        <v>880</v>
      </c>
      <c r="J116" s="62" t="s">
        <v>881</v>
      </c>
      <c r="K116" s="64">
        <v>9000</v>
      </c>
    </row>
    <row r="117" spans="1:11" ht="154" x14ac:dyDescent="0.35">
      <c r="A117" s="61">
        <f t="shared" si="1"/>
        <v>114</v>
      </c>
      <c r="B117" s="62" t="s">
        <v>617</v>
      </c>
      <c r="C117" s="62" t="s">
        <v>20</v>
      </c>
      <c r="D117" s="62" t="s">
        <v>839</v>
      </c>
      <c r="E117" s="63" t="s">
        <v>779</v>
      </c>
      <c r="F117" s="62" t="str">
        <f>VLOOKUP(B117,[3]Andmestik!A$47:B$83,2,FALSE)</f>
        <v>Kultuuriministeerium</v>
      </c>
      <c r="G117" s="62" t="s">
        <v>286</v>
      </c>
      <c r="H117" s="62" t="s">
        <v>882</v>
      </c>
      <c r="I117" s="62" t="s">
        <v>883</v>
      </c>
      <c r="J117" s="62" t="s">
        <v>884</v>
      </c>
      <c r="K117" s="64">
        <v>9000</v>
      </c>
    </row>
    <row r="118" spans="1:11" ht="154" x14ac:dyDescent="0.35">
      <c r="A118" s="61">
        <f t="shared" si="1"/>
        <v>115</v>
      </c>
      <c r="B118" s="62" t="s">
        <v>617</v>
      </c>
      <c r="C118" s="62" t="s">
        <v>47</v>
      </c>
      <c r="D118" s="62" t="s">
        <v>839</v>
      </c>
      <c r="E118" s="63" t="s">
        <v>885</v>
      </c>
      <c r="F118" s="62" t="str">
        <f>VLOOKUP(B118,[4]Andmestik!A$47:B$83,2,FALSE)</f>
        <v>Kultuuriministeerium</v>
      </c>
      <c r="G118" s="62" t="s">
        <v>286</v>
      </c>
      <c r="H118" s="62" t="s">
        <v>886</v>
      </c>
      <c r="I118" s="62" t="s">
        <v>887</v>
      </c>
      <c r="J118" s="62" t="s">
        <v>888</v>
      </c>
      <c r="K118" s="64">
        <v>5000</v>
      </c>
    </row>
    <row r="119" spans="1:11" ht="154" x14ac:dyDescent="0.35">
      <c r="A119" s="61">
        <f t="shared" si="1"/>
        <v>116</v>
      </c>
      <c r="B119" s="62" t="s">
        <v>617</v>
      </c>
      <c r="C119" s="62" t="s">
        <v>45</v>
      </c>
      <c r="D119" s="62" t="str">
        <f>VLOOKUP(B119,[11]Andmestik!A$94:B$129,2,FALSE)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19" s="63" t="s">
        <v>858</v>
      </c>
      <c r="F119" s="62" t="str">
        <f>VLOOKUP(B119,[11]Andmestik!A$47:B$83,2,FALSE)</f>
        <v>Kultuuriministeerium</v>
      </c>
      <c r="G119" s="62" t="s">
        <v>286</v>
      </c>
      <c r="H119" s="62" t="s">
        <v>889</v>
      </c>
      <c r="I119" s="62" t="s">
        <v>890</v>
      </c>
      <c r="J119" s="62"/>
      <c r="K119" s="64">
        <v>10000</v>
      </c>
    </row>
    <row r="120" spans="1:11" ht="126" x14ac:dyDescent="0.35">
      <c r="A120" s="61">
        <f t="shared" si="1"/>
        <v>117</v>
      </c>
      <c r="B120" s="62" t="s">
        <v>638</v>
      </c>
      <c r="C120" s="62" t="s">
        <v>33</v>
      </c>
      <c r="D120" s="62" t="str">
        <f>VLOOKUP(B120,[12]Andmestik!A$94:B$129,2,FALSE)</f>
        <v>Tagatud on toimiv spordikorralduse süsteem lähtuvalt Euroopa spordi mudelist.</v>
      </c>
      <c r="E120" s="63" t="s">
        <v>639</v>
      </c>
      <c r="F120" s="62" t="str">
        <f>VLOOKUP(B120,[12]Andmestik!A$47:B$83,2,FALSE)</f>
        <v>Kultuuriministeerium</v>
      </c>
      <c r="G120" s="62" t="s">
        <v>286</v>
      </c>
      <c r="H120" s="62" t="s">
        <v>891</v>
      </c>
      <c r="I120" s="62" t="s">
        <v>892</v>
      </c>
      <c r="J120" s="62" t="s">
        <v>893</v>
      </c>
      <c r="K120" s="64">
        <v>9000</v>
      </c>
    </row>
    <row r="121" spans="1:11" ht="112" x14ac:dyDescent="0.35">
      <c r="A121" s="61">
        <f t="shared" si="1"/>
        <v>118</v>
      </c>
      <c r="B121" s="62" t="s">
        <v>638</v>
      </c>
      <c r="C121" s="62" t="s">
        <v>33</v>
      </c>
      <c r="D121" s="62" t="str">
        <f>VLOOKUP(B121,[12]Andmestik!A$94:B$129,2,FALSE)</f>
        <v>Tagatud on toimiv spordikorralduse süsteem lähtuvalt Euroopa spordi mudelist.</v>
      </c>
      <c r="E121" s="63" t="s">
        <v>639</v>
      </c>
      <c r="F121" s="62" t="str">
        <f>VLOOKUP(B121,[12]Andmestik!A$47:B$83,2,FALSE)</f>
        <v>Kultuuriministeerium</v>
      </c>
      <c r="G121" s="62" t="s">
        <v>286</v>
      </c>
      <c r="H121" s="62" t="s">
        <v>894</v>
      </c>
      <c r="I121" s="62" t="s">
        <v>615</v>
      </c>
      <c r="J121" s="62" t="s">
        <v>895</v>
      </c>
      <c r="K121" s="64">
        <v>8000</v>
      </c>
    </row>
    <row r="122" spans="1:11" ht="56" x14ac:dyDescent="0.35">
      <c r="A122" s="61">
        <f t="shared" si="1"/>
        <v>119</v>
      </c>
      <c r="B122" s="62" t="s">
        <v>638</v>
      </c>
      <c r="C122" s="62" t="s">
        <v>33</v>
      </c>
      <c r="D122" s="62" t="str">
        <f>VLOOKUP(B122,[12]Andmestik!A$94:B$129,2,FALSE)</f>
        <v>Tagatud on toimiv spordikorralduse süsteem lähtuvalt Euroopa spordi mudelist.</v>
      </c>
      <c r="E122" s="63" t="s">
        <v>639</v>
      </c>
      <c r="F122" s="62" t="str">
        <f>VLOOKUP(B122,[12]Andmestik!A$47:B$83,2,FALSE)</f>
        <v>Kultuuriministeerium</v>
      </c>
      <c r="G122" s="62" t="s">
        <v>286</v>
      </c>
      <c r="H122" s="62" t="s">
        <v>896</v>
      </c>
      <c r="I122" s="62" t="s">
        <v>897</v>
      </c>
      <c r="J122" s="62" t="s">
        <v>898</v>
      </c>
      <c r="K122" s="64">
        <v>5000</v>
      </c>
    </row>
    <row r="123" spans="1:11" ht="56" x14ac:dyDescent="0.35">
      <c r="A123" s="61">
        <f t="shared" si="1"/>
        <v>120</v>
      </c>
      <c r="B123" s="62" t="s">
        <v>638</v>
      </c>
      <c r="C123" s="62" t="s">
        <v>33</v>
      </c>
      <c r="D123" s="62" t="str">
        <f>VLOOKUP(B123,[12]Andmestik!A$94:B$129,2,FALSE)</f>
        <v>Tagatud on toimiv spordikorralduse süsteem lähtuvalt Euroopa spordi mudelist.</v>
      </c>
      <c r="E123" s="63" t="s">
        <v>639</v>
      </c>
      <c r="F123" s="62" t="str">
        <f>VLOOKUP(B123,[12]Andmestik!A$47:B$83,2,FALSE)</f>
        <v>Kultuuriministeerium</v>
      </c>
      <c r="G123" s="62" t="s">
        <v>286</v>
      </c>
      <c r="H123" s="62" t="s">
        <v>899</v>
      </c>
      <c r="I123" s="62" t="s">
        <v>772</v>
      </c>
      <c r="J123" s="62" t="s">
        <v>900</v>
      </c>
      <c r="K123" s="64">
        <v>5000</v>
      </c>
    </row>
    <row r="124" spans="1:11" ht="112" x14ac:dyDescent="0.35">
      <c r="A124" s="61">
        <f t="shared" si="1"/>
        <v>121</v>
      </c>
      <c r="B124" s="62" t="s">
        <v>638</v>
      </c>
      <c r="C124" s="62" t="s">
        <v>33</v>
      </c>
      <c r="D124" s="62" t="str">
        <f>VLOOKUP(B124,[12]Andmestik!A$94:B$129,2,FALSE)</f>
        <v>Tagatud on toimiv spordikorralduse süsteem lähtuvalt Euroopa spordi mudelist.</v>
      </c>
      <c r="E124" s="63" t="s">
        <v>639</v>
      </c>
      <c r="F124" s="62" t="str">
        <f>VLOOKUP(B124,[12]Andmestik!A$47:B$83,2,FALSE)</f>
        <v>Kultuuriministeerium</v>
      </c>
      <c r="G124" s="62" t="s">
        <v>286</v>
      </c>
      <c r="H124" s="62" t="s">
        <v>901</v>
      </c>
      <c r="I124" s="62" t="s">
        <v>772</v>
      </c>
      <c r="J124" s="62" t="s">
        <v>902</v>
      </c>
      <c r="K124" s="64">
        <v>5000</v>
      </c>
    </row>
    <row r="125" spans="1:11" ht="112" x14ac:dyDescent="0.35">
      <c r="A125" s="61">
        <f t="shared" si="1"/>
        <v>122</v>
      </c>
      <c r="B125" s="62" t="s">
        <v>638</v>
      </c>
      <c r="C125" s="62" t="s">
        <v>33</v>
      </c>
      <c r="D125" s="62" t="str">
        <f>VLOOKUP(B125,[12]Andmestik!A$94:B$129,2,FALSE)</f>
        <v>Tagatud on toimiv spordikorralduse süsteem lähtuvalt Euroopa spordi mudelist.</v>
      </c>
      <c r="E125" s="63" t="s">
        <v>639</v>
      </c>
      <c r="F125" s="62" t="str">
        <f>VLOOKUP(B125,[12]Andmestik!A$47:B$83,2,FALSE)</f>
        <v>Kultuuriministeerium</v>
      </c>
      <c r="G125" s="62" t="s">
        <v>286</v>
      </c>
      <c r="H125" s="62" t="s">
        <v>903</v>
      </c>
      <c r="I125" s="62" t="s">
        <v>772</v>
      </c>
      <c r="J125" s="62" t="s">
        <v>904</v>
      </c>
      <c r="K125" s="64">
        <v>5000</v>
      </c>
    </row>
    <row r="126" spans="1:11" ht="84" x14ac:dyDescent="0.35">
      <c r="A126" s="61">
        <f t="shared" si="1"/>
        <v>123</v>
      </c>
      <c r="B126" s="62" t="s">
        <v>638</v>
      </c>
      <c r="C126" s="62" t="s">
        <v>33</v>
      </c>
      <c r="D126" s="62" t="str">
        <f>VLOOKUP(B126,[12]Andmestik!A$94:B$129,2,FALSE)</f>
        <v>Tagatud on toimiv spordikorralduse süsteem lähtuvalt Euroopa spordi mudelist.</v>
      </c>
      <c r="E126" s="63" t="s">
        <v>639</v>
      </c>
      <c r="F126" s="62" t="str">
        <f>VLOOKUP(B126,[12]Andmestik!A$47:B$83,2,FALSE)</f>
        <v>Kultuuriministeerium</v>
      </c>
      <c r="G126" s="62" t="s">
        <v>286</v>
      </c>
      <c r="H126" s="62" t="s">
        <v>905</v>
      </c>
      <c r="I126" s="62" t="s">
        <v>615</v>
      </c>
      <c r="J126" s="62" t="s">
        <v>906</v>
      </c>
      <c r="K126" s="64">
        <v>5000</v>
      </c>
    </row>
    <row r="127" spans="1:11" ht="98" x14ac:dyDescent="0.35">
      <c r="A127" s="61">
        <f t="shared" si="1"/>
        <v>124</v>
      </c>
      <c r="B127" s="62" t="s">
        <v>638</v>
      </c>
      <c r="C127" s="62" t="s">
        <v>33</v>
      </c>
      <c r="D127" s="62" t="str">
        <f>VLOOKUP(B127,[12]Andmestik!A$94:B$129,2,FALSE)</f>
        <v>Tagatud on toimiv spordikorralduse süsteem lähtuvalt Euroopa spordi mudelist.</v>
      </c>
      <c r="E127" s="63" t="s">
        <v>639</v>
      </c>
      <c r="F127" s="62" t="str">
        <f>VLOOKUP(B127,[12]Andmestik!A$47:B$83,2,FALSE)</f>
        <v>Kultuuriministeerium</v>
      </c>
      <c r="G127" s="62" t="s">
        <v>286</v>
      </c>
      <c r="H127" s="62" t="s">
        <v>907</v>
      </c>
      <c r="I127" s="62" t="s">
        <v>615</v>
      </c>
      <c r="J127" s="62" t="s">
        <v>908</v>
      </c>
      <c r="K127" s="64">
        <v>5000</v>
      </c>
    </row>
    <row r="128" spans="1:11" ht="98" x14ac:dyDescent="0.35">
      <c r="A128" s="61">
        <f t="shared" si="1"/>
        <v>125</v>
      </c>
      <c r="B128" s="62" t="s">
        <v>638</v>
      </c>
      <c r="C128" s="62" t="s">
        <v>28</v>
      </c>
      <c r="D128" s="62" t="str">
        <f>VLOOKUP(B128,[12]Andmestik!A$94:B$129,2,FALSE)</f>
        <v>Tagatud on toimiv spordikorralduse süsteem lähtuvalt Euroopa spordi mudelist.</v>
      </c>
      <c r="E128" s="63" t="s">
        <v>639</v>
      </c>
      <c r="F128" s="62" t="str">
        <f>VLOOKUP(B128,[12]Andmestik!A$47:B$83,2,FALSE)</f>
        <v>Kultuuriministeerium</v>
      </c>
      <c r="G128" s="62" t="s">
        <v>286</v>
      </c>
      <c r="H128" s="62" t="s">
        <v>909</v>
      </c>
      <c r="I128" s="62" t="s">
        <v>772</v>
      </c>
      <c r="J128" s="62" t="s">
        <v>910</v>
      </c>
      <c r="K128" s="64">
        <v>5000</v>
      </c>
    </row>
    <row r="129" spans="1:11" ht="126" x14ac:dyDescent="0.35">
      <c r="A129" s="61">
        <f t="shared" si="1"/>
        <v>126</v>
      </c>
      <c r="B129" s="62" t="s">
        <v>638</v>
      </c>
      <c r="C129" s="62" t="s">
        <v>33</v>
      </c>
      <c r="D129" s="62" t="str">
        <f>VLOOKUP(B129,[12]Andmestik!A$94:B$129,2,FALSE)</f>
        <v>Tagatud on toimiv spordikorralduse süsteem lähtuvalt Euroopa spordi mudelist.</v>
      </c>
      <c r="E129" s="63" t="s">
        <v>639</v>
      </c>
      <c r="F129" s="62" t="str">
        <f>VLOOKUP(B129,[12]Andmestik!A$47:B$83,2,FALSE)</f>
        <v>Kultuuriministeerium</v>
      </c>
      <c r="G129" s="62" t="s">
        <v>286</v>
      </c>
      <c r="H129" s="62" t="s">
        <v>911</v>
      </c>
      <c r="I129" s="62" t="s">
        <v>772</v>
      </c>
      <c r="J129" s="62" t="s">
        <v>912</v>
      </c>
      <c r="K129" s="64">
        <v>5000</v>
      </c>
    </row>
    <row r="130" spans="1:11" ht="56" x14ac:dyDescent="0.35">
      <c r="A130" s="61">
        <f t="shared" si="1"/>
        <v>127</v>
      </c>
      <c r="B130" s="62" t="s">
        <v>638</v>
      </c>
      <c r="C130" s="62" t="s">
        <v>33</v>
      </c>
      <c r="D130" s="62" t="str">
        <f>VLOOKUP(B130,[12]Andmestik!A$94:B$129,2,FALSE)</f>
        <v>Tagatud on toimiv spordikorralduse süsteem lähtuvalt Euroopa spordi mudelist.</v>
      </c>
      <c r="E130" s="63" t="s">
        <v>639</v>
      </c>
      <c r="F130" s="62" t="str">
        <f>VLOOKUP(B130,[12]Andmestik!A$47:B$83,2,FALSE)</f>
        <v>Kultuuriministeerium</v>
      </c>
      <c r="G130" s="62" t="s">
        <v>286</v>
      </c>
      <c r="H130" s="62" t="s">
        <v>913</v>
      </c>
      <c r="I130" s="62" t="s">
        <v>914</v>
      </c>
      <c r="J130" s="62" t="s">
        <v>915</v>
      </c>
      <c r="K130" s="64">
        <v>4000</v>
      </c>
    </row>
    <row r="131" spans="1:11" ht="154" x14ac:dyDescent="0.35">
      <c r="A131" s="61">
        <f t="shared" si="1"/>
        <v>128</v>
      </c>
      <c r="B131" s="62" t="s">
        <v>617</v>
      </c>
      <c r="C131" s="62" t="s">
        <v>20</v>
      </c>
      <c r="D131" s="62" t="str">
        <f>VLOOKUP(B131,[12]Andmestik!A$94:B$129,2,FALSE)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31" s="63" t="s">
        <v>618</v>
      </c>
      <c r="F131" s="62" t="str">
        <f>VLOOKUP(B131,[12]Andmestik!A$47:B$83,2,FALSE)</f>
        <v>Kultuuriministeerium</v>
      </c>
      <c r="G131" s="62" t="s">
        <v>287</v>
      </c>
      <c r="H131" s="62" t="s">
        <v>916</v>
      </c>
      <c r="I131" s="62" t="s">
        <v>917</v>
      </c>
      <c r="J131" s="62"/>
      <c r="K131" s="64">
        <v>5000</v>
      </c>
    </row>
    <row r="132" spans="1:11" ht="182" x14ac:dyDescent="0.35">
      <c r="A132" s="61">
        <f t="shared" si="1"/>
        <v>129</v>
      </c>
      <c r="B132" s="62" t="s">
        <v>37</v>
      </c>
      <c r="C132" s="62" t="s">
        <v>39</v>
      </c>
      <c r="D132" s="62" t="str">
        <f>VLOOKUP(B132,[12]Andmestik!A$94:B$129,2,FALSE)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132" s="63" t="s">
        <v>613</v>
      </c>
      <c r="F132" s="62" t="s">
        <v>286</v>
      </c>
      <c r="G132" s="62" t="s">
        <v>286</v>
      </c>
      <c r="H132" s="62" t="s">
        <v>918</v>
      </c>
      <c r="I132" s="62" t="s">
        <v>919</v>
      </c>
      <c r="J132" s="62" t="s">
        <v>920</v>
      </c>
      <c r="K132" s="64">
        <v>5000</v>
      </c>
    </row>
    <row r="133" spans="1:11" ht="154" x14ac:dyDescent="0.35">
      <c r="A133" s="61">
        <f t="shared" si="1"/>
        <v>130</v>
      </c>
      <c r="B133" s="62" t="s">
        <v>617</v>
      </c>
      <c r="C133" s="62" t="s">
        <v>43</v>
      </c>
      <c r="D133" s="62" t="str">
        <f>VLOOKUP(B133,[12]Andmestik!A$94:B$129,2,FALSE)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33" s="63" t="s">
        <v>622</v>
      </c>
      <c r="F133" s="62" t="str">
        <f>VLOOKUP(B133,[12]Andmestik!A$47:B$83,2,FALSE)</f>
        <v>Kultuuriministeerium</v>
      </c>
      <c r="G133" s="62" t="s">
        <v>286</v>
      </c>
      <c r="H133" s="62" t="s">
        <v>921</v>
      </c>
      <c r="I133" s="62" t="s">
        <v>919</v>
      </c>
      <c r="J133" s="62" t="s">
        <v>922</v>
      </c>
      <c r="K133" s="64">
        <v>5000</v>
      </c>
    </row>
    <row r="134" spans="1:11" ht="98" x14ac:dyDescent="0.35">
      <c r="A134" s="61">
        <f t="shared" ref="A134:A153" si="2">A133+1</f>
        <v>131</v>
      </c>
      <c r="B134" s="62" t="s">
        <v>638</v>
      </c>
      <c r="C134" s="62" t="s">
        <v>33</v>
      </c>
      <c r="D134" s="62" t="str">
        <f>VLOOKUP(B134,[12]Andmestik!A$94:B$129,2,FALSE)</f>
        <v>Tagatud on toimiv spordikorralduse süsteem lähtuvalt Euroopa spordi mudelist.</v>
      </c>
      <c r="E134" s="63" t="s">
        <v>639</v>
      </c>
      <c r="F134" s="62" t="str">
        <f>VLOOKUP(B134,[12]Andmestik!A$47:B$83,2,FALSE)</f>
        <v>Kultuuriministeerium</v>
      </c>
      <c r="G134" s="62" t="s">
        <v>286</v>
      </c>
      <c r="H134" s="62" t="s">
        <v>923</v>
      </c>
      <c r="I134" s="62" t="s">
        <v>924</v>
      </c>
      <c r="J134" s="62" t="s">
        <v>925</v>
      </c>
      <c r="K134" s="64">
        <v>20000</v>
      </c>
    </row>
    <row r="135" spans="1:11" ht="112" x14ac:dyDescent="0.35">
      <c r="A135" s="61">
        <f t="shared" si="2"/>
        <v>132</v>
      </c>
      <c r="B135" s="62" t="s">
        <v>638</v>
      </c>
      <c r="C135" s="62" t="s">
        <v>28</v>
      </c>
      <c r="D135" s="62" t="str">
        <f>VLOOKUP(B135,[12]Andmestik!A$94:B$129,2,FALSE)</f>
        <v>Tagatud on toimiv spordikorralduse süsteem lähtuvalt Euroopa spordi mudelist.</v>
      </c>
      <c r="E135" s="63" t="s">
        <v>639</v>
      </c>
      <c r="F135" s="62" t="str">
        <f>VLOOKUP(B135,[12]Andmestik!A$47:B$83,2,FALSE)</f>
        <v>Kultuuriministeerium</v>
      </c>
      <c r="G135" s="62" t="s">
        <v>286</v>
      </c>
      <c r="H135" s="62" t="s">
        <v>926</v>
      </c>
      <c r="I135" s="62" t="s">
        <v>927</v>
      </c>
      <c r="J135" s="62" t="s">
        <v>928</v>
      </c>
      <c r="K135" s="64">
        <v>10000</v>
      </c>
    </row>
    <row r="136" spans="1:11" ht="98" x14ac:dyDescent="0.35">
      <c r="A136" s="61">
        <f t="shared" si="2"/>
        <v>133</v>
      </c>
      <c r="B136" s="62" t="s">
        <v>638</v>
      </c>
      <c r="C136" s="62" t="s">
        <v>33</v>
      </c>
      <c r="D136" s="62" t="str">
        <f>VLOOKUP(B136,[12]Andmestik!A$94:B$129,2,FALSE)</f>
        <v>Tagatud on toimiv spordikorralduse süsteem lähtuvalt Euroopa spordi mudelist.</v>
      </c>
      <c r="E136" s="63" t="s">
        <v>639</v>
      </c>
      <c r="F136" s="62" t="str">
        <f>VLOOKUP(B136,[12]Andmestik!A$47:B$83,2,FALSE)</f>
        <v>Kultuuriministeerium</v>
      </c>
      <c r="G136" s="62" t="s">
        <v>286</v>
      </c>
      <c r="H136" s="62" t="s">
        <v>929</v>
      </c>
      <c r="I136" s="62" t="s">
        <v>930</v>
      </c>
      <c r="J136" s="62" t="s">
        <v>928</v>
      </c>
      <c r="K136" s="64">
        <v>5000</v>
      </c>
    </row>
    <row r="137" spans="1:11" ht="182" x14ac:dyDescent="0.35">
      <c r="A137" s="61">
        <f t="shared" si="2"/>
        <v>134</v>
      </c>
      <c r="B137" s="62" t="s">
        <v>37</v>
      </c>
      <c r="C137" s="62" t="s">
        <v>83</v>
      </c>
      <c r="D137" s="62" t="str">
        <f>VLOOKUP(B137,[12]Andmestik!A$94:B$129,2,FALSE)</f>
        <v>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v>
      </c>
      <c r="E137" s="63" t="s">
        <v>613</v>
      </c>
      <c r="F137" s="62" t="s">
        <v>286</v>
      </c>
      <c r="G137" s="62" t="s">
        <v>286</v>
      </c>
      <c r="H137" s="62" t="s">
        <v>931</v>
      </c>
      <c r="I137" s="62" t="s">
        <v>932</v>
      </c>
      <c r="J137" s="62" t="s">
        <v>933</v>
      </c>
      <c r="K137" s="64">
        <v>3000</v>
      </c>
    </row>
    <row r="138" spans="1:11" ht="56" x14ac:dyDescent="0.35">
      <c r="A138" s="61">
        <f t="shared" si="2"/>
        <v>135</v>
      </c>
      <c r="B138" s="62" t="s">
        <v>638</v>
      </c>
      <c r="C138" s="62" t="s">
        <v>33</v>
      </c>
      <c r="D138" s="62" t="str">
        <f>VLOOKUP(B138,[12]Andmestik!A$94:B$129,2,FALSE)</f>
        <v>Tagatud on toimiv spordikorralduse süsteem lähtuvalt Euroopa spordi mudelist.</v>
      </c>
      <c r="E138" s="63" t="s">
        <v>639</v>
      </c>
      <c r="F138" s="62" t="str">
        <f>VLOOKUP(B138,[12]Andmestik!A$47:B$83,2,FALSE)</f>
        <v>Kultuuriministeerium</v>
      </c>
      <c r="G138" s="62" t="s">
        <v>286</v>
      </c>
      <c r="H138" s="62" t="s">
        <v>934</v>
      </c>
      <c r="I138" s="62" t="s">
        <v>935</v>
      </c>
      <c r="J138" s="62" t="s">
        <v>936</v>
      </c>
      <c r="K138" s="64">
        <v>5000</v>
      </c>
    </row>
    <row r="139" spans="1:11" ht="56" x14ac:dyDescent="0.35">
      <c r="A139" s="61">
        <f t="shared" si="2"/>
        <v>136</v>
      </c>
      <c r="B139" s="62" t="s">
        <v>638</v>
      </c>
      <c r="C139" s="62" t="s">
        <v>33</v>
      </c>
      <c r="D139" s="62" t="str">
        <f>VLOOKUP(B139,[12]Andmestik!A$94:B$129,2,FALSE)</f>
        <v>Tagatud on toimiv spordikorralduse süsteem lähtuvalt Euroopa spordi mudelist.</v>
      </c>
      <c r="E139" s="63" t="s">
        <v>639</v>
      </c>
      <c r="F139" s="62" t="str">
        <f>VLOOKUP(B139,[12]Andmestik!A$47:B$83,2,FALSE)</f>
        <v>Kultuuriministeerium</v>
      </c>
      <c r="G139" s="62" t="s">
        <v>286</v>
      </c>
      <c r="H139" s="62" t="s">
        <v>937</v>
      </c>
      <c r="I139" s="62" t="s">
        <v>938</v>
      </c>
      <c r="J139" s="62" t="s">
        <v>939</v>
      </c>
      <c r="K139" s="64">
        <v>5000</v>
      </c>
    </row>
    <row r="140" spans="1:11" ht="154" x14ac:dyDescent="0.35">
      <c r="A140" s="61">
        <f t="shared" si="2"/>
        <v>137</v>
      </c>
      <c r="B140" s="62" t="s">
        <v>617</v>
      </c>
      <c r="C140" s="62" t="s">
        <v>20</v>
      </c>
      <c r="D140" s="62" t="str">
        <f>VLOOKUP(B140,[12]Andmestik!A$94:B$129,2,FALSE)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40" s="63" t="s">
        <v>618</v>
      </c>
      <c r="F140" s="62" t="str">
        <f>VLOOKUP(B140,[12]Andmestik!A$47:B$83,2,FALSE)</f>
        <v>Kultuuriministeerium</v>
      </c>
      <c r="G140" s="62" t="s">
        <v>287</v>
      </c>
      <c r="H140" s="62" t="s">
        <v>940</v>
      </c>
      <c r="I140" s="62" t="s">
        <v>941</v>
      </c>
      <c r="J140" s="62" t="s">
        <v>942</v>
      </c>
      <c r="K140" s="64">
        <v>5000</v>
      </c>
    </row>
    <row r="141" spans="1:11" ht="84" x14ac:dyDescent="0.35">
      <c r="A141" s="61">
        <f t="shared" si="2"/>
        <v>138</v>
      </c>
      <c r="B141" s="62" t="s">
        <v>638</v>
      </c>
      <c r="C141" s="62" t="s">
        <v>33</v>
      </c>
      <c r="D141" s="62" t="str">
        <f>VLOOKUP(B141,[12]Andmestik!A$94:B$129,2,FALSE)</f>
        <v>Tagatud on toimiv spordikorralduse süsteem lähtuvalt Euroopa spordi mudelist.</v>
      </c>
      <c r="E141" s="63" t="s">
        <v>639</v>
      </c>
      <c r="F141" s="62" t="str">
        <f>VLOOKUP(B141,[12]Andmestik!A$47:B$83,2,FALSE)</f>
        <v>Kultuuriministeerium</v>
      </c>
      <c r="G141" s="62" t="s">
        <v>286</v>
      </c>
      <c r="H141" s="62" t="s">
        <v>943</v>
      </c>
      <c r="I141" s="62" t="s">
        <v>615</v>
      </c>
      <c r="J141" s="62" t="s">
        <v>944</v>
      </c>
      <c r="K141" s="64">
        <v>5000</v>
      </c>
    </row>
    <row r="142" spans="1:11" ht="126" x14ac:dyDescent="0.35">
      <c r="A142" s="61">
        <f t="shared" si="2"/>
        <v>139</v>
      </c>
      <c r="B142" s="62" t="s">
        <v>638</v>
      </c>
      <c r="C142" s="62" t="s">
        <v>33</v>
      </c>
      <c r="D142" s="62" t="str">
        <f>VLOOKUP(B142,[12]Andmestik!A$94:B$129,2,FALSE)</f>
        <v>Tagatud on toimiv spordikorralduse süsteem lähtuvalt Euroopa spordi mudelist.</v>
      </c>
      <c r="E142" s="63" t="s">
        <v>639</v>
      </c>
      <c r="F142" s="62" t="str">
        <f>VLOOKUP(B142,[12]Andmestik!A$47:B$83,2,FALSE)</f>
        <v>Kultuuriministeerium</v>
      </c>
      <c r="G142" s="62" t="s">
        <v>286</v>
      </c>
      <c r="H142" s="62" t="s">
        <v>945</v>
      </c>
      <c r="I142" s="62" t="s">
        <v>946</v>
      </c>
      <c r="J142" s="62" t="s">
        <v>947</v>
      </c>
      <c r="K142" s="64">
        <v>5000</v>
      </c>
    </row>
    <row r="143" spans="1:11" ht="182" x14ac:dyDescent="0.35">
      <c r="A143" s="61">
        <f t="shared" si="2"/>
        <v>140</v>
      </c>
      <c r="B143" s="62" t="s">
        <v>638</v>
      </c>
      <c r="C143" s="62" t="s">
        <v>33</v>
      </c>
      <c r="D143" s="62" t="str">
        <f>VLOOKUP(B143,[12]Andmestik!A$94:B$129,2,FALSE)</f>
        <v>Tagatud on toimiv spordikorralduse süsteem lähtuvalt Euroopa spordi mudelist.</v>
      </c>
      <c r="E143" s="63" t="s">
        <v>639</v>
      </c>
      <c r="F143" s="62" t="str">
        <f>VLOOKUP(B143,[12]Andmestik!A$47:B$83,2,FALSE)</f>
        <v>Kultuuriministeerium</v>
      </c>
      <c r="G143" s="62" t="s">
        <v>286</v>
      </c>
      <c r="H143" s="62" t="s">
        <v>948</v>
      </c>
      <c r="I143" s="62" t="s">
        <v>949</v>
      </c>
      <c r="J143" s="62" t="s">
        <v>950</v>
      </c>
      <c r="K143" s="64">
        <v>3000</v>
      </c>
    </row>
    <row r="144" spans="1:11" ht="140" x14ac:dyDescent="0.35">
      <c r="A144" s="61">
        <f t="shared" si="2"/>
        <v>141</v>
      </c>
      <c r="B144" s="62" t="s">
        <v>638</v>
      </c>
      <c r="C144" s="62" t="s">
        <v>28</v>
      </c>
      <c r="D144" s="62" t="str">
        <f>VLOOKUP(B144,[12]Andmestik!A$94:B$129,2,FALSE)</f>
        <v>Tagatud on toimiv spordikorralduse süsteem lähtuvalt Euroopa spordi mudelist.</v>
      </c>
      <c r="E144" s="63" t="s">
        <v>639</v>
      </c>
      <c r="F144" s="62" t="str">
        <f>VLOOKUP(B144,[12]Andmestik!A$47:B$83,2,FALSE)</f>
        <v>Kultuuriministeerium</v>
      </c>
      <c r="G144" s="62" t="s">
        <v>286</v>
      </c>
      <c r="H144" s="62" t="s">
        <v>951</v>
      </c>
      <c r="I144" s="62" t="s">
        <v>952</v>
      </c>
      <c r="J144" s="62" t="s">
        <v>953</v>
      </c>
      <c r="K144" s="64">
        <v>5000</v>
      </c>
    </row>
    <row r="145" spans="1:11" ht="224" x14ac:dyDescent="0.35">
      <c r="A145" s="61">
        <f t="shared" si="2"/>
        <v>142</v>
      </c>
      <c r="B145" s="62" t="s">
        <v>638</v>
      </c>
      <c r="C145" s="62" t="s">
        <v>33</v>
      </c>
      <c r="D145" s="62" t="str">
        <f>VLOOKUP(B145,[12]Andmestik!A$94:B$129,2,FALSE)</f>
        <v>Tagatud on toimiv spordikorralduse süsteem lähtuvalt Euroopa spordi mudelist.</v>
      </c>
      <c r="E145" s="63" t="s">
        <v>639</v>
      </c>
      <c r="F145" s="62" t="str">
        <f>VLOOKUP(B145,[12]Andmestik!A$47:B$83,2,FALSE)</f>
        <v>Kultuuriministeerium</v>
      </c>
      <c r="G145" s="62" t="s">
        <v>286</v>
      </c>
      <c r="H145" s="62" t="s">
        <v>954</v>
      </c>
      <c r="I145" s="62" t="s">
        <v>955</v>
      </c>
      <c r="J145" s="62" t="s">
        <v>956</v>
      </c>
      <c r="K145" s="64">
        <v>7000</v>
      </c>
    </row>
    <row r="146" spans="1:11" ht="154" x14ac:dyDescent="0.35">
      <c r="A146" s="61">
        <f t="shared" si="2"/>
        <v>143</v>
      </c>
      <c r="B146" s="62" t="s">
        <v>638</v>
      </c>
      <c r="C146" s="62" t="s">
        <v>33</v>
      </c>
      <c r="D146" s="62" t="str">
        <f>VLOOKUP(B146,[12]Andmestik!A$94:B$129,2,FALSE)</f>
        <v>Tagatud on toimiv spordikorralduse süsteem lähtuvalt Euroopa spordi mudelist.</v>
      </c>
      <c r="E146" s="63" t="s">
        <v>639</v>
      </c>
      <c r="F146" s="62" t="str">
        <f>VLOOKUP(B146,[12]Andmestik!A$47:B$83,2,FALSE)</f>
        <v>Kultuuriministeerium</v>
      </c>
      <c r="G146" s="62" t="s">
        <v>286</v>
      </c>
      <c r="H146" s="62" t="s">
        <v>957</v>
      </c>
      <c r="I146" s="62" t="s">
        <v>958</v>
      </c>
      <c r="J146" s="62" t="s">
        <v>959</v>
      </c>
      <c r="K146" s="64">
        <v>5000</v>
      </c>
    </row>
    <row r="147" spans="1:11" ht="84" x14ac:dyDescent="0.35">
      <c r="A147" s="61">
        <f t="shared" si="2"/>
        <v>144</v>
      </c>
      <c r="B147" s="62" t="s">
        <v>638</v>
      </c>
      <c r="C147" s="62" t="s">
        <v>33</v>
      </c>
      <c r="D147" s="62" t="str">
        <f>VLOOKUP(B147,[12]Andmestik!A$94:B$129,2,FALSE)</f>
        <v>Tagatud on toimiv spordikorralduse süsteem lähtuvalt Euroopa spordi mudelist.</v>
      </c>
      <c r="E147" s="63" t="s">
        <v>639</v>
      </c>
      <c r="F147" s="62" t="str">
        <f>VLOOKUP(B147,[12]Andmestik!A$47:B$83,2,FALSE)</f>
        <v>Kultuuriministeerium</v>
      </c>
      <c r="G147" s="62" t="s">
        <v>286</v>
      </c>
      <c r="H147" s="62" t="s">
        <v>960</v>
      </c>
      <c r="I147" s="62" t="s">
        <v>961</v>
      </c>
      <c r="J147" s="62" t="s">
        <v>962</v>
      </c>
      <c r="K147" s="64">
        <v>5000</v>
      </c>
    </row>
    <row r="148" spans="1:11" ht="84" x14ac:dyDescent="0.35">
      <c r="A148" s="61">
        <f t="shared" si="2"/>
        <v>145</v>
      </c>
      <c r="B148" s="62" t="s">
        <v>638</v>
      </c>
      <c r="C148" s="62" t="s">
        <v>33</v>
      </c>
      <c r="D148" s="62" t="str">
        <f>VLOOKUP(B148,[12]Andmestik!A$94:B$129,2,FALSE)</f>
        <v>Tagatud on toimiv spordikorralduse süsteem lähtuvalt Euroopa spordi mudelist.</v>
      </c>
      <c r="E148" s="63" t="s">
        <v>639</v>
      </c>
      <c r="F148" s="62" t="str">
        <f>VLOOKUP(B148,[12]Andmestik!A$47:B$83,2,FALSE)</f>
        <v>Kultuuriministeerium</v>
      </c>
      <c r="G148" s="62" t="s">
        <v>286</v>
      </c>
      <c r="H148" s="62" t="s">
        <v>963</v>
      </c>
      <c r="I148" s="62" t="s">
        <v>964</v>
      </c>
      <c r="J148" s="62" t="s">
        <v>965</v>
      </c>
      <c r="K148" s="64">
        <v>5000</v>
      </c>
    </row>
    <row r="149" spans="1:11" ht="56" x14ac:dyDescent="0.35">
      <c r="A149" s="61">
        <f t="shared" si="2"/>
        <v>146</v>
      </c>
      <c r="B149" s="62" t="s">
        <v>638</v>
      </c>
      <c r="C149" s="62" t="s">
        <v>33</v>
      </c>
      <c r="D149" s="62" t="str">
        <f>VLOOKUP(B149,[12]Andmestik!A$94:B$129,2,FALSE)</f>
        <v>Tagatud on toimiv spordikorralduse süsteem lähtuvalt Euroopa spordi mudelist.</v>
      </c>
      <c r="E149" s="63" t="s">
        <v>639</v>
      </c>
      <c r="F149" s="62" t="str">
        <f>VLOOKUP(B149,[12]Andmestik!A$47:B$83,2,FALSE)</f>
        <v>Kultuuriministeerium</v>
      </c>
      <c r="G149" s="62" t="s">
        <v>286</v>
      </c>
      <c r="H149" s="62" t="s">
        <v>966</v>
      </c>
      <c r="I149" s="62" t="s">
        <v>967</v>
      </c>
      <c r="J149" s="62" t="s">
        <v>968</v>
      </c>
      <c r="K149" s="64">
        <v>5000</v>
      </c>
    </row>
    <row r="150" spans="1:11" ht="70" x14ac:dyDescent="0.35">
      <c r="A150" s="61">
        <f t="shared" si="2"/>
        <v>147</v>
      </c>
      <c r="B150" s="62" t="s">
        <v>638</v>
      </c>
      <c r="C150" s="62" t="s">
        <v>33</v>
      </c>
      <c r="D150" s="62" t="str">
        <f>VLOOKUP(B150,[12]Andmestik!A$94:B$129,2,FALSE)</f>
        <v>Tagatud on toimiv spordikorralduse süsteem lähtuvalt Euroopa spordi mudelist.</v>
      </c>
      <c r="E150" s="63" t="s">
        <v>639</v>
      </c>
      <c r="F150" s="62" t="str">
        <f>VLOOKUP(B150,[12]Andmestik!A$47:B$83,2,FALSE)</f>
        <v>Kultuuriministeerium</v>
      </c>
      <c r="G150" s="62" t="s">
        <v>286</v>
      </c>
      <c r="H150" s="62" t="s">
        <v>969</v>
      </c>
      <c r="I150" s="62" t="s">
        <v>970</v>
      </c>
      <c r="J150" s="62" t="s">
        <v>971</v>
      </c>
      <c r="K150" s="64">
        <v>5000</v>
      </c>
    </row>
    <row r="151" spans="1:11" ht="154" x14ac:dyDescent="0.35">
      <c r="A151" s="61">
        <f t="shared" si="2"/>
        <v>148</v>
      </c>
      <c r="B151" s="62" t="s">
        <v>617</v>
      </c>
      <c r="C151" s="62" t="s">
        <v>43</v>
      </c>
      <c r="D151" s="62" t="str">
        <f>VLOOKUP(B151,[12]Andmestik!A$94:B$129,2,FALSE)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51" s="63" t="s">
        <v>622</v>
      </c>
      <c r="F151" s="62" t="str">
        <f>VLOOKUP(B151,[12]Andmestik!A$47:B$83,2,FALSE)</f>
        <v>Kultuuriministeerium</v>
      </c>
      <c r="G151" s="62" t="s">
        <v>286</v>
      </c>
      <c r="H151" s="62" t="s">
        <v>972</v>
      </c>
      <c r="I151" s="62" t="s">
        <v>615</v>
      </c>
      <c r="J151" s="62" t="s">
        <v>973</v>
      </c>
      <c r="K151" s="64">
        <v>3000</v>
      </c>
    </row>
    <row r="152" spans="1:11" ht="98" x14ac:dyDescent="0.35">
      <c r="A152" s="61">
        <f t="shared" si="2"/>
        <v>149</v>
      </c>
      <c r="B152" s="62" t="s">
        <v>638</v>
      </c>
      <c r="C152" s="62" t="s">
        <v>33</v>
      </c>
      <c r="D152" s="62" t="str">
        <f>VLOOKUP(B152,[12]Andmestik!A$94:B$129,2,FALSE)</f>
        <v>Tagatud on toimiv spordikorralduse süsteem lähtuvalt Euroopa spordi mudelist.</v>
      </c>
      <c r="E152" s="63" t="s">
        <v>639</v>
      </c>
      <c r="F152" s="62" t="str">
        <f>VLOOKUP(B152,[12]Andmestik!A$47:B$83,2,FALSE)</f>
        <v>Kultuuriministeerium</v>
      </c>
      <c r="G152" s="62" t="s">
        <v>286</v>
      </c>
      <c r="H152" s="62" t="s">
        <v>974</v>
      </c>
      <c r="I152" s="62" t="s">
        <v>615</v>
      </c>
      <c r="J152" s="62" t="s">
        <v>975</v>
      </c>
      <c r="K152" s="64">
        <v>3000</v>
      </c>
    </row>
    <row r="153" spans="1:11" ht="154" x14ac:dyDescent="0.35">
      <c r="A153" s="61">
        <f t="shared" si="2"/>
        <v>150</v>
      </c>
      <c r="B153" s="62" t="s">
        <v>617</v>
      </c>
      <c r="C153" s="62" t="s">
        <v>32</v>
      </c>
      <c r="D153" s="62" t="str">
        <f>VLOOKUP(B153,[12]Andmestik!A$94:B$129,2,FALSE)</f>
        <v>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v>
      </c>
      <c r="E153" s="63" t="s">
        <v>734</v>
      </c>
      <c r="F153" s="62" t="str">
        <f>VLOOKUP(B153,[12]Andmestik!A$47:B$83,2,FALSE)</f>
        <v>Kultuuriministeerium</v>
      </c>
      <c r="G153" s="62" t="s">
        <v>286</v>
      </c>
      <c r="H153" s="62" t="s">
        <v>976</v>
      </c>
      <c r="I153" s="62" t="s">
        <v>615</v>
      </c>
      <c r="J153" s="62" t="s">
        <v>977</v>
      </c>
      <c r="K153" s="64">
        <v>3000</v>
      </c>
    </row>
  </sheetData>
  <mergeCells count="1">
    <mergeCell ref="A2:D2"/>
  </mergeCells>
  <dataValidations count="2">
    <dataValidation type="list" allowBlank="1" showInputMessage="1" showErrorMessage="1" errorTitle="Tähelepanu" error="Palun teha valik rippmenüü valikutest lähtuvalt." sqref="C4:C153" xr:uid="{31E06816-D47E-41B2-B2DC-47B51D42C96A}">
      <formula1>INDIRECT(SUBSTITUTE(SUBSTITUTE(SUBSTITUTE(SUBSTITUTE($B4,"-",""),",",""),":","")," ",""))</formula1>
    </dataValidation>
    <dataValidation type="list" allowBlank="1" showInputMessage="1" showErrorMessage="1" errorTitle="Tähelepanu" error="Palun teha valik rippmenüü valikutest lähtuvalt." sqref="B4:B153" xr:uid="{524E3197-420D-4DF7-9495-23839A77318E}">
      <formula1>Programm</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Lisa1 liigendus</vt:lpstr>
      <vt:lpstr>Lisa2 teenused</vt:lpstr>
      <vt:lpstr>Lisa3 remondifond</vt:lpstr>
      <vt:lpstr>Lisa4 RK lisavahendid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Kadri Kilvet</cp:lastModifiedBy>
  <dcterms:created xsi:type="dcterms:W3CDTF">2022-12-11T12:51:22Z</dcterms:created>
  <dcterms:modified xsi:type="dcterms:W3CDTF">2022-12-20T09:47:02Z</dcterms:modified>
</cp:coreProperties>
</file>