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eleriin\Desktop\HJ_muu\B_ERL\Strateegiline partnerlus SiM\Aruandlus_arved_kuluaruanded\Eelarve kooskõlastused 2023\"/>
    </mc:Choice>
  </mc:AlternateContent>
  <xr:revisionPtr revIDLastSave="0" documentId="13_ncr:1_{796A903E-003A-4C9A-9133-A136586A46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B2vIxO7EolDbzX3rK5BZv4gBkBQ=="/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F11" i="1"/>
  <c r="E11" i="1"/>
  <c r="E14" i="1"/>
  <c r="F14" i="1"/>
  <c r="I11" i="1"/>
  <c r="H11" i="1"/>
  <c r="G11" i="1"/>
  <c r="F18" i="1"/>
  <c r="E18" i="1" s="1"/>
  <c r="E16" i="1"/>
  <c r="F16" i="1"/>
  <c r="E17" i="1"/>
  <c r="F15" i="1"/>
  <c r="E15" i="1" s="1"/>
  <c r="E30" i="1" s="1"/>
  <c r="E29" i="1"/>
  <c r="E27" i="1"/>
  <c r="E23" i="1"/>
  <c r="E19" i="1"/>
  <c r="E7" i="1"/>
</calcChain>
</file>

<file path=xl/sharedStrings.xml><?xml version="1.0" encoding="utf-8"?>
<sst xmlns="http://schemas.openxmlformats.org/spreadsheetml/2006/main" count="48" uniqueCount="46">
  <si>
    <t>Jagunemine aastate lõikes</t>
  </si>
  <si>
    <t xml:space="preserve">Kuluartikkel </t>
  </si>
  <si>
    <t>Ühik</t>
  </si>
  <si>
    <t>Ühiku hind</t>
  </si>
  <si>
    <t>Kokku</t>
  </si>
  <si>
    <t>kuu</t>
  </si>
  <si>
    <t xml:space="preserve">Teavitus (artiklid, veebileht, materjalide koostamine, esimesel aastal tööriistakasti tehniline loomine) </t>
  </si>
  <si>
    <t xml:space="preserve">seminar </t>
  </si>
  <si>
    <t>koolitus</t>
  </si>
  <si>
    <t>1 kogukond</t>
  </si>
  <si>
    <t>kohtumine</t>
  </si>
  <si>
    <t xml:space="preserve">kogukond </t>
  </si>
  <si>
    <t xml:space="preserve">KOKKU </t>
  </si>
  <si>
    <t>kuu keskmine</t>
  </si>
  <si>
    <t>Administreerimiskulu - bürootarbed, side- ja sõidukulud, raamatupidamine</t>
  </si>
  <si>
    <t xml:space="preserve">Tehniline tugi -  vastavalt vajadusele tellitakse assistendi tööd (tegevuste elluviimiseks) jne. </t>
  </si>
  <si>
    <t>Palgafond - kaks inimest (osalise ajaga). 2023 on arvestatud 10 kuud, teistel aastatel 12 kuud. Projekti juhtimine, sh tegevuste elluviimise tagamine</t>
  </si>
  <si>
    <t>1. Esimene tegevussuund</t>
  </si>
  <si>
    <t>kuu kesmine</t>
  </si>
  <si>
    <t>grupp</t>
  </si>
  <si>
    <t>1.4 Pilootprogrammi – ABCD lähenemise rakendamine Eesti kogukondadega. Toimub kahel korral. Esimene grupp: 7 kogukonda. Teine grupp: 8 kogukonda</t>
  </si>
  <si>
    <t>koolitus/grupp</t>
  </si>
  <si>
    <t>kogukond</t>
  </si>
  <si>
    <t>1.5 Kohalike vestlusring. Koolitame kaks gruppi, kokku 24 inimest.</t>
  </si>
  <si>
    <t>1.3 Hõlbustajate koolitamine. Koolitame kaks gruppi. Kokku 30 inimest.</t>
  </si>
  <si>
    <t>1.6 Avatud Dialoogi põhine töö kogukondadega. Töö kuni 3 kogukonnaga</t>
  </si>
  <si>
    <t>1.7 Kogukonna arendajate kogukond. Kohtumistega seotud kulud. Tööriistakasti täiendamine</t>
  </si>
  <si>
    <t>2. Teine tegevussuund</t>
  </si>
  <si>
    <t>Juhtimine ning kommunikatsiooni- ja teavitustegevus 
(sh tööriistakasti loomine)</t>
  </si>
  <si>
    <t>7. Eelarve*</t>
  </si>
  <si>
    <t>3. Kolmas tegevussuund</t>
  </si>
  <si>
    <t>Kulude selgitus: Läbivalt on arvestatud tavapäraste koolitus- ja seminaride korraldamise kuludega (esineja/koolitaja, ruumirent, koolitusmaterjal, kohvipaus)</t>
  </si>
  <si>
    <t>2.1 Kodanikuühiskonna kriisivõrgustiku töös, sh aastas 1-2 füüsilist kohtumist, kokku 4 kohtumist</t>
  </si>
  <si>
    <t>2.2  Hetkeolukorra ülevaate koostamine</t>
  </si>
  <si>
    <t>seminar/grupp</t>
  </si>
  <si>
    <t>3.1 Eeltöö, sh 3 ümarlauda</t>
  </si>
  <si>
    <t>töö/dokument</t>
  </si>
  <si>
    <t>töö/materjalid</t>
  </si>
  <si>
    <t>1.1 Eeltöö (koolituse, koostööseminari ja ABCD materjali ettevalmistus)</t>
  </si>
  <si>
    <t>3.2 Kriisivalmiduse ja kodanikukaitsega seotud koolitused. Kokku toimub 8 koolitust. Koolitused salvestatakse</t>
  </si>
  <si>
    <t>3.3  Kogukonna kriisivalmiduse mentorprogramm. Kokku osaleb 4 kogukonda.</t>
  </si>
  <si>
    <t xml:space="preserve">*Tegu on indikatiivse eelarvega, mille koostamisel lähtuti sellest, et strateegilise partnerluse toetus aasta kohta on hinnanguliselt 70 000 eurot. Eelarve ülesehitus vastab taotluse punktis 6 toodud aja- ja tegevuskavale. </t>
  </si>
  <si>
    <t>KOKKU</t>
  </si>
  <si>
    <r>
      <t xml:space="preserve">3.4 Seminarid KOV kriisikomisjonidele. Igas regioonis (kokku 4) üks kahepäevane seminar (keskmiselt 15 osalejat). Kokku 60 inimest. </t>
    </r>
    <r>
      <rPr>
        <b/>
        <i/>
        <sz val="11"/>
        <color theme="1"/>
        <rFont val="Calibri"/>
        <family val="2"/>
        <scheme val="minor"/>
      </rPr>
      <t>Selgitus:</t>
    </r>
    <r>
      <rPr>
        <i/>
        <sz val="11"/>
        <color theme="1"/>
        <rFont val="Calibri"/>
        <family val="2"/>
        <scheme val="minor"/>
      </rPr>
      <t xml:space="preserve"> Taotluse eelarves oli selle tegevuse kulu real 2.3. Seoses lepingu sõlmimisega toodi see tegevus SiMi ettepanekul tegevussuuna nr 3 alla).</t>
    </r>
  </si>
  <si>
    <t>aasta</t>
  </si>
  <si>
    <t>1.2 Koostööseminarid, kokku korraldame kaks. Ühel osaleb kuni 100 inimest. Cormac Russelli visiit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</si>
</sst>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FEFE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FEFE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FEFEF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/>
    <xf numFmtId="0" fontId="11" fillId="0" borderId="0" xfId="0" applyFont="1"/>
    <xf numFmtId="0" fontId="0" fillId="0" borderId="0" xfId="0" applyAlignment="1">
      <alignment horizontal="left"/>
    </xf>
    <xf numFmtId="0" fontId="5" fillId="0" borderId="1" xfId="0" applyFont="1" applyBorder="1"/>
    <xf numFmtId="0" fontId="8" fillId="0" borderId="0" xfId="0" applyFont="1" applyAlignment="1">
      <alignment horizontal="left" wrapText="1"/>
    </xf>
    <xf numFmtId="0" fontId="0" fillId="0" borderId="0" xfId="0" applyBorder="1"/>
    <xf numFmtId="0" fontId="9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4" fillId="0" borderId="1" xfId="0" applyFont="1" applyBorder="1"/>
    <xf numFmtId="0" fontId="9" fillId="2" borderId="1" xfId="0" applyFont="1" applyFill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9" fillId="2" borderId="1" xfId="0" applyFont="1" applyFill="1" applyBorder="1"/>
    <xf numFmtId="0" fontId="9" fillId="9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4" fillId="2" borderId="1" xfId="0" applyFont="1" applyFill="1" applyBorder="1"/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5" fillId="4" borderId="1" xfId="0" applyFont="1" applyFill="1" applyBorder="1"/>
    <xf numFmtId="0" fontId="9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/>
    <xf numFmtId="0" fontId="5" fillId="6" borderId="1" xfId="0" applyFont="1" applyFill="1" applyBorder="1"/>
    <xf numFmtId="0" fontId="9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5" fillId="7" borderId="1" xfId="0" applyFont="1" applyFill="1" applyBorder="1"/>
    <xf numFmtId="0" fontId="5" fillId="8" borderId="1" xfId="0" applyFont="1" applyFill="1" applyBorder="1"/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002"/>
  <sheetViews>
    <sheetView tabSelected="1" topLeftCell="A28" zoomScale="80" zoomScaleNormal="80" workbookViewId="0">
      <selection activeCell="L17" sqref="L17"/>
    </sheetView>
  </sheetViews>
  <sheetFormatPr defaultColWidth="14.453125" defaultRowHeight="15" customHeight="1" x14ac:dyDescent="0.35"/>
  <cols>
    <col min="1" max="1" width="5.08984375" customWidth="1"/>
    <col min="2" max="2" width="38.08984375" customWidth="1"/>
    <col min="3" max="3" width="13.54296875" customWidth="1"/>
    <col min="4" max="4" width="11.26953125" customWidth="1"/>
    <col min="5" max="6" width="10.453125" customWidth="1"/>
    <col min="7" max="9" width="8.7265625" customWidth="1"/>
    <col min="10" max="10" width="16.7265625" customWidth="1"/>
    <col min="11" max="26" width="8.7265625" customWidth="1"/>
  </cols>
  <sheetData>
    <row r="3" spans="2:15" ht="18" customHeight="1" x14ac:dyDescent="0.45">
      <c r="B3" s="2" t="s">
        <v>29</v>
      </c>
    </row>
    <row r="4" spans="2:15" ht="15.5" x14ac:dyDescent="0.35">
      <c r="B4" s="11"/>
      <c r="C4" s="11"/>
      <c r="D4" s="11"/>
      <c r="E4" s="11"/>
      <c r="F4" s="12" t="s">
        <v>0</v>
      </c>
      <c r="G4" s="13"/>
      <c r="H4" s="13"/>
      <c r="I4" s="13"/>
      <c r="J4" s="6"/>
    </row>
    <row r="5" spans="2:15" ht="15.5" x14ac:dyDescent="0.35">
      <c r="B5" s="14" t="s">
        <v>1</v>
      </c>
      <c r="C5" s="14" t="s">
        <v>2</v>
      </c>
      <c r="D5" s="14" t="s">
        <v>3</v>
      </c>
      <c r="E5" s="14" t="s">
        <v>4</v>
      </c>
      <c r="F5" s="15">
        <v>2023</v>
      </c>
      <c r="G5" s="15">
        <v>2024</v>
      </c>
      <c r="H5" s="15">
        <v>2025</v>
      </c>
      <c r="I5" s="15">
        <v>2026</v>
      </c>
      <c r="J5" s="7"/>
    </row>
    <row r="6" spans="2:15" ht="30.5" customHeight="1" x14ac:dyDescent="0.35">
      <c r="B6" s="16" t="s">
        <v>28</v>
      </c>
      <c r="C6" s="16"/>
      <c r="D6" s="16"/>
      <c r="E6" s="16"/>
      <c r="F6" s="16"/>
      <c r="G6" s="16"/>
      <c r="H6" s="16"/>
      <c r="I6" s="16"/>
      <c r="J6" s="6"/>
    </row>
    <row r="7" spans="2:15" ht="62" customHeight="1" x14ac:dyDescent="0.35">
      <c r="B7" s="17" t="s">
        <v>16</v>
      </c>
      <c r="C7" s="18" t="s">
        <v>5</v>
      </c>
      <c r="D7" s="4">
        <v>2300</v>
      </c>
      <c r="E7" s="4">
        <f>SUM(F7:I7)</f>
        <v>105800</v>
      </c>
      <c r="F7" s="19">
        <v>23000</v>
      </c>
      <c r="G7" s="19">
        <v>27600</v>
      </c>
      <c r="H7" s="19">
        <v>27600</v>
      </c>
      <c r="I7" s="19">
        <v>27600</v>
      </c>
      <c r="J7" s="8"/>
    </row>
    <row r="8" spans="2:15" ht="48.5" customHeight="1" x14ac:dyDescent="0.35">
      <c r="B8" s="17" t="s">
        <v>15</v>
      </c>
      <c r="C8" s="20" t="s">
        <v>13</v>
      </c>
      <c r="D8" s="4">
        <v>239.58</v>
      </c>
      <c r="E8" s="4">
        <v>11500</v>
      </c>
      <c r="F8" s="19">
        <v>7400</v>
      </c>
      <c r="G8" s="19">
        <v>400</v>
      </c>
      <c r="H8" s="19">
        <v>900</v>
      </c>
      <c r="I8" s="19">
        <v>2800</v>
      </c>
      <c r="J8" s="8"/>
    </row>
    <row r="9" spans="2:15" ht="32" customHeight="1" x14ac:dyDescent="0.35">
      <c r="B9" s="17" t="s">
        <v>14</v>
      </c>
      <c r="C9" s="18" t="s">
        <v>5</v>
      </c>
      <c r="D9" s="4">
        <v>400</v>
      </c>
      <c r="E9" s="4">
        <v>18400</v>
      </c>
      <c r="F9" s="19">
        <v>4000</v>
      </c>
      <c r="G9" s="19">
        <v>4800</v>
      </c>
      <c r="H9" s="19">
        <v>4800</v>
      </c>
      <c r="I9" s="19">
        <v>4800</v>
      </c>
      <c r="J9" s="9"/>
    </row>
    <row r="10" spans="2:15" ht="45.5" customHeight="1" x14ac:dyDescent="0.35">
      <c r="B10" s="17" t="s">
        <v>6</v>
      </c>
      <c r="C10" s="20" t="s">
        <v>18</v>
      </c>
      <c r="D10" s="4">
        <v>250</v>
      </c>
      <c r="E10" s="4">
        <v>12000</v>
      </c>
      <c r="F10" s="19">
        <v>6000</v>
      </c>
      <c r="G10" s="19">
        <v>2000</v>
      </c>
      <c r="H10" s="19">
        <v>2000</v>
      </c>
      <c r="I10" s="19">
        <v>2000</v>
      </c>
      <c r="J10" s="6"/>
    </row>
    <row r="11" spans="2:15" ht="34.5" customHeight="1" x14ac:dyDescent="0.35">
      <c r="B11" s="21" t="s">
        <v>42</v>
      </c>
      <c r="C11" s="22"/>
      <c r="D11" s="4"/>
      <c r="E11" s="11">
        <f>SUM(E7:E10)-5296.31</f>
        <v>142403.69</v>
      </c>
      <c r="F11" s="23">
        <f>SUM(F7:F10)-5296.31</f>
        <v>35103.69</v>
      </c>
      <c r="G11" s="23">
        <f>SUM(G7:G10)</f>
        <v>34800</v>
      </c>
      <c r="H11" s="23">
        <f>SUM(H7:H10)</f>
        <v>35300</v>
      </c>
      <c r="I11" s="23">
        <f>SUM(I7:I10)</f>
        <v>37200</v>
      </c>
      <c r="J11" s="10"/>
    </row>
    <row r="12" spans="2:15" ht="14.5" x14ac:dyDescent="0.35">
      <c r="B12" s="18"/>
      <c r="C12" s="18"/>
      <c r="D12" s="4"/>
      <c r="E12" s="4"/>
      <c r="F12" s="19"/>
      <c r="G12" s="19"/>
      <c r="H12" s="19"/>
      <c r="I12" s="19"/>
      <c r="J12" s="6"/>
    </row>
    <row r="13" spans="2:15" ht="15.5" x14ac:dyDescent="0.35">
      <c r="B13" s="24" t="s">
        <v>17</v>
      </c>
      <c r="C13" s="25"/>
      <c r="D13" s="26"/>
      <c r="E13" s="26"/>
      <c r="F13" s="27"/>
      <c r="G13" s="27"/>
      <c r="H13" s="27"/>
      <c r="I13" s="27"/>
      <c r="J13" s="6"/>
    </row>
    <row r="14" spans="2:15" ht="32.5" customHeight="1" x14ac:dyDescent="0.35">
      <c r="B14" s="17" t="s">
        <v>38</v>
      </c>
      <c r="C14" s="20" t="s">
        <v>37</v>
      </c>
      <c r="D14" s="4">
        <v>2400.02</v>
      </c>
      <c r="E14" s="4">
        <f>F14</f>
        <v>2400.02</v>
      </c>
      <c r="F14" s="19">
        <f>1000+1400.02</f>
        <v>2400.02</v>
      </c>
      <c r="G14" s="19"/>
      <c r="H14" s="19"/>
      <c r="I14" s="19"/>
      <c r="J14" s="10"/>
    </row>
    <row r="15" spans="2:15" ht="43.5" x14ac:dyDescent="0.35">
      <c r="B15" s="17" t="s">
        <v>45</v>
      </c>
      <c r="C15" s="18" t="s">
        <v>7</v>
      </c>
      <c r="D15" s="4">
        <v>4494.54</v>
      </c>
      <c r="E15" s="4">
        <f>F15+G15</f>
        <v>13483.619999999999</v>
      </c>
      <c r="F15" s="19">
        <f>2000+1483.62</f>
        <v>3483.62</v>
      </c>
      <c r="G15" s="19">
        <v>10000</v>
      </c>
      <c r="H15" s="19"/>
      <c r="I15" s="19"/>
      <c r="J15" s="10"/>
    </row>
    <row r="16" spans="2:15" ht="37.5" customHeight="1" x14ac:dyDescent="0.35">
      <c r="B16" s="17" t="s">
        <v>24</v>
      </c>
      <c r="C16" s="20" t="s">
        <v>21</v>
      </c>
      <c r="D16" s="4">
        <v>2060.335</v>
      </c>
      <c r="E16" s="4">
        <f>F16+H16</f>
        <v>4120.67</v>
      </c>
      <c r="F16" s="19">
        <f>1100+1920.67</f>
        <v>3020.67</v>
      </c>
      <c r="G16" s="19"/>
      <c r="H16" s="19">
        <v>1100</v>
      </c>
      <c r="I16" s="19"/>
      <c r="J16" s="10"/>
      <c r="O16" s="1"/>
    </row>
    <row r="17" spans="2:10" ht="58" x14ac:dyDescent="0.35">
      <c r="B17" s="17" t="s">
        <v>20</v>
      </c>
      <c r="C17" s="18" t="s">
        <v>9</v>
      </c>
      <c r="D17" s="4">
        <v>2500</v>
      </c>
      <c r="E17" s="4">
        <f>D17*15</f>
        <v>37500</v>
      </c>
      <c r="F17" s="19"/>
      <c r="G17" s="19">
        <v>17500</v>
      </c>
      <c r="H17" s="19">
        <v>12500</v>
      </c>
      <c r="I17" s="19">
        <v>7500</v>
      </c>
      <c r="J17" s="8"/>
    </row>
    <row r="18" spans="2:10" ht="37" customHeight="1" x14ac:dyDescent="0.35">
      <c r="B18" s="17" t="s">
        <v>23</v>
      </c>
      <c r="C18" s="20" t="s">
        <v>19</v>
      </c>
      <c r="D18" s="4">
        <v>13246</v>
      </c>
      <c r="E18" s="4">
        <f>F18+H18+I18</f>
        <v>26492</v>
      </c>
      <c r="F18" s="19">
        <f>13000+492</f>
        <v>13492</v>
      </c>
      <c r="G18" s="19"/>
      <c r="H18" s="19">
        <v>9000</v>
      </c>
      <c r="I18" s="19">
        <v>4000</v>
      </c>
      <c r="J18" s="10"/>
    </row>
    <row r="19" spans="2:10" ht="29" x14ac:dyDescent="0.35">
      <c r="B19" s="17" t="s">
        <v>25</v>
      </c>
      <c r="C19" s="20" t="s">
        <v>22</v>
      </c>
      <c r="D19" s="4">
        <v>4500</v>
      </c>
      <c r="E19" s="4">
        <f>4500*3</f>
        <v>13500</v>
      </c>
      <c r="F19" s="19"/>
      <c r="G19" s="19">
        <v>4500</v>
      </c>
      <c r="H19" s="19">
        <v>4500</v>
      </c>
      <c r="I19" s="19">
        <v>4500</v>
      </c>
      <c r="J19" s="6"/>
    </row>
    <row r="20" spans="2:10" ht="44" customHeight="1" x14ac:dyDescent="0.35">
      <c r="B20" s="17" t="s">
        <v>26</v>
      </c>
      <c r="C20" s="38" t="s">
        <v>44</v>
      </c>
      <c r="D20" s="4">
        <v>2000</v>
      </c>
      <c r="E20" s="4">
        <v>8000</v>
      </c>
      <c r="F20" s="19">
        <v>2000</v>
      </c>
      <c r="G20" s="19">
        <v>2000</v>
      </c>
      <c r="H20" s="19">
        <v>2000</v>
      </c>
      <c r="I20" s="19">
        <v>2000</v>
      </c>
      <c r="J20" s="8"/>
    </row>
    <row r="21" spans="2:10" ht="59" customHeight="1" x14ac:dyDescent="0.35">
      <c r="B21" s="20" t="s">
        <v>31</v>
      </c>
      <c r="C21" s="18"/>
      <c r="D21" s="4"/>
      <c r="E21" s="4"/>
      <c r="F21" s="19"/>
      <c r="G21" s="19"/>
      <c r="H21" s="19"/>
      <c r="I21" s="19"/>
      <c r="J21" s="6"/>
    </row>
    <row r="22" spans="2:10" ht="15.5" x14ac:dyDescent="0.35">
      <c r="B22" s="28" t="s">
        <v>27</v>
      </c>
      <c r="C22" s="29"/>
      <c r="D22" s="30"/>
      <c r="E22" s="30"/>
      <c r="F22" s="31"/>
      <c r="G22" s="31"/>
      <c r="H22" s="31"/>
      <c r="I22" s="31"/>
      <c r="J22" s="6"/>
    </row>
    <row r="23" spans="2:10" ht="43.5" x14ac:dyDescent="0.35">
      <c r="B23" s="17" t="s">
        <v>32</v>
      </c>
      <c r="C23" s="18" t="s">
        <v>10</v>
      </c>
      <c r="D23" s="4">
        <v>700</v>
      </c>
      <c r="E23" s="4">
        <f>D23*4</f>
        <v>2800</v>
      </c>
      <c r="F23" s="19">
        <v>700</v>
      </c>
      <c r="G23" s="19">
        <v>700</v>
      </c>
      <c r="H23" s="19">
        <v>700</v>
      </c>
      <c r="I23" s="19">
        <v>700</v>
      </c>
      <c r="J23" s="8"/>
    </row>
    <row r="24" spans="2:10" ht="14.5" x14ac:dyDescent="0.35">
      <c r="B24" s="17" t="s">
        <v>33</v>
      </c>
      <c r="C24" s="20" t="s">
        <v>36</v>
      </c>
      <c r="D24" s="4">
        <v>1000</v>
      </c>
      <c r="E24" s="4">
        <v>1000</v>
      </c>
      <c r="F24" s="19">
        <v>1000</v>
      </c>
      <c r="G24" s="19"/>
      <c r="H24" s="19"/>
      <c r="I24" s="19"/>
      <c r="J24" s="8"/>
    </row>
    <row r="25" spans="2:10" ht="15.75" customHeight="1" x14ac:dyDescent="0.35">
      <c r="B25" s="32" t="s">
        <v>30</v>
      </c>
      <c r="C25" s="33"/>
      <c r="D25" s="34"/>
      <c r="E25" s="34"/>
      <c r="F25" s="35"/>
      <c r="G25" s="35"/>
      <c r="H25" s="35"/>
      <c r="I25" s="35"/>
      <c r="J25" s="6"/>
    </row>
    <row r="26" spans="2:10" ht="15.75" customHeight="1" x14ac:dyDescent="0.35">
      <c r="B26" s="17" t="s">
        <v>35</v>
      </c>
      <c r="C26" s="20" t="s">
        <v>36</v>
      </c>
      <c r="D26" s="4">
        <v>2300</v>
      </c>
      <c r="E26" s="4">
        <v>2300</v>
      </c>
      <c r="F26" s="19">
        <v>2300</v>
      </c>
      <c r="G26" s="19"/>
      <c r="H26" s="19"/>
      <c r="I26" s="19"/>
      <c r="J26" s="8"/>
    </row>
    <row r="27" spans="2:10" ht="44" customHeight="1" x14ac:dyDescent="0.35">
      <c r="B27" s="17" t="s">
        <v>39</v>
      </c>
      <c r="C27" s="20" t="s">
        <v>8</v>
      </c>
      <c r="D27" s="4">
        <v>1800</v>
      </c>
      <c r="E27" s="4">
        <f>D27*8</f>
        <v>14400</v>
      </c>
      <c r="F27" s="19">
        <v>3600</v>
      </c>
      <c r="G27" s="19">
        <v>3600</v>
      </c>
      <c r="H27" s="19"/>
      <c r="I27" s="19">
        <v>7200</v>
      </c>
      <c r="J27" s="8"/>
    </row>
    <row r="28" spans="2:10" ht="27" customHeight="1" x14ac:dyDescent="0.35">
      <c r="B28" s="17" t="s">
        <v>40</v>
      </c>
      <c r="C28" s="18" t="s">
        <v>11</v>
      </c>
      <c r="D28" s="4">
        <v>2000</v>
      </c>
      <c r="E28" s="4">
        <v>8000</v>
      </c>
      <c r="F28" s="19"/>
      <c r="G28" s="19">
        <v>2000</v>
      </c>
      <c r="H28" s="19">
        <v>2000</v>
      </c>
      <c r="I28" s="19">
        <v>4000</v>
      </c>
      <c r="J28" s="8"/>
    </row>
    <row r="29" spans="2:10" ht="104" customHeight="1" x14ac:dyDescent="0.35">
      <c r="B29" s="17" t="s">
        <v>43</v>
      </c>
      <c r="C29" s="20" t="s">
        <v>34</v>
      </c>
      <c r="D29" s="4">
        <v>2900</v>
      </c>
      <c r="E29" s="4">
        <f>SUM(F29:I29)</f>
        <v>11600</v>
      </c>
      <c r="F29" s="19">
        <v>2900</v>
      </c>
      <c r="G29" s="19">
        <v>2900</v>
      </c>
      <c r="H29" s="19">
        <v>2900</v>
      </c>
      <c r="I29" s="19">
        <v>2900</v>
      </c>
      <c r="J29" s="6"/>
    </row>
    <row r="30" spans="2:10" ht="15.75" customHeight="1" x14ac:dyDescent="0.35">
      <c r="B30" s="36" t="s">
        <v>12</v>
      </c>
      <c r="C30" s="18"/>
      <c r="D30" s="4"/>
      <c r="E30" s="37">
        <f>E11+SUM(E14:E29)</f>
        <v>288000</v>
      </c>
      <c r="F30" s="37">
        <f t="shared" ref="F30:I30" si="0">F11+SUM(F14:F29)</f>
        <v>70000</v>
      </c>
      <c r="G30" s="37">
        <f t="shared" si="0"/>
        <v>78000</v>
      </c>
      <c r="H30" s="37">
        <f t="shared" si="0"/>
        <v>70000</v>
      </c>
      <c r="I30" s="37">
        <f t="shared" si="0"/>
        <v>70000</v>
      </c>
      <c r="J30" s="8"/>
    </row>
    <row r="31" spans="2:10" ht="15.5" customHeight="1" x14ac:dyDescent="0.35"/>
    <row r="32" spans="2:10" s="3" customFormat="1" ht="27" customHeight="1" x14ac:dyDescent="0.35">
      <c r="B32" s="5" t="s">
        <v>41</v>
      </c>
      <c r="C32" s="5"/>
      <c r="D32" s="5"/>
      <c r="E32" s="5"/>
      <c r="F32" s="5"/>
      <c r="G32" s="5"/>
      <c r="H32" s="5"/>
      <c r="I32" s="5"/>
    </row>
    <row r="33" spans="3:3" ht="15.75" customHeight="1" x14ac:dyDescent="0.35"/>
    <row r="34" spans="3:3" ht="15.75" customHeight="1" x14ac:dyDescent="0.35"/>
    <row r="35" spans="3:3" ht="15.75" customHeight="1" x14ac:dyDescent="0.35">
      <c r="C35" s="1"/>
    </row>
    <row r="36" spans="3:3" ht="15.75" customHeight="1" x14ac:dyDescent="0.35"/>
    <row r="37" spans="3:3" ht="15.75" customHeight="1" x14ac:dyDescent="0.35"/>
    <row r="38" spans="3:3" ht="15.75" customHeight="1" x14ac:dyDescent="0.35"/>
    <row r="39" spans="3:3" ht="15.75" customHeight="1" x14ac:dyDescent="0.35"/>
    <row r="40" spans="3:3" ht="15.75" customHeight="1" x14ac:dyDescent="0.35"/>
    <row r="41" spans="3:3" ht="15.75" customHeight="1" x14ac:dyDescent="0.35"/>
    <row r="42" spans="3:3" ht="15.75" customHeight="1" x14ac:dyDescent="0.35"/>
    <row r="43" spans="3:3" ht="15.75" customHeight="1" x14ac:dyDescent="0.35"/>
    <row r="44" spans="3:3" ht="15.75" customHeight="1" x14ac:dyDescent="0.35"/>
    <row r="45" spans="3:3" ht="15.75" customHeight="1" x14ac:dyDescent="0.35"/>
    <row r="46" spans="3:3" ht="15.75" customHeight="1" x14ac:dyDescent="0.35"/>
    <row r="47" spans="3:3" ht="15.75" customHeight="1" x14ac:dyDescent="0.35"/>
    <row r="48" spans="3: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mergeCells count="4">
    <mergeCell ref="F4:I4"/>
    <mergeCell ref="B6:I6"/>
    <mergeCell ref="B32:I32"/>
    <mergeCell ref="B11:C1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</dc:creator>
  <cp:lastModifiedBy>Heleriin Jõesalu</cp:lastModifiedBy>
  <cp:lastPrinted>2023-01-15T20:57:23Z</cp:lastPrinted>
  <dcterms:created xsi:type="dcterms:W3CDTF">2023-01-09T09:43:38Z</dcterms:created>
  <dcterms:modified xsi:type="dcterms:W3CDTF">2024-02-20T17:07:11Z</dcterms:modified>
</cp:coreProperties>
</file>