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kumfailid.intra.rmv\kasutajad\juta.lemmik\personal\Riigieelarve kasutamine 2022\"/>
    </mc:Choice>
  </mc:AlternateContent>
  <xr:revisionPtr revIDLastSave="0" documentId="13_ncr:1_{A30E12D5-22B8-46F2-BF83-BFEA6D17A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l min toetuse kasutamine 2022" sheetId="1" r:id="rId1"/>
    <sheet name="Leht1" sheetId="3" r:id="rId2"/>
    <sheet name="Kul min 2020 INV jäägi kasutus" sheetId="2" state="hidden" r:id="rId3"/>
  </sheets>
  <definedNames>
    <definedName name="_xlnm.Print_Area" localSheetId="2">'Kul min 2020 INV jäägi kasutus'!$B$4:$M$27</definedName>
    <definedName name="_xlnm.Print_Area" localSheetId="0">'Kul min toetuse kasutamine 2022'!$B$4:$S$39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R26" i="1"/>
  <c r="O23" i="1"/>
  <c r="I23" i="1"/>
  <c r="H23" i="1"/>
  <c r="G23" i="1"/>
  <c r="F23" i="1"/>
  <c r="E23" i="1"/>
  <c r="D2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29" i="1" s="1"/>
  <c r="R21" i="1"/>
  <c r="R20" i="1" l="1"/>
  <c r="R19" i="1"/>
  <c r="R18" i="1"/>
  <c r="N23" i="1" l="1"/>
  <c r="M29" i="1" l="1"/>
  <c r="N29" i="1" l="1"/>
  <c r="Q12" i="1"/>
  <c r="Q29" i="1" s="1"/>
  <c r="P12" i="1"/>
  <c r="P29" i="1" s="1"/>
  <c r="O29" i="1"/>
  <c r="R17" i="1"/>
  <c r="R27" i="1" l="1"/>
  <c r="R25" i="1"/>
  <c r="R24" i="1"/>
  <c r="R22" i="1"/>
  <c r="R16" i="1"/>
  <c r="S16" i="1" s="1"/>
  <c r="R15" i="1"/>
  <c r="S15" i="1" s="1"/>
  <c r="R14" i="1"/>
  <c r="S14" i="1" s="1"/>
  <c r="R13" i="1"/>
  <c r="S13" i="1" s="1"/>
  <c r="R12" i="1" l="1"/>
  <c r="L29" i="1"/>
  <c r="K29" i="1"/>
  <c r="J23" i="1" l="1"/>
  <c r="R23" i="1" s="1"/>
  <c r="J14" i="2" l="1"/>
  <c r="I29" i="1"/>
  <c r="I14" i="2" l="1"/>
  <c r="J29" i="1" l="1"/>
  <c r="H29" i="1"/>
  <c r="G29" i="1"/>
  <c r="F29" i="1"/>
  <c r="E29" i="1"/>
  <c r="K14" i="2" l="1"/>
  <c r="L12" i="2"/>
  <c r="R28" i="1"/>
  <c r="R29" i="1"/>
  <c r="H14" i="2" l="1"/>
  <c r="G14" i="2"/>
  <c r="F14" i="2"/>
  <c r="E14" i="2"/>
  <c r="D14" i="2"/>
  <c r="C14" i="2"/>
  <c r="L13" i="2"/>
  <c r="M13" i="2" s="1"/>
  <c r="M12" i="2"/>
  <c r="L14" i="2" l="1"/>
  <c r="M14" i="2"/>
  <c r="D29" i="1" l="1"/>
  <c r="S28" i="1"/>
  <c r="S27" i="1"/>
  <c r="S23" i="1"/>
  <c r="S12" i="1"/>
  <c r="S29" i="1" l="1"/>
  <c r="S30" i="1"/>
</calcChain>
</file>

<file path=xl/sharedStrings.xml><?xml version="1.0" encoding="utf-8"?>
<sst xmlns="http://schemas.openxmlformats.org/spreadsheetml/2006/main" count="63" uniqueCount="45">
  <si>
    <t>Toetus</t>
  </si>
  <si>
    <t>Eraldatud summa €</t>
  </si>
  <si>
    <t>Toetuse kasutamine</t>
  </si>
  <si>
    <t>jaanuar</t>
  </si>
  <si>
    <t>veebruar</t>
  </si>
  <si>
    <t>märts</t>
  </si>
  <si>
    <t>toetuse kasutamine kokku</t>
  </si>
  <si>
    <t>Remondifondi toetus</t>
  </si>
  <si>
    <t>Riigikogu täiendav toetus (kunstlumi)</t>
  </si>
  <si>
    <t>RIIGIEELARVELISE SIHTOTSTARBELISE TOETUSE KASUTAMISE</t>
  </si>
  <si>
    <t>Juta Lemmik</t>
  </si>
  <si>
    <t>Finantsist</t>
  </si>
  <si>
    <t>Kontakttelefon: 445 6117</t>
  </si>
  <si>
    <t>e-post: raamatupidaja@joulumae.ee</t>
  </si>
  <si>
    <t>KOKKU</t>
  </si>
  <si>
    <t>,</t>
  </si>
  <si>
    <t>aprill</t>
  </si>
  <si>
    <t>Jääk 2020.aastast</t>
  </si>
  <si>
    <t>LEPING  nr 7-10/2656-2</t>
  </si>
  <si>
    <t>RIIGIEELARVELISE TEGEVUSTOETUSE KASUTAMISE</t>
  </si>
  <si>
    <t>kontroll</t>
  </si>
  <si>
    <t>mai</t>
  </si>
  <si>
    <t>Investeeringutoetus:</t>
  </si>
  <si>
    <t>Välispordiväljakud MATA projekti kaasfinantseering (jääk 2020. aastast)</t>
  </si>
  <si>
    <t>juuni</t>
  </si>
  <si>
    <t>juuli</t>
  </si>
  <si>
    <t>Käesolevaga kinnitan, et Sihtasutus Jõulumäe Tervisespordikeskus on Kultuuriministeeriumi eelarvest 2020. a eraldatud mittesihtotstarbelise investeeringutoetuse jäägist tekkepõhiselt kasutanud seisuga 31.07.2021. a järgnevalt:</t>
  </si>
  <si>
    <t>toetuse jääk seisuga 31.07.2021</t>
  </si>
  <si>
    <t xml:space="preserve">juuli </t>
  </si>
  <si>
    <t>august</t>
  </si>
  <si>
    <t>september</t>
  </si>
  <si>
    <t>oktoober</t>
  </si>
  <si>
    <t>november</t>
  </si>
  <si>
    <t>detsember</t>
  </si>
  <si>
    <t>välisprojekti kaasfinantseering</t>
  </si>
  <si>
    <t>sellest: liivahall</t>
  </si>
  <si>
    <t>LEPING  nr 7-10/4284-2</t>
  </si>
  <si>
    <t xml:space="preserve">           liivahall (2021. a jäägi ülekanne)</t>
  </si>
  <si>
    <t xml:space="preserve">           liikumisradade silla renoveerimine 7500</t>
  </si>
  <si>
    <t>sellest:       tehnikamaja renoveerimine  17000</t>
  </si>
  <si>
    <t xml:space="preserve">            muu investeering-liikumisraja valgustus</t>
  </si>
  <si>
    <t xml:space="preserve">           liivahall</t>
  </si>
  <si>
    <t>majutustubade renoveerimine 20 000</t>
  </si>
  <si>
    <t>Käesolevaga kinnitan, et Sihtasutus Jõulumäe Tervisespordikeskus on Kultuuriministeeriumi eelarvest 2022. a eraldatud sihtotstarbelist toetust kasutanud seisuga 31.12.2022. a  järgnevalt:</t>
  </si>
  <si>
    <t>toetuse jääk seisuga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</si>
</sst>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8"/>
      <color theme="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0" fillId="0" borderId="6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0" fillId="0" borderId="0" xfId="0" applyBorder="1" applyAlignment="1">
      <alignment horizontal="left" vertical="center" wrapText="1"/>
    </xf>
    <xf numFmtId="4" fontId="0" fillId="0" borderId="0" xfId="0" applyNumberForma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3" fillId="0" borderId="1" xfId="0" applyNumberFormat="1" applyFont="1" applyBorder="1"/>
    <xf numFmtId="0" fontId="0" fillId="0" borderId="7" xfId="0" applyFill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6" fillId="0" borderId="1" xfId="0" applyNumberFormat="1" applyFont="1" applyBorder="1"/>
    <xf numFmtId="0" fontId="5" fillId="2" borderId="0" xfId="0" applyFont="1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2" borderId="0" xfId="0" applyFont="1" applyFill="1"/>
    <xf numFmtId="0" fontId="8" fillId="0" borderId="0" xfId="0" applyFont="1"/>
    <xf numFmtId="0" fontId="2" fillId="0" borderId="0" xfId="0" applyFont="1"/>
    <xf numFmtId="0" fontId="1" fillId="0" borderId="1" xfId="0" applyFont="1" applyBorder="1"/>
    <xf numFmtId="4" fontId="0" fillId="2" borderId="0" xfId="0" applyNumberFormat="1" applyFill="1"/>
    <xf numFmtId="4" fontId="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4" fontId="10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8"/>
  <sheetViews>
    <sheetView tabSelected="1" workbookViewId="0">
      <selection activeCell="B4" sqref="B4:S39"/>
    </sheetView>
  </sheetViews>
  <sheetFormatPr defaultRowHeight="15" x14ac:dyDescent="0.25"/>
  <cols>
    <col min="1" max="1" width="4.28515625" customWidth="1"/>
    <col min="2" max="2" width="33.42578125" customWidth="1"/>
    <col min="3" max="3" width="12.28515625" customWidth="1"/>
    <col min="4" max="6" width="8.85546875" customWidth="1"/>
    <col min="7" max="7" width="9.140625" customWidth="1"/>
    <col min="8" max="9" width="11.42578125" customWidth="1"/>
    <col min="10" max="10" width="11.140625" customWidth="1"/>
    <col min="11" max="11" width="9.5703125" customWidth="1"/>
    <col min="12" max="15" width="10.42578125" customWidth="1"/>
    <col min="16" max="17" width="10.42578125" hidden="1" customWidth="1"/>
    <col min="18" max="18" width="11" customWidth="1"/>
    <col min="19" max="19" width="12.28515625" customWidth="1"/>
    <col min="20" max="20" width="11.140625" customWidth="1"/>
    <col min="21" max="21" width="9.140625" customWidth="1"/>
  </cols>
  <sheetData>
    <row r="2" spans="1:24" ht="27.75" customHeight="1" x14ac:dyDescent="0.25">
      <c r="A2" s="2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14"/>
      <c r="U2" s="14"/>
      <c r="V2" s="14"/>
      <c r="W2" s="14"/>
      <c r="X2" s="14"/>
    </row>
    <row r="3" spans="1:24" x14ac:dyDescent="0.25">
      <c r="E3" s="2"/>
    </row>
    <row r="4" spans="1:24" ht="33" customHeight="1" x14ac:dyDescent="0.25">
      <c r="B4" t="s">
        <v>9</v>
      </c>
      <c r="E4" s="15"/>
      <c r="F4" s="15"/>
      <c r="G4" s="16"/>
      <c r="H4" s="26"/>
      <c r="I4" s="35"/>
      <c r="J4" s="24"/>
      <c r="K4" s="36"/>
      <c r="L4" s="36"/>
      <c r="M4" s="39"/>
      <c r="N4" s="39"/>
      <c r="O4" s="38"/>
      <c r="P4" s="38"/>
      <c r="Q4" s="38"/>
      <c r="R4" s="15"/>
      <c r="S4" s="15"/>
    </row>
    <row r="5" spans="1:24" x14ac:dyDescent="0.25">
      <c r="B5" s="2" t="s">
        <v>36</v>
      </c>
      <c r="C5" s="4"/>
      <c r="D5" s="2"/>
    </row>
    <row r="6" spans="1:24" x14ac:dyDescent="0.25">
      <c r="A6" s="2"/>
      <c r="T6" s="2"/>
      <c r="U6" s="2"/>
    </row>
    <row r="7" spans="1:24" ht="26.25" customHeight="1" x14ac:dyDescent="0.25">
      <c r="B7" s="54" t="s">
        <v>43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U7" s="2"/>
    </row>
    <row r="8" spans="1:24" ht="18" customHeight="1" x14ac:dyDescent="0.25">
      <c r="V8" s="2"/>
    </row>
    <row r="9" spans="1:24" ht="18" customHeight="1" x14ac:dyDescent="0.25"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4" ht="15.75" customHeight="1" x14ac:dyDescent="0.25">
      <c r="B10" s="3"/>
      <c r="C10" s="3"/>
      <c r="D10" s="51" t="s">
        <v>2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10"/>
    </row>
    <row r="11" spans="1:24" ht="53.25" customHeight="1" x14ac:dyDescent="0.25">
      <c r="B11" s="6" t="s">
        <v>0</v>
      </c>
      <c r="C11" s="5" t="s">
        <v>1</v>
      </c>
      <c r="D11" s="6" t="s">
        <v>3</v>
      </c>
      <c r="E11" s="6" t="s">
        <v>4</v>
      </c>
      <c r="F11" s="6" t="s">
        <v>5</v>
      </c>
      <c r="G11" s="6" t="s">
        <v>16</v>
      </c>
      <c r="H11" s="6" t="s">
        <v>21</v>
      </c>
      <c r="I11" s="6" t="s">
        <v>24</v>
      </c>
      <c r="J11" s="6" t="s">
        <v>25</v>
      </c>
      <c r="K11" s="6" t="s">
        <v>29</v>
      </c>
      <c r="L11" s="6" t="s">
        <v>30</v>
      </c>
      <c r="M11" s="6" t="s">
        <v>31</v>
      </c>
      <c r="N11" s="6" t="s">
        <v>32</v>
      </c>
      <c r="O11" s="6" t="s">
        <v>33</v>
      </c>
      <c r="P11" s="6" t="s">
        <v>32</v>
      </c>
      <c r="Q11" s="6" t="s">
        <v>33</v>
      </c>
      <c r="R11" s="5" t="s">
        <v>6</v>
      </c>
      <c r="S11" s="8" t="s">
        <v>44</v>
      </c>
      <c r="T11" s="29"/>
      <c r="U11" s="2"/>
    </row>
    <row r="12" spans="1:24" ht="20.100000000000001" customHeight="1" x14ac:dyDescent="0.25">
      <c r="B12" s="43" t="s">
        <v>22</v>
      </c>
      <c r="C12" s="17">
        <f t="shared" ref="C12:R12" si="0">SUM(C13:C22)</f>
        <v>950000</v>
      </c>
      <c r="D12" s="17">
        <f t="shared" si="0"/>
        <v>200</v>
      </c>
      <c r="E12" s="17">
        <f t="shared" si="0"/>
        <v>7850</v>
      </c>
      <c r="F12" s="17">
        <f t="shared" si="0"/>
        <v>0</v>
      </c>
      <c r="G12" s="17">
        <f t="shared" si="0"/>
        <v>0</v>
      </c>
      <c r="H12" s="17">
        <f t="shared" si="0"/>
        <v>8595.59</v>
      </c>
      <c r="I12" s="17">
        <f t="shared" si="0"/>
        <v>1355.97</v>
      </c>
      <c r="J12" s="17">
        <f t="shared" si="0"/>
        <v>0</v>
      </c>
      <c r="K12" s="17">
        <f t="shared" si="0"/>
        <v>0</v>
      </c>
      <c r="L12" s="17">
        <f t="shared" si="0"/>
        <v>30732.63</v>
      </c>
      <c r="M12" s="17">
        <f t="shared" si="0"/>
        <v>49806.19</v>
      </c>
      <c r="N12" s="17">
        <f t="shared" si="0"/>
        <v>107502.05</v>
      </c>
      <c r="O12" s="17">
        <f t="shared" si="0"/>
        <v>57316.93</v>
      </c>
      <c r="P12" s="9">
        <f t="shared" si="0"/>
        <v>0</v>
      </c>
      <c r="Q12" s="9">
        <f t="shared" si="0"/>
        <v>0</v>
      </c>
      <c r="R12" s="9">
        <f t="shared" si="0"/>
        <v>263359.35999999999</v>
      </c>
      <c r="S12" s="9">
        <f>SUM(C12-R12)</f>
        <v>686640.64000000001</v>
      </c>
      <c r="T12" s="42"/>
      <c r="U12" s="42"/>
      <c r="V12" s="42"/>
    </row>
    <row r="13" spans="1:24" ht="20.100000000000001" customHeight="1" x14ac:dyDescent="0.25">
      <c r="B13" s="30" t="s">
        <v>35</v>
      </c>
      <c r="C13" s="45">
        <v>150000</v>
      </c>
      <c r="D13" s="31">
        <v>200</v>
      </c>
      <c r="E13" s="31">
        <v>7850</v>
      </c>
      <c r="F13" s="31">
        <v>0</v>
      </c>
      <c r="G13" s="31">
        <v>0</v>
      </c>
      <c r="H13" s="32">
        <v>8290</v>
      </c>
      <c r="I13" s="31">
        <v>0</v>
      </c>
      <c r="J13" s="31">
        <v>0</v>
      </c>
      <c r="K13" s="31">
        <v>0</v>
      </c>
      <c r="L13" s="31"/>
      <c r="M13" s="31"/>
      <c r="N13" s="31"/>
      <c r="O13" s="31">
        <v>45357.8</v>
      </c>
      <c r="P13" s="31"/>
      <c r="Q13" s="31"/>
      <c r="R13" s="31">
        <f t="shared" ref="R13:R22" si="1">SUM(D13:Q13)</f>
        <v>61697.8</v>
      </c>
      <c r="S13" s="33">
        <f>SUM(C13-R13)</f>
        <v>88302.2</v>
      </c>
      <c r="T13" s="44"/>
      <c r="V13" s="25"/>
    </row>
    <row r="14" spans="1:24" ht="20.100000000000001" customHeight="1" x14ac:dyDescent="0.25">
      <c r="B14" s="30" t="s">
        <v>40</v>
      </c>
      <c r="C14" s="45"/>
      <c r="D14" s="31"/>
      <c r="E14" s="31"/>
      <c r="F14" s="31"/>
      <c r="G14" s="31"/>
      <c r="H14" s="31">
        <v>305.58999999999997</v>
      </c>
      <c r="I14" s="31">
        <v>1355.97</v>
      </c>
      <c r="J14" s="31">
        <v>0</v>
      </c>
      <c r="K14" s="31">
        <v>0</v>
      </c>
      <c r="L14" s="31"/>
      <c r="M14" s="31"/>
      <c r="N14" s="31"/>
      <c r="O14" s="31"/>
      <c r="P14" s="31"/>
      <c r="Q14" s="31"/>
      <c r="R14" s="31">
        <f t="shared" si="1"/>
        <v>1661.56</v>
      </c>
      <c r="S14" s="33">
        <f>SUM(C14-R14)</f>
        <v>-1661.56</v>
      </c>
    </row>
    <row r="15" spans="1:24" ht="20.100000000000001" customHeight="1" x14ac:dyDescent="0.25">
      <c r="B15" s="30" t="s">
        <v>37</v>
      </c>
      <c r="C15" s="45">
        <v>200000</v>
      </c>
      <c r="D15" s="31"/>
      <c r="E15" s="31"/>
      <c r="F15" s="31"/>
      <c r="G15" s="31"/>
      <c r="H15" s="31"/>
      <c r="I15" s="31"/>
      <c r="J15" s="31"/>
      <c r="K15" s="31">
        <v>0</v>
      </c>
      <c r="L15" s="31">
        <v>30732.63</v>
      </c>
      <c r="M15" s="31">
        <v>49806.19</v>
      </c>
      <c r="N15" s="31">
        <v>107502.05</v>
      </c>
      <c r="O15" s="31">
        <v>11959.13</v>
      </c>
      <c r="P15" s="31"/>
      <c r="Q15" s="31"/>
      <c r="R15" s="31">
        <f t="shared" si="1"/>
        <v>200000</v>
      </c>
      <c r="S15" s="33">
        <f>SUM(C15-R15)</f>
        <v>0</v>
      </c>
      <c r="T15" s="42" t="s">
        <v>34</v>
      </c>
      <c r="U15" s="42"/>
    </row>
    <row r="16" spans="1:24" ht="20.100000000000001" customHeight="1" x14ac:dyDescent="0.25">
      <c r="B16" s="30" t="s">
        <v>41</v>
      </c>
      <c r="C16" s="48">
        <v>600000</v>
      </c>
      <c r="D16" s="31"/>
      <c r="E16" s="31"/>
      <c r="F16" s="31"/>
      <c r="G16" s="31"/>
      <c r="H16" s="31"/>
      <c r="I16" s="31"/>
      <c r="J16" s="31"/>
      <c r="K16" s="31">
        <v>0</v>
      </c>
      <c r="L16" s="31"/>
      <c r="M16" s="31"/>
      <c r="N16" s="31"/>
      <c r="O16" s="31"/>
      <c r="P16" s="31"/>
      <c r="Q16" s="31"/>
      <c r="R16" s="31">
        <f t="shared" si="1"/>
        <v>0</v>
      </c>
      <c r="S16" s="33">
        <f>SUM(C16-R16)</f>
        <v>600000</v>
      </c>
      <c r="T16" s="42" t="s">
        <v>34</v>
      </c>
      <c r="U16" s="34"/>
    </row>
    <row r="17" spans="2:21" ht="20.100000000000001" customHeight="1" x14ac:dyDescent="0.25">
      <c r="B17" s="30"/>
      <c r="C17" s="3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1"/>
      <c r="Q17" s="31"/>
      <c r="R17" s="31">
        <f t="shared" si="1"/>
        <v>0</v>
      </c>
      <c r="S17" s="33"/>
      <c r="T17" s="34"/>
      <c r="U17" s="34"/>
    </row>
    <row r="18" spans="2:21" ht="20.100000000000001" customHeight="1" x14ac:dyDescent="0.25">
      <c r="B18" s="30"/>
      <c r="C18" s="3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>
        <f>SUM(D18:O18)</f>
        <v>0</v>
      </c>
      <c r="S18" s="33"/>
      <c r="T18" s="34"/>
      <c r="U18" s="34"/>
    </row>
    <row r="19" spans="2:21" ht="20.100000000000001" customHeight="1" x14ac:dyDescent="0.25">
      <c r="B19" s="30"/>
      <c r="C19" s="3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>
        <f t="shared" ref="R19:R20" si="2">SUM(D19:O19)</f>
        <v>0</v>
      </c>
      <c r="S19" s="33"/>
      <c r="T19" s="34"/>
      <c r="U19" s="34"/>
    </row>
    <row r="20" spans="2:21" ht="20.100000000000001" customHeight="1" x14ac:dyDescent="0.25">
      <c r="B20" s="30"/>
      <c r="C20" s="3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>
        <f t="shared" si="2"/>
        <v>0</v>
      </c>
      <c r="S20" s="33"/>
      <c r="T20" s="40"/>
      <c r="U20" s="40"/>
    </row>
    <row r="21" spans="2:21" ht="20.100000000000001" customHeight="1" x14ac:dyDescent="0.25">
      <c r="B21" s="30"/>
      <c r="C21" s="3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1"/>
      <c r="R21" s="31">
        <f>SUM(D21:O21)</f>
        <v>0</v>
      </c>
      <c r="S21" s="33"/>
      <c r="T21" s="40"/>
      <c r="U21" s="40"/>
    </row>
    <row r="22" spans="2:21" ht="20.100000000000001" customHeight="1" x14ac:dyDescent="0.25">
      <c r="B22" s="30"/>
      <c r="C22" s="3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>
        <f t="shared" si="1"/>
        <v>0</v>
      </c>
      <c r="S22" s="33"/>
      <c r="T22" s="40"/>
      <c r="U22" s="40"/>
    </row>
    <row r="23" spans="2:21" ht="20.100000000000001" customHeight="1" x14ac:dyDescent="0.25">
      <c r="B23" s="43" t="s">
        <v>7</v>
      </c>
      <c r="C23" s="17">
        <v>44500</v>
      </c>
      <c r="D23" s="9">
        <f t="shared" ref="D23:I23" si="3">SUM(D24)</f>
        <v>0</v>
      </c>
      <c r="E23" s="9">
        <f t="shared" si="3"/>
        <v>0</v>
      </c>
      <c r="F23" s="9">
        <f t="shared" si="3"/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>SUM(J24)</f>
        <v>7761</v>
      </c>
      <c r="K23" s="9">
        <v>0</v>
      </c>
      <c r="L23" s="9">
        <f>SUM(L24:L26)</f>
        <v>7200</v>
      </c>
      <c r="M23" s="9">
        <v>0</v>
      </c>
      <c r="N23" s="9">
        <f>SUM(N24:N25)</f>
        <v>2039</v>
      </c>
      <c r="O23" s="9">
        <f>SUM(O24:O26)</f>
        <v>27500</v>
      </c>
      <c r="P23" s="9">
        <v>0</v>
      </c>
      <c r="Q23" s="9">
        <v>0</v>
      </c>
      <c r="R23" s="23">
        <f>SUM(D23:O23)</f>
        <v>44500</v>
      </c>
      <c r="S23" s="9">
        <f t="shared" ref="S23:S28" si="4">SUM(C23-R23)</f>
        <v>0</v>
      </c>
      <c r="T23" s="41"/>
      <c r="U23" s="41"/>
    </row>
    <row r="24" spans="2:21" ht="20.100000000000001" customHeight="1" x14ac:dyDescent="0.25">
      <c r="B24" s="30" t="s">
        <v>39</v>
      </c>
      <c r="C24" s="37"/>
      <c r="D24" s="31"/>
      <c r="E24" s="31"/>
      <c r="F24" s="31"/>
      <c r="G24" s="31"/>
      <c r="H24" s="9"/>
      <c r="I24" s="31"/>
      <c r="J24" s="31">
        <v>7761</v>
      </c>
      <c r="K24" s="31">
        <v>0</v>
      </c>
      <c r="L24" s="31">
        <v>7200</v>
      </c>
      <c r="M24" s="31"/>
      <c r="N24" s="31">
        <v>2039</v>
      </c>
      <c r="O24" s="31"/>
      <c r="P24" s="31"/>
      <c r="Q24" s="31"/>
      <c r="R24" s="32">
        <f>SUM(D24:Q24)</f>
        <v>17000</v>
      </c>
      <c r="S24" s="33"/>
      <c r="T24" s="41"/>
      <c r="U24" s="41"/>
    </row>
    <row r="25" spans="2:21" ht="20.100000000000001" customHeight="1" x14ac:dyDescent="0.25">
      <c r="B25" s="30" t="s">
        <v>38</v>
      </c>
      <c r="C25" s="3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>
        <v>7495</v>
      </c>
      <c r="P25" s="31"/>
      <c r="Q25" s="31"/>
      <c r="R25" s="32">
        <f>SUM(D25:Q25)</f>
        <v>7495</v>
      </c>
      <c r="S25" s="28"/>
    </row>
    <row r="26" spans="2:21" ht="20.100000000000001" customHeight="1" x14ac:dyDescent="0.25">
      <c r="B26" s="49" t="s">
        <v>42</v>
      </c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>
        <v>20005</v>
      </c>
      <c r="P26" s="31"/>
      <c r="Q26" s="31"/>
      <c r="R26" s="32">
        <f>SUM(D26:O26)</f>
        <v>20005</v>
      </c>
      <c r="S26" s="28"/>
    </row>
    <row r="27" spans="2:21" ht="20.100000000000001" customHeight="1" x14ac:dyDescent="0.25">
      <c r="B27" s="43" t="s">
        <v>8</v>
      </c>
      <c r="C27" s="17">
        <v>10000</v>
      </c>
      <c r="D27" s="9">
        <v>1557.6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3">
        <v>8442.4</v>
      </c>
      <c r="P27" s="9">
        <v>0</v>
      </c>
      <c r="Q27" s="9">
        <v>0</v>
      </c>
      <c r="R27" s="23">
        <f>SUM(D27:Q27)</f>
        <v>10000</v>
      </c>
      <c r="S27" s="9">
        <f t="shared" si="4"/>
        <v>0</v>
      </c>
    </row>
    <row r="28" spans="2:21" ht="20.100000000000001" customHeight="1" x14ac:dyDescent="0.25">
      <c r="B28" s="1"/>
      <c r="C28" s="2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f t="shared" ref="R28" si="5">SUM(D28:J28)</f>
        <v>0</v>
      </c>
      <c r="S28" s="9">
        <f t="shared" si="4"/>
        <v>0</v>
      </c>
    </row>
    <row r="29" spans="2:21" ht="20.100000000000001" customHeight="1" x14ac:dyDescent="0.25">
      <c r="B29" s="12" t="s">
        <v>14</v>
      </c>
      <c r="C29" s="17">
        <f>SUM(C12+C23+C27)</f>
        <v>1004500</v>
      </c>
      <c r="D29" s="13">
        <f>SUM(D12:D28)</f>
        <v>1957.6</v>
      </c>
      <c r="E29" s="13">
        <f>SUM(E12+E23+E27)</f>
        <v>7850</v>
      </c>
      <c r="F29" s="13">
        <f>SUM(F12+F23+F27)</f>
        <v>0</v>
      </c>
      <c r="G29" s="13">
        <f>SUM(G12+G23+G27)</f>
        <v>0</v>
      </c>
      <c r="H29" s="13">
        <f>SUM(H12+H23+H27)</f>
        <v>8595.59</v>
      </c>
      <c r="I29" s="13">
        <f>SUM(I12+H24+I27)</f>
        <v>1355.97</v>
      </c>
      <c r="J29" s="13">
        <f t="shared" ref="J29:Q29" si="6">SUM(J12+J23+J27)</f>
        <v>7761</v>
      </c>
      <c r="K29" s="13">
        <f t="shared" si="6"/>
        <v>0</v>
      </c>
      <c r="L29" s="13">
        <f t="shared" si="6"/>
        <v>37932.630000000005</v>
      </c>
      <c r="M29" s="13">
        <f t="shared" si="6"/>
        <v>49806.19</v>
      </c>
      <c r="N29" s="13">
        <f t="shared" si="6"/>
        <v>109541.05</v>
      </c>
      <c r="O29" s="13">
        <f t="shared" si="6"/>
        <v>93259.329999999987</v>
      </c>
      <c r="P29" s="13">
        <f t="shared" si="6"/>
        <v>0</v>
      </c>
      <c r="Q29" s="13">
        <f t="shared" si="6"/>
        <v>0</v>
      </c>
      <c r="R29" s="17">
        <f>SUM(R27+R23+R12)</f>
        <v>317859.36</v>
      </c>
      <c r="S29" s="9">
        <f>SUM(S12+S23+S27)</f>
        <v>686640.64000000001</v>
      </c>
    </row>
    <row r="30" spans="2:21" x14ac:dyDescent="0.25">
      <c r="R30" s="46" t="s">
        <v>20</v>
      </c>
      <c r="S30" s="47">
        <f>SUM(C29-R29)</f>
        <v>686640.64000000001</v>
      </c>
    </row>
    <row r="35" spans="2:2" x14ac:dyDescent="0.25">
      <c r="B35" s="11" t="s">
        <v>10</v>
      </c>
    </row>
    <row r="36" spans="2:2" x14ac:dyDescent="0.25">
      <c r="B36" s="11" t="s">
        <v>11</v>
      </c>
    </row>
    <row r="37" spans="2:2" x14ac:dyDescent="0.25">
      <c r="B37" s="11" t="s">
        <v>12</v>
      </c>
    </row>
    <row r="38" spans="2:2" x14ac:dyDescent="0.25">
      <c r="B38" s="11" t="s">
        <v>13</v>
      </c>
    </row>
  </sheetData>
  <mergeCells count="3">
    <mergeCell ref="B2:S2"/>
    <mergeCell ref="D10:R10"/>
    <mergeCell ref="B7:S7"/>
  </mergeCells>
  <pageMargins left="0.25" right="0.25" top="0.75" bottom="0.75" header="0.3" footer="0.3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4C36-2961-4F0B-8DB0-950E3ABD50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26"/>
  <sheetViews>
    <sheetView workbookViewId="0">
      <selection activeCell="L20" sqref="L20"/>
    </sheetView>
  </sheetViews>
  <sheetFormatPr defaultRowHeight="15" x14ac:dyDescent="0.25"/>
  <cols>
    <col min="1" max="1" width="4.28515625" customWidth="1"/>
    <col min="2" max="2" width="38" customWidth="1"/>
    <col min="3" max="3" width="12.42578125" customWidth="1"/>
    <col min="4" max="4" width="11.85546875" customWidth="1"/>
    <col min="5" max="11" width="8.85546875" customWidth="1"/>
    <col min="12" max="12" width="11" customWidth="1"/>
    <col min="13" max="13" width="12.28515625" customWidth="1"/>
  </cols>
  <sheetData>
    <row r="2" spans="1:18" ht="27.75" customHeight="1" x14ac:dyDescent="0.25">
      <c r="A2" s="2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14"/>
    </row>
    <row r="3" spans="1:18" x14ac:dyDescent="0.25">
      <c r="F3" s="2"/>
    </row>
    <row r="4" spans="1:18" ht="33" customHeight="1" x14ac:dyDescent="0.25">
      <c r="B4" t="s">
        <v>19</v>
      </c>
      <c r="F4" s="18"/>
      <c r="G4" s="18"/>
      <c r="H4" s="18"/>
      <c r="I4" s="27"/>
      <c r="J4" s="35"/>
      <c r="K4" s="24"/>
      <c r="L4" s="18"/>
      <c r="M4" s="18"/>
    </row>
    <row r="5" spans="1:18" x14ac:dyDescent="0.25">
      <c r="B5" s="2" t="s">
        <v>18</v>
      </c>
      <c r="C5" s="2"/>
      <c r="D5" s="4"/>
      <c r="E5" s="2"/>
    </row>
    <row r="6" spans="1:18" x14ac:dyDescent="0.25">
      <c r="A6" s="2"/>
      <c r="N6" s="2"/>
      <c r="O6" s="2"/>
    </row>
    <row r="7" spans="1:18" ht="26.25" customHeight="1" x14ac:dyDescent="0.25">
      <c r="B7" s="54" t="s">
        <v>26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O7" s="2"/>
    </row>
    <row r="8" spans="1:18" ht="18" customHeight="1" x14ac:dyDescent="0.25">
      <c r="P8" s="2"/>
    </row>
    <row r="9" spans="1:18" ht="18" customHeight="1" x14ac:dyDescent="0.25">
      <c r="B9" s="2"/>
      <c r="C9" s="2"/>
      <c r="D9" s="4"/>
      <c r="E9" s="2"/>
      <c r="F9" s="2"/>
      <c r="G9" s="2"/>
      <c r="H9" s="2"/>
      <c r="I9" s="2"/>
      <c r="J9" s="2"/>
      <c r="K9" s="2"/>
      <c r="L9" s="2"/>
      <c r="M9" s="2"/>
    </row>
    <row r="10" spans="1:18" ht="15.75" customHeight="1" x14ac:dyDescent="0.25">
      <c r="B10" s="3"/>
      <c r="C10" s="3"/>
      <c r="D10" s="3"/>
      <c r="E10" s="51" t="s">
        <v>2</v>
      </c>
      <c r="F10" s="52"/>
      <c r="G10" s="52"/>
      <c r="H10" s="52"/>
      <c r="I10" s="52"/>
      <c r="J10" s="52"/>
      <c r="K10" s="52"/>
      <c r="L10" s="53"/>
      <c r="M10" s="10"/>
    </row>
    <row r="11" spans="1:18" ht="53.25" customHeight="1" x14ac:dyDescent="0.25">
      <c r="B11" s="6" t="s">
        <v>0</v>
      </c>
      <c r="C11" s="5" t="s">
        <v>17</v>
      </c>
      <c r="D11" s="5" t="s">
        <v>1</v>
      </c>
      <c r="E11" s="6" t="s">
        <v>3</v>
      </c>
      <c r="F11" s="6" t="s">
        <v>4</v>
      </c>
      <c r="G11" s="6" t="s">
        <v>5</v>
      </c>
      <c r="H11" s="6" t="s">
        <v>16</v>
      </c>
      <c r="I11" s="6" t="s">
        <v>21</v>
      </c>
      <c r="J11" s="6" t="s">
        <v>24</v>
      </c>
      <c r="K11" s="6" t="s">
        <v>28</v>
      </c>
      <c r="L11" s="5" t="s">
        <v>6</v>
      </c>
      <c r="M11" s="8" t="s">
        <v>27</v>
      </c>
    </row>
    <row r="12" spans="1:18" ht="27.75" customHeight="1" x14ac:dyDescent="0.25">
      <c r="B12" s="19" t="s">
        <v>23</v>
      </c>
      <c r="C12" s="21">
        <v>52847.12</v>
      </c>
      <c r="D12" s="20"/>
      <c r="E12" s="7"/>
      <c r="F12" s="7"/>
      <c r="G12" s="7" t="s">
        <v>15</v>
      </c>
      <c r="H12" s="22">
        <v>6270.77</v>
      </c>
      <c r="I12" s="22">
        <v>0</v>
      </c>
      <c r="J12" s="22">
        <v>46576.35</v>
      </c>
      <c r="K12" s="22">
        <v>0</v>
      </c>
      <c r="L12" s="22">
        <f>SUM(E12:K12)</f>
        <v>52847.119999999995</v>
      </c>
      <c r="M12" s="23">
        <f>SUM(C12-L12)</f>
        <v>7.2759576141834259E-12</v>
      </c>
    </row>
    <row r="13" spans="1:18" ht="20.100000000000001" customHeight="1" x14ac:dyDescent="0.25">
      <c r="B13" s="1"/>
      <c r="C13" s="20"/>
      <c r="D13" s="20"/>
      <c r="E13" s="7"/>
      <c r="F13" s="7"/>
      <c r="G13" s="7"/>
      <c r="H13" s="7"/>
      <c r="I13" s="7"/>
      <c r="J13" s="7"/>
      <c r="K13" s="7"/>
      <c r="L13" s="7">
        <f t="shared" ref="L13" si="0">SUM(E13:H13)</f>
        <v>0</v>
      </c>
      <c r="M13" s="9">
        <f t="shared" ref="M13" si="1">SUM(D13-L13)</f>
        <v>0</v>
      </c>
    </row>
    <row r="14" spans="1:18" ht="20.100000000000001" customHeight="1" x14ac:dyDescent="0.25">
      <c r="B14" s="12" t="s">
        <v>14</v>
      </c>
      <c r="C14" s="17">
        <f t="shared" ref="C14:L14" si="2">SUM(C12:C13)</f>
        <v>52847.12</v>
      </c>
      <c r="D14" s="17">
        <f t="shared" si="2"/>
        <v>0</v>
      </c>
      <c r="E14" s="13">
        <f t="shared" si="2"/>
        <v>0</v>
      </c>
      <c r="F14" s="13">
        <f t="shared" si="2"/>
        <v>0</v>
      </c>
      <c r="G14" s="13">
        <f t="shared" si="2"/>
        <v>0</v>
      </c>
      <c r="H14" s="13">
        <f t="shared" si="2"/>
        <v>6270.77</v>
      </c>
      <c r="I14" s="13">
        <f>SUM(I12:I13)</f>
        <v>0</v>
      </c>
      <c r="J14" s="13">
        <f>SUM(J12:J13)</f>
        <v>46576.35</v>
      </c>
      <c r="K14" s="13">
        <f>SUM(K12:K13)</f>
        <v>0</v>
      </c>
      <c r="L14" s="17">
        <f t="shared" si="2"/>
        <v>52847.119999999995</v>
      </c>
      <c r="M14" s="9">
        <f>SUM(C14+D14-L14)</f>
        <v>7.2759576141834259E-12</v>
      </c>
    </row>
    <row r="23" spans="2:3" x14ac:dyDescent="0.25">
      <c r="B23" s="11" t="s">
        <v>10</v>
      </c>
      <c r="C23" s="11"/>
    </row>
    <row r="24" spans="2:3" x14ac:dyDescent="0.25">
      <c r="B24" s="11" t="s">
        <v>11</v>
      </c>
      <c r="C24" s="11"/>
    </row>
    <row r="25" spans="2:3" x14ac:dyDescent="0.25">
      <c r="B25" s="11" t="s">
        <v>12</v>
      </c>
      <c r="C25" s="11"/>
    </row>
    <row r="26" spans="2:3" x14ac:dyDescent="0.25">
      <c r="B26" s="11" t="s">
        <v>13</v>
      </c>
      <c r="C26" s="11"/>
    </row>
  </sheetData>
  <mergeCells count="3">
    <mergeCell ref="B2:M2"/>
    <mergeCell ref="B7:M7"/>
    <mergeCell ref="E10:L1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Kul min toetuse kasutamine 2022</vt:lpstr>
      <vt:lpstr>Leht1</vt:lpstr>
      <vt:lpstr>Kul min 2020 INV jäägi kasutus</vt:lpstr>
      <vt:lpstr>'Kul min 2020 INV jäägi kasutus'!Prindiala</vt:lpstr>
      <vt:lpstr>'Kul min toetuse kasutamine 2022'!Prindiala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Lemmik</dc:creator>
  <cp:lastModifiedBy>Juta Lemmik</cp:lastModifiedBy>
  <cp:lastPrinted>2023-01-19T09:51:32Z</cp:lastPrinted>
  <dcterms:created xsi:type="dcterms:W3CDTF">2021-04-01T08:43:40Z</dcterms:created>
  <dcterms:modified xsi:type="dcterms:W3CDTF">2023-01-19T10:10:20Z</dcterms:modified>
</cp:coreProperties>
</file>