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SAKOND_Finants\SF_2021-2027\TAT_kobarTAT_KUM_INSA\tegevuskava ja eelarve\2023\lõplikud\"/>
    </mc:Choice>
  </mc:AlternateContent>
  <xr:revisionPtr revIDLastSave="0" documentId="13_ncr:1_{786F6012-C7AE-4360-B478-638ABED3340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Arvutuskäik" sheetId="4" r:id="rId2"/>
    <sheet name="Sheet1" sheetId="3" r:id="rId3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G14" i="1"/>
  <c r="H14" i="1"/>
  <c r="I14" i="1"/>
  <c r="J14" i="1"/>
  <c r="K14" i="1"/>
  <c r="L14" i="1"/>
  <c r="F14" i="1"/>
  <c r="M16" i="1"/>
  <c r="G28" i="1"/>
  <c r="H28" i="1"/>
  <c r="I28" i="1"/>
  <c r="I27" i="1" s="1"/>
  <c r="J28" i="1"/>
  <c r="K28" i="1"/>
  <c r="L28" i="1"/>
  <c r="F28" i="1"/>
  <c r="H27" i="1" l="1"/>
  <c r="L27" i="1"/>
  <c r="K27" i="1"/>
  <c r="G27" i="1"/>
  <c r="J27" i="1"/>
  <c r="G17" i="1"/>
  <c r="H17" i="1"/>
  <c r="I17" i="1"/>
  <c r="J17" i="1"/>
  <c r="K17" i="1"/>
  <c r="L17" i="1"/>
  <c r="M15" i="1"/>
  <c r="M14" i="1" s="1"/>
  <c r="F17" i="1" l="1"/>
  <c r="F18" i="1" s="1"/>
  <c r="G18" i="1"/>
  <c r="L18" i="1"/>
  <c r="J18" i="1"/>
  <c r="I13" i="1"/>
  <c r="K18" i="1"/>
  <c r="K13" i="1"/>
  <c r="H13" i="1"/>
  <c r="I18" i="1"/>
  <c r="H18" i="1"/>
  <c r="F13" i="1" l="1"/>
  <c r="L13" i="1"/>
  <c r="G13" i="1"/>
  <c r="J13" i="1"/>
  <c r="F31" i="1"/>
  <c r="M17" i="1" l="1"/>
  <c r="M13" i="1" s="1"/>
  <c r="F27" i="1"/>
  <c r="M18" i="1" l="1"/>
</calcChain>
</file>

<file path=xl/sharedStrings.xml><?xml version="1.0" encoding="utf-8"?>
<sst xmlns="http://schemas.openxmlformats.org/spreadsheetml/2006/main" count="76" uniqueCount="62">
  <si>
    <t>Rea nr</t>
  </si>
  <si>
    <t>1.1</t>
  </si>
  <si>
    <t>2.1</t>
  </si>
  <si>
    <t>2.2</t>
  </si>
  <si>
    <t>5</t>
  </si>
  <si>
    <t>Aasta</t>
  </si>
  <si>
    <t>Kokku</t>
  </si>
  <si>
    <t>Finantsallikate jaotus</t>
  </si>
  <si>
    <t>3.1</t>
  </si>
  <si>
    <t>3.2</t>
  </si>
  <si>
    <t>Summa</t>
  </si>
  <si>
    <t>6</t>
  </si>
  <si>
    <t>7</t>
  </si>
  <si>
    <t>Projekti tegevused ja kindlaksmääratud kulukohad</t>
  </si>
  <si>
    <t>1.1.1</t>
  </si>
  <si>
    <t>1.1.2</t>
  </si>
  <si>
    <t>1.2</t>
  </si>
  <si>
    <t xml:space="preserve">ERF tüüpi kulud kokku 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</si>
  <si>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</si>
  <si>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</si>
  <si>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</si>
  <si>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</si>
  <si>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</si>
  <si>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</si>
  <si>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Abikõlblik kulu² (EUR)</t>
  </si>
  <si>
    <t>Abikõlblik kulu (EUR)</t>
  </si>
  <si>
    <r>
      <t>Osa 3: Partnerite kulud</t>
    </r>
    <r>
      <rPr>
        <b/>
        <sz val="10"/>
        <rFont val="Calibri"/>
        <family val="2"/>
        <charset val="186"/>
      </rPr>
      <t>⁴</t>
    </r>
  </si>
  <si>
    <t xml:space="preserve">Eelarve kokku </t>
  </si>
  <si>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</si>
  <si>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>² Sisaldab partnerite abikõlblikke kulusid (kui projektis on partnerid)</t>
  </si>
  <si>
    <t>³ Lisada, kui projektis on partnerid. Lisada või eemaldada partnereid vastavalt TAT-is sätestatule.</t>
  </si>
  <si>
    <t>kinnitatud kultuuriministri käskkirjaga</t>
  </si>
  <si>
    <t xml:space="preserve">Toetatava tegevuse kulud </t>
  </si>
  <si>
    <t>Otsesed kulud</t>
  </si>
  <si>
    <t>Otsesed personalikulud</t>
  </si>
  <si>
    <t>Tegevuste tulemus</t>
  </si>
  <si>
    <t>Tegevuste väljund</t>
  </si>
  <si>
    <t>Horisontaalne kulu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</si>
  <si>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</si>
  <si>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</si>
  <si>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</si>
  <si>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</si>
  <si>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>Eelarve kokku (2023-2029)</t>
  </si>
  <si>
    <t>ERF tüüpi kulude osakaal tegevuste kogumaksumusest (%)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</si>
  <si>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</si>
  <si>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</si>
  <si>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</si>
  <si>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</si>
  <si>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</si>
  <si>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</si>
  <si>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</si>
  <si>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</si>
  <si>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</si>
  <si>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</si>
  <si>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t>Andmevahetuslahenduse edasiarendamine. Edasiarenduste käigus tehakse andmevahetuslahenduse rakendamiseks vajalikud arendused. Muu hulgas luuakse koolitusmoodulisse infotehnoloogiline lahendus, mis tagab B1-taseme eesti keele õppe kursuse korraldamise valmisoleku ning videomaterjalide haldamise võimekuse.</t>
  </si>
  <si>
    <t>Projekti nimi: Andmevahetuslahenduse (sealhulgas infoplatvormi) edasiarendus ja rakendamine</t>
  </si>
  <si>
    <t>Elluviija: Kultuuriministeerium</t>
  </si>
  <si>
    <t xml:space="preserve">Arendatud ja rakendatud andmevahetuslahendus, sealhulgas infoplatvorm. Eestisse elama asunud uussisserändajad on automaatselt suunatud osalema kohanemisprogrammis „Settle in Estonia“. Lisaks on edasi arendatud vajaduspõhine infoplatvorm nii uussisserändajatele kui ka kohanemisprogrammi sidusrühmale. </t>
  </si>
  <si>
    <t>Tegevuse nr TAT-is</t>
  </si>
  <si>
    <t>3.2.5.1.1</t>
  </si>
  <si>
    <t>Andmevahetus-lahendus on arendatud ja rakendatud</t>
  </si>
  <si>
    <t>SMIT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</si>
</sst>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04">
    <xf numFmtId="0" fontId="0" fillId="0" borderId="0" xfId="0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/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 indent="1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 applyProtection="1">
      <alignment horizontal="left" vertical="top" wrapText="1" indent="1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NumberFormat="1" applyFont="1" applyFill="1" applyBorder="1" applyAlignment="1" applyProtection="1">
      <alignment horizontal="left" vertical="top" wrapText="1" indent="1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0" fontId="4" fillId="0" borderId="2" xfId="0" applyFont="1" applyBorder="1" applyAlignment="1" applyProtection="1">
      <alignment horizontal="left" vertical="top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3" fontId="4" fillId="0" borderId="0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0" fontId="4" fillId="0" borderId="0" xfId="0" applyFont="1" applyBorder="1" applyAlignment="1">
      <alignment horizontal="right"/>
    </xf>
    <xf numFmtId="49" fontId="4" fillId="0" borderId="0" xfId="0" applyNumberFormat="1" applyFont="1" applyBorder="1"/>
    <xf numFmtId="0" fontId="4" fillId="0" borderId="2" xfId="0" applyNumberFormat="1" applyFont="1" applyBorder="1" applyAlignment="1">
      <alignment horizontal="left" vertical="center" wrapText="1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1" fontId="3" fillId="0" borderId="0" xfId="0" applyNumberFormat="1" applyFont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0" fontId="4" fillId="0" borderId="2" xfId="3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2" fontId="0" fillId="0" borderId="0" xfId="0" applyNumberFormat="1"/>
    <xf numFmtId="3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0" fillId="0" borderId="0" xfId="0" applyFill="1" applyBorder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4" fillId="0" borderId="0" xfId="0" applyNumberFormat="1" applyFont="1" applyFill="1" applyBorder="1"/>
    <xf numFmtId="0" fontId="0" fillId="0" borderId="0" xfId="0" applyFill="1" applyBorder="1" applyAlignment="1">
      <alignment wrapText="1"/>
    </xf>
    <xf numFmtId="4" fontId="3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13" fillId="0" borderId="1" xfId="5" applyNumberFormat="1" applyFont="1" applyBorder="1" applyAlignment="1">
      <alignment wrapText="1"/>
    </xf>
    <xf numFmtId="4" fontId="4" fillId="0" borderId="2" xfId="0" applyNumberFormat="1" applyFont="1" applyFill="1" applyBorder="1"/>
    <xf numFmtId="4" fontId="4" fillId="0" borderId="3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" fontId="4" fillId="3" borderId="2" xfId="0" applyNumberFormat="1" applyFont="1" applyFill="1" applyBorder="1"/>
    <xf numFmtId="0" fontId="1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top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zoomScaleNormal="80" workbookViewId="0">
      <selection activeCell="G49" sqref="G49"/>
    </sheetView>
  </sheetViews>
  <sheetFormatPr defaultColWidth="9.109375" defaultRowHeight="13.2" x14ac:dyDescent="0.25"/>
  <cols>
    <col min="1" max="1" width="14.88671875" style="23" customWidth="1"/>
    <col min="2" max="3" width="13.88671875" style="9" customWidth="1"/>
    <col min="4" max="4" width="7.109375" style="23" customWidth="1"/>
    <col min="5" max="5" width="46.33203125" style="9" customWidth="1"/>
    <col min="6" max="6" width="16.33203125" style="24" customWidth="1"/>
    <col min="7" max="7" width="14.21875" style="42" customWidth="1"/>
    <col min="8" max="8" width="14.33203125" style="42" customWidth="1"/>
    <col min="9" max="9" width="10.5546875" style="23" customWidth="1"/>
    <col min="10" max="10" width="10.33203125" style="23" bestFit="1" customWidth="1"/>
    <col min="11" max="11" width="13.44140625" style="23" customWidth="1"/>
    <col min="12" max="12" width="10.33203125" style="23" bestFit="1" customWidth="1"/>
    <col min="13" max="13" width="12.5546875" style="23" customWidth="1"/>
    <col min="14" max="14" width="10.33203125" style="23" bestFit="1" customWidth="1"/>
    <col min="15" max="15" width="9.33203125" style="23" bestFit="1" customWidth="1"/>
    <col min="16" max="16" width="10.33203125" style="23" bestFit="1" customWidth="1"/>
    <col min="17" max="17" width="9.33203125" style="23" bestFit="1" customWidth="1"/>
    <col min="18" max="18" width="10.109375" style="23" bestFit="1" customWidth="1"/>
    <col min="19" max="19" width="9.33203125" style="23" bestFit="1" customWidth="1"/>
    <col min="20" max="20" width="9.44140625" style="23" bestFit="1" customWidth="1"/>
    <col min="21" max="22" width="9.33203125" style="23" bestFit="1" customWidth="1"/>
    <col min="23" max="16384" width="9.109375" style="23"/>
  </cols>
  <sheetData>
    <row r="1" spans="1:24" ht="94.5" customHeight="1" x14ac:dyDescent="0.25"/>
    <row r="2" spans="1:24" ht="13.8" x14ac:dyDescent="0.3">
      <c r="A2" s="2" t="s">
        <v>28</v>
      </c>
      <c r="X2" s="46"/>
    </row>
    <row r="3" spans="1:24" x14ac:dyDescent="0.25">
      <c r="G3" s="42" t="s">
        <v>31</v>
      </c>
      <c r="X3" s="40"/>
    </row>
    <row r="4" spans="1:24" x14ac:dyDescent="0.25">
      <c r="A4" s="55" t="s">
        <v>53</v>
      </c>
      <c r="D4" s="24"/>
      <c r="E4" s="24"/>
      <c r="X4" s="56"/>
    </row>
    <row r="5" spans="1:24" x14ac:dyDescent="0.25">
      <c r="A5" s="96" t="s">
        <v>56</v>
      </c>
      <c r="D5" s="2"/>
      <c r="X5" s="57"/>
    </row>
    <row r="6" spans="1:24" x14ac:dyDescent="0.25">
      <c r="A6" s="96" t="s">
        <v>55</v>
      </c>
      <c r="D6" s="2"/>
      <c r="X6" s="57"/>
    </row>
    <row r="7" spans="1:24" s="3" customFormat="1" x14ac:dyDescent="0.25">
      <c r="B7" s="15"/>
      <c r="C7" s="15"/>
      <c r="E7" s="9"/>
      <c r="F7" s="24"/>
      <c r="G7" s="43"/>
      <c r="H7" s="43"/>
    </row>
    <row r="8" spans="1:24" x14ac:dyDescent="0.25">
      <c r="A8" s="2" t="s">
        <v>18</v>
      </c>
      <c r="B8" s="22"/>
      <c r="C8" s="22"/>
      <c r="D8" s="2"/>
    </row>
    <row r="9" spans="1:24" s="2" customFormat="1" x14ac:dyDescent="0.25">
      <c r="B9" s="22"/>
      <c r="C9" s="22"/>
      <c r="D9" s="25"/>
      <c r="E9" s="33" t="s">
        <v>5</v>
      </c>
      <c r="F9" s="69">
        <v>2023</v>
      </c>
      <c r="G9" s="69">
        <v>2024</v>
      </c>
      <c r="H9" s="69">
        <v>2025</v>
      </c>
      <c r="I9" s="69">
        <v>2026</v>
      </c>
      <c r="J9" s="69">
        <v>2027</v>
      </c>
      <c r="K9" s="69">
        <v>2028</v>
      </c>
      <c r="L9" s="69">
        <v>2029</v>
      </c>
      <c r="M9" s="69" t="s">
        <v>6</v>
      </c>
    </row>
    <row r="10" spans="1:24" s="26" customFormat="1" ht="39.6" x14ac:dyDescent="0.25">
      <c r="A10" s="59" t="s">
        <v>35</v>
      </c>
      <c r="B10" s="20" t="s">
        <v>36</v>
      </c>
      <c r="C10" s="90" t="s">
        <v>58</v>
      </c>
      <c r="D10" s="21" t="s">
        <v>0</v>
      </c>
      <c r="E10" s="19" t="s">
        <v>13</v>
      </c>
      <c r="F10" s="58" t="s">
        <v>24</v>
      </c>
      <c r="G10" s="58" t="s">
        <v>25</v>
      </c>
      <c r="H10" s="58" t="s">
        <v>25</v>
      </c>
      <c r="I10" s="58" t="s">
        <v>25</v>
      </c>
      <c r="J10" s="58" t="s">
        <v>25</v>
      </c>
      <c r="K10" s="58" t="s">
        <v>25</v>
      </c>
      <c r="L10" s="58" t="s">
        <v>25</v>
      </c>
      <c r="M10" s="58" t="s">
        <v>25</v>
      </c>
    </row>
    <row r="11" spans="1:24" s="26" customFormat="1" ht="13.2" customHeight="1" x14ac:dyDescent="0.25">
      <c r="A11" s="99" t="s">
        <v>57</v>
      </c>
      <c r="B11" s="91"/>
      <c r="C11" s="91"/>
      <c r="D11" s="91">
        <v>1</v>
      </c>
      <c r="E11" s="91">
        <v>2</v>
      </c>
      <c r="F11" s="91">
        <v>3</v>
      </c>
      <c r="G11" s="91">
        <v>4</v>
      </c>
      <c r="H11" s="91">
        <v>5</v>
      </c>
      <c r="I11" s="92">
        <v>6</v>
      </c>
      <c r="J11" s="91">
        <v>7</v>
      </c>
      <c r="K11" s="91">
        <v>8</v>
      </c>
      <c r="L11" s="91">
        <v>9</v>
      </c>
      <c r="M11" s="91">
        <v>10</v>
      </c>
      <c r="N11" s="70"/>
      <c r="O11" s="94"/>
    </row>
    <row r="12" spans="1:24" s="27" customFormat="1" ht="14.4" customHeight="1" x14ac:dyDescent="0.25">
      <c r="A12" s="99"/>
      <c r="B12" s="91"/>
      <c r="C12" s="91"/>
      <c r="D12" s="91"/>
      <c r="E12" s="91"/>
      <c r="F12" s="91"/>
      <c r="G12" s="91"/>
      <c r="H12" s="91"/>
      <c r="I12" s="92"/>
      <c r="J12" s="91"/>
      <c r="K12" s="91"/>
      <c r="L12" s="91"/>
      <c r="M12" s="91"/>
      <c r="O12" s="94"/>
    </row>
    <row r="13" spans="1:24" s="28" customFormat="1" ht="17.399999999999999" customHeight="1" x14ac:dyDescent="0.25">
      <c r="A13" s="99"/>
      <c r="B13" s="91"/>
      <c r="C13" s="91"/>
      <c r="D13" s="13" t="s">
        <v>38</v>
      </c>
      <c r="E13" s="39" t="s">
        <v>32</v>
      </c>
      <c r="F13" s="83">
        <f>F14+F17</f>
        <v>3905.5</v>
      </c>
      <c r="G13" s="83">
        <f>G14+G17</f>
        <v>174568.7666</v>
      </c>
      <c r="H13" s="83">
        <f>H14+H17</f>
        <v>177369.62</v>
      </c>
      <c r="I13" s="83">
        <f>I14+I17</f>
        <v>181275.12</v>
      </c>
      <c r="J13" s="83">
        <f>J14+J17</f>
        <v>183861.31</v>
      </c>
      <c r="K13" s="83">
        <f>K14+K17</f>
        <v>187589.19</v>
      </c>
      <c r="L13" s="83">
        <f>L14+L17</f>
        <v>191430.49</v>
      </c>
      <c r="M13" s="83">
        <f>M14+M17</f>
        <v>1099999.9966</v>
      </c>
    </row>
    <row r="14" spans="1:24" s="28" customFormat="1" ht="17.399999999999999" customHeight="1" x14ac:dyDescent="0.25">
      <c r="A14" s="99"/>
      <c r="B14" s="91"/>
      <c r="C14" s="91"/>
      <c r="D14" s="13" t="s">
        <v>1</v>
      </c>
      <c r="E14" s="39" t="s">
        <v>33</v>
      </c>
      <c r="F14" s="83">
        <f>F16+F15</f>
        <v>3650</v>
      </c>
      <c r="G14" s="83">
        <f t="shared" ref="G14:M14" si="0">G16+G15</f>
        <v>163148.38</v>
      </c>
      <c r="H14" s="83">
        <f t="shared" si="0"/>
        <v>165766</v>
      </c>
      <c r="I14" s="83">
        <f t="shared" si="0"/>
        <v>169416</v>
      </c>
      <c r="J14" s="83">
        <f t="shared" si="0"/>
        <v>171833</v>
      </c>
      <c r="K14" s="83">
        <f t="shared" si="0"/>
        <v>175317</v>
      </c>
      <c r="L14" s="83">
        <f t="shared" si="0"/>
        <v>178907</v>
      </c>
      <c r="M14" s="83">
        <f t="shared" si="0"/>
        <v>1028037.38</v>
      </c>
    </row>
    <row r="15" spans="1:24" s="28" customFormat="1" ht="90" customHeight="1" x14ac:dyDescent="0.25">
      <c r="A15" s="99"/>
      <c r="B15" s="100" t="s">
        <v>60</v>
      </c>
      <c r="C15" s="19" t="s">
        <v>59</v>
      </c>
      <c r="D15" s="103" t="s">
        <v>14</v>
      </c>
      <c r="E15" s="72" t="s">
        <v>54</v>
      </c>
      <c r="F15" s="84">
        <v>0</v>
      </c>
      <c r="G15" s="82">
        <v>155191.38</v>
      </c>
      <c r="H15" s="82">
        <v>157355</v>
      </c>
      <c r="I15" s="82">
        <v>160660</v>
      </c>
      <c r="J15" s="82">
        <v>162700</v>
      </c>
      <c r="K15" s="82">
        <v>165800</v>
      </c>
      <c r="L15" s="82">
        <v>168990</v>
      </c>
      <c r="M15" s="75">
        <f>SUM(F15:L15)</f>
        <v>970696.38</v>
      </c>
    </row>
    <row r="16" spans="1:24" s="1" customFormat="1" ht="25.5" customHeight="1" x14ac:dyDescent="0.25">
      <c r="A16" s="99"/>
      <c r="B16" s="101" t="s">
        <v>37</v>
      </c>
      <c r="C16" s="97"/>
      <c r="D16" s="103" t="s">
        <v>15</v>
      </c>
      <c r="E16" s="73" t="s">
        <v>34</v>
      </c>
      <c r="F16" s="82">
        <v>3650</v>
      </c>
      <c r="G16" s="82">
        <v>7957</v>
      </c>
      <c r="H16" s="82">
        <v>8411</v>
      </c>
      <c r="I16" s="82">
        <v>8756</v>
      </c>
      <c r="J16" s="82">
        <v>9133</v>
      </c>
      <c r="K16" s="82">
        <v>9517</v>
      </c>
      <c r="L16" s="82">
        <v>9917</v>
      </c>
      <c r="M16" s="82">
        <f>SUM(F16:L16)</f>
        <v>57341</v>
      </c>
    </row>
    <row r="17" spans="1:21" s="1" customFormat="1" ht="15.6" x14ac:dyDescent="0.25">
      <c r="A17" s="99"/>
      <c r="B17" s="102"/>
      <c r="C17" s="98"/>
      <c r="D17" s="13" t="s">
        <v>16</v>
      </c>
      <c r="E17" s="74" t="s">
        <v>40</v>
      </c>
      <c r="F17" s="82">
        <f>0.07*F14</f>
        <v>255.50000000000003</v>
      </c>
      <c r="G17" s="82">
        <f>0.07*G14</f>
        <v>11420.386600000002</v>
      </c>
      <c r="H17" s="82">
        <f>0.07*H14</f>
        <v>11603.62</v>
      </c>
      <c r="I17" s="82">
        <f>0.07*I14</f>
        <v>11859.12</v>
      </c>
      <c r="J17" s="82">
        <f>0.07*J14</f>
        <v>12028.310000000001</v>
      </c>
      <c r="K17" s="82">
        <f>0.07*K14</f>
        <v>12272.19</v>
      </c>
      <c r="L17" s="82">
        <f>0.07*L14</f>
        <v>12523.490000000002</v>
      </c>
      <c r="M17" s="82">
        <f>0.07*M14</f>
        <v>71962.616600000008</v>
      </c>
    </row>
    <row r="18" spans="1:21" s="28" customFormat="1" ht="27.75" customHeight="1" x14ac:dyDescent="0.25">
      <c r="B18" s="29"/>
      <c r="C18" s="29"/>
      <c r="D18" s="13" t="s">
        <v>41</v>
      </c>
      <c r="E18" s="39" t="s">
        <v>27</v>
      </c>
      <c r="F18" s="88">
        <f>F14+F17</f>
        <v>3905.5</v>
      </c>
      <c r="G18" s="88">
        <f>G14+G17</f>
        <v>174568.7666</v>
      </c>
      <c r="H18" s="88">
        <f>H14+H17</f>
        <v>177369.62</v>
      </c>
      <c r="I18" s="88">
        <f>I14+I17</f>
        <v>181275.12</v>
      </c>
      <c r="J18" s="88">
        <f>J14+J17</f>
        <v>183861.31</v>
      </c>
      <c r="K18" s="88">
        <f>K14+K17</f>
        <v>187589.19</v>
      </c>
      <c r="L18" s="88">
        <f>L14+L17</f>
        <v>191430.49</v>
      </c>
      <c r="M18" s="95">
        <f>M14+M17</f>
        <v>1099999.9966</v>
      </c>
    </row>
    <row r="19" spans="1:21" s="1" customFormat="1" ht="12.75" customHeight="1" x14ac:dyDescent="0.25">
      <c r="B19" s="17"/>
      <c r="C19" s="17"/>
      <c r="D19" s="13" t="s">
        <v>4</v>
      </c>
      <c r="E19" s="14" t="s">
        <v>42</v>
      </c>
      <c r="F19" s="89">
        <v>1100000</v>
      </c>
      <c r="G19" s="44"/>
      <c r="H19" s="41"/>
    </row>
    <row r="20" spans="1:21" x14ac:dyDescent="0.25">
      <c r="D20" s="61" t="s">
        <v>11</v>
      </c>
      <c r="E20" s="62" t="s">
        <v>17</v>
      </c>
      <c r="F20" s="63">
        <v>0</v>
      </c>
    </row>
    <row r="21" spans="1:21" ht="26.4" x14ac:dyDescent="0.25">
      <c r="D21" s="61" t="s">
        <v>12</v>
      </c>
      <c r="E21" s="62" t="s">
        <v>43</v>
      </c>
      <c r="F21" s="63">
        <v>0</v>
      </c>
    </row>
    <row r="22" spans="1:21" s="1" customFormat="1" x14ac:dyDescent="0.25">
      <c r="B22" s="17"/>
      <c r="C22" s="17"/>
      <c r="D22" s="66"/>
      <c r="E22" s="67"/>
      <c r="F22" s="68"/>
      <c r="G22" s="41"/>
      <c r="H22" s="41"/>
    </row>
    <row r="23" spans="1:21" s="1" customFormat="1" x14ac:dyDescent="0.25">
      <c r="B23" s="17"/>
      <c r="C23" s="17"/>
      <c r="D23" s="66"/>
      <c r="E23" s="67"/>
      <c r="F23" s="68"/>
      <c r="G23" s="41"/>
      <c r="H23" s="41"/>
    </row>
    <row r="24" spans="1:21" x14ac:dyDescent="0.25">
      <c r="D24" s="16" t="s">
        <v>19</v>
      </c>
      <c r="E24" s="29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x14ac:dyDescent="0.25">
      <c r="E25" s="31" t="s">
        <v>5</v>
      </c>
      <c r="F25" s="60">
        <v>2023</v>
      </c>
      <c r="G25" s="60">
        <v>2024</v>
      </c>
      <c r="H25" s="60">
        <v>2025</v>
      </c>
      <c r="I25" s="60">
        <v>2026</v>
      </c>
      <c r="J25" s="60">
        <v>2027</v>
      </c>
      <c r="K25" s="60">
        <v>2028</v>
      </c>
      <c r="L25" s="60">
        <v>2029</v>
      </c>
      <c r="M25" s="65"/>
      <c r="N25" s="65"/>
      <c r="O25" s="65"/>
      <c r="P25" s="65"/>
      <c r="Q25" s="65"/>
      <c r="R25" s="65"/>
    </row>
    <row r="26" spans="1:21" s="15" customFormat="1" x14ac:dyDescent="0.25">
      <c r="D26" s="45"/>
      <c r="E26" s="32" t="s">
        <v>7</v>
      </c>
      <c r="F26" s="33" t="s">
        <v>10</v>
      </c>
      <c r="G26" s="33" t="s">
        <v>10</v>
      </c>
      <c r="H26" s="33" t="s">
        <v>10</v>
      </c>
      <c r="I26" s="64" t="s">
        <v>10</v>
      </c>
      <c r="J26" s="64" t="s">
        <v>10</v>
      </c>
      <c r="K26" s="64" t="s">
        <v>10</v>
      </c>
      <c r="L26" s="64" t="s">
        <v>10</v>
      </c>
    </row>
    <row r="27" spans="1:21" s="34" customFormat="1" x14ac:dyDescent="0.25">
      <c r="B27" s="35"/>
      <c r="C27" s="35"/>
      <c r="D27" s="36">
        <v>1</v>
      </c>
      <c r="E27" s="18" t="s">
        <v>45</v>
      </c>
      <c r="F27" s="85">
        <f>F28+F31</f>
        <v>3905.5</v>
      </c>
      <c r="G27" s="85">
        <f t="shared" ref="G27:L27" si="1">G28+G31</f>
        <v>174568.36</v>
      </c>
      <c r="H27" s="85">
        <f t="shared" si="1"/>
        <v>177369.62</v>
      </c>
      <c r="I27" s="85">
        <f t="shared" si="1"/>
        <v>181275.12</v>
      </c>
      <c r="J27" s="85">
        <f t="shared" si="1"/>
        <v>183861.31</v>
      </c>
      <c r="K27" s="85">
        <f t="shared" si="1"/>
        <v>187589.19</v>
      </c>
      <c r="L27" s="85">
        <f t="shared" si="1"/>
        <v>191430.49</v>
      </c>
    </row>
    <row r="28" spans="1:21" s="34" customFormat="1" x14ac:dyDescent="0.25">
      <c r="B28" s="35"/>
      <c r="C28" s="35"/>
      <c r="D28" s="36">
        <v>2</v>
      </c>
      <c r="E28" s="37" t="s">
        <v>46</v>
      </c>
      <c r="F28" s="85">
        <f>F29+F30</f>
        <v>3905.5</v>
      </c>
      <c r="G28" s="85">
        <f t="shared" ref="G28:L28" si="2">G29+G30</f>
        <v>174568.36</v>
      </c>
      <c r="H28" s="85">
        <f t="shared" si="2"/>
        <v>177369.62</v>
      </c>
      <c r="I28" s="85">
        <f t="shared" si="2"/>
        <v>181275.12</v>
      </c>
      <c r="J28" s="85">
        <f t="shared" si="2"/>
        <v>183861.31</v>
      </c>
      <c r="K28" s="85">
        <f t="shared" si="2"/>
        <v>187589.19</v>
      </c>
      <c r="L28" s="85">
        <f t="shared" si="2"/>
        <v>191430.49</v>
      </c>
    </row>
    <row r="29" spans="1:21" s="3" customFormat="1" ht="12.75" customHeight="1" x14ac:dyDescent="0.25">
      <c r="B29" s="15"/>
      <c r="C29" s="15"/>
      <c r="D29" s="6" t="s">
        <v>2</v>
      </c>
      <c r="E29" s="10" t="s">
        <v>47</v>
      </c>
      <c r="F29" s="86">
        <v>2733.85</v>
      </c>
      <c r="G29" s="87">
        <v>122197.85199999998</v>
      </c>
      <c r="H29" s="86">
        <v>124158.73399999998</v>
      </c>
      <c r="I29" s="86">
        <v>126892.58399999999</v>
      </c>
      <c r="J29" s="86">
        <v>128702.91699999999</v>
      </c>
      <c r="K29" s="86">
        <v>131312.43299999999</v>
      </c>
      <c r="L29" s="86">
        <v>134001.34299999999</v>
      </c>
    </row>
    <row r="30" spans="1:21" s="3" customFormat="1" x14ac:dyDescent="0.25">
      <c r="B30" s="15"/>
      <c r="C30" s="15"/>
      <c r="D30" s="6" t="s">
        <v>3</v>
      </c>
      <c r="E30" s="11" t="s">
        <v>48</v>
      </c>
      <c r="F30" s="86">
        <v>1171.6499999999999</v>
      </c>
      <c r="G30" s="87">
        <v>52370.507999999994</v>
      </c>
      <c r="H30" s="86">
        <v>53210.885999999999</v>
      </c>
      <c r="I30" s="86">
        <v>54382.536</v>
      </c>
      <c r="J30" s="86">
        <v>55158.392999999996</v>
      </c>
      <c r="K30" s="86">
        <v>56276.756999999998</v>
      </c>
      <c r="L30" s="86">
        <v>57429.146999999997</v>
      </c>
    </row>
    <row r="31" spans="1:21" s="34" customFormat="1" x14ac:dyDescent="0.25">
      <c r="B31" s="35"/>
      <c r="C31" s="35"/>
      <c r="D31" s="38">
        <v>3</v>
      </c>
      <c r="E31" s="39" t="s">
        <v>49</v>
      </c>
      <c r="F31" s="30">
        <f>F32+F33</f>
        <v>0</v>
      </c>
      <c r="G31" s="30">
        <f t="shared" ref="G31:L31" si="3">G32+G33</f>
        <v>0</v>
      </c>
      <c r="H31" s="30">
        <f t="shared" si="3"/>
        <v>0</v>
      </c>
      <c r="I31" s="30">
        <f t="shared" si="3"/>
        <v>0</v>
      </c>
      <c r="J31" s="30">
        <f t="shared" si="3"/>
        <v>0</v>
      </c>
      <c r="K31" s="30">
        <f t="shared" si="3"/>
        <v>0</v>
      </c>
      <c r="L31" s="30">
        <f t="shared" si="3"/>
        <v>0</v>
      </c>
    </row>
    <row r="32" spans="1:21" s="3" customFormat="1" x14ac:dyDescent="0.25">
      <c r="B32" s="15"/>
      <c r="C32" s="15"/>
      <c r="D32" s="8" t="s">
        <v>8</v>
      </c>
      <c r="E32" s="12" t="s">
        <v>44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</row>
    <row r="33" spans="1:12" s="3" customFormat="1" x14ac:dyDescent="0.25">
      <c r="B33" s="15"/>
      <c r="C33" s="15"/>
      <c r="D33" s="8" t="s">
        <v>9</v>
      </c>
      <c r="E33" s="7" t="s">
        <v>50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</row>
    <row r="38" spans="1:12" x14ac:dyDescent="0.25">
      <c r="D38" s="93" t="s">
        <v>52</v>
      </c>
      <c r="E38" s="93"/>
      <c r="H38" s="23"/>
    </row>
    <row r="39" spans="1:12" s="54" customFormat="1" x14ac:dyDescent="0.25">
      <c r="B39" s="51"/>
      <c r="C39" s="51"/>
      <c r="D39" s="52"/>
      <c r="E39" s="52"/>
      <c r="F39" s="53" t="s">
        <v>5</v>
      </c>
    </row>
    <row r="40" spans="1:12" s="49" customFormat="1" x14ac:dyDescent="0.25">
      <c r="B40" s="50"/>
      <c r="C40" s="50"/>
      <c r="D40" s="48" t="s">
        <v>21</v>
      </c>
      <c r="E40" s="48" t="s">
        <v>22</v>
      </c>
      <c r="F40" s="69">
        <v>2023</v>
      </c>
      <c r="G40" s="69">
        <v>2024</v>
      </c>
      <c r="H40" s="69">
        <v>2025</v>
      </c>
      <c r="I40" s="69">
        <v>2026</v>
      </c>
      <c r="J40" s="69">
        <v>2027</v>
      </c>
      <c r="K40" s="69">
        <v>2028</v>
      </c>
      <c r="L40" s="69">
        <v>2029</v>
      </c>
    </row>
    <row r="41" spans="1:12" x14ac:dyDescent="0.25">
      <c r="D41" s="5" t="s">
        <v>23</v>
      </c>
      <c r="E41" s="76" t="s">
        <v>61</v>
      </c>
      <c r="F41" s="4"/>
      <c r="G41" s="4"/>
      <c r="H41" s="4"/>
      <c r="I41" s="4"/>
      <c r="J41" s="4"/>
      <c r="K41" s="4"/>
      <c r="L41" s="4"/>
    </row>
    <row r="42" spans="1:12" x14ac:dyDescent="0.25">
      <c r="D42" s="47"/>
    </row>
    <row r="44" spans="1:12" x14ac:dyDescent="0.25">
      <c r="A44" s="23" t="s">
        <v>30</v>
      </c>
    </row>
    <row r="45" spans="1:12" x14ac:dyDescent="0.25">
      <c r="A45" s="1" t="s">
        <v>51</v>
      </c>
    </row>
    <row r="46" spans="1:12" ht="15.6" x14ac:dyDescent="0.25">
      <c r="A46" s="1" t="s">
        <v>39</v>
      </c>
    </row>
    <row r="50" spans="7:12" x14ac:dyDescent="0.25">
      <c r="G50" s="24"/>
      <c r="H50" s="24"/>
      <c r="I50" s="24"/>
      <c r="J50" s="24"/>
      <c r="K50" s="24"/>
      <c r="L50" s="24"/>
    </row>
    <row r="51" spans="7:12" x14ac:dyDescent="0.25">
      <c r="G51" s="24"/>
      <c r="H51" s="24"/>
      <c r="I51" s="24"/>
      <c r="J51" s="24"/>
      <c r="K51" s="24"/>
      <c r="L51" s="24"/>
    </row>
  </sheetData>
  <mergeCells count="18">
    <mergeCell ref="J11:J12"/>
    <mergeCell ref="K11:K12"/>
    <mergeCell ref="L11:L12"/>
    <mergeCell ref="M11:M12"/>
    <mergeCell ref="O11:O12"/>
    <mergeCell ref="D36:E36"/>
    <mergeCell ref="D38:E38"/>
    <mergeCell ref="B16:B17"/>
    <mergeCell ref="D11:D12"/>
    <mergeCell ref="E11:E12"/>
    <mergeCell ref="B11:B14"/>
    <mergeCell ref="C11:C14"/>
    <mergeCell ref="C16:C17"/>
    <mergeCell ref="A11:A17"/>
    <mergeCell ref="F11:F12"/>
    <mergeCell ref="G11:G12"/>
    <mergeCell ref="I11:I12"/>
    <mergeCell ref="H11:H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97B0-7BB5-413B-93D7-27ED926543F0}">
  <dimension ref="C2:N36"/>
  <sheetViews>
    <sheetView workbookViewId="0">
      <selection activeCell="N35" sqref="N35"/>
    </sheetView>
  </sheetViews>
  <sheetFormatPr defaultRowHeight="13.2" x14ac:dyDescent="0.25"/>
  <cols>
    <col min="4" max="4" width="50.44140625" customWidth="1"/>
    <col min="5" max="5" width="13.44140625" customWidth="1"/>
    <col min="6" max="6" width="11.6640625" bestFit="1" customWidth="1"/>
    <col min="7" max="7" width="19.109375" customWidth="1"/>
    <col min="8" max="8" width="12.44140625" customWidth="1"/>
    <col min="9" max="11" width="11.5546875" bestFit="1" customWidth="1"/>
    <col min="12" max="12" width="20.88671875" customWidth="1"/>
    <col min="13" max="13" width="12.77734375" bestFit="1" customWidth="1"/>
    <col min="14" max="14" width="11.5546875" bestFit="1" customWidth="1"/>
  </cols>
  <sheetData>
    <row r="2" spans="3:13" x14ac:dyDescent="0.25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3:13" x14ac:dyDescent="0.25">
      <c r="C3" s="77"/>
      <c r="D3" s="1"/>
      <c r="E3" s="77"/>
      <c r="F3" s="77"/>
      <c r="G3" s="77"/>
      <c r="H3" s="77"/>
      <c r="I3" s="77"/>
      <c r="J3" s="77"/>
      <c r="K3" s="77"/>
      <c r="L3" s="77"/>
      <c r="M3" s="77"/>
    </row>
    <row r="4" spans="3:13" x14ac:dyDescent="0.25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3:13" x14ac:dyDescent="0.25">
      <c r="C5" s="77"/>
      <c r="D5" s="28"/>
      <c r="E5" s="28"/>
      <c r="F5" s="28"/>
      <c r="G5" s="28"/>
      <c r="H5" s="28"/>
      <c r="I5" s="77"/>
      <c r="J5" s="77"/>
      <c r="K5" s="77"/>
      <c r="L5" s="77"/>
      <c r="M5" s="77"/>
    </row>
    <row r="6" spans="3:13" x14ac:dyDescent="0.25">
      <c r="C6" s="77"/>
      <c r="D6" s="77"/>
      <c r="E6" s="77"/>
      <c r="F6" s="78"/>
      <c r="G6" s="78"/>
      <c r="H6" s="79"/>
      <c r="I6" s="77"/>
      <c r="J6" s="77"/>
      <c r="K6" s="77"/>
      <c r="L6" s="77"/>
      <c r="M6" s="77"/>
    </row>
    <row r="7" spans="3:13" x14ac:dyDescent="0.25">
      <c r="C7" s="77"/>
      <c r="D7" s="77"/>
      <c r="E7" s="77"/>
      <c r="F7" s="79"/>
      <c r="G7" s="79"/>
      <c r="H7" s="79"/>
      <c r="I7" s="77"/>
      <c r="J7" s="77"/>
      <c r="K7" s="77"/>
      <c r="L7" s="77"/>
      <c r="M7" s="77"/>
    </row>
    <row r="8" spans="3:13" x14ac:dyDescent="0.25">
      <c r="C8" s="77"/>
      <c r="D8" s="77"/>
      <c r="E8" s="77"/>
      <c r="F8" s="79"/>
      <c r="G8" s="79"/>
      <c r="H8" s="79"/>
      <c r="I8" s="77"/>
      <c r="J8" s="77"/>
      <c r="K8" s="77"/>
      <c r="L8" s="77"/>
      <c r="M8" s="77"/>
    </row>
    <row r="9" spans="3:13" x14ac:dyDescent="0.25">
      <c r="C9" s="77"/>
      <c r="D9" s="77"/>
      <c r="E9" s="77"/>
      <c r="F9" s="79"/>
      <c r="G9" s="79"/>
      <c r="H9" s="79"/>
      <c r="I9" s="77"/>
      <c r="J9" s="77"/>
      <c r="K9" s="77"/>
      <c r="L9" s="77"/>
      <c r="M9" s="77"/>
    </row>
    <row r="10" spans="3:13" x14ac:dyDescent="0.25">
      <c r="C10" s="77"/>
      <c r="D10" s="77"/>
      <c r="E10" s="77"/>
      <c r="F10" s="79"/>
      <c r="G10" s="79"/>
      <c r="H10" s="79"/>
      <c r="I10" s="77"/>
      <c r="J10" s="77"/>
      <c r="K10" s="77"/>
      <c r="L10" s="77"/>
      <c r="M10" s="77"/>
    </row>
    <row r="11" spans="3:13" x14ac:dyDescent="0.25">
      <c r="C11" s="77"/>
      <c r="D11" s="77"/>
      <c r="E11" s="77"/>
      <c r="F11" s="79"/>
      <c r="G11" s="79"/>
      <c r="H11" s="79"/>
      <c r="I11" s="77"/>
      <c r="J11" s="77"/>
      <c r="K11" s="77"/>
      <c r="L11" s="77"/>
      <c r="M11" s="77"/>
    </row>
    <row r="12" spans="3:13" x14ac:dyDescent="0.25">
      <c r="C12" s="77"/>
      <c r="D12" s="77"/>
      <c r="E12" s="77"/>
      <c r="F12" s="79"/>
      <c r="G12" s="79"/>
      <c r="H12" s="79"/>
      <c r="I12" s="77"/>
      <c r="J12" s="77"/>
      <c r="K12" s="77"/>
      <c r="L12" s="77"/>
      <c r="M12" s="77"/>
    </row>
    <row r="13" spans="3:13" x14ac:dyDescent="0.25">
      <c r="C13" s="77"/>
      <c r="D13" s="28"/>
      <c r="E13" s="28"/>
      <c r="F13" s="80"/>
      <c r="G13" s="80"/>
      <c r="H13" s="80"/>
      <c r="I13" s="77"/>
      <c r="J13" s="77"/>
      <c r="K13" s="77"/>
      <c r="L13" s="77"/>
      <c r="M13" s="77"/>
    </row>
    <row r="14" spans="3:13" x14ac:dyDescent="0.25"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3:13" x14ac:dyDescent="0.25"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3:13" x14ac:dyDescent="0.25">
      <c r="C16" s="77"/>
      <c r="D16" s="28"/>
      <c r="E16" s="77"/>
      <c r="F16" s="77"/>
      <c r="G16" s="77"/>
      <c r="H16" s="77"/>
      <c r="I16" s="77"/>
      <c r="J16" s="77"/>
      <c r="K16" s="77"/>
      <c r="L16" s="77"/>
      <c r="M16" s="77"/>
    </row>
    <row r="17" spans="3:13" x14ac:dyDescent="0.25"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3:13" x14ac:dyDescent="0.25">
      <c r="C18" s="77"/>
      <c r="D18" s="28"/>
      <c r="E18" s="28"/>
      <c r="F18" s="28"/>
      <c r="G18" s="77"/>
      <c r="H18" s="77"/>
      <c r="I18" s="77"/>
      <c r="J18" s="77"/>
      <c r="K18" s="77"/>
      <c r="L18" s="1"/>
      <c r="M18" s="79"/>
    </row>
    <row r="19" spans="3:13" x14ac:dyDescent="0.25">
      <c r="C19" s="77"/>
      <c r="D19" s="1"/>
      <c r="E19" s="1"/>
      <c r="F19" s="78"/>
      <c r="G19" s="77"/>
      <c r="H19" s="77"/>
      <c r="I19" s="77"/>
      <c r="J19" s="77"/>
      <c r="K19" s="77"/>
      <c r="L19" s="1"/>
      <c r="M19" s="79"/>
    </row>
    <row r="20" spans="3:13" x14ac:dyDescent="0.25">
      <c r="C20" s="77"/>
      <c r="D20" s="77"/>
      <c r="E20" s="77"/>
      <c r="F20" s="79"/>
      <c r="G20" s="77"/>
      <c r="H20" s="77"/>
      <c r="I20" s="77"/>
      <c r="J20" s="77"/>
      <c r="K20" s="77"/>
      <c r="L20" s="1"/>
      <c r="M20" s="79"/>
    </row>
    <row r="21" spans="3:13" x14ac:dyDescent="0.25">
      <c r="C21" s="77"/>
      <c r="D21" s="77"/>
      <c r="E21" s="77"/>
      <c r="F21" s="79"/>
      <c r="G21" s="77"/>
      <c r="H21" s="77"/>
      <c r="I21" s="77"/>
      <c r="J21" s="77"/>
      <c r="K21" s="77"/>
      <c r="L21" s="77"/>
      <c r="M21" s="77"/>
    </row>
    <row r="22" spans="3:13" x14ac:dyDescent="0.25">
      <c r="C22" s="77"/>
      <c r="D22" s="77"/>
      <c r="E22" s="77"/>
      <c r="F22" s="79"/>
      <c r="G22" s="77"/>
      <c r="H22" s="77"/>
      <c r="I22" s="77"/>
      <c r="J22" s="77"/>
      <c r="K22" s="77"/>
      <c r="L22" s="77"/>
      <c r="M22" s="77"/>
    </row>
    <row r="23" spans="3:13" x14ac:dyDescent="0.25">
      <c r="C23" s="77"/>
      <c r="D23" s="77"/>
      <c r="E23" s="77"/>
      <c r="F23" s="79"/>
      <c r="G23" s="77"/>
      <c r="H23" s="77"/>
      <c r="I23" s="77"/>
      <c r="J23" s="77"/>
      <c r="K23" s="77"/>
      <c r="L23" s="77"/>
      <c r="M23" s="77"/>
    </row>
    <row r="24" spans="3:13" x14ac:dyDescent="0.25">
      <c r="C24" s="77"/>
      <c r="D24" s="77"/>
      <c r="E24" s="77"/>
      <c r="F24" s="79"/>
      <c r="G24" s="77"/>
      <c r="H24" s="77"/>
      <c r="I24" s="77"/>
      <c r="J24" s="77"/>
      <c r="K24" s="77"/>
      <c r="L24" s="77"/>
      <c r="M24" s="77"/>
    </row>
    <row r="25" spans="3:13" x14ac:dyDescent="0.25">
      <c r="C25" s="77"/>
      <c r="D25" s="77"/>
      <c r="E25" s="77"/>
      <c r="F25" s="79"/>
      <c r="G25" s="77"/>
      <c r="H25" s="77"/>
      <c r="I25" s="77"/>
      <c r="J25" s="77"/>
      <c r="K25" s="77"/>
      <c r="L25" s="77"/>
      <c r="M25" s="77"/>
    </row>
    <row r="26" spans="3:13" x14ac:dyDescent="0.25">
      <c r="C26" s="77"/>
      <c r="D26" s="28"/>
      <c r="E26" s="28"/>
      <c r="F26" s="80"/>
      <c r="G26" s="77"/>
      <c r="H26" s="77"/>
      <c r="I26" s="77"/>
      <c r="J26" s="77"/>
      <c r="K26" s="77"/>
      <c r="L26" s="77"/>
      <c r="M26" s="77"/>
    </row>
    <row r="27" spans="3:13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3:13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</row>
    <row r="29" spans="3:13" x14ac:dyDescent="0.25">
      <c r="C29" s="77"/>
      <c r="D29" s="17"/>
      <c r="E29" s="77"/>
      <c r="F29" s="77"/>
      <c r="G29" s="77"/>
      <c r="H29" s="77"/>
      <c r="I29" s="77"/>
      <c r="J29" s="77"/>
      <c r="K29" s="77"/>
      <c r="L29" s="77"/>
      <c r="M29" s="77"/>
    </row>
    <row r="30" spans="3:13" x14ac:dyDescent="0.25">
      <c r="C30" s="77"/>
      <c r="D30" s="81"/>
      <c r="E30" s="77"/>
      <c r="F30" s="77"/>
      <c r="G30" s="77"/>
      <c r="H30" s="77"/>
      <c r="I30" s="77"/>
      <c r="J30" s="77"/>
      <c r="K30" s="77"/>
      <c r="L30" s="77"/>
      <c r="M30" s="77"/>
    </row>
    <row r="31" spans="3:13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3:13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3:14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6" spans="3:14" x14ac:dyDescent="0.25">
      <c r="H36" s="71"/>
      <c r="I36" s="71"/>
      <c r="J36" s="71"/>
      <c r="K36" s="71"/>
      <c r="L36" s="71"/>
      <c r="M36" s="71"/>
      <c r="N36" s="7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Lisa 2</vt:lpstr>
      <vt:lpstr>Arvutuskäik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2023-04-11T09:45:27Z</cp:lastPrinted>
  <dcterms:created xsi:type="dcterms:W3CDTF">2008-10-09T12:25:50Z</dcterms:created>
  <dcterms:modified xsi:type="dcterms:W3CDTF">2023-06-05T13:28:06Z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