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SAKOND_Finants\SF_2021-2027\TAT_kobarTAT_KUM_INSA\tegevuskava ja eelarve\2024\2. Andmevahetus. KUM\muudetud 5jan24\"/>
    </mc:Choice>
  </mc:AlternateContent>
  <xr:revisionPtr revIDLastSave="0" documentId="13_ncr:1_{0533DBA8-8B79-4CD0-876E-792FAAC479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a 2" sheetId="5" r:id="rId1"/>
    <sheet name="Arvutuskäik" sheetId="4" r:id="rId2"/>
    <sheet name="Sheet1" sheetId="3" r:id="rId3"/>
  </sheets>
  <definedNames>
    <definedName name="_xlnm._FilterDatabase" localSheetId="0" hidden="1">'Lisa 2'!#REF!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5" l="1"/>
  <c r="H30" i="5"/>
  <c r="I30" i="5"/>
  <c r="J30" i="5"/>
  <c r="K30" i="5"/>
  <c r="L30" i="5"/>
  <c r="G29" i="5"/>
  <c r="H29" i="5"/>
  <c r="I29" i="5"/>
  <c r="J29" i="5"/>
  <c r="K29" i="5"/>
  <c r="L29" i="5"/>
  <c r="F30" i="5"/>
  <c r="F29" i="5"/>
  <c r="M41" i="5"/>
  <c r="L31" i="5"/>
  <c r="K31" i="5"/>
  <c r="J31" i="5"/>
  <c r="I31" i="5"/>
  <c r="H31" i="5"/>
  <c r="G31" i="5"/>
  <c r="F31" i="5"/>
  <c r="L27" i="5"/>
  <c r="K27" i="5"/>
  <c r="J27" i="5"/>
  <c r="I27" i="5"/>
  <c r="H27" i="5"/>
  <c r="G27" i="5"/>
  <c r="F27" i="5"/>
  <c r="M16" i="5"/>
  <c r="M15" i="5"/>
  <c r="M14" i="5"/>
  <c r="L14" i="5"/>
  <c r="K14" i="5"/>
  <c r="J14" i="5"/>
  <c r="I14" i="5"/>
  <c r="H14" i="5"/>
  <c r="G14" i="5"/>
  <c r="F14" i="5"/>
  <c r="F17" i="5" l="1"/>
  <c r="G17" i="5"/>
  <c r="H17" i="5"/>
  <c r="I17" i="5"/>
  <c r="J17" i="5"/>
  <c r="K17" i="5"/>
  <c r="L17" i="5"/>
  <c r="M17" i="5"/>
  <c r="M13" i="5" l="1"/>
  <c r="M18" i="5"/>
  <c r="L13" i="5"/>
  <c r="L18" i="5"/>
  <c r="K13" i="5"/>
  <c r="K18" i="5"/>
  <c r="J13" i="5"/>
  <c r="J18" i="5"/>
  <c r="I13" i="5"/>
  <c r="I18" i="5"/>
  <c r="H13" i="5"/>
  <c r="H18" i="5"/>
  <c r="G13" i="5"/>
  <c r="G18" i="5"/>
  <c r="F13" i="5"/>
  <c r="F18" i="5"/>
</calcChain>
</file>

<file path=xl/sharedStrings.xml><?xml version="1.0" encoding="utf-8"?>
<sst xmlns="http://schemas.openxmlformats.org/spreadsheetml/2006/main" count="74" uniqueCount="59">
  <si>
    <r>
      <t>Toetatava tegevuse eelarve kulukohtade kaupa</t>
    </r>
    <r>
      <rPr>
        <b/>
        <sz val="10"/>
        <rFont val="Calibri"/>
        <family val="2"/>
        <charset val="186"/>
      </rPr>
      <t>¹</t>
    </r>
  </si>
  <si>
    <t>kinnitatud kultuuriministri käskkirjaga</t>
  </si>
  <si>
    <t>Toetatava tegevuse abikõlblikkuse periood:  01.01.2023−31.10.2029</t>
  </si>
  <si>
    <t>Elluviija: Kultuuriministeerium</t>
  </si>
  <si>
    <t>Projekti nimi: Andmevahetuslahenduse (sealhulgas infoplatvormi) edasiarendus ja rakendamine</t>
  </si>
  <si>
    <t>Osa 1: Tegevuste eelarve kulukohtade kaupa</t>
  </si>
  <si>
    <t>Aasta</t>
  </si>
  <si>
    <t>Kokku</t>
  </si>
  <si>
    <t>Tegevuste tulemus</t>
  </si>
  <si>
    <t>Tegevuste väljund</t>
  </si>
  <si>
    <t>Tegevuse nr TAT-is</t>
  </si>
  <si>
    <t>Rea nr</t>
  </si>
  <si>
    <t>Projekti tegevused ja kindlaksmääratud kulukohad</t>
  </si>
  <si>
    <t>Abikõlblik kulu² (EUR)</t>
  </si>
  <si>
    <t>Abikõlblik kulu (EUR)</t>
  </si>
  <si>
    <t xml:space="preserve">Arendatud ja rakendatud andmevahetuslahendus, sealhulgas infoplatvorm. Eestisse elama asunud uussisserändajad on automaatselt suunatud osalema kohanemisprogrammis „Settle in Estonia“. Lisaks on edasi arendatud vajaduspõhine infoplatvorm nii uussisserändajatele kui ka kohanemisprogrammi sidusrühmale. </t>
  </si>
  <si>
    <t>1.</t>
  </si>
  <si>
    <t xml:space="preserve">Toetatava tegevuse kulud </t>
  </si>
  <si>
    <t>1.1</t>
  </si>
  <si>
    <t>Otsesed kulud</t>
  </si>
  <si>
    <t>Andmevahetus-lahendus on arendatud ja rakendatud</t>
  </si>
  <si>
    <t>3.2.5.1.1</t>
  </si>
  <si>
    <t>1.1.1</t>
  </si>
  <si>
    <t>Andmevahetuslahenduse edasiarendamine. Edasiarenduste käigus tehakse andmevahetuslahenduse rakendamiseks vajalikud arendused. Muu hulgas luuakse koolitusmoodulisse infotehnoloogiline lahendus, mis tagab B1-taseme eesti keele õppe kursuse korraldamise valmisoleku ning videomaterjalide haldamise võimekuse.</t>
  </si>
  <si>
    <t>Horisontaalne kulu</t>
  </si>
  <si>
    <t>1.1.2</t>
  </si>
  <si>
    <t>Otsesed personalikulud</t>
  </si>
  <si>
    <t>1.2</t>
  </si>
  <si>
    <r>
      <t>Kaudsed kulud</t>
    </r>
    <r>
      <rPr>
        <b/>
        <vertAlign val="superscript"/>
        <sz val="10"/>
        <rFont val="Arial"/>
        <family val="2"/>
        <charset val="186"/>
      </rPr>
      <t>5</t>
    </r>
  </si>
  <si>
    <t>3</t>
  </si>
  <si>
    <t xml:space="preserve">Eelarve kokku </t>
  </si>
  <si>
    <t>5</t>
  </si>
  <si>
    <t>Eelarve kokku (2023-2029)</t>
  </si>
  <si>
    <t>6</t>
  </si>
  <si>
    <t xml:space="preserve">ERF tüüpi kulud kokku </t>
  </si>
  <si>
    <t>7</t>
  </si>
  <si>
    <t>ERF tüüpi kulude osakaal tegevuste kogumaksumusest (%)</t>
  </si>
  <si>
    <t>Osa 2: Tegevuste finantsplaan</t>
  </si>
  <si>
    <t>Finantsallikate jaotus</t>
  </si>
  <si>
    <t>Summa</t>
  </si>
  <si>
    <t xml:space="preserve">Toetatava tegevuse eelarve kokku aastate lõikes </t>
  </si>
  <si>
    <t xml:space="preserve">Toetus kokku </t>
  </si>
  <si>
    <t>2.1</t>
  </si>
  <si>
    <t>sh ESF-i osalus (70%)</t>
  </si>
  <si>
    <t>2.2</t>
  </si>
  <si>
    <t>sh riiklik kaasfinantseering (30%)</t>
  </si>
  <si>
    <t xml:space="preserve">Omafinantseering kokku </t>
  </si>
  <si>
    <t>3.1</t>
  </si>
  <si>
    <t>sh elluviija osalus</t>
  </si>
  <si>
    <t>3.2</t>
  </si>
  <si>
    <t>sh partneri osalus</t>
  </si>
  <si>
    <t>Toetatava tegevuse partnerite abikõlblikud kulud</t>
  </si>
  <si>
    <t>Jrk nr</t>
  </si>
  <si>
    <t>Partner</t>
  </si>
  <si>
    <t>1</t>
  </si>
  <si>
    <t>SMIT</t>
  </si>
  <si>
    <t>³ Lisada, kui projektis on partnerid. Lisada või eemaldada partnereid vastavalt TAT-is sätestatule.</t>
  </si>
  <si>
    <t>⁴ Lisada, kui projektis on partnerid. Lisada ridu vastavalt partnerite arvule ja veerge vastavalt aastale.</t>
  </si>
  <si>
    <r>
      <rPr>
        <vertAlign val="superscript"/>
        <sz val="10"/>
        <rFont val="Arial"/>
        <family val="2"/>
        <charset val="186"/>
      </rPr>
      <t>5</t>
    </r>
    <r>
      <rPr>
        <sz val="10"/>
        <rFont val="Arial"/>
        <family val="2"/>
        <charset val="186"/>
      </rPr>
      <t xml:space="preserve"> 7% projekti otsestest kuludest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</si>
</sst>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k_r_-;\-* #,##0.00\ _k_r_-;_-* &quot;-&quot;??\ _k_r_-;_-@_-"/>
    <numFmt numFmtId="166" formatCode="&quot; &quot;#,##0.00&quot; &quot;;&quot; (&quot;#,##0.00&quot;)&quot;;&quot; -&quot;00&quot; &quot;;&quot; &quot;@&quot; &quot;"/>
  </numFmts>
  <fonts count="17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name val="Helv"/>
    </font>
    <font>
      <i/>
      <sz val="10"/>
      <name val="Arial"/>
      <family val="2"/>
      <charset val="186"/>
    </font>
    <font>
      <b/>
      <sz val="1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sz val="10"/>
      <color rgb="FF000000"/>
      <name val="Helv"/>
      <charset val="186"/>
    </font>
    <font>
      <sz val="10"/>
      <color theme="1"/>
      <name val="Arial"/>
      <family val="2"/>
      <charset val="186"/>
    </font>
    <font>
      <vertAlign val="superscript"/>
      <sz val="10"/>
      <name val="Arial"/>
      <family val="2"/>
      <charset val="186"/>
    </font>
    <font>
      <b/>
      <vertAlign val="superscript"/>
      <sz val="10"/>
      <name val="Arial"/>
      <family val="2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166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0" fontId="9" fillId="0" borderId="0"/>
    <xf numFmtId="0" fontId="3" fillId="0" borderId="0"/>
    <xf numFmtId="0" fontId="10" fillId="0" borderId="0" applyNumberFormat="0" applyFont="0" applyBorder="0" applyProtection="0"/>
    <xf numFmtId="0" fontId="3" fillId="0" borderId="0"/>
    <xf numFmtId="0" fontId="10" fillId="0" borderId="0" applyNumberFormat="0" applyFont="0" applyBorder="0" applyProtection="0"/>
    <xf numFmtId="0" fontId="9" fillId="0" borderId="0"/>
    <xf numFmtId="0" fontId="11" fillId="0" borderId="0" applyNumberFormat="0" applyBorder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3" fillId="0" borderId="0" applyFont="0" applyFill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0" borderId="0"/>
    <xf numFmtId="0" fontId="12" fillId="0" borderId="0" applyNumberFormat="0" applyBorder="0" applyProtection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49" fontId="4" fillId="0" borderId="2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49" fontId="4" fillId="0" borderId="0" xfId="0" applyNumberFormat="1" applyFont="1" applyAlignment="1">
      <alignment horizontal="left" vertical="top"/>
    </xf>
    <xf numFmtId="0" fontId="4" fillId="0" borderId="2" xfId="0" applyFont="1" applyBorder="1" applyAlignment="1">
      <alignment horizontal="left" vertical="top" wrapText="1" shrinkToFi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49" fontId="4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3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3" fontId="3" fillId="0" borderId="0" xfId="0" applyNumberFormat="1" applyFont="1"/>
    <xf numFmtId="0" fontId="0" fillId="0" borderId="2" xfId="0" applyBorder="1" applyAlignment="1">
      <alignment wrapText="1"/>
    </xf>
    <xf numFmtId="0" fontId="4" fillId="0" borderId="0" xfId="0" applyFont="1" applyAlignment="1">
      <alignment horizontal="right"/>
    </xf>
    <xf numFmtId="49" fontId="4" fillId="0" borderId="0" xfId="0" applyNumberFormat="1" applyFont="1"/>
    <xf numFmtId="0" fontId="4" fillId="0" borderId="2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/>
    </xf>
    <xf numFmtId="1" fontId="4" fillId="0" borderId="2" xfId="0" applyNumberFormat="1" applyFont="1" applyBorder="1" applyAlignment="1">
      <alignment horizontal="right"/>
    </xf>
    <xf numFmtId="1" fontId="3" fillId="0" borderId="0" xfId="0" applyNumberFormat="1" applyFont="1"/>
    <xf numFmtId="3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3" applyNumberFormat="1" applyFont="1" applyBorder="1" applyAlignment="1">
      <alignment horizontal="center"/>
    </xf>
    <xf numFmtId="49" fontId="5" fillId="2" borderId="2" xfId="0" applyNumberFormat="1" applyFont="1" applyFill="1" applyBorder="1" applyAlignment="1">
      <alignment horizontal="left" vertical="top"/>
    </xf>
    <xf numFmtId="0" fontId="5" fillId="2" borderId="2" xfId="0" applyFont="1" applyFill="1" applyBorder="1" applyAlignment="1">
      <alignment wrapText="1"/>
    </xf>
    <xf numFmtId="3" fontId="7" fillId="2" borderId="2" xfId="0" applyNumberFormat="1" applyFont="1" applyFill="1" applyBorder="1" applyAlignment="1">
      <alignment horizontal="right"/>
    </xf>
    <xf numFmtId="0" fontId="4" fillId="0" borderId="3" xfId="0" applyFont="1" applyBorder="1" applyAlignment="1">
      <alignment horizontal="center" wrapText="1"/>
    </xf>
    <xf numFmtId="0" fontId="4" fillId="0" borderId="0" xfId="3" applyNumberFormat="1" applyFont="1" applyBorder="1" applyAlignment="1">
      <alignment horizontal="center"/>
    </xf>
    <xf numFmtId="49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wrapText="1"/>
    </xf>
    <xf numFmtId="3" fontId="7" fillId="0" borderId="0" xfId="0" applyNumberFormat="1" applyFont="1" applyAlignment="1">
      <alignment horizontal="right"/>
    </xf>
    <xf numFmtId="0" fontId="4" fillId="0" borderId="2" xfId="3" applyNumberFormat="1" applyFont="1" applyBorder="1" applyAlignment="1">
      <alignment horizontal="center"/>
    </xf>
    <xf numFmtId="2" fontId="0" fillId="0" borderId="0" xfId="0" applyNumberFormat="1"/>
    <xf numFmtId="0" fontId="4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4" fontId="0" fillId="0" borderId="0" xfId="0" applyNumberFormat="1"/>
    <xf numFmtId="4" fontId="4" fillId="0" borderId="0" xfId="0" applyNumberFormat="1" applyFont="1"/>
    <xf numFmtId="0" fontId="0" fillId="0" borderId="0" xfId="0" applyAlignment="1">
      <alignment wrapText="1"/>
    </xf>
    <xf numFmtId="4" fontId="4" fillId="0" borderId="2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/>
    </xf>
    <xf numFmtId="4" fontId="13" fillId="0" borderId="2" xfId="5" applyNumberFormat="1" applyFont="1" applyBorder="1" applyAlignment="1">
      <alignment wrapText="1"/>
    </xf>
    <xf numFmtId="4" fontId="13" fillId="0" borderId="1" xfId="5" applyNumberFormat="1" applyFont="1" applyBorder="1" applyAlignment="1">
      <alignment wrapText="1"/>
    </xf>
    <xf numFmtId="4" fontId="4" fillId="0" borderId="2" xfId="0" applyNumberFormat="1" applyFont="1" applyBorder="1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2" xfId="0" applyNumberFormat="1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 vertical="top" wrapText="1" indent="1" shrinkToFit="1"/>
    </xf>
    <xf numFmtId="0" fontId="1" fillId="0" borderId="2" xfId="0" applyFont="1" applyBorder="1" applyAlignment="1">
      <alignment horizontal="left" vertical="top" wrapText="1" indent="1"/>
    </xf>
    <xf numFmtId="49" fontId="1" fillId="0" borderId="2" xfId="0" applyNumberFormat="1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right"/>
    </xf>
    <xf numFmtId="1" fontId="1" fillId="0" borderId="0" xfId="0" applyNumberFormat="1" applyFont="1"/>
    <xf numFmtId="1" fontId="1" fillId="0" borderId="0" xfId="0" applyNumberFormat="1" applyFont="1" applyAlignment="1">
      <alignment wrapText="1"/>
    </xf>
    <xf numFmtId="4" fontId="1" fillId="0" borderId="0" xfId="0" applyNumberFormat="1" applyFont="1"/>
    <xf numFmtId="4" fontId="4" fillId="3" borderId="3" xfId="0" applyNumberFormat="1" applyFont="1" applyFill="1" applyBorder="1" applyAlignment="1">
      <alignment horizontal="right" vertical="center"/>
    </xf>
    <xf numFmtId="4" fontId="4" fillId="3" borderId="2" xfId="0" applyNumberFormat="1" applyFont="1" applyFill="1" applyBorder="1"/>
    <xf numFmtId="0" fontId="16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wrapText="1"/>
    </xf>
  </cellXfs>
  <cellStyles count="48">
    <cellStyle name="Comma 2" xfId="1" xr:uid="{00000000-0005-0000-0000-000000000000}"/>
    <cellStyle name="Comma 3" xfId="2" xr:uid="{00000000-0005-0000-0000-000001000000}"/>
    <cellStyle name="Koma" xfId="3" builtinId="3"/>
    <cellStyle name="Normaallaad" xfId="0" builtinId="0"/>
    <cellStyle name="Normal 10" xfId="4" xr:uid="{00000000-0005-0000-0000-000004000000}"/>
    <cellStyle name="Normal 11" xfId="5" xr:uid="{00000000-0005-0000-0000-000005000000}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3 2" xfId="9" xr:uid="{00000000-0005-0000-0000-000009000000}"/>
    <cellStyle name="Normal 4" xfId="10" xr:uid="{00000000-0005-0000-0000-00000A000000}"/>
    <cellStyle name="Normal 4 2" xfId="11" xr:uid="{00000000-0005-0000-0000-00000B000000}"/>
    <cellStyle name="Normal 4 3" xfId="12" xr:uid="{00000000-0005-0000-0000-00000C000000}"/>
    <cellStyle name="Normal 4 3 2" xfId="13" xr:uid="{00000000-0005-0000-0000-00000D000000}"/>
    <cellStyle name="Normal 4 3 2 2" xfId="14" xr:uid="{00000000-0005-0000-0000-00000E000000}"/>
    <cellStyle name="Normal 4 3 3" xfId="15" xr:uid="{00000000-0005-0000-0000-00000F000000}"/>
    <cellStyle name="Normal 4 4" xfId="16" xr:uid="{00000000-0005-0000-0000-000010000000}"/>
    <cellStyle name="Normal 4 4 2" xfId="17" xr:uid="{00000000-0005-0000-0000-000011000000}"/>
    <cellStyle name="Normal 4 5" xfId="18" xr:uid="{00000000-0005-0000-0000-000012000000}"/>
    <cellStyle name="Normal 5" xfId="19" xr:uid="{00000000-0005-0000-0000-000013000000}"/>
    <cellStyle name="Normal 6" xfId="20" xr:uid="{00000000-0005-0000-0000-000014000000}"/>
    <cellStyle name="Normal 6 2" xfId="21" xr:uid="{00000000-0005-0000-0000-000015000000}"/>
    <cellStyle name="Normal 6 2 2" xfId="22" xr:uid="{00000000-0005-0000-0000-000016000000}"/>
    <cellStyle name="Normal 6 2 2 2" xfId="23" xr:uid="{00000000-0005-0000-0000-000017000000}"/>
    <cellStyle name="Normal 6 2 3" xfId="24" xr:uid="{00000000-0005-0000-0000-000018000000}"/>
    <cellStyle name="Normal 6 3" xfId="25" xr:uid="{00000000-0005-0000-0000-000019000000}"/>
    <cellStyle name="Normal 6 3 2" xfId="26" xr:uid="{00000000-0005-0000-0000-00001A000000}"/>
    <cellStyle name="Normal 6 4" xfId="27" xr:uid="{00000000-0005-0000-0000-00001B000000}"/>
    <cellStyle name="Normal 7" xfId="28" xr:uid="{00000000-0005-0000-0000-00001C000000}"/>
    <cellStyle name="Normal 7 2" xfId="29" xr:uid="{00000000-0005-0000-0000-00001D000000}"/>
    <cellStyle name="Normal 8" xfId="30" xr:uid="{00000000-0005-0000-0000-00001E000000}"/>
    <cellStyle name="Normal 8 2" xfId="31" xr:uid="{00000000-0005-0000-0000-00001F000000}"/>
    <cellStyle name="Normal 9" xfId="32" xr:uid="{00000000-0005-0000-0000-000020000000}"/>
    <cellStyle name="Normal 9 2" xfId="33" xr:uid="{00000000-0005-0000-0000-000021000000}"/>
    <cellStyle name="Percent 2" xfId="34" xr:uid="{00000000-0005-0000-0000-000022000000}"/>
    <cellStyle name="Percent 2 2" xfId="35" xr:uid="{00000000-0005-0000-0000-000023000000}"/>
    <cellStyle name="Percent 3" xfId="36" xr:uid="{00000000-0005-0000-0000-000024000000}"/>
    <cellStyle name="Percent 3 2" xfId="37" xr:uid="{00000000-0005-0000-0000-000025000000}"/>
    <cellStyle name="Percent 3 3" xfId="38" xr:uid="{00000000-0005-0000-0000-000026000000}"/>
    <cellStyle name="Percent 3 3 2" xfId="39" xr:uid="{00000000-0005-0000-0000-000027000000}"/>
    <cellStyle name="Percent 3 3 2 2" xfId="40" xr:uid="{00000000-0005-0000-0000-000028000000}"/>
    <cellStyle name="Percent 3 3 3" xfId="41" xr:uid="{00000000-0005-0000-0000-000029000000}"/>
    <cellStyle name="Percent 3 4" xfId="42" xr:uid="{00000000-0005-0000-0000-00002A000000}"/>
    <cellStyle name="Percent 3 4 2" xfId="43" xr:uid="{00000000-0005-0000-0000-00002B000000}"/>
    <cellStyle name="Percent 3 5" xfId="44" xr:uid="{00000000-0005-0000-0000-00002C000000}"/>
    <cellStyle name="Percent 4" xfId="45" xr:uid="{00000000-0005-0000-0000-00002D000000}"/>
    <cellStyle name="Style 1" xfId="46" xr:uid="{00000000-0005-0000-0000-00002E000000}"/>
    <cellStyle name="Style 1 2" xfId="47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115619</xdr:colOff>
      <xdr:row>0</xdr:row>
      <xdr:rowOff>1182727</xdr:rowOff>
    </xdr:to>
    <xdr:pic>
      <xdr:nvPicPr>
        <xdr:cNvPr id="2" name="Pilt 2">
          <a:extLst>
            <a:ext uri="{FF2B5EF4-FFF2-40B4-BE49-F238E27FC236}">
              <a16:creationId xmlns:a16="http://schemas.microsoft.com/office/drawing/2014/main" id="{BB8A6F86-3B38-4B68-8A50-DFD0CC273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30144" cy="1182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5D033-88F9-4FC1-8367-391629459FD6}">
  <sheetPr>
    <pageSetUpPr fitToPage="1"/>
  </sheetPr>
  <dimension ref="A1:X51"/>
  <sheetViews>
    <sheetView tabSelected="1" topLeftCell="A11" zoomScaleNormal="80" workbookViewId="0">
      <selection activeCell="G15" sqref="G15:G16"/>
    </sheetView>
  </sheetViews>
  <sheetFormatPr defaultColWidth="9.140625" defaultRowHeight="12.75" x14ac:dyDescent="0.2"/>
  <cols>
    <col min="1" max="1" width="14.85546875" style="1" customWidth="1"/>
    <col min="2" max="3" width="13.85546875" style="3" customWidth="1"/>
    <col min="4" max="4" width="7.140625" style="1" customWidth="1"/>
    <col min="5" max="5" width="46.42578125" style="3" customWidth="1"/>
    <col min="6" max="6" width="16.42578125" style="11" customWidth="1"/>
    <col min="7" max="8" width="14.42578125" style="23" customWidth="1"/>
    <col min="9" max="9" width="10.5703125" style="1" customWidth="1"/>
    <col min="10" max="10" width="10.42578125" style="1" bestFit="1" customWidth="1"/>
    <col min="11" max="11" width="13.42578125" style="1" customWidth="1"/>
    <col min="12" max="12" width="12" style="1" bestFit="1" customWidth="1"/>
    <col min="13" max="13" width="12.5703125" style="1" customWidth="1"/>
    <col min="14" max="14" width="10.42578125" style="1" bestFit="1" customWidth="1"/>
    <col min="15" max="15" width="9.42578125" style="1" bestFit="1" customWidth="1"/>
    <col min="16" max="16" width="10.42578125" style="1" bestFit="1" customWidth="1"/>
    <col min="17" max="17" width="9.42578125" style="1" bestFit="1" customWidth="1"/>
    <col min="18" max="18" width="10.140625" style="1" bestFit="1" customWidth="1"/>
    <col min="19" max="22" width="9.42578125" style="1" bestFit="1" customWidth="1"/>
    <col min="23" max="16384" width="9.140625" style="1"/>
  </cols>
  <sheetData>
    <row r="1" spans="1:24" ht="94.5" customHeight="1" x14ac:dyDescent="0.2">
      <c r="A1" s="55"/>
      <c r="B1" s="58"/>
      <c r="C1" s="58"/>
      <c r="D1" s="55"/>
      <c r="E1" s="58"/>
      <c r="F1" s="59"/>
      <c r="G1" s="60"/>
      <c r="H1" s="60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</row>
    <row r="2" spans="1:24" x14ac:dyDescent="0.2">
      <c r="A2" s="2" t="s">
        <v>0</v>
      </c>
      <c r="B2" s="58"/>
      <c r="C2" s="58"/>
      <c r="D2" s="55"/>
      <c r="E2" s="58"/>
      <c r="F2" s="59"/>
      <c r="G2" s="60"/>
      <c r="H2" s="60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25"/>
    </row>
    <row r="3" spans="1:24" x14ac:dyDescent="0.2">
      <c r="A3" s="55"/>
      <c r="B3" s="58"/>
      <c r="C3" s="58"/>
      <c r="D3" s="55"/>
      <c r="E3" s="58"/>
      <c r="F3" s="59"/>
      <c r="G3" s="60" t="s">
        <v>1</v>
      </c>
      <c r="H3" s="60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61"/>
    </row>
    <row r="4" spans="1:24" x14ac:dyDescent="0.2">
      <c r="A4" s="55" t="s">
        <v>2</v>
      </c>
      <c r="B4" s="58"/>
      <c r="C4" s="58"/>
      <c r="D4" s="59"/>
      <c r="E4" s="59"/>
      <c r="F4" s="59"/>
      <c r="G4" s="60"/>
      <c r="H4" s="60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62"/>
    </row>
    <row r="5" spans="1:24" x14ac:dyDescent="0.2">
      <c r="A5" s="55" t="s">
        <v>3</v>
      </c>
      <c r="B5" s="58"/>
      <c r="C5" s="58"/>
      <c r="D5" s="2"/>
      <c r="E5" s="58"/>
      <c r="F5" s="59"/>
      <c r="G5" s="60"/>
      <c r="H5" s="60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62"/>
    </row>
    <row r="6" spans="1:24" x14ac:dyDescent="0.2">
      <c r="A6" s="55" t="s">
        <v>4</v>
      </c>
      <c r="B6" s="58"/>
      <c r="C6" s="58"/>
      <c r="D6" s="2"/>
      <c r="E6" s="58"/>
      <c r="F6" s="59"/>
      <c r="G6" s="60"/>
      <c r="H6" s="60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62"/>
    </row>
    <row r="7" spans="1:24" x14ac:dyDescent="0.2">
      <c r="A7" s="55"/>
      <c r="B7" s="58"/>
      <c r="C7" s="58"/>
      <c r="D7" s="55"/>
      <c r="E7" s="58"/>
      <c r="F7" s="59"/>
      <c r="G7" s="60"/>
      <c r="H7" s="60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</row>
    <row r="8" spans="1:24" x14ac:dyDescent="0.2">
      <c r="A8" s="2" t="s">
        <v>5</v>
      </c>
      <c r="B8" s="10"/>
      <c r="C8" s="10"/>
      <c r="D8" s="2"/>
      <c r="E8" s="58"/>
      <c r="F8" s="59"/>
      <c r="G8" s="60"/>
      <c r="H8" s="60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</row>
    <row r="9" spans="1:24" s="2" customFormat="1" x14ac:dyDescent="0.2">
      <c r="B9" s="10"/>
      <c r="C9" s="10"/>
      <c r="D9" s="12"/>
      <c r="E9" s="18" t="s">
        <v>6</v>
      </c>
      <c r="F9" s="42">
        <v>2023</v>
      </c>
      <c r="G9" s="42">
        <v>2024</v>
      </c>
      <c r="H9" s="42">
        <v>2025</v>
      </c>
      <c r="I9" s="42">
        <v>2026</v>
      </c>
      <c r="J9" s="42">
        <v>2027</v>
      </c>
      <c r="K9" s="42">
        <v>2028</v>
      </c>
      <c r="L9" s="42">
        <v>2029</v>
      </c>
      <c r="M9" s="42" t="s">
        <v>7</v>
      </c>
    </row>
    <row r="10" spans="1:24" s="13" customFormat="1" ht="25.5" x14ac:dyDescent="0.2">
      <c r="A10" s="32" t="s">
        <v>8</v>
      </c>
      <c r="B10" s="8" t="s">
        <v>9</v>
      </c>
      <c r="C10" s="8" t="s">
        <v>10</v>
      </c>
      <c r="D10" s="9" t="s">
        <v>11</v>
      </c>
      <c r="E10" s="8" t="s">
        <v>12</v>
      </c>
      <c r="F10" s="31" t="s">
        <v>13</v>
      </c>
      <c r="G10" s="31" t="s">
        <v>14</v>
      </c>
      <c r="H10" s="31" t="s">
        <v>14</v>
      </c>
      <c r="I10" s="31" t="s">
        <v>14</v>
      </c>
      <c r="J10" s="31" t="s">
        <v>14</v>
      </c>
      <c r="K10" s="31" t="s">
        <v>14</v>
      </c>
      <c r="L10" s="31" t="s">
        <v>14</v>
      </c>
      <c r="M10" s="31" t="s">
        <v>14</v>
      </c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</row>
    <row r="11" spans="1:24" s="13" customFormat="1" ht="13.35" customHeight="1" x14ac:dyDescent="0.2">
      <c r="A11" s="79" t="s">
        <v>15</v>
      </c>
      <c r="B11" s="80"/>
      <c r="C11" s="80"/>
      <c r="D11" s="80">
        <v>1</v>
      </c>
      <c r="E11" s="80">
        <v>2</v>
      </c>
      <c r="F11" s="80">
        <v>3</v>
      </c>
      <c r="G11" s="80">
        <v>4</v>
      </c>
      <c r="H11" s="80">
        <v>5</v>
      </c>
      <c r="I11" s="82">
        <v>6</v>
      </c>
      <c r="J11" s="80">
        <v>7</v>
      </c>
      <c r="K11" s="80">
        <v>8</v>
      </c>
      <c r="L11" s="80">
        <v>9</v>
      </c>
      <c r="M11" s="80">
        <v>10</v>
      </c>
      <c r="N11" s="64"/>
      <c r="O11" s="83"/>
      <c r="P11" s="63"/>
      <c r="Q11" s="63"/>
      <c r="R11" s="63"/>
      <c r="S11" s="63"/>
      <c r="T11" s="63"/>
      <c r="U11" s="63"/>
      <c r="V11" s="63"/>
      <c r="W11" s="63"/>
      <c r="X11" s="63"/>
    </row>
    <row r="12" spans="1:24" s="14" customFormat="1" ht="14.45" customHeight="1" x14ac:dyDescent="0.2">
      <c r="A12" s="79"/>
      <c r="B12" s="80"/>
      <c r="C12" s="80"/>
      <c r="D12" s="80"/>
      <c r="E12" s="80"/>
      <c r="F12" s="80"/>
      <c r="G12" s="80"/>
      <c r="H12" s="80"/>
      <c r="I12" s="82"/>
      <c r="J12" s="80"/>
      <c r="K12" s="80"/>
      <c r="L12" s="80"/>
      <c r="M12" s="80"/>
      <c r="N12" s="65"/>
      <c r="O12" s="83"/>
      <c r="P12" s="65"/>
      <c r="Q12" s="65"/>
      <c r="R12" s="65"/>
      <c r="S12" s="65"/>
      <c r="T12" s="65"/>
      <c r="U12" s="65"/>
      <c r="V12" s="65"/>
      <c r="W12" s="65"/>
      <c r="X12" s="65"/>
    </row>
    <row r="13" spans="1:24" s="2" customFormat="1" ht="17.45" customHeight="1" x14ac:dyDescent="0.2">
      <c r="A13" s="79"/>
      <c r="B13" s="80"/>
      <c r="C13" s="80"/>
      <c r="D13" s="4" t="s">
        <v>16</v>
      </c>
      <c r="E13" s="22" t="s">
        <v>17</v>
      </c>
      <c r="F13" s="49">
        <f t="shared" ref="F13:M13" si="0">F14+F17</f>
        <v>4896.2772000000004</v>
      </c>
      <c r="G13" s="49">
        <f t="shared" si="0"/>
        <v>169810.22367874999</v>
      </c>
      <c r="H13" s="49">
        <f t="shared" si="0"/>
        <v>172459.601325</v>
      </c>
      <c r="I13" s="49">
        <f t="shared" si="0"/>
        <v>178407.58139125002</v>
      </c>
      <c r="J13" s="49">
        <f t="shared" si="0"/>
        <v>184385.43082849999</v>
      </c>
      <c r="K13" s="49">
        <f t="shared" si="0"/>
        <v>193604.69051699998</v>
      </c>
      <c r="L13" s="49">
        <f t="shared" si="0"/>
        <v>196436.1961</v>
      </c>
      <c r="M13" s="49">
        <f t="shared" si="0"/>
        <v>1100000.0010405001</v>
      </c>
    </row>
    <row r="14" spans="1:24" s="2" customFormat="1" ht="17.45" customHeight="1" x14ac:dyDescent="0.2">
      <c r="A14" s="79"/>
      <c r="B14" s="80"/>
      <c r="C14" s="80"/>
      <c r="D14" s="4" t="s">
        <v>18</v>
      </c>
      <c r="E14" s="22" t="s">
        <v>19</v>
      </c>
      <c r="F14" s="49">
        <f>F16+F15</f>
        <v>4575.96</v>
      </c>
      <c r="G14" s="49">
        <f t="shared" ref="G14:M14" si="1">G16+G15</f>
        <v>158701.143625</v>
      </c>
      <c r="H14" s="49">
        <f t="shared" si="1"/>
        <v>161177.19750000001</v>
      </c>
      <c r="I14" s="49">
        <f t="shared" si="1"/>
        <v>166736.057375</v>
      </c>
      <c r="J14" s="49">
        <f>J16+J15</f>
        <v>172322.83254999999</v>
      </c>
      <c r="K14" s="49">
        <f t="shared" si="1"/>
        <v>180938.96309999999</v>
      </c>
      <c r="L14" s="49">
        <f t="shared" si="1"/>
        <v>183585.23</v>
      </c>
      <c r="M14" s="49">
        <f t="shared" si="1"/>
        <v>1028037.3841500001</v>
      </c>
    </row>
    <row r="15" spans="1:24" s="2" customFormat="1" ht="90" customHeight="1" x14ac:dyDescent="0.2">
      <c r="A15" s="79"/>
      <c r="B15" s="56" t="s">
        <v>20</v>
      </c>
      <c r="C15" s="8" t="s">
        <v>21</v>
      </c>
      <c r="D15" s="57" t="s">
        <v>22</v>
      </c>
      <c r="E15" s="66" t="s">
        <v>23</v>
      </c>
      <c r="F15" s="50">
        <v>0</v>
      </c>
      <c r="G15" s="50">
        <v>148056.22</v>
      </c>
      <c r="H15" s="50">
        <v>150000</v>
      </c>
      <c r="I15" s="50">
        <v>155000</v>
      </c>
      <c r="J15" s="50">
        <v>160000</v>
      </c>
      <c r="K15" s="50">
        <v>168000</v>
      </c>
      <c r="L15" s="50">
        <v>172214.81</v>
      </c>
      <c r="M15" s="67">
        <f>SUM(F15:L15)</f>
        <v>953271.03</v>
      </c>
    </row>
    <row r="16" spans="1:24" ht="25.5" customHeight="1" x14ac:dyDescent="0.2">
      <c r="A16" s="79"/>
      <c r="B16" s="84" t="s">
        <v>24</v>
      </c>
      <c r="C16" s="86"/>
      <c r="D16" s="57" t="s">
        <v>25</v>
      </c>
      <c r="E16" s="68" t="s">
        <v>26</v>
      </c>
      <c r="F16" s="50">
        <v>4575.96</v>
      </c>
      <c r="G16" s="50">
        <v>10644.923624999999</v>
      </c>
      <c r="H16" s="50">
        <v>11177.1975</v>
      </c>
      <c r="I16" s="50">
        <v>11736.057375</v>
      </c>
      <c r="J16" s="50">
        <v>12322.832550000001</v>
      </c>
      <c r="K16" s="50">
        <v>12938.963099999999</v>
      </c>
      <c r="L16" s="50">
        <v>11370.42</v>
      </c>
      <c r="M16" s="50">
        <f>SUM(F16:L16)</f>
        <v>74766.354149999999</v>
      </c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</row>
    <row r="17" spans="1:21" ht="14.25" x14ac:dyDescent="0.2">
      <c r="A17" s="79"/>
      <c r="B17" s="85"/>
      <c r="C17" s="87"/>
      <c r="D17" s="4" t="s">
        <v>27</v>
      </c>
      <c r="E17" s="44" t="s">
        <v>28</v>
      </c>
      <c r="F17" s="50">
        <f t="shared" ref="F17:M17" si="2">0.07*F14</f>
        <v>320.31720000000001</v>
      </c>
      <c r="G17" s="50">
        <f t="shared" si="2"/>
        <v>11109.080053750002</v>
      </c>
      <c r="H17" s="50">
        <f t="shared" si="2"/>
        <v>11282.403825000001</v>
      </c>
      <c r="I17" s="50">
        <f t="shared" si="2"/>
        <v>11671.524016250001</v>
      </c>
      <c r="J17" s="50">
        <f t="shared" si="2"/>
        <v>12062.598278500001</v>
      </c>
      <c r="K17" s="50">
        <f t="shared" si="2"/>
        <v>12665.727417</v>
      </c>
      <c r="L17" s="50">
        <f t="shared" si="2"/>
        <v>12850.966100000001</v>
      </c>
      <c r="M17" s="50">
        <f t="shared" si="2"/>
        <v>71962.616890500009</v>
      </c>
      <c r="N17" s="55"/>
      <c r="O17" s="55"/>
      <c r="P17" s="55"/>
      <c r="Q17" s="55"/>
      <c r="R17" s="55"/>
      <c r="S17" s="55"/>
      <c r="T17" s="55"/>
      <c r="U17" s="55"/>
    </row>
    <row r="18" spans="1:21" s="2" customFormat="1" ht="27.75" customHeight="1" x14ac:dyDescent="0.2">
      <c r="B18" s="10"/>
      <c r="C18" s="10"/>
      <c r="D18" s="4" t="s">
        <v>29</v>
      </c>
      <c r="E18" s="22" t="s">
        <v>30</v>
      </c>
      <c r="F18" s="54">
        <f t="shared" ref="F18:M18" si="3">F14+F17</f>
        <v>4896.2772000000004</v>
      </c>
      <c r="G18" s="54">
        <f t="shared" si="3"/>
        <v>169810.22367874999</v>
      </c>
      <c r="H18" s="54">
        <f t="shared" si="3"/>
        <v>172459.601325</v>
      </c>
      <c r="I18" s="54">
        <f t="shared" si="3"/>
        <v>178407.58139125002</v>
      </c>
      <c r="J18" s="54">
        <f t="shared" si="3"/>
        <v>184385.43082849999</v>
      </c>
      <c r="K18" s="54">
        <f t="shared" si="3"/>
        <v>193604.69051699998</v>
      </c>
      <c r="L18" s="54">
        <f t="shared" si="3"/>
        <v>196436.1961</v>
      </c>
      <c r="M18" s="78">
        <f t="shared" si="3"/>
        <v>1100000.0010405001</v>
      </c>
    </row>
    <row r="19" spans="1:21" ht="12.75" customHeight="1" x14ac:dyDescent="0.2">
      <c r="A19" s="55"/>
      <c r="B19" s="58"/>
      <c r="C19" s="58"/>
      <c r="D19" s="4" t="s">
        <v>31</v>
      </c>
      <c r="E19" s="5" t="s">
        <v>32</v>
      </c>
      <c r="F19" s="77">
        <v>1100000</v>
      </c>
      <c r="G19" s="60"/>
      <c r="H19" s="60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</row>
    <row r="20" spans="1:21" x14ac:dyDescent="0.2">
      <c r="A20" s="55"/>
      <c r="B20" s="58"/>
      <c r="C20" s="58"/>
      <c r="D20" s="34" t="s">
        <v>33</v>
      </c>
      <c r="E20" s="35" t="s">
        <v>34</v>
      </c>
      <c r="F20" s="36">
        <v>0</v>
      </c>
      <c r="G20" s="60"/>
      <c r="H20" s="60"/>
      <c r="I20" s="60"/>
      <c r="J20" s="60"/>
      <c r="K20" s="60"/>
      <c r="L20" s="60"/>
      <c r="M20" s="55"/>
      <c r="N20" s="55"/>
      <c r="O20" s="55"/>
      <c r="P20" s="55"/>
      <c r="Q20" s="55"/>
      <c r="R20" s="55"/>
      <c r="S20" s="55"/>
      <c r="T20" s="55"/>
      <c r="U20" s="55"/>
    </row>
    <row r="21" spans="1:21" ht="25.5" x14ac:dyDescent="0.2">
      <c r="A21" s="55"/>
      <c r="B21" s="58"/>
      <c r="C21" s="58"/>
      <c r="D21" s="34" t="s">
        <v>35</v>
      </c>
      <c r="E21" s="35" t="s">
        <v>36</v>
      </c>
      <c r="F21" s="36">
        <v>0</v>
      </c>
      <c r="G21" s="60"/>
      <c r="H21" s="60"/>
      <c r="I21" s="60"/>
      <c r="J21" s="60"/>
      <c r="K21" s="60"/>
      <c r="L21" s="60"/>
      <c r="M21" s="60"/>
      <c r="N21" s="55"/>
      <c r="O21" s="55"/>
      <c r="P21" s="55"/>
      <c r="Q21" s="55"/>
      <c r="R21" s="55"/>
      <c r="S21" s="55"/>
      <c r="T21" s="55"/>
      <c r="U21" s="55"/>
    </row>
    <row r="22" spans="1:21" x14ac:dyDescent="0.2">
      <c r="A22" s="55"/>
      <c r="B22" s="58"/>
      <c r="C22" s="58"/>
      <c r="D22" s="39"/>
      <c r="E22" s="40"/>
      <c r="F22" s="60"/>
      <c r="G22" s="60"/>
      <c r="H22" s="60"/>
      <c r="I22" s="60"/>
      <c r="J22" s="60"/>
      <c r="K22" s="60"/>
      <c r="L22" s="60"/>
      <c r="M22" s="55"/>
      <c r="N22" s="55"/>
      <c r="O22" s="55"/>
      <c r="P22" s="55"/>
      <c r="Q22" s="55"/>
      <c r="R22" s="55"/>
      <c r="S22" s="55"/>
      <c r="T22" s="55"/>
      <c r="U22" s="55"/>
    </row>
    <row r="23" spans="1:21" x14ac:dyDescent="0.2">
      <c r="A23" s="55"/>
      <c r="B23" s="58"/>
      <c r="C23" s="58"/>
      <c r="D23" s="39"/>
      <c r="E23" s="40"/>
      <c r="F23" s="41"/>
      <c r="G23" s="60"/>
      <c r="H23" s="60"/>
      <c r="I23" s="60"/>
      <c r="J23" s="60"/>
      <c r="K23" s="60"/>
      <c r="L23" s="60"/>
      <c r="M23" s="60"/>
      <c r="N23" s="55"/>
      <c r="O23" s="55"/>
      <c r="P23" s="55"/>
      <c r="Q23" s="55"/>
      <c r="R23" s="55"/>
      <c r="S23" s="55"/>
      <c r="T23" s="55"/>
      <c r="U23" s="55"/>
    </row>
    <row r="24" spans="1:21" x14ac:dyDescent="0.2">
      <c r="A24" s="55"/>
      <c r="B24" s="58"/>
      <c r="C24" s="58"/>
      <c r="D24" s="6" t="s">
        <v>37</v>
      </c>
      <c r="E24" s="10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</row>
    <row r="25" spans="1:21" x14ac:dyDescent="0.2">
      <c r="A25" s="55"/>
      <c r="B25" s="58"/>
      <c r="C25" s="58"/>
      <c r="D25" s="55"/>
      <c r="E25" s="16" t="s">
        <v>6</v>
      </c>
      <c r="F25" s="33">
        <v>2023</v>
      </c>
      <c r="G25" s="33">
        <v>2024</v>
      </c>
      <c r="H25" s="33">
        <v>2025</v>
      </c>
      <c r="I25" s="33">
        <v>2026</v>
      </c>
      <c r="J25" s="33">
        <v>2027</v>
      </c>
      <c r="K25" s="33">
        <v>2028</v>
      </c>
      <c r="L25" s="33">
        <v>2029</v>
      </c>
      <c r="M25" s="38"/>
      <c r="N25" s="38"/>
      <c r="O25" s="38"/>
      <c r="P25" s="38"/>
      <c r="Q25" s="38"/>
      <c r="R25" s="38"/>
      <c r="S25" s="55"/>
      <c r="T25" s="55"/>
      <c r="U25" s="55"/>
    </row>
    <row r="26" spans="1:21" s="3" customFormat="1" x14ac:dyDescent="0.2">
      <c r="A26" s="58"/>
      <c r="B26" s="58"/>
      <c r="C26" s="58"/>
      <c r="D26" s="24"/>
      <c r="E26" s="17" t="s">
        <v>38</v>
      </c>
      <c r="F26" s="18" t="s">
        <v>39</v>
      </c>
      <c r="G26" s="18" t="s">
        <v>39</v>
      </c>
      <c r="H26" s="18" t="s">
        <v>39</v>
      </c>
      <c r="I26" s="37" t="s">
        <v>39</v>
      </c>
      <c r="J26" s="37" t="s">
        <v>39</v>
      </c>
      <c r="K26" s="37" t="s">
        <v>39</v>
      </c>
      <c r="L26" s="37" t="s">
        <v>39</v>
      </c>
      <c r="M26" s="58"/>
      <c r="N26" s="58"/>
      <c r="O26" s="58"/>
      <c r="P26" s="58"/>
      <c r="Q26" s="58"/>
      <c r="R26" s="58"/>
      <c r="S26" s="58"/>
      <c r="T26" s="58"/>
      <c r="U26" s="58"/>
    </row>
    <row r="27" spans="1:21" s="2" customFormat="1" x14ac:dyDescent="0.2">
      <c r="B27" s="10"/>
      <c r="C27" s="10"/>
      <c r="D27" s="19">
        <v>1</v>
      </c>
      <c r="E27" s="7" t="s">
        <v>40</v>
      </c>
      <c r="F27" s="51">
        <f>F28+F31</f>
        <v>4896.2772000000004</v>
      </c>
      <c r="G27" s="51">
        <f t="shared" ref="G27:L27" si="4">G28+G31</f>
        <v>169810.22367874999</v>
      </c>
      <c r="H27" s="51">
        <f>H28+H31</f>
        <v>172459.601325</v>
      </c>
      <c r="I27" s="51">
        <f t="shared" si="4"/>
        <v>178407.58139125002</v>
      </c>
      <c r="J27" s="51">
        <f t="shared" si="4"/>
        <v>184385.43082849999</v>
      </c>
      <c r="K27" s="51">
        <f t="shared" si="4"/>
        <v>193604.69051699998</v>
      </c>
      <c r="L27" s="51">
        <f t="shared" si="4"/>
        <v>196436.1961</v>
      </c>
    </row>
    <row r="28" spans="1:21" s="2" customFormat="1" x14ac:dyDescent="0.2">
      <c r="B28" s="10"/>
      <c r="C28" s="10"/>
      <c r="D28" s="19">
        <v>2</v>
      </c>
      <c r="E28" s="20" t="s">
        <v>41</v>
      </c>
      <c r="F28" s="51">
        <v>4896.2772000000004</v>
      </c>
      <c r="G28" s="51">
        <v>169810.22367874999</v>
      </c>
      <c r="H28" s="51">
        <v>172459.601325</v>
      </c>
      <c r="I28" s="51">
        <v>178407.58139125002</v>
      </c>
      <c r="J28" s="51">
        <v>184385.43082849999</v>
      </c>
      <c r="K28" s="51">
        <v>193604.69051699998</v>
      </c>
      <c r="L28" s="51">
        <v>196436.1961</v>
      </c>
      <c r="P28" s="47"/>
    </row>
    <row r="29" spans="1:21" ht="12.75" customHeight="1" x14ac:dyDescent="0.2">
      <c r="A29" s="55"/>
      <c r="B29" s="58"/>
      <c r="C29" s="58"/>
      <c r="D29" s="69" t="s">
        <v>42</v>
      </c>
      <c r="E29" s="70" t="s">
        <v>43</v>
      </c>
      <c r="F29" s="52">
        <f>F28*0.7</f>
        <v>3427.3940400000001</v>
      </c>
      <c r="G29" s="52">
        <f t="shared" ref="G29:L29" si="5">G28*0.7</f>
        <v>118867.15657512499</v>
      </c>
      <c r="H29" s="52">
        <f t="shared" si="5"/>
        <v>120721.72092749999</v>
      </c>
      <c r="I29" s="52">
        <f t="shared" si="5"/>
        <v>124885.30697387501</v>
      </c>
      <c r="J29" s="52">
        <f t="shared" si="5"/>
        <v>129069.80157994998</v>
      </c>
      <c r="K29" s="52">
        <f t="shared" si="5"/>
        <v>135523.28336189999</v>
      </c>
      <c r="L29" s="52">
        <f t="shared" si="5"/>
        <v>137505.33726999999</v>
      </c>
      <c r="M29" s="55"/>
      <c r="N29" s="55"/>
      <c r="O29" s="55"/>
      <c r="P29" s="55"/>
      <c r="Q29" s="55"/>
      <c r="R29" s="55"/>
      <c r="S29" s="55"/>
      <c r="T29" s="55"/>
      <c r="U29" s="55"/>
    </row>
    <row r="30" spans="1:21" x14ac:dyDescent="0.2">
      <c r="A30" s="55"/>
      <c r="B30" s="58"/>
      <c r="C30" s="58"/>
      <c r="D30" s="69" t="s">
        <v>44</v>
      </c>
      <c r="E30" s="71" t="s">
        <v>45</v>
      </c>
      <c r="F30" s="52">
        <f>F28*0.3</f>
        <v>1468.8831600000001</v>
      </c>
      <c r="G30" s="52">
        <f t="shared" ref="G30:L30" si="6">G28*0.3</f>
        <v>50943.067103624991</v>
      </c>
      <c r="H30" s="52">
        <f t="shared" si="6"/>
        <v>51737.880397499997</v>
      </c>
      <c r="I30" s="52">
        <f t="shared" si="6"/>
        <v>53522.274417375003</v>
      </c>
      <c r="J30" s="52">
        <f t="shared" si="6"/>
        <v>55315.629248549994</v>
      </c>
      <c r="K30" s="52">
        <f t="shared" si="6"/>
        <v>58081.407155099994</v>
      </c>
      <c r="L30" s="52">
        <f t="shared" si="6"/>
        <v>58930.858829999997</v>
      </c>
      <c r="M30" s="55"/>
      <c r="N30" s="55"/>
      <c r="O30" s="55"/>
      <c r="P30" s="55"/>
      <c r="Q30" s="55"/>
      <c r="R30" s="55"/>
      <c r="S30" s="55"/>
      <c r="T30" s="55"/>
      <c r="U30" s="55"/>
    </row>
    <row r="31" spans="1:21" s="2" customFormat="1" x14ac:dyDescent="0.2">
      <c r="B31" s="10"/>
      <c r="C31" s="10"/>
      <c r="D31" s="21">
        <v>3</v>
      </c>
      <c r="E31" s="22" t="s">
        <v>46</v>
      </c>
      <c r="F31" s="15">
        <f>F32+F33</f>
        <v>0</v>
      </c>
      <c r="G31" s="15">
        <f t="shared" ref="G31:L31" si="7">G32+G33</f>
        <v>0</v>
      </c>
      <c r="H31" s="15">
        <f t="shared" si="7"/>
        <v>0</v>
      </c>
      <c r="I31" s="15">
        <f t="shared" si="7"/>
        <v>0</v>
      </c>
      <c r="J31" s="15">
        <f t="shared" si="7"/>
        <v>0</v>
      </c>
      <c r="K31" s="15">
        <f t="shared" si="7"/>
        <v>0</v>
      </c>
      <c r="L31" s="15">
        <f t="shared" si="7"/>
        <v>0</v>
      </c>
    </row>
    <row r="32" spans="1:21" x14ac:dyDescent="0.2">
      <c r="A32" s="55"/>
      <c r="B32" s="58"/>
      <c r="C32" s="58"/>
      <c r="D32" s="72" t="s">
        <v>47</v>
      </c>
      <c r="E32" s="71" t="s">
        <v>48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55"/>
      <c r="N32" s="55"/>
      <c r="O32" s="55"/>
      <c r="P32" s="55"/>
      <c r="Q32" s="55"/>
      <c r="R32" s="55"/>
      <c r="S32" s="55"/>
      <c r="T32" s="55"/>
      <c r="U32" s="55"/>
    </row>
    <row r="33" spans="1:13" x14ac:dyDescent="0.2">
      <c r="A33" s="55"/>
      <c r="B33" s="58"/>
      <c r="C33" s="58"/>
      <c r="D33" s="72" t="s">
        <v>49</v>
      </c>
      <c r="E33" s="71" t="s">
        <v>50</v>
      </c>
      <c r="F33" s="73">
        <v>0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</row>
    <row r="36" spans="1:13" x14ac:dyDescent="0.2">
      <c r="A36" s="55"/>
      <c r="B36" s="58"/>
      <c r="C36" s="58"/>
      <c r="D36" s="88"/>
      <c r="E36" s="89"/>
      <c r="F36" s="59"/>
      <c r="G36" s="60"/>
      <c r="H36" s="60"/>
      <c r="I36" s="60"/>
      <c r="J36" s="60"/>
      <c r="K36" s="60"/>
      <c r="L36" s="60"/>
    </row>
    <row r="38" spans="1:13" x14ac:dyDescent="0.2">
      <c r="A38" s="55"/>
      <c r="B38" s="58"/>
      <c r="C38" s="58"/>
      <c r="D38" s="81" t="s">
        <v>51</v>
      </c>
      <c r="E38" s="81"/>
      <c r="F38" s="59"/>
      <c r="G38" s="60"/>
      <c r="H38" s="55"/>
      <c r="I38" s="55"/>
      <c r="J38" s="55"/>
      <c r="K38" s="55"/>
      <c r="L38" s="55"/>
    </row>
    <row r="39" spans="1:13" s="30" customFormat="1" x14ac:dyDescent="0.2">
      <c r="A39" s="74"/>
      <c r="B39" s="75"/>
      <c r="C39" s="75"/>
      <c r="D39" s="28"/>
      <c r="E39" s="28"/>
      <c r="F39" s="29" t="s">
        <v>6</v>
      </c>
      <c r="G39" s="74"/>
      <c r="H39" s="74"/>
      <c r="I39" s="74"/>
      <c r="J39" s="74"/>
      <c r="K39" s="74"/>
      <c r="L39" s="74"/>
    </row>
    <row r="40" spans="1:13" s="2" customFormat="1" x14ac:dyDescent="0.2">
      <c r="B40" s="10"/>
      <c r="C40" s="10"/>
      <c r="D40" s="27" t="s">
        <v>52</v>
      </c>
      <c r="E40" s="27" t="s">
        <v>53</v>
      </c>
      <c r="F40" s="42">
        <v>2023</v>
      </c>
      <c r="G40" s="42">
        <v>2024</v>
      </c>
      <c r="H40" s="42">
        <v>2025</v>
      </c>
      <c r="I40" s="42">
        <v>2026</v>
      </c>
      <c r="J40" s="42">
        <v>2027</v>
      </c>
      <c r="K40" s="42">
        <v>2028</v>
      </c>
      <c r="L40" s="42">
        <v>2029</v>
      </c>
      <c r="M40" s="42" t="s">
        <v>7</v>
      </c>
    </row>
    <row r="41" spans="1:13" x14ac:dyDescent="0.2">
      <c r="A41" s="55"/>
      <c r="B41" s="58"/>
      <c r="C41" s="58"/>
      <c r="D41" s="57" t="s">
        <v>54</v>
      </c>
      <c r="E41" s="45" t="s">
        <v>55</v>
      </c>
      <c r="F41" s="53">
        <v>0</v>
      </c>
      <c r="G41" s="53">
        <v>158420.15539999999</v>
      </c>
      <c r="H41" s="53">
        <v>160500</v>
      </c>
      <c r="I41" s="53">
        <v>165850</v>
      </c>
      <c r="J41" s="53">
        <v>171200</v>
      </c>
      <c r="K41" s="53">
        <v>179760</v>
      </c>
      <c r="L41" s="53">
        <v>184269.84669999999</v>
      </c>
      <c r="M41" s="53">
        <f>SUM(F41:L41)</f>
        <v>1020000.0021</v>
      </c>
    </row>
    <row r="42" spans="1:13" x14ac:dyDescent="0.2">
      <c r="A42" s="55"/>
      <c r="B42" s="58"/>
      <c r="C42" s="58"/>
      <c r="D42" s="26"/>
      <c r="E42" s="58"/>
      <c r="F42" s="59"/>
      <c r="G42" s="60"/>
      <c r="H42" s="60"/>
      <c r="I42" s="55"/>
      <c r="J42" s="55"/>
      <c r="K42" s="55"/>
      <c r="L42" s="55"/>
    </row>
    <row r="44" spans="1:13" x14ac:dyDescent="0.2">
      <c r="A44" s="55" t="s">
        <v>56</v>
      </c>
      <c r="B44" s="58"/>
      <c r="C44" s="58"/>
      <c r="D44" s="55"/>
      <c r="E44" s="58"/>
      <c r="F44" s="59"/>
      <c r="G44" s="60"/>
      <c r="H44" s="60"/>
      <c r="I44" s="55"/>
      <c r="J44" s="55"/>
      <c r="K44" s="55"/>
      <c r="L44" s="55"/>
    </row>
    <row r="45" spans="1:13" x14ac:dyDescent="0.2">
      <c r="A45" s="55" t="s">
        <v>57</v>
      </c>
      <c r="B45" s="58"/>
      <c r="C45" s="58"/>
      <c r="D45" s="55"/>
      <c r="E45" s="58"/>
      <c r="F45" s="59"/>
      <c r="G45" s="60"/>
      <c r="H45" s="60"/>
      <c r="I45" s="55"/>
      <c r="J45" s="55"/>
      <c r="K45" s="55"/>
      <c r="L45" s="55"/>
    </row>
    <row r="46" spans="1:13" ht="14.25" x14ac:dyDescent="0.2">
      <c r="A46" s="55" t="s">
        <v>58</v>
      </c>
      <c r="B46" s="58"/>
      <c r="C46" s="58"/>
      <c r="D46" s="55"/>
      <c r="E46" s="58"/>
      <c r="F46" s="59"/>
      <c r="G46" s="60"/>
      <c r="H46" s="60"/>
      <c r="I46" s="55"/>
      <c r="J46" s="55"/>
      <c r="K46" s="55"/>
      <c r="L46" s="55"/>
    </row>
    <row r="50" spans="7:12" x14ac:dyDescent="0.2">
      <c r="G50" s="59"/>
      <c r="H50" s="59"/>
      <c r="I50" s="59"/>
      <c r="J50" s="59"/>
      <c r="K50" s="59"/>
      <c r="L50" s="59"/>
    </row>
    <row r="51" spans="7:12" x14ac:dyDescent="0.2">
      <c r="G51" s="59"/>
      <c r="H51" s="59"/>
      <c r="I51" s="59"/>
      <c r="J51" s="59"/>
      <c r="K51" s="59"/>
      <c r="L51" s="59"/>
    </row>
  </sheetData>
  <mergeCells count="18">
    <mergeCell ref="M11:M12"/>
    <mergeCell ref="O11:O12"/>
    <mergeCell ref="B16:B17"/>
    <mergeCell ref="C16:C17"/>
    <mergeCell ref="D36:E36"/>
    <mergeCell ref="K11:K12"/>
    <mergeCell ref="L11:L12"/>
    <mergeCell ref="D38:E38"/>
    <mergeCell ref="G11:G12"/>
    <mergeCell ref="H11:H12"/>
    <mergeCell ref="I11:I12"/>
    <mergeCell ref="J11:J12"/>
    <mergeCell ref="F11:F12"/>
    <mergeCell ref="A11:A17"/>
    <mergeCell ref="B11:B14"/>
    <mergeCell ref="C11:C14"/>
    <mergeCell ref="D11:D12"/>
    <mergeCell ref="E11:E1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4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E97B0-7BB5-413B-93D7-27ED926543F0}">
  <dimension ref="D3:N36"/>
  <sheetViews>
    <sheetView workbookViewId="0">
      <selection activeCell="A2" sqref="A2"/>
    </sheetView>
  </sheetViews>
  <sheetFormatPr defaultRowHeight="12.75" x14ac:dyDescent="0.2"/>
  <cols>
    <col min="4" max="4" width="50.42578125" customWidth="1"/>
    <col min="5" max="5" width="13.42578125" customWidth="1"/>
    <col min="6" max="6" width="11.5703125" bestFit="1" customWidth="1"/>
    <col min="7" max="7" width="19.140625" customWidth="1"/>
    <col min="8" max="8" width="12.42578125" customWidth="1"/>
    <col min="9" max="11" width="11.5703125" bestFit="1" customWidth="1"/>
    <col min="12" max="12" width="20.85546875" customWidth="1"/>
    <col min="13" max="13" width="12.5703125" bestFit="1" customWidth="1"/>
    <col min="14" max="14" width="11.5703125" bestFit="1" customWidth="1"/>
  </cols>
  <sheetData>
    <row r="3" spans="4:8" x14ac:dyDescent="0.2">
      <c r="D3" s="55"/>
    </row>
    <row r="5" spans="4:8" x14ac:dyDescent="0.2">
      <c r="D5" s="2"/>
      <c r="E5" s="2"/>
      <c r="F5" s="2"/>
      <c r="G5" s="2"/>
      <c r="H5" s="2"/>
    </row>
    <row r="6" spans="4:8" x14ac:dyDescent="0.2">
      <c r="F6" s="76"/>
      <c r="G6" s="76"/>
      <c r="H6" s="46"/>
    </row>
    <row r="7" spans="4:8" x14ac:dyDescent="0.2">
      <c r="F7" s="46"/>
      <c r="G7" s="46"/>
      <c r="H7" s="46"/>
    </row>
    <row r="8" spans="4:8" x14ac:dyDescent="0.2">
      <c r="F8" s="46"/>
      <c r="G8" s="46"/>
      <c r="H8" s="46"/>
    </row>
    <row r="9" spans="4:8" x14ac:dyDescent="0.2">
      <c r="F9" s="46"/>
      <c r="G9" s="46"/>
      <c r="H9" s="46"/>
    </row>
    <row r="10" spans="4:8" x14ac:dyDescent="0.2">
      <c r="F10" s="46"/>
      <c r="G10" s="46"/>
      <c r="H10" s="46"/>
    </row>
    <row r="11" spans="4:8" x14ac:dyDescent="0.2">
      <c r="F11" s="46"/>
      <c r="G11" s="46"/>
      <c r="H11" s="46"/>
    </row>
    <row r="12" spans="4:8" x14ac:dyDescent="0.2">
      <c r="F12" s="46"/>
      <c r="G12" s="46"/>
      <c r="H12" s="46"/>
    </row>
    <row r="13" spans="4:8" x14ac:dyDescent="0.2">
      <c r="D13" s="2"/>
      <c r="E13" s="2"/>
      <c r="F13" s="47"/>
      <c r="G13" s="47"/>
      <c r="H13" s="47"/>
    </row>
    <row r="16" spans="4:8" x14ac:dyDescent="0.2">
      <c r="D16" s="2"/>
    </row>
    <row r="18" spans="4:13" x14ac:dyDescent="0.2">
      <c r="D18" s="2"/>
      <c r="E18" s="2"/>
      <c r="F18" s="2"/>
      <c r="L18" s="55"/>
      <c r="M18" s="46"/>
    </row>
    <row r="19" spans="4:13" x14ac:dyDescent="0.2">
      <c r="D19" s="55"/>
      <c r="E19" s="55"/>
      <c r="F19" s="76"/>
      <c r="L19" s="55"/>
      <c r="M19" s="46"/>
    </row>
    <row r="20" spans="4:13" x14ac:dyDescent="0.2">
      <c r="F20" s="46"/>
      <c r="L20" s="55"/>
      <c r="M20" s="46"/>
    </row>
    <row r="21" spans="4:13" x14ac:dyDescent="0.2">
      <c r="F21" s="46"/>
    </row>
    <row r="22" spans="4:13" x14ac:dyDescent="0.2">
      <c r="F22" s="46"/>
    </row>
    <row r="23" spans="4:13" x14ac:dyDescent="0.2">
      <c r="F23" s="46"/>
    </row>
    <row r="24" spans="4:13" x14ac:dyDescent="0.2">
      <c r="F24" s="46"/>
    </row>
    <row r="25" spans="4:13" x14ac:dyDescent="0.2">
      <c r="F25" s="46"/>
    </row>
    <row r="26" spans="4:13" x14ac:dyDescent="0.2">
      <c r="D26" s="2"/>
      <c r="E26" s="2"/>
      <c r="F26" s="47"/>
    </row>
    <row r="29" spans="4:13" x14ac:dyDescent="0.2">
      <c r="D29" s="58"/>
    </row>
    <row r="30" spans="4:13" x14ac:dyDescent="0.2">
      <c r="D30" s="48"/>
    </row>
    <row r="36" spans="8:14" x14ac:dyDescent="0.2">
      <c r="H36" s="43"/>
      <c r="I36" s="43"/>
      <c r="J36" s="43"/>
      <c r="K36" s="43"/>
      <c r="L36" s="43"/>
      <c r="M36" s="43"/>
      <c r="N36" s="4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40" sqref="D40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Lisa 2</vt:lpstr>
      <vt:lpstr>Arvutuskäik</vt:lpstr>
      <vt:lpstr>Sheet1</vt:lpstr>
    </vt:vector>
  </TitlesOfParts>
  <Manager/>
  <Company>Sotsiaalministeerium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katrin.soopalu</dc:creator>
  <cp:keywords/>
  <dc:description/>
  <cp:lastModifiedBy>Margit Tilk</cp:lastModifiedBy>
  <cp:revision/>
  <dcterms:created xsi:type="dcterms:W3CDTF">2008-10-09T12:25:50Z</dcterms:created>
  <dcterms:modified xsi:type="dcterms:W3CDTF">2024-01-09T11:31:00Z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