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/>
  <xr:revisionPtr revIDLastSave="0" documentId="13_ncr:1_{EB8B96BC-5934-47C7-8118-A24893465226}" xr6:coauthVersionLast="47" xr6:coauthVersionMax="47" xr10:uidLastSave="{00000000-0000-0000-0000-000000000000}"/>
  <bookViews>
    <workbookView xWindow="2085" yWindow="2085" windowWidth="28770" windowHeight="15570" xr2:uid="{00000000-000D-0000-FFFF-FFFF00000000}"/>
  </bookViews>
  <sheets>
    <sheet name="Leht1" sheetId="1" r:id="rId1"/>
    <sheet name="ABI" sheetId="2" r:id="rId2"/>
  </sheets>
  <definedNames>
    <definedName name="_xlnm.Print_Area" localSheetId="0">Leht1!$A$1:$G$149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1" i="1" l="1"/>
  <c r="G82" i="1"/>
  <c r="G83" i="1"/>
  <c r="G84" i="1"/>
  <c r="G85" i="1"/>
  <c r="G86" i="1"/>
  <c r="G87" i="1"/>
  <c r="G89" i="1"/>
  <c r="G90" i="1"/>
  <c r="G91" i="1"/>
  <c r="G92" i="1"/>
  <c r="G93" i="1"/>
  <c r="G94" i="1"/>
  <c r="G95" i="1"/>
  <c r="G96" i="1"/>
  <c r="G97" i="1"/>
  <c r="G98" i="1"/>
  <c r="G101" i="1"/>
  <c r="G102" i="1"/>
  <c r="G103" i="1"/>
  <c r="G104" i="1"/>
  <c r="G105" i="1"/>
  <c r="G108" i="1"/>
  <c r="G109" i="1"/>
  <c r="G32" i="1"/>
  <c r="G111" i="1" l="1"/>
  <c r="G42" i="1"/>
  <c r="G49" i="1"/>
  <c r="G43" i="1"/>
  <c r="G48" i="1"/>
  <c r="G47" i="1"/>
  <c r="G46" i="1"/>
  <c r="G45" i="1"/>
  <c r="G44" i="1"/>
  <c r="G55" i="1" l="1"/>
  <c r="G120" i="1" l="1"/>
  <c r="G119" i="1"/>
  <c r="G118" i="1"/>
  <c r="G117" i="1"/>
  <c r="G116" i="1"/>
  <c r="G115" i="1"/>
  <c r="G74" i="1"/>
  <c r="G73" i="1"/>
  <c r="G72" i="1"/>
  <c r="G57" i="1" l="1"/>
  <c r="G58" i="1" l="1"/>
  <c r="G59" i="1"/>
  <c r="G56" i="1"/>
  <c r="G61" i="1" l="1"/>
  <c r="G22" i="1"/>
  <c r="G34" i="1" l="1"/>
  <c r="G30" i="1" l="1"/>
  <c r="G29" i="1"/>
  <c r="G41" i="1" l="1"/>
  <c r="G31" i="1"/>
  <c r="G33" i="1"/>
  <c r="G35" i="1"/>
  <c r="G28" i="1"/>
  <c r="G68" i="1" l="1"/>
  <c r="F139" i="1" s="1"/>
  <c r="G129" i="1"/>
  <c r="F143" i="1" s="1"/>
  <c r="F141" i="1"/>
  <c r="G37" i="1" l="1"/>
  <c r="F136" i="1" s="1"/>
  <c r="G122" i="1" l="1"/>
  <c r="F142" i="1" s="1"/>
  <c r="G51" i="1" l="1"/>
  <c r="F137" i="1" s="1"/>
  <c r="F138" i="1" l="1"/>
  <c r="G76" i="1" l="1"/>
  <c r="F140" i="1" s="1"/>
  <c r="G24" i="1" l="1"/>
  <c r="F135" i="1" s="1"/>
  <c r="F134" i="1" s="1"/>
  <c r="G18" i="1" s="1"/>
  <c r="F145" i="1" l="1"/>
  <c r="G146" i="1" l="1"/>
  <c r="G147" i="1" s="1"/>
  <c r="F148" i="1" l="1"/>
  <c r="F149" i="1" s="1"/>
</calcChain>
</file>

<file path=xl/sharedStrings.xml><?xml version="1.0" encoding="utf-8"?>
<sst xmlns="http://schemas.openxmlformats.org/spreadsheetml/2006/main" count="294" uniqueCount="163">
  <si>
    <t>Artikli nr</t>
  </si>
  <si>
    <t>Makseartikli nimetus</t>
  </si>
  <si>
    <t>Parameetrid</t>
  </si>
  <si>
    <t>Mõõtühik</t>
  </si>
  <si>
    <t>Maht</t>
  </si>
  <si>
    <t>Ühikhind</t>
  </si>
  <si>
    <t>Maksumus</t>
  </si>
  <si>
    <t>KULUDE LOEND NR 1: ÜLDISED</t>
  </si>
  <si>
    <t xml:space="preserve">Proovivõtt ja katsetamine </t>
  </si>
  <si>
    <t xml:space="preserve">kogusumma  </t>
  </si>
  <si>
    <t xml:space="preserve">Load, kindlustused </t>
  </si>
  <si>
    <t xml:space="preserve">Tööpiirkonna ja teede korrashoid  </t>
  </si>
  <si>
    <t xml:space="preserve">Tööde mõõdistamine ja märkimistööd </t>
  </si>
  <si>
    <t>Summa kantud kokkuvõttesse</t>
  </si>
  <si>
    <t>KULUDE LOEND NR 2: EHITUSOBJEKTI ETTEVALMISTAMINE</t>
  </si>
  <si>
    <t xml:space="preserve">tk  </t>
  </si>
  <si>
    <t xml:space="preserve">m  </t>
  </si>
  <si>
    <t>tk</t>
  </si>
  <si>
    <t>KULUDE LOEND NR 3: MULLATÖÖD</t>
  </si>
  <si>
    <t xml:space="preserve">Kasvupinnase eemaldamine  </t>
  </si>
  <si>
    <t xml:space="preserve">Mulde aluspinna planeerimine ja tihendamine  </t>
  </si>
  <si>
    <t>KULUDE LOEND NR 4: KATEND</t>
  </si>
  <si>
    <t>KULUDE LOEND NR 5: DRENAAŽ JA TRUUBID</t>
  </si>
  <si>
    <t>KULUDE LOEND NR 6: KONSTRUKTSIOONID</t>
  </si>
  <si>
    <t>KULUDE LOEND NR 7: LIIKLUSKORRALDUS- JA OHUTUSVAHENDID</t>
  </si>
  <si>
    <t>KULUDE LOEND NR 8: TEHNOVÕRGUD</t>
  </si>
  <si>
    <t>KULUDE LOEND NR 9: MAASTIKUKUJUNDUSTÖÖD</t>
  </si>
  <si>
    <t xml:space="preserve">Muru kasvualuse rajamine ja külv  </t>
  </si>
  <si>
    <t>KULUDE LOEND NR 10: TALIHOOLE</t>
  </si>
  <si>
    <t>KULUDE LOEND: KOKKUVÕTE</t>
  </si>
  <si>
    <t>KULUDE LOEND Nr 1: ÜLDISED</t>
  </si>
  <si>
    <t>KULUDE LOEND Nr 2: EHITUSOBJEKTI ETTEVALMISTAMINE</t>
  </si>
  <si>
    <t>KULUDE LOEND Nr 3: MULLATÖÖD</t>
  </si>
  <si>
    <t>KULUDE LOEND Nr 4: KATEND</t>
  </si>
  <si>
    <t>KULUDE LOEND Nr 5: TRUUBID JA VEEVIIMARID</t>
  </si>
  <si>
    <t>KULUDE LOEND Nr 6: KONSTRUKTSIOONID</t>
  </si>
  <si>
    <t>KULUDE LOEND Nr 7: LIIKLUSKORRALDUSVAHENDID</t>
  </si>
  <si>
    <t>KULUDE LOEND Nr 8: TEHNOVÕRGUD</t>
  </si>
  <si>
    <t>KULUDE LOEND Nr 9: MAASTIKUKUJUNDUSTÖÖD</t>
  </si>
  <si>
    <t>KULUDE LOEND Nr 10: TALIHOOLE</t>
  </si>
  <si>
    <t>KANTUD KOGU SUMMASSE</t>
  </si>
  <si>
    <t>käibemaks 20%</t>
  </si>
  <si>
    <t>KOKKU käibemaksuga 20%</t>
  </si>
  <si>
    <t xml:space="preserve">Ajutised tööd (sh. objektikontorid, ajutised teed) </t>
  </si>
  <si>
    <t>PUUDUVAD</t>
  </si>
  <si>
    <t>h = 20 cm</t>
  </si>
  <si>
    <t xml:space="preserve"> 29*15 cm</t>
  </si>
  <si>
    <t>Muldkeha ehitamine kohalikust pinnasest  (tagasitäide)</t>
  </si>
  <si>
    <t>Teelõigu pikkus</t>
  </si>
  <si>
    <t>MS külgede pikkus</t>
  </si>
  <si>
    <t>KLT külgede pikkus</t>
  </si>
  <si>
    <t>1826*0,5+104*1,25</t>
  </si>
  <si>
    <t>2*236=472</t>
  </si>
  <si>
    <t>MS tüüp I külgede pikkus</t>
  </si>
  <si>
    <t>2*73=146</t>
  </si>
  <si>
    <t>Tüüp I peenrad (ST+MS)</t>
  </si>
  <si>
    <t>MNT külgede pikkus 1:2</t>
  </si>
  <si>
    <t>MNT külgede pikkus 1:3</t>
  </si>
  <si>
    <t>Teehoiutööde tehnilised kirjeldused versioon 18.02.2019</t>
  </si>
  <si>
    <r>
      <t>m</t>
    </r>
    <r>
      <rPr>
        <vertAlign val="superscript"/>
        <sz val="10"/>
        <rFont val="Times New Roman"/>
        <family val="1"/>
        <charset val="186"/>
      </rPr>
      <t>2</t>
    </r>
    <r>
      <rPr>
        <sz val="10"/>
        <rFont val="Times New Roman"/>
        <family val="1"/>
        <charset val="186"/>
      </rPr>
      <t xml:space="preserve">  </t>
    </r>
  </si>
  <si>
    <r>
      <t>m</t>
    </r>
    <r>
      <rPr>
        <vertAlign val="superscript"/>
        <sz val="10"/>
        <rFont val="Times New Roman"/>
        <family val="1"/>
        <charset val="186"/>
      </rPr>
      <t>3</t>
    </r>
    <r>
      <rPr>
        <sz val="10"/>
        <rFont val="Times New Roman"/>
        <family val="1"/>
        <charset val="186"/>
      </rPr>
      <t xml:space="preserve">  </t>
    </r>
  </si>
  <si>
    <r>
      <t>m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 xml:space="preserve">  </t>
    </r>
  </si>
  <si>
    <t>h(min)= 20 cm</t>
  </si>
  <si>
    <t>KULULOEND</t>
  </si>
  <si>
    <t>Tööprojektide ja tööjooniste koostamine (sh teostusjoonised ja servituudi plaanid)</t>
  </si>
  <si>
    <t>40501a</t>
  </si>
  <si>
    <t>40501b</t>
  </si>
  <si>
    <t>Ettenägemata tööde kulu 5%:</t>
  </si>
  <si>
    <t>KOKKU:</t>
  </si>
  <si>
    <t>h = 7 cm</t>
  </si>
  <si>
    <t>h = 25 cm</t>
  </si>
  <si>
    <t>45001a</t>
  </si>
  <si>
    <t>Betoonäärekivid</t>
  </si>
  <si>
    <t>45001b</t>
  </si>
  <si>
    <t xml:space="preserve"> 20*8 cm</t>
  </si>
  <si>
    <t>Ehituseks sobiva täitepinnase kaevandamine (tagasitäide)</t>
  </si>
  <si>
    <t xml:space="preserve">Ehituseks sobimatu pinnase kaevandamine  </t>
  </si>
  <si>
    <t xml:space="preserve"> h(kesk.) = 5 cm</t>
  </si>
  <si>
    <t>m</t>
  </si>
  <si>
    <t xml:space="preserve"> h(kesk.) = 15 cm</t>
  </si>
  <si>
    <t>30501a</t>
  </si>
  <si>
    <t>Peenarde kindlustamine (killustikusegu pos 6)</t>
  </si>
  <si>
    <t>Tihedast asfaltbetoonist AC 16 surf segu</t>
  </si>
  <si>
    <t xml:space="preserve">Teleskoobiga restkaevud PEH 560/500 Kandiline restluuk 40t. Settekott. Kaevetööd, kaevude paigaldamine, montaaž. </t>
  </si>
  <si>
    <t xml:space="preserve">Reoveekaevud D400/315, malmluuk 40t. Kaevetööd, paigaldamine, toruühendused, montaaž. </t>
  </si>
  <si>
    <t>Reoveetorustiku ühendamine olemasolevasse kontrollkaevu</t>
  </si>
  <si>
    <t xml:space="preserve">Sademeveetorustiku De200 PP SN8 kaevetööd, aluse ehitamine, paigaldamine, tagaitäide, toru- ja kaevusõlmede montaaž. </t>
  </si>
  <si>
    <t>Kanalisatsioonitorustik</t>
  </si>
  <si>
    <t>Veetrorustik</t>
  </si>
  <si>
    <t>Veetorustiku ühendamine olemasoleva torustikuga</t>
  </si>
  <si>
    <t>Isevoolse reoveetorustiku De160 PP SN8 kaevetööd, aluse ehitamine, paigaldamine, tagasitäide, torude montaaž, torude veetihe ühendamine.</t>
  </si>
  <si>
    <t>Saaremaa vald, Leisi alevik, Orissaare mnt 2a 
Leisi Konsumi ehitusprojekti asendiplaani osa
Staadium: Põhiprojekt</t>
  </si>
  <si>
    <t>Klotoid  OÜ Töö nr 080324</t>
  </si>
  <si>
    <t>Olemasoleva asfaltbetoonkatte likvideerimine</t>
  </si>
  <si>
    <t>II lõik - Orissaare mnt 2a kinnistu</t>
  </si>
  <si>
    <t>Üksikpuude langetamine koos kändude juurimisega (freesimisega)</t>
  </si>
  <si>
    <t xml:space="preserve">Liiklusmärk (ilma postita) </t>
  </si>
  <si>
    <t>Liiklusmärgi post koos vundamendiga</t>
  </si>
  <si>
    <t xml:space="preserve">Teemärgistus värviga  </t>
  </si>
  <si>
    <t>90201a</t>
  </si>
  <si>
    <t>h=15cm</t>
  </si>
  <si>
    <t>90201b</t>
  </si>
  <si>
    <t>Kooremultš kasvualusel. (Kasvupinnas min. h=15cm, istutuskohas vastavalt istiku nõuetele, kooremultš h=7cm)</t>
  </si>
  <si>
    <t>Okaspuudele kasvualuse rajamine, istutamine ja toestamine</t>
  </si>
  <si>
    <t>Kääbus-mägimänd
Pinus mugo pumilio</t>
  </si>
  <si>
    <t>90601a</t>
  </si>
  <si>
    <t>Põõsa kasvualuse rajamine (sh. multšimine) ja istutamine</t>
  </si>
  <si>
    <t xml:space="preserve">Siberi kontpuu
Cornus alba 'Sibirica Variegata' </t>
  </si>
  <si>
    <t>90601b</t>
  </si>
  <si>
    <t>Verev kontpuu 'Anny Winter Orange'
Cornus sanguinea 'Anny Winter Orange'</t>
  </si>
  <si>
    <t>Kõrreliste kasvualuse rajamine (sh. multšimine) ja istutamine</t>
  </si>
  <si>
    <t>Atlase aruhein
Festuca mairei</t>
  </si>
  <si>
    <t xml:space="preserve">Sademevee teleskoobiga kontrollkaevud PE 400/315 Malmluuk 40t. Kaevetööd, kaevude paigaldamine, montaaž. </t>
  </si>
  <si>
    <t xml:space="preserve">Sademeveetorustiku De250 PP SN8 kaevetööd, aluse ehitamine, paigaldamine, tagaitäide, toru- ja kaevusõlmede montaaž. </t>
  </si>
  <si>
    <r>
      <t>Imbsüsteem Pipelife Stormbox või analoog (koos paigaldusega), maht 8m</t>
    </r>
    <r>
      <rPr>
        <vertAlign val="superscript"/>
        <sz val="10"/>
        <color theme="1"/>
        <rFont val="Times New Roman"/>
        <family val="1"/>
        <charset val="186"/>
      </rPr>
      <t>3</t>
    </r>
  </si>
  <si>
    <t>De40 PE SDR11 Veetoru, kaevetööd, torude  paigaldamine, torusõlmede montaaž.</t>
  </si>
  <si>
    <t>Killustikalus fr 32/63, kiilumismeetodil (parkla ja sõidutee)</t>
  </si>
  <si>
    <t>Killustikalus fr 16/32, kiilumismeetodil (jalgtee)</t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</si>
  <si>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  <r>
      <rPr>
        <sz val="10"/>
        <color theme="1"/>
        <rFont val="Times New Roman"/>
        <family val="1"/>
        <charset val="186"/>
      </rPr>
      <t xml:space="preserve">  </t>
    </r>
  </si>
  <si>
    <t>Tehiskivist hall sillutuskate (jalgtee) koos paigaldusega sängituskihile</t>
  </si>
  <si>
    <t>h = 6 cm</t>
  </si>
  <si>
    <t>Betoonplaat - fiiberbetoon C35/45</t>
  </si>
  <si>
    <t>Liivapüüdur 1l/s, paigaldamine vastavalt tootja nõuetele. Ühendused. Betoonist kaitseplaat. Täitumisandur juhataja ruumis.</t>
  </si>
  <si>
    <t>Rasvapüüdur 1l/s, paigaldamine vastavalt tootja nõuetele. Ühendused, tuulutuspüstik. Betoonist kaitseplaat. Täitumisandur juhataja ruumis.</t>
  </si>
  <si>
    <t>Dreenkiht täitematerjal 150  k≥1m/ööp (parkla ja sõidutee)</t>
  </si>
  <si>
    <t>Dreenkiht täitematerjal 150  k≥1m/ööp (sillutisega jalgtee)</t>
  </si>
  <si>
    <t>Muldkeha ehitamine juurdeveetavast täitematerjalist (sh. transport jms) täitematerjal_150  k≥0,2m/ööp</t>
  </si>
  <si>
    <t>Elektrivarustus</t>
  </si>
  <si>
    <t>Leisi Konsium 0.4 toitekaabli reservtoru paigaldus</t>
  </si>
  <si>
    <t xml:space="preserve"> PVC110 750N L=5/7m, märkelint "Ettevaatust  elektrikaabel" L=7m</t>
  </si>
  <si>
    <t>Elektriautode laadija toitekaabli paigaldus resevtoru kaablikaevikusse</t>
  </si>
  <si>
    <t>Kaabel AXPK4G95 , L=37/42m; kaablikaitse toru PVC110 750N L=37/41m, märkelint "Ettevaatust  elektrikaabel" L=50m, kaabli märgistus kilbis.</t>
  </si>
  <si>
    <t xml:space="preserve">0.4kV elektrikaabli otsmuhv  </t>
  </si>
  <si>
    <t>Kaablile AXPK 4G95</t>
  </si>
  <si>
    <t>Elektriautode laadija ümbertõstmine</t>
  </si>
  <si>
    <t>Olemasoleva elektriautode laadija demonteerimine ja vastavalt toote paigaldusjuhendile paigaldamine uude asukohta koos kõigi vajalike tööde ja materjalidega.</t>
  </si>
  <si>
    <t xml:space="preserve">objekt  </t>
  </si>
  <si>
    <t xml:space="preserve">Elektriautode laadija maanduse rajamine, R ≤30Ω  </t>
  </si>
  <si>
    <t>FS 11, FS21, FS 31, Vaskköisjuhe: 25mm² 25m, Maandusklemm: SE 15</t>
  </si>
  <si>
    <t xml:space="preserve">Kontrollitoimingud  </t>
  </si>
  <si>
    <t xml:space="preserve">Mahamärkimine ja teostusmõõdistus  </t>
  </si>
  <si>
    <t>Side</t>
  </si>
  <si>
    <t>Kaablikaeviku kaevamine koos multi mikrtoru paigaldamise ja ühendamisega, katendite taastamine projekti TL osa mahtudes</t>
  </si>
  <si>
    <t>Multimikrotoru 63 meetri ulatuses ühises kaevikus Telia sidekanalisatsiooniga. Multimikrotoru 4x14/10 DB+Cu, L=67m;  Single mikrotoru 14/10+Cu, L=5m, Märkelint "Ettevaatust FO kaabel", L=100m; kaitsetoru PE Opto 63x3,8, L=60m; Sidekaabli markerpall EMS 1421xr/ID Ball marker Chipiga side 101,4 kHz, oranž, kogus 15tk.</t>
  </si>
  <si>
    <t>FO kaabli puhumine olemasolevasse ja projekteeritud (ümbertõstetud) mikrokanalisatsiooni</t>
  </si>
  <si>
    <t>48-kiuline FO kaabel (min Ø6mm, TIA värvikoodiga), L=690m</t>
  </si>
  <si>
    <t xml:space="preserve">FO kaabli ühendamine ELA SA sidekaevu 092K09 muhvi 092M07 </t>
  </si>
  <si>
    <t>Koos kõigi vajalike lisamaterjalidega</t>
  </si>
  <si>
    <t xml:space="preserve">komplekt  </t>
  </si>
  <si>
    <t>FO kaablite ümberühendamine ELA SA sidekaevu 092K09 muhvi 092M07 ja jaotuskapi 092JK01 muhvi 092M06 (ol.FO kaabel asendatakse projekteeritud FO kaabliga)</t>
  </si>
  <si>
    <t xml:space="preserve">TELIA Sidekanalisatsiooni ehitus  </t>
  </si>
  <si>
    <t>TEL OPTO A 100x4.8, L=79m; Opto PE 50x3.7, L=8m; märkelint "Ettevaatust sidekaabel" L=100m, ehitusliiv 7 m³</t>
  </si>
  <si>
    <t xml:space="preserve">TELIA Sidekaevu ehitus  </t>
  </si>
  <si>
    <t>KKS-2 sidekaev, klass A, malmluuk D399, kaevutarvikud</t>
  </si>
  <si>
    <t>Projekeeritud TELIA FO kaabli paigaldus  vastavalt skeemil LEHT ENV 5-02 näitatule</t>
  </si>
  <si>
    <t>FO kanalikaabel 24F, L=270m</t>
  </si>
  <si>
    <t>Olemasoleva Telia FO kaabli ümbertõstmine vastavalt skeemil LEHT ENV 5-02 näitatule</t>
  </si>
  <si>
    <t>Ol. FO kaabel</t>
  </si>
  <si>
    <t>50701a</t>
  </si>
  <si>
    <t>50701b</t>
  </si>
  <si>
    <t>50702a</t>
  </si>
  <si>
    <t>50702b</t>
  </si>
  <si>
    <t>30501b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</si>
</sst>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_€"/>
    <numFmt numFmtId="165" formatCode="_-* #,##0\ [$€-425]_-;\-* #,##0\ [$€-425]_-;_-* &quot;-&quot;??\ [$€-425]_-;_-@_-"/>
    <numFmt numFmtId="166" formatCode="#,##0.00\ _k_r"/>
    <numFmt numFmtId="167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Arial"/>
      <family val="2"/>
      <charset val="186"/>
    </font>
    <font>
      <b/>
      <sz val="15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26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u/>
      <sz val="10"/>
      <color theme="1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b/>
      <u/>
      <sz val="10"/>
      <name val="Times New Roman"/>
      <family val="1"/>
      <charset val="186"/>
    </font>
    <font>
      <vertAlign val="superscript"/>
      <sz val="10"/>
      <color theme="1"/>
      <name val="Times New Roman"/>
      <family val="1"/>
      <charset val="186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18" fillId="0" borderId="0"/>
  </cellStyleXfs>
  <cellXfs count="141">
    <xf numFmtId="0" fontId="0" fillId="0" borderId="0" xfId="0"/>
    <xf numFmtId="0" fontId="0" fillId="0" borderId="0" xfId="0" applyAlignment="1">
      <alignment horizontal="right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3" xfId="0" applyNumberFormat="1" applyFont="1" applyBorder="1"/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/>
    <xf numFmtId="0" fontId="3" fillId="0" borderId="9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/>
    <xf numFmtId="0" fontId="6" fillId="0" borderId="3" xfId="0" applyFont="1" applyBorder="1" applyAlignment="1">
      <alignment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/>
    <xf numFmtId="0" fontId="6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/>
    <xf numFmtId="0" fontId="3" fillId="0" borderId="0" xfId="0" applyFont="1" applyAlignment="1">
      <alignment horizontal="center" wrapText="1"/>
    </xf>
    <xf numFmtId="0" fontId="3" fillId="0" borderId="0" xfId="0" applyFont="1"/>
    <xf numFmtId="0" fontId="10" fillId="0" borderId="3" xfId="0" applyFont="1" applyBorder="1"/>
    <xf numFmtId="0" fontId="9" fillId="0" borderId="0" xfId="0" applyFont="1" applyAlignment="1">
      <alignment horizontal="center"/>
    </xf>
    <xf numFmtId="164" fontId="9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0" fontId="2" fillId="0" borderId="0" xfId="0" applyFont="1"/>
    <xf numFmtId="164" fontId="3" fillId="0" borderId="0" xfId="0" applyNumberFormat="1" applyFont="1"/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0" fontId="3" fillId="0" borderId="4" xfId="0" applyFont="1" applyBorder="1" applyAlignment="1">
      <alignment horizontal="justify" vertical="center" wrapText="1"/>
    </xf>
    <xf numFmtId="164" fontId="4" fillId="0" borderId="5" xfId="0" applyNumberFormat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164" fontId="4" fillId="0" borderId="0" xfId="0" applyNumberFormat="1" applyFont="1"/>
    <xf numFmtId="0" fontId="3" fillId="0" borderId="0" xfId="0" applyFont="1" applyAlignment="1">
      <alignment horizontal="left" vertical="center" wrapText="1"/>
    </xf>
    <xf numFmtId="0" fontId="3" fillId="0" borderId="8" xfId="0" applyFont="1" applyBorder="1"/>
    <xf numFmtId="0" fontId="3" fillId="0" borderId="8" xfId="0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/>
    </xf>
    <xf numFmtId="0" fontId="3" fillId="0" borderId="3" xfId="0" applyFont="1" applyBorder="1"/>
    <xf numFmtId="164" fontId="3" fillId="0" borderId="3" xfId="0" applyNumberFormat="1" applyFont="1" applyBorder="1" applyAlignment="1">
      <alignment horizontal="center"/>
    </xf>
    <xf numFmtId="0" fontId="3" fillId="0" borderId="6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164" fontId="3" fillId="0" borderId="6" xfId="0" applyNumberFormat="1" applyFont="1" applyBorder="1"/>
    <xf numFmtId="0" fontId="3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164" fontId="3" fillId="0" borderId="7" xfId="0" applyNumberFormat="1" applyFont="1" applyBorder="1"/>
    <xf numFmtId="164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165" fontId="4" fillId="0" borderId="3" xfId="0" applyNumberFormat="1" applyFont="1" applyBorder="1" applyAlignment="1">
      <alignment horizontal="center" wrapText="1"/>
    </xf>
    <xf numFmtId="1" fontId="9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" fontId="3" fillId="0" borderId="0" xfId="0" applyNumberFormat="1" applyFont="1"/>
    <xf numFmtId="1" fontId="3" fillId="0" borderId="1" xfId="0" applyNumberFormat="1" applyFont="1" applyBorder="1" applyAlignment="1">
      <alignment horizontal="center"/>
    </xf>
    <xf numFmtId="1" fontId="3" fillId="0" borderId="3" xfId="0" applyNumberFormat="1" applyFont="1" applyBorder="1"/>
    <xf numFmtId="1" fontId="3" fillId="0" borderId="1" xfId="0" applyNumberFormat="1" applyFont="1" applyBorder="1"/>
    <xf numFmtId="1" fontId="3" fillId="0" borderId="5" xfId="0" applyNumberFormat="1" applyFont="1" applyBorder="1"/>
    <xf numFmtId="1" fontId="6" fillId="0" borderId="3" xfId="0" applyNumberFormat="1" applyFont="1" applyBorder="1"/>
    <xf numFmtId="1" fontId="6" fillId="0" borderId="1" xfId="0" applyNumberFormat="1" applyFont="1" applyBorder="1"/>
    <xf numFmtId="1" fontId="3" fillId="0" borderId="8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1" fontId="3" fillId="0" borderId="6" xfId="0" applyNumberFormat="1" applyFont="1" applyBorder="1"/>
    <xf numFmtId="1" fontId="3" fillId="0" borderId="7" xfId="0" applyNumberFormat="1" applyFont="1" applyBorder="1"/>
    <xf numFmtId="1" fontId="3" fillId="0" borderId="0" xfId="0" applyNumberFormat="1" applyFont="1" applyAlignment="1">
      <alignment horizontal="center" wrapText="1"/>
    </xf>
    <xf numFmtId="0" fontId="4" fillId="0" borderId="10" xfId="0" applyFont="1" applyBorder="1" applyAlignment="1">
      <alignment horizontal="right" wrapText="1"/>
    </xf>
    <xf numFmtId="0" fontId="4" fillId="0" borderId="11" xfId="0" applyFont="1" applyBorder="1" applyAlignment="1">
      <alignment horizontal="right" wrapText="1"/>
    </xf>
    <xf numFmtId="0" fontId="4" fillId="0" borderId="4" xfId="0" applyFont="1" applyBorder="1" applyAlignment="1">
      <alignment horizontal="right" wrapText="1"/>
    </xf>
    <xf numFmtId="164" fontId="3" fillId="0" borderId="3" xfId="0" applyNumberFormat="1" applyFont="1" applyBorder="1" applyAlignment="1">
      <alignment vertical="center"/>
    </xf>
    <xf numFmtId="0" fontId="3" fillId="0" borderId="3" xfId="0" applyFont="1" applyBorder="1" applyAlignment="1">
      <alignment horizontal="left" wrapText="1"/>
    </xf>
    <xf numFmtId="3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justify"/>
    </xf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 wrapText="1"/>
    </xf>
    <xf numFmtId="164" fontId="3" fillId="0" borderId="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wrapText="1"/>
    </xf>
    <xf numFmtId="166" fontId="3" fillId="0" borderId="0" xfId="0" applyNumberFormat="1" applyFont="1" applyAlignment="1">
      <alignment horizontal="right" wrapText="1"/>
    </xf>
    <xf numFmtId="1" fontId="6" fillId="0" borderId="2" xfId="0" applyNumberFormat="1" applyFont="1" applyBorder="1" applyAlignment="1">
      <alignment vertical="center"/>
    </xf>
    <xf numFmtId="164" fontId="6" fillId="0" borderId="2" xfId="0" applyNumberFormat="1" applyFont="1" applyBorder="1" applyAlignment="1">
      <alignment vertical="center"/>
    </xf>
    <xf numFmtId="164" fontId="6" fillId="0" borderId="3" xfId="0" applyNumberFormat="1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2" fillId="0" borderId="3" xfId="0" applyFont="1" applyBorder="1" applyAlignment="1">
      <alignment horizontal="justify" vertical="center" wrapText="1"/>
    </xf>
    <xf numFmtId="164" fontId="12" fillId="0" borderId="3" xfId="0" applyNumberFormat="1" applyFont="1" applyBorder="1"/>
    <xf numFmtId="0" fontId="12" fillId="0" borderId="0" xfId="0" applyFont="1"/>
    <xf numFmtId="167" fontId="3" fillId="0" borderId="3" xfId="0" applyNumberFormat="1" applyFont="1" applyBorder="1" applyAlignment="1">
      <alignment vertical="center"/>
    </xf>
    <xf numFmtId="0" fontId="3" fillId="0" borderId="5" xfId="0" applyFont="1" applyBorder="1" applyAlignment="1">
      <alignment horizontal="left" vertical="center" wrapText="1"/>
    </xf>
    <xf numFmtId="0" fontId="12" fillId="0" borderId="3" xfId="0" applyFont="1" applyBorder="1"/>
    <xf numFmtId="0" fontId="3" fillId="0" borderId="5" xfId="0" applyFont="1" applyBorder="1" applyAlignment="1">
      <alignment horizontal="center" vertical="center"/>
    </xf>
    <xf numFmtId="164" fontId="15" fillId="0" borderId="2" xfId="0" applyNumberFormat="1" applyFont="1" applyBorder="1" applyAlignment="1">
      <alignment horizontal="center" vertical="center"/>
    </xf>
    <xf numFmtId="0" fontId="16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167" fontId="3" fillId="0" borderId="2" xfId="0" applyNumberFormat="1" applyFont="1" applyBorder="1" applyAlignment="1">
      <alignment vertical="center"/>
    </xf>
    <xf numFmtId="164" fontId="3" fillId="0" borderId="2" xfId="0" applyNumberFormat="1" applyFont="1" applyBorder="1" applyAlignment="1">
      <alignment vertical="center"/>
    </xf>
    <xf numFmtId="1" fontId="3" fillId="0" borderId="3" xfId="0" applyNumberFormat="1" applyFont="1" applyBorder="1" applyAlignment="1">
      <alignment vertical="center"/>
    </xf>
    <xf numFmtId="1" fontId="3" fillId="0" borderId="5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2" fontId="12" fillId="0" borderId="3" xfId="0" applyNumberFormat="1" applyFont="1" applyBorder="1" applyAlignment="1">
      <alignment vertical="center"/>
    </xf>
    <xf numFmtId="1" fontId="6" fillId="0" borderId="3" xfId="0" applyNumberFormat="1" applyFont="1" applyBorder="1" applyAlignment="1">
      <alignment vertical="center"/>
    </xf>
    <xf numFmtId="0" fontId="3" fillId="0" borderId="2" xfId="0" applyFont="1" applyBorder="1"/>
    <xf numFmtId="0" fontId="3" fillId="0" borderId="7" xfId="0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12" fillId="0" borderId="2" xfId="0" applyNumberFormat="1" applyFont="1" applyBorder="1" applyAlignment="1">
      <alignment horizontal="center"/>
    </xf>
    <xf numFmtId="0" fontId="19" fillId="0" borderId="3" xfId="2" applyFont="1" applyBorder="1" applyAlignment="1">
      <alignment horizontal="left" vertical="center" wrapText="1"/>
    </xf>
    <xf numFmtId="0" fontId="12" fillId="0" borderId="2" xfId="5" applyFont="1" applyBorder="1" applyAlignment="1">
      <alignment horizontal="justify" vertical="center" wrapText="1"/>
    </xf>
    <xf numFmtId="0" fontId="12" fillId="0" borderId="2" xfId="5" applyFont="1" applyBorder="1" applyAlignment="1">
      <alignment horizontal="center" vertical="center" wrapText="1"/>
    </xf>
    <xf numFmtId="0" fontId="12" fillId="0" borderId="3" xfId="5" applyFont="1" applyBorder="1" applyAlignment="1">
      <alignment horizontal="justify" vertical="center" wrapText="1"/>
    </xf>
    <xf numFmtId="0" fontId="12" fillId="0" borderId="3" xfId="5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2" fontId="12" fillId="0" borderId="2" xfId="5" applyNumberFormat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3" fillId="0" borderId="3" xfId="0" applyFont="1" applyBorder="1" applyAlignment="1">
      <alignment horizontal="left" wrapText="1"/>
    </xf>
    <xf numFmtId="165" fontId="4" fillId="0" borderId="10" xfId="0" applyNumberFormat="1" applyFont="1" applyBorder="1" applyAlignment="1">
      <alignment horizontal="center" wrapText="1"/>
    </xf>
    <xf numFmtId="165" fontId="4" fillId="0" borderId="4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right" wrapText="1"/>
    </xf>
    <xf numFmtId="165" fontId="4" fillId="0" borderId="3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right" wrapText="1"/>
    </xf>
    <xf numFmtId="0" fontId="4" fillId="0" borderId="10" xfId="0" applyFont="1" applyBorder="1" applyAlignment="1">
      <alignment horizontal="right" wrapText="1"/>
    </xf>
    <xf numFmtId="0" fontId="4" fillId="0" borderId="11" xfId="0" applyFont="1" applyBorder="1" applyAlignment="1">
      <alignment horizontal="right" wrapText="1"/>
    </xf>
    <xf numFmtId="0" fontId="4" fillId="0" borderId="4" xfId="0" applyFont="1" applyBorder="1" applyAlignment="1">
      <alignment horizontal="right" wrapText="1"/>
    </xf>
  </cellXfs>
  <cellStyles count="6">
    <cellStyle name="Excel Built-in Normal" xfId="2" xr:uid="{00000000-0005-0000-0000-000000000000}"/>
    <cellStyle name="Normaallaad" xfId="0" builtinId="0"/>
    <cellStyle name="Normaallaad 2" xfId="5" xr:uid="{00000000-0005-0000-0000-000002000000}"/>
    <cellStyle name="Normaallaad 3" xfId="1" xr:uid="{00000000-0005-0000-0000-000003000000}"/>
    <cellStyle name="Normal 2" xfId="3" xr:uid="{00000000-0005-0000-0000-000004000000}"/>
    <cellStyle name="Normal_Sheet1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153"/>
  <sheetViews>
    <sheetView tabSelected="1" zoomScaleNormal="100" workbookViewId="0">
      <selection activeCell="R12" sqref="R12"/>
    </sheetView>
  </sheetViews>
  <sheetFormatPr defaultColWidth="9.140625" defaultRowHeight="12.75" x14ac:dyDescent="0.2"/>
  <cols>
    <col min="1" max="1" width="7.85546875" style="27" customWidth="1"/>
    <col min="2" max="2" width="47.42578125" style="27" customWidth="1"/>
    <col min="3" max="3" width="15.140625" style="27" customWidth="1"/>
    <col min="4" max="4" width="11.140625" style="32" customWidth="1"/>
    <col min="5" max="5" width="8.140625" style="61" customWidth="1"/>
    <col min="6" max="6" width="10" style="35" customWidth="1"/>
    <col min="7" max="7" width="12.5703125" style="35" customWidth="1"/>
    <col min="8" max="16384" width="9.140625" style="27"/>
  </cols>
  <sheetData>
    <row r="2" spans="1:7" ht="33" x14ac:dyDescent="0.45">
      <c r="A2" s="127" t="s">
        <v>63</v>
      </c>
      <c r="B2" s="127"/>
      <c r="C2" s="127"/>
      <c r="D2" s="127"/>
      <c r="E2" s="127"/>
      <c r="F2" s="127"/>
      <c r="G2" s="127"/>
    </row>
    <row r="3" spans="1:7" ht="60" customHeight="1" x14ac:dyDescent="0.3">
      <c r="A3" s="128" t="s">
        <v>91</v>
      </c>
      <c r="B3" s="128"/>
      <c r="C3" s="128"/>
      <c r="D3" s="128"/>
      <c r="E3" s="128"/>
      <c r="F3" s="128"/>
      <c r="G3" s="128"/>
    </row>
    <row r="4" spans="1:7" ht="19.5" x14ac:dyDescent="0.3">
      <c r="A4" s="129" t="s">
        <v>92</v>
      </c>
      <c r="B4" s="129"/>
      <c r="C4" s="129"/>
      <c r="D4" s="129"/>
      <c r="E4" s="129"/>
      <c r="F4" s="129"/>
      <c r="G4" s="129"/>
    </row>
    <row r="5" spans="1:7" ht="19.5" x14ac:dyDescent="0.3">
      <c r="A5" s="129" t="s">
        <v>94</v>
      </c>
      <c r="B5" s="129"/>
      <c r="C5" s="129"/>
      <c r="D5" s="129"/>
      <c r="E5" s="129"/>
      <c r="F5" s="129"/>
      <c r="G5" s="129"/>
    </row>
    <row r="6" spans="1:7" ht="19.5" x14ac:dyDescent="0.3">
      <c r="A6" s="29"/>
      <c r="B6" s="29"/>
      <c r="C6" s="29"/>
      <c r="D6" s="29"/>
      <c r="E6" s="59"/>
      <c r="F6" s="29"/>
      <c r="G6" s="30"/>
    </row>
    <row r="7" spans="1:7" ht="19.5" x14ac:dyDescent="0.3">
      <c r="A7" s="31" t="s">
        <v>58</v>
      </c>
      <c r="B7" s="29"/>
      <c r="C7" s="29"/>
      <c r="D7" s="29"/>
      <c r="E7" s="59"/>
      <c r="F7" s="130"/>
      <c r="G7" s="130"/>
    </row>
    <row r="8" spans="1:7" ht="15.6" customHeight="1" x14ac:dyDescent="0.2">
      <c r="E8" s="60"/>
      <c r="F8" s="33"/>
      <c r="G8" s="33"/>
    </row>
    <row r="9" spans="1:7" ht="15.6" customHeight="1" x14ac:dyDescent="0.25">
      <c r="A9" s="34" t="s">
        <v>7</v>
      </c>
    </row>
    <row r="10" spans="1:7" ht="15.6" customHeight="1" thickBot="1" x14ac:dyDescent="0.25">
      <c r="A10" s="36" t="s">
        <v>0</v>
      </c>
      <c r="B10" s="36" t="s">
        <v>1</v>
      </c>
      <c r="C10" s="36" t="s">
        <v>2</v>
      </c>
      <c r="D10" s="37" t="s">
        <v>3</v>
      </c>
      <c r="E10" s="62" t="s">
        <v>4</v>
      </c>
      <c r="F10" s="38" t="s">
        <v>5</v>
      </c>
      <c r="G10" s="38" t="s">
        <v>6</v>
      </c>
    </row>
    <row r="11" spans="1:7" ht="15.6" customHeight="1" thickTop="1" x14ac:dyDescent="0.2">
      <c r="A11" s="11">
        <v>10201</v>
      </c>
      <c r="B11" s="11" t="s">
        <v>8</v>
      </c>
      <c r="C11" s="39"/>
      <c r="D11" s="4" t="s">
        <v>9</v>
      </c>
      <c r="E11" s="63">
        <v>1</v>
      </c>
      <c r="F11" s="5"/>
      <c r="G11" s="5"/>
    </row>
    <row r="12" spans="1:7" ht="15.6" customHeight="1" x14ac:dyDescent="0.2">
      <c r="A12" s="11">
        <v>10202</v>
      </c>
      <c r="B12" s="11" t="s">
        <v>10</v>
      </c>
      <c r="C12" s="39"/>
      <c r="D12" s="4" t="s">
        <v>9</v>
      </c>
      <c r="E12" s="63">
        <v>1</v>
      </c>
      <c r="F12" s="5"/>
      <c r="G12" s="5"/>
    </row>
    <row r="13" spans="1:7" ht="15.6" customHeight="1" x14ac:dyDescent="0.2">
      <c r="A13" s="11">
        <v>10204</v>
      </c>
      <c r="B13" s="11" t="s">
        <v>11</v>
      </c>
      <c r="C13" s="39"/>
      <c r="D13" s="4" t="s">
        <v>9</v>
      </c>
      <c r="E13" s="63">
        <v>1</v>
      </c>
      <c r="F13" s="5"/>
      <c r="G13" s="5"/>
    </row>
    <row r="14" spans="1:7" ht="15.6" customHeight="1" x14ac:dyDescent="0.2">
      <c r="A14" s="11">
        <v>10210</v>
      </c>
      <c r="B14" s="11" t="s">
        <v>43</v>
      </c>
      <c r="C14" s="39"/>
      <c r="D14" s="4" t="s">
        <v>9</v>
      </c>
      <c r="E14" s="63">
        <v>1</v>
      </c>
      <c r="F14" s="5"/>
      <c r="G14" s="5"/>
    </row>
    <row r="15" spans="1:7" ht="15.6" customHeight="1" x14ac:dyDescent="0.2">
      <c r="A15" s="11">
        <v>10211</v>
      </c>
      <c r="B15" s="11" t="s">
        <v>12</v>
      </c>
      <c r="C15" s="39"/>
      <c r="D15" s="4" t="s">
        <v>9</v>
      </c>
      <c r="E15" s="63">
        <v>1</v>
      </c>
      <c r="F15" s="5"/>
      <c r="G15" s="5"/>
    </row>
    <row r="16" spans="1:7" ht="25.5" x14ac:dyDescent="0.2">
      <c r="A16" s="11">
        <v>10214</v>
      </c>
      <c r="B16" s="11" t="s">
        <v>64</v>
      </c>
      <c r="C16" s="39"/>
      <c r="D16" s="4" t="s">
        <v>9</v>
      </c>
      <c r="E16" s="63">
        <v>1</v>
      </c>
      <c r="F16" s="5"/>
      <c r="G16" s="5"/>
    </row>
    <row r="17" spans="1:7" ht="15.6" customHeight="1" thickBot="1" x14ac:dyDescent="0.25">
      <c r="A17" s="7"/>
      <c r="B17" s="7"/>
      <c r="C17" s="7"/>
      <c r="D17" s="8"/>
      <c r="E17" s="64"/>
      <c r="F17" s="9"/>
      <c r="G17" s="9"/>
    </row>
    <row r="18" spans="1:7" ht="15.6" customHeight="1" thickTop="1" x14ac:dyDescent="0.2">
      <c r="A18" s="23"/>
      <c r="B18" s="23"/>
      <c r="C18" s="23"/>
      <c r="D18" s="24"/>
      <c r="E18" s="65"/>
      <c r="F18" s="85" t="s">
        <v>13</v>
      </c>
      <c r="G18" s="40">
        <f>F134</f>
        <v>0</v>
      </c>
    </row>
    <row r="19" spans="1:7" ht="15.6" customHeight="1" x14ac:dyDescent="0.2">
      <c r="A19" s="41"/>
      <c r="B19" s="41"/>
      <c r="C19" s="41"/>
      <c r="D19" s="42"/>
    </row>
    <row r="20" spans="1:7" ht="15.6" customHeight="1" x14ac:dyDescent="0.25">
      <c r="A20" s="34" t="s">
        <v>14</v>
      </c>
    </row>
    <row r="21" spans="1:7" ht="15.6" customHeight="1" thickBot="1" x14ac:dyDescent="0.25">
      <c r="A21" s="36" t="s">
        <v>0</v>
      </c>
      <c r="B21" s="36" t="s">
        <v>1</v>
      </c>
      <c r="C21" s="36" t="s">
        <v>2</v>
      </c>
      <c r="D21" s="37" t="s">
        <v>3</v>
      </c>
      <c r="E21" s="62" t="s">
        <v>4</v>
      </c>
      <c r="F21" s="38" t="s">
        <v>5</v>
      </c>
      <c r="G21" s="38" t="s">
        <v>6</v>
      </c>
    </row>
    <row r="22" spans="1:7" ht="27" customHeight="1" thickTop="1" x14ac:dyDescent="0.2">
      <c r="A22" s="80">
        <v>20208</v>
      </c>
      <c r="B22" s="77" t="s">
        <v>95</v>
      </c>
      <c r="C22" s="81"/>
      <c r="D22" s="82" t="s">
        <v>15</v>
      </c>
      <c r="E22" s="63">
        <v>5</v>
      </c>
      <c r="F22" s="5"/>
      <c r="G22" s="5">
        <f>E22*F22</f>
        <v>0</v>
      </c>
    </row>
    <row r="23" spans="1:7" ht="15.6" customHeight="1" thickBot="1" x14ac:dyDescent="0.25">
      <c r="A23" s="83"/>
      <c r="B23" s="83"/>
      <c r="C23" s="83"/>
      <c r="D23" s="84"/>
      <c r="E23" s="64"/>
      <c r="F23" s="9"/>
      <c r="G23" s="9"/>
    </row>
    <row r="24" spans="1:7" ht="15.6" customHeight="1" thickTop="1" x14ac:dyDescent="0.2">
      <c r="A24" s="23"/>
      <c r="B24" s="23"/>
      <c r="C24" s="23"/>
      <c r="D24" s="24"/>
      <c r="E24" s="65"/>
      <c r="F24" s="85" t="s">
        <v>13</v>
      </c>
      <c r="G24" s="40">
        <f>SUM(G22:G23)</f>
        <v>0</v>
      </c>
    </row>
    <row r="25" spans="1:7" ht="15.6" customHeight="1" x14ac:dyDescent="0.2">
      <c r="A25" s="41"/>
      <c r="B25" s="41"/>
      <c r="C25" s="41"/>
      <c r="D25" s="42"/>
    </row>
    <row r="26" spans="1:7" ht="15.6" customHeight="1" x14ac:dyDescent="0.25">
      <c r="A26" s="34" t="s">
        <v>18</v>
      </c>
    </row>
    <row r="27" spans="1:7" ht="15.6" customHeight="1" thickBot="1" x14ac:dyDescent="0.25">
      <c r="A27" s="36" t="s">
        <v>0</v>
      </c>
      <c r="B27" s="36" t="s">
        <v>1</v>
      </c>
      <c r="C27" s="36" t="s">
        <v>2</v>
      </c>
      <c r="D27" s="37" t="s">
        <v>3</v>
      </c>
      <c r="E27" s="62" t="s">
        <v>4</v>
      </c>
      <c r="F27" s="38" t="s">
        <v>5</v>
      </c>
      <c r="G27" s="38" t="s">
        <v>6</v>
      </c>
    </row>
    <row r="28" spans="1:7" ht="16.5" thickTop="1" x14ac:dyDescent="0.2">
      <c r="A28" s="2">
        <v>30101</v>
      </c>
      <c r="B28" s="2" t="s">
        <v>19</v>
      </c>
      <c r="C28" s="10" t="s">
        <v>79</v>
      </c>
      <c r="D28" s="4" t="s">
        <v>60</v>
      </c>
      <c r="E28" s="109">
        <v>26</v>
      </c>
      <c r="F28" s="5"/>
      <c r="G28" s="5">
        <f>E28*F28</f>
        <v>0</v>
      </c>
    </row>
    <row r="29" spans="1:7" ht="15.75" x14ac:dyDescent="0.2">
      <c r="A29" s="2">
        <v>30102</v>
      </c>
      <c r="B29" s="3" t="s">
        <v>75</v>
      </c>
      <c r="C29" s="10"/>
      <c r="D29" s="4" t="s">
        <v>60</v>
      </c>
      <c r="E29" s="109">
        <v>10</v>
      </c>
      <c r="F29" s="5"/>
      <c r="G29" s="5">
        <f t="shared" ref="G29" si="0">E29*F29</f>
        <v>0</v>
      </c>
    </row>
    <row r="30" spans="1:7" ht="15.6" customHeight="1" x14ac:dyDescent="0.2">
      <c r="A30" s="2">
        <v>30103</v>
      </c>
      <c r="B30" s="3" t="s">
        <v>76</v>
      </c>
      <c r="C30" s="3"/>
      <c r="D30" s="4" t="s">
        <v>60</v>
      </c>
      <c r="E30" s="109">
        <v>50.4</v>
      </c>
      <c r="F30" s="5"/>
      <c r="G30" s="5">
        <f>E30*F30</f>
        <v>0</v>
      </c>
    </row>
    <row r="31" spans="1:7" ht="15.6" customHeight="1" x14ac:dyDescent="0.2">
      <c r="A31" s="2">
        <v>30401</v>
      </c>
      <c r="B31" s="3" t="s">
        <v>47</v>
      </c>
      <c r="C31" s="3"/>
      <c r="D31" s="4" t="s">
        <v>60</v>
      </c>
      <c r="E31" s="109">
        <v>10</v>
      </c>
      <c r="F31" s="5"/>
      <c r="G31" s="5">
        <f t="shared" ref="G31:G33" si="1">E31*F31</f>
        <v>0</v>
      </c>
    </row>
    <row r="32" spans="1:7" ht="25.5" x14ac:dyDescent="0.2">
      <c r="A32" s="2">
        <v>30402</v>
      </c>
      <c r="B32" s="3" t="s">
        <v>126</v>
      </c>
      <c r="C32" s="2"/>
      <c r="D32" s="4" t="s">
        <v>60</v>
      </c>
      <c r="E32" s="109">
        <v>172.79999999999998</v>
      </c>
      <c r="F32" s="5"/>
      <c r="G32" s="76">
        <f t="shared" si="1"/>
        <v>0</v>
      </c>
    </row>
    <row r="33" spans="1:7" ht="15.6" customHeight="1" x14ac:dyDescent="0.2">
      <c r="A33" s="2" t="s">
        <v>80</v>
      </c>
      <c r="B33" s="2" t="s">
        <v>124</v>
      </c>
      <c r="C33" s="2" t="s">
        <v>62</v>
      </c>
      <c r="D33" s="4" t="s">
        <v>59</v>
      </c>
      <c r="E33" s="109">
        <v>1043.5</v>
      </c>
      <c r="F33" s="5"/>
      <c r="G33" s="5">
        <f t="shared" si="1"/>
        <v>0</v>
      </c>
    </row>
    <row r="34" spans="1:7" ht="15.6" customHeight="1" x14ac:dyDescent="0.2">
      <c r="A34" s="2" t="s">
        <v>162</v>
      </c>
      <c r="B34" s="2" t="s">
        <v>125</v>
      </c>
      <c r="C34" s="2" t="s">
        <v>62</v>
      </c>
      <c r="D34" s="4" t="s">
        <v>59</v>
      </c>
      <c r="E34" s="109">
        <v>213</v>
      </c>
      <c r="F34" s="5"/>
      <c r="G34" s="5">
        <f t="shared" ref="G34" si="2">E34*F34</f>
        <v>0</v>
      </c>
    </row>
    <row r="35" spans="1:7" ht="15.6" customHeight="1" x14ac:dyDescent="0.2">
      <c r="A35" s="2">
        <v>30604</v>
      </c>
      <c r="B35" s="3" t="s">
        <v>20</v>
      </c>
      <c r="C35" s="3"/>
      <c r="D35" s="4" t="s">
        <v>59</v>
      </c>
      <c r="E35" s="109">
        <v>1382.15</v>
      </c>
      <c r="F35" s="5"/>
      <c r="G35" s="5">
        <f>E35*F35</f>
        <v>0</v>
      </c>
    </row>
    <row r="36" spans="1:7" ht="15.6" customHeight="1" thickBot="1" x14ac:dyDescent="0.25">
      <c r="A36" s="7"/>
      <c r="B36" s="7"/>
      <c r="C36" s="7"/>
      <c r="D36" s="8"/>
      <c r="E36" s="64"/>
      <c r="F36" s="9"/>
      <c r="G36" s="9"/>
    </row>
    <row r="37" spans="1:7" ht="15.6" customHeight="1" thickTop="1" x14ac:dyDescent="0.2">
      <c r="A37" s="23"/>
      <c r="B37" s="23"/>
      <c r="C37" s="23"/>
      <c r="D37" s="24"/>
      <c r="E37" s="65"/>
      <c r="F37" s="85" t="s">
        <v>13</v>
      </c>
      <c r="G37" s="40">
        <f>SUM(G28:G36)</f>
        <v>0</v>
      </c>
    </row>
    <row r="38" spans="1:7" ht="15.6" customHeight="1" x14ac:dyDescent="0.2">
      <c r="A38" s="41"/>
      <c r="B38" s="41"/>
      <c r="C38" s="41"/>
      <c r="D38" s="42"/>
      <c r="F38" s="86"/>
      <c r="G38" s="43"/>
    </row>
    <row r="39" spans="1:7" ht="15.6" customHeight="1" x14ac:dyDescent="0.25">
      <c r="A39" s="34" t="s">
        <v>21</v>
      </c>
      <c r="B39" s="41"/>
      <c r="C39" s="41"/>
      <c r="D39" s="42"/>
    </row>
    <row r="40" spans="1:7" ht="15.6" customHeight="1" thickBot="1" x14ac:dyDescent="0.25">
      <c r="A40" s="36" t="s">
        <v>0</v>
      </c>
      <c r="B40" s="36" t="s">
        <v>1</v>
      </c>
      <c r="C40" s="36" t="s">
        <v>2</v>
      </c>
      <c r="D40" s="37" t="s">
        <v>3</v>
      </c>
      <c r="E40" s="62" t="s">
        <v>4</v>
      </c>
      <c r="F40" s="38" t="s">
        <v>5</v>
      </c>
      <c r="G40" s="38" t="s">
        <v>6</v>
      </c>
    </row>
    <row r="41" spans="1:7" ht="16.5" thickTop="1" x14ac:dyDescent="0.2">
      <c r="A41" s="11">
        <v>40101</v>
      </c>
      <c r="B41" s="12" t="s">
        <v>93</v>
      </c>
      <c r="C41" s="13" t="s">
        <v>77</v>
      </c>
      <c r="D41" s="14" t="s">
        <v>61</v>
      </c>
      <c r="E41" s="66">
        <v>400</v>
      </c>
      <c r="F41" s="15"/>
      <c r="G41" s="15">
        <f>F41*E41</f>
        <v>0</v>
      </c>
    </row>
    <row r="42" spans="1:7" ht="25.5" customHeight="1" x14ac:dyDescent="0.2">
      <c r="A42" s="11" t="s">
        <v>65</v>
      </c>
      <c r="B42" s="11" t="s">
        <v>116</v>
      </c>
      <c r="C42" s="11" t="s">
        <v>70</v>
      </c>
      <c r="D42" s="14" t="s">
        <v>61</v>
      </c>
      <c r="E42" s="113">
        <v>957</v>
      </c>
      <c r="F42" s="15"/>
      <c r="G42" s="15">
        <f t="shared" ref="G42:G49" si="3">F42*E42</f>
        <v>0</v>
      </c>
    </row>
    <row r="43" spans="1:7" ht="15.75" x14ac:dyDescent="0.2">
      <c r="A43" s="11" t="s">
        <v>66</v>
      </c>
      <c r="B43" s="11" t="s">
        <v>117</v>
      </c>
      <c r="C43" s="11" t="s">
        <v>45</v>
      </c>
      <c r="D43" s="14" t="s">
        <v>61</v>
      </c>
      <c r="E43" s="113">
        <v>213</v>
      </c>
      <c r="F43" s="15"/>
      <c r="G43" s="15">
        <f t="shared" si="3"/>
        <v>0</v>
      </c>
    </row>
    <row r="44" spans="1:7" ht="15.75" x14ac:dyDescent="0.2">
      <c r="A44" s="11">
        <v>43002</v>
      </c>
      <c r="B44" s="11" t="s">
        <v>82</v>
      </c>
      <c r="C44" s="11" t="s">
        <v>69</v>
      </c>
      <c r="D44" s="14" t="s">
        <v>61</v>
      </c>
      <c r="E44" s="113">
        <v>873</v>
      </c>
      <c r="F44" s="15"/>
      <c r="G44" s="15">
        <f t="shared" si="3"/>
        <v>0</v>
      </c>
    </row>
    <row r="45" spans="1:7" ht="15.75" x14ac:dyDescent="0.2">
      <c r="A45" s="11">
        <v>44501</v>
      </c>
      <c r="B45" s="11" t="s">
        <v>81</v>
      </c>
      <c r="C45" s="11" t="s">
        <v>69</v>
      </c>
      <c r="D45" s="14" t="s">
        <v>61</v>
      </c>
      <c r="E45" s="113">
        <v>34</v>
      </c>
      <c r="F45" s="15"/>
      <c r="G45" s="15">
        <f t="shared" si="3"/>
        <v>0</v>
      </c>
    </row>
    <row r="46" spans="1:7" ht="15.6" customHeight="1" x14ac:dyDescent="0.2">
      <c r="A46" s="11" t="s">
        <v>71</v>
      </c>
      <c r="B46" s="11" t="s">
        <v>72</v>
      </c>
      <c r="C46" s="16" t="s">
        <v>74</v>
      </c>
      <c r="D46" s="14" t="s">
        <v>16</v>
      </c>
      <c r="E46" s="113">
        <v>43</v>
      </c>
      <c r="F46" s="15"/>
      <c r="G46" s="15">
        <f t="shared" si="3"/>
        <v>0</v>
      </c>
    </row>
    <row r="47" spans="1:7" ht="15.6" customHeight="1" x14ac:dyDescent="0.2">
      <c r="A47" s="11" t="s">
        <v>73</v>
      </c>
      <c r="B47" s="11" t="s">
        <v>72</v>
      </c>
      <c r="C47" s="16" t="s">
        <v>46</v>
      </c>
      <c r="D47" s="14" t="s">
        <v>16</v>
      </c>
      <c r="E47" s="113">
        <v>96</v>
      </c>
      <c r="F47" s="15"/>
      <c r="G47" s="15">
        <f t="shared" si="3"/>
        <v>0</v>
      </c>
    </row>
    <row r="48" spans="1:7" ht="25.5" x14ac:dyDescent="0.2">
      <c r="A48" s="11">
        <v>45004</v>
      </c>
      <c r="B48" s="11" t="s">
        <v>119</v>
      </c>
      <c r="C48" s="11" t="s">
        <v>120</v>
      </c>
      <c r="D48" s="14" t="s">
        <v>61</v>
      </c>
      <c r="E48" s="113">
        <v>213</v>
      </c>
      <c r="F48" s="15"/>
      <c r="G48" s="15">
        <f t="shared" si="3"/>
        <v>0</v>
      </c>
    </row>
    <row r="49" spans="1:7" ht="15.75" x14ac:dyDescent="0.2">
      <c r="A49" s="11">
        <v>45006</v>
      </c>
      <c r="B49" s="11" t="s">
        <v>121</v>
      </c>
      <c r="C49" s="11"/>
      <c r="D49" s="14" t="s">
        <v>118</v>
      </c>
      <c r="E49" s="113">
        <v>24</v>
      </c>
      <c r="F49" s="15"/>
      <c r="G49" s="15">
        <f t="shared" si="3"/>
        <v>0</v>
      </c>
    </row>
    <row r="50" spans="1:7" ht="15.6" customHeight="1" thickBot="1" x14ac:dyDescent="0.25">
      <c r="A50" s="18"/>
      <c r="B50" s="19"/>
      <c r="C50" s="19"/>
      <c r="D50" s="20"/>
      <c r="E50" s="67"/>
      <c r="F50" s="21"/>
      <c r="G50" s="21"/>
    </row>
    <row r="51" spans="1:7" ht="15.6" customHeight="1" thickTop="1" x14ac:dyDescent="0.2">
      <c r="A51" s="23"/>
      <c r="B51" s="23"/>
      <c r="C51" s="23"/>
      <c r="D51" s="24"/>
      <c r="E51" s="65"/>
      <c r="F51" s="85" t="s">
        <v>13</v>
      </c>
      <c r="G51" s="40">
        <f>SUM(G41:G50)</f>
        <v>0</v>
      </c>
    </row>
    <row r="52" spans="1:7" ht="15.6" customHeight="1" x14ac:dyDescent="0.2">
      <c r="A52" s="41"/>
      <c r="B52" s="44"/>
      <c r="C52" s="44"/>
      <c r="D52" s="42"/>
    </row>
    <row r="53" spans="1:7" ht="15.6" customHeight="1" x14ac:dyDescent="0.25">
      <c r="A53" s="34" t="s">
        <v>22</v>
      </c>
      <c r="B53" s="44"/>
      <c r="C53" s="44"/>
      <c r="D53" s="42"/>
    </row>
    <row r="54" spans="1:7" ht="15.6" customHeight="1" thickBot="1" x14ac:dyDescent="0.25">
      <c r="A54" s="36" t="s">
        <v>0</v>
      </c>
      <c r="B54" s="36" t="s">
        <v>1</v>
      </c>
      <c r="C54" s="36" t="s">
        <v>2</v>
      </c>
      <c r="D54" s="37" t="s">
        <v>3</v>
      </c>
      <c r="E54" s="62" t="s">
        <v>4</v>
      </c>
      <c r="F54" s="38" t="s">
        <v>5</v>
      </c>
      <c r="G54" s="38" t="s">
        <v>6</v>
      </c>
    </row>
    <row r="55" spans="1:7" s="97" customFormat="1" ht="29.25" thickTop="1" x14ac:dyDescent="0.2">
      <c r="A55" s="95">
        <v>50105</v>
      </c>
      <c r="B55" s="95" t="s">
        <v>114</v>
      </c>
      <c r="C55" s="95"/>
      <c r="D55" s="92" t="s">
        <v>17</v>
      </c>
      <c r="E55" s="112">
        <v>1</v>
      </c>
      <c r="F55" s="96"/>
      <c r="G55" s="91">
        <f>E55*F55</f>
        <v>0</v>
      </c>
    </row>
    <row r="56" spans="1:7" ht="38.25" x14ac:dyDescent="0.2">
      <c r="A56" s="17" t="s">
        <v>158</v>
      </c>
      <c r="B56" s="11" t="s">
        <v>86</v>
      </c>
      <c r="C56" s="17"/>
      <c r="D56" s="22" t="s">
        <v>78</v>
      </c>
      <c r="E56" s="93">
        <v>35</v>
      </c>
      <c r="F56" s="90"/>
      <c r="G56" s="91">
        <f>E56*F56</f>
        <v>0</v>
      </c>
    </row>
    <row r="57" spans="1:7" ht="38.25" x14ac:dyDescent="0.2">
      <c r="A57" s="17" t="s">
        <v>159</v>
      </c>
      <c r="B57" s="11" t="s">
        <v>113</v>
      </c>
      <c r="C57" s="17"/>
      <c r="D57" s="22" t="s">
        <v>78</v>
      </c>
      <c r="E57" s="93">
        <v>8</v>
      </c>
      <c r="F57" s="90"/>
      <c r="G57" s="91">
        <f t="shared" ref="G57" si="4">E57*F57</f>
        <v>0</v>
      </c>
    </row>
    <row r="58" spans="1:7" ht="25.5" x14ac:dyDescent="0.2">
      <c r="A58" s="17" t="s">
        <v>160</v>
      </c>
      <c r="B58" s="11" t="s">
        <v>112</v>
      </c>
      <c r="C58" s="17"/>
      <c r="D58" s="22" t="s">
        <v>17</v>
      </c>
      <c r="E58" s="89">
        <v>2</v>
      </c>
      <c r="F58" s="90"/>
      <c r="G58" s="91">
        <f t="shared" ref="G58:G59" si="5">E58*F58</f>
        <v>0</v>
      </c>
    </row>
    <row r="59" spans="1:7" ht="25.5" x14ac:dyDescent="0.2">
      <c r="A59" s="17" t="s">
        <v>161</v>
      </c>
      <c r="B59" s="11" t="s">
        <v>83</v>
      </c>
      <c r="C59" s="17"/>
      <c r="D59" s="22" t="s">
        <v>17</v>
      </c>
      <c r="E59" s="89">
        <v>2</v>
      </c>
      <c r="F59" s="90"/>
      <c r="G59" s="91">
        <f t="shared" si="5"/>
        <v>0</v>
      </c>
    </row>
    <row r="60" spans="1:7" ht="13.5" thickBot="1" x14ac:dyDescent="0.25">
      <c r="A60" s="7"/>
      <c r="B60" s="7"/>
      <c r="C60" s="7"/>
      <c r="D60" s="8"/>
      <c r="E60" s="64"/>
      <c r="F60" s="9"/>
      <c r="G60" s="9"/>
    </row>
    <row r="61" spans="1:7" s="94" customFormat="1" ht="15.75" thickTop="1" x14ac:dyDescent="0.2">
      <c r="A61" s="23"/>
      <c r="B61" s="23"/>
      <c r="C61" s="23"/>
      <c r="D61" s="24"/>
      <c r="E61" s="65"/>
      <c r="F61" s="85" t="s">
        <v>13</v>
      </c>
      <c r="G61" s="40">
        <f>SUM(G55:G60)</f>
        <v>0</v>
      </c>
    </row>
    <row r="62" spans="1:7" s="94" customFormat="1" ht="15" x14ac:dyDescent="0.2">
      <c r="A62" s="41"/>
      <c r="B62" s="41"/>
      <c r="C62" s="41"/>
      <c r="D62" s="42"/>
      <c r="E62" s="61"/>
      <c r="F62" s="35"/>
      <c r="G62" s="35"/>
    </row>
    <row r="63" spans="1:7" ht="15.6" customHeight="1" x14ac:dyDescent="0.25">
      <c r="A63" s="34" t="s">
        <v>23</v>
      </c>
    </row>
    <row r="64" spans="1:7" ht="15.6" customHeight="1" thickBot="1" x14ac:dyDescent="0.25">
      <c r="A64" s="36" t="s">
        <v>0</v>
      </c>
      <c r="B64" s="36" t="s">
        <v>1</v>
      </c>
      <c r="C64" s="36" t="s">
        <v>2</v>
      </c>
      <c r="D64" s="37" t="s">
        <v>3</v>
      </c>
      <c r="E64" s="62" t="s">
        <v>4</v>
      </c>
      <c r="F64" s="38" t="s">
        <v>5</v>
      </c>
      <c r="G64" s="38" t="s">
        <v>6</v>
      </c>
    </row>
    <row r="65" spans="1:7" ht="15.6" customHeight="1" thickTop="1" x14ac:dyDescent="0.2">
      <c r="A65" s="45"/>
      <c r="B65" s="45"/>
      <c r="C65" s="45"/>
      <c r="D65" s="46"/>
      <c r="E65" s="68"/>
      <c r="F65" s="47"/>
      <c r="G65" s="47"/>
    </row>
    <row r="66" spans="1:7" ht="15.6" customHeight="1" x14ac:dyDescent="0.25">
      <c r="A66" s="48"/>
      <c r="B66" s="28" t="s">
        <v>44</v>
      </c>
      <c r="C66" s="48"/>
      <c r="D66" s="6"/>
      <c r="E66" s="69"/>
      <c r="F66" s="49"/>
      <c r="G66" s="49"/>
    </row>
    <row r="67" spans="1:7" ht="15.6" customHeight="1" thickBot="1" x14ac:dyDescent="0.25">
      <c r="A67" s="50"/>
      <c r="B67" s="50"/>
      <c r="C67" s="50"/>
      <c r="D67" s="51"/>
      <c r="E67" s="70"/>
      <c r="F67" s="52"/>
      <c r="G67" s="52"/>
    </row>
    <row r="68" spans="1:7" ht="15.6" customHeight="1" thickTop="1" x14ac:dyDescent="0.2">
      <c r="A68" s="23"/>
      <c r="B68" s="23"/>
      <c r="C68" s="23"/>
      <c r="D68" s="24"/>
      <c r="E68" s="65"/>
      <c r="F68" s="85" t="s">
        <v>13</v>
      </c>
      <c r="G68" s="40">
        <f>SUM(G65:G67)</f>
        <v>0</v>
      </c>
    </row>
    <row r="69" spans="1:7" ht="15.6" customHeight="1" x14ac:dyDescent="0.2">
      <c r="A69" s="41"/>
      <c r="B69" s="41"/>
      <c r="C69" s="41"/>
      <c r="D69" s="42"/>
    </row>
    <row r="70" spans="1:7" ht="15.6" customHeight="1" x14ac:dyDescent="0.25">
      <c r="A70" s="34" t="s">
        <v>24</v>
      </c>
    </row>
    <row r="71" spans="1:7" ht="15.6" customHeight="1" thickBot="1" x14ac:dyDescent="0.25">
      <c r="A71" s="36" t="s">
        <v>0</v>
      </c>
      <c r="B71" s="36" t="s">
        <v>1</v>
      </c>
      <c r="C71" s="36" t="s">
        <v>2</v>
      </c>
      <c r="D71" s="37" t="s">
        <v>3</v>
      </c>
      <c r="E71" s="62" t="s">
        <v>4</v>
      </c>
      <c r="F71" s="38" t="s">
        <v>5</v>
      </c>
      <c r="G71" s="38" t="s">
        <v>6</v>
      </c>
    </row>
    <row r="72" spans="1:7" ht="15.6" customHeight="1" thickTop="1" x14ac:dyDescent="0.2">
      <c r="A72" s="2">
        <v>70107</v>
      </c>
      <c r="B72" s="2" t="s">
        <v>96</v>
      </c>
      <c r="C72" s="2"/>
      <c r="D72" s="4" t="s">
        <v>17</v>
      </c>
      <c r="E72" s="109">
        <v>3</v>
      </c>
      <c r="F72" s="5"/>
      <c r="G72" s="5">
        <f t="shared" ref="G72:G74" si="6">E72*F72</f>
        <v>0</v>
      </c>
    </row>
    <row r="73" spans="1:7" ht="15.6" customHeight="1" x14ac:dyDescent="0.2">
      <c r="A73" s="2">
        <v>70108</v>
      </c>
      <c r="B73" s="2" t="s">
        <v>97</v>
      </c>
      <c r="C73" s="2"/>
      <c r="D73" s="4" t="s">
        <v>17</v>
      </c>
      <c r="E73" s="109">
        <v>2</v>
      </c>
      <c r="F73" s="5"/>
      <c r="G73" s="5">
        <f t="shared" si="6"/>
        <v>0</v>
      </c>
    </row>
    <row r="74" spans="1:7" ht="14.25" customHeight="1" x14ac:dyDescent="0.2">
      <c r="A74" s="2">
        <v>70201</v>
      </c>
      <c r="B74" s="2" t="s">
        <v>98</v>
      </c>
      <c r="C74" s="2"/>
      <c r="D74" s="4" t="s">
        <v>59</v>
      </c>
      <c r="E74" s="109">
        <v>4</v>
      </c>
      <c r="F74" s="5"/>
      <c r="G74" s="5">
        <f t="shared" si="6"/>
        <v>0</v>
      </c>
    </row>
    <row r="75" spans="1:7" ht="15.6" customHeight="1" thickBot="1" x14ac:dyDescent="0.25">
      <c r="A75" s="7"/>
      <c r="B75" s="7"/>
      <c r="C75" s="7"/>
      <c r="D75" s="8"/>
      <c r="E75" s="64"/>
      <c r="F75" s="9"/>
      <c r="G75" s="9"/>
    </row>
    <row r="76" spans="1:7" ht="15.6" customHeight="1" thickTop="1" x14ac:dyDescent="0.2">
      <c r="A76" s="23"/>
      <c r="B76" s="23"/>
      <c r="C76" s="23"/>
      <c r="D76" s="24"/>
      <c r="E76" s="65"/>
      <c r="F76" s="85" t="s">
        <v>13</v>
      </c>
      <c r="G76" s="40">
        <f>SUM(G72:G75)</f>
        <v>0</v>
      </c>
    </row>
    <row r="77" spans="1:7" ht="27" customHeight="1" x14ac:dyDescent="0.2">
      <c r="A77" s="41"/>
      <c r="B77" s="41"/>
      <c r="C77" s="41"/>
      <c r="D77" s="42"/>
    </row>
    <row r="78" spans="1:7" ht="15.6" customHeight="1" x14ac:dyDescent="0.25">
      <c r="A78" s="34" t="s">
        <v>25</v>
      </c>
    </row>
    <row r="79" spans="1:7" ht="15.6" customHeight="1" thickBot="1" x14ac:dyDescent="0.25">
      <c r="A79" s="36" t="s">
        <v>0</v>
      </c>
      <c r="B79" s="36" t="s">
        <v>1</v>
      </c>
      <c r="C79" s="36" t="s">
        <v>2</v>
      </c>
      <c r="D79" s="37" t="s">
        <v>3</v>
      </c>
      <c r="E79" s="62" t="s">
        <v>4</v>
      </c>
      <c r="F79" s="38" t="s">
        <v>5</v>
      </c>
      <c r="G79" s="38" t="s">
        <v>6</v>
      </c>
    </row>
    <row r="80" spans="1:7" ht="15.6" customHeight="1" thickTop="1" x14ac:dyDescent="0.2">
      <c r="A80" s="114"/>
      <c r="B80" s="103" t="s">
        <v>127</v>
      </c>
      <c r="C80" s="114"/>
      <c r="D80" s="115"/>
      <c r="E80" s="116"/>
      <c r="F80" s="117"/>
      <c r="G80" s="76"/>
    </row>
    <row r="81" spans="1:7" ht="83.25" customHeight="1" x14ac:dyDescent="0.2">
      <c r="A81" s="95">
        <v>80115</v>
      </c>
      <c r="B81" s="95" t="s">
        <v>128</v>
      </c>
      <c r="C81" s="95" t="s">
        <v>129</v>
      </c>
      <c r="D81" s="92" t="s">
        <v>16</v>
      </c>
      <c r="E81" s="124">
        <v>5</v>
      </c>
      <c r="F81" s="118"/>
      <c r="G81" s="76">
        <f t="shared" ref="G81:G109" si="7">E81*F81</f>
        <v>0</v>
      </c>
    </row>
    <row r="82" spans="1:7" ht="139.5" customHeight="1" x14ac:dyDescent="0.2">
      <c r="A82" s="95">
        <v>80117</v>
      </c>
      <c r="B82" s="95" t="s">
        <v>130</v>
      </c>
      <c r="C82" s="95" t="s">
        <v>131</v>
      </c>
      <c r="D82" s="92" t="s">
        <v>16</v>
      </c>
      <c r="E82" s="112">
        <v>37</v>
      </c>
      <c r="F82" s="96"/>
      <c r="G82" s="76">
        <f t="shared" si="7"/>
        <v>0</v>
      </c>
    </row>
    <row r="83" spans="1:7" ht="29.25" customHeight="1" x14ac:dyDescent="0.2">
      <c r="A83" s="95">
        <v>80122</v>
      </c>
      <c r="B83" s="95" t="s">
        <v>132</v>
      </c>
      <c r="C83" s="95" t="s">
        <v>133</v>
      </c>
      <c r="D83" s="92" t="s">
        <v>15</v>
      </c>
      <c r="E83" s="112">
        <v>2</v>
      </c>
      <c r="F83" s="96"/>
      <c r="G83" s="76">
        <f t="shared" si="7"/>
        <v>0</v>
      </c>
    </row>
    <row r="84" spans="1:7" ht="139.5" customHeight="1" x14ac:dyDescent="0.2">
      <c r="A84" s="95">
        <v>80123</v>
      </c>
      <c r="B84" s="95" t="s">
        <v>134</v>
      </c>
      <c r="C84" s="95" t="s">
        <v>135</v>
      </c>
      <c r="D84" s="92" t="s">
        <v>136</v>
      </c>
      <c r="E84" s="112">
        <v>1</v>
      </c>
      <c r="F84" s="96"/>
      <c r="G84" s="76">
        <f t="shared" si="7"/>
        <v>0</v>
      </c>
    </row>
    <row r="85" spans="1:7" ht="67.5" customHeight="1" x14ac:dyDescent="0.2">
      <c r="A85" s="95">
        <v>80125</v>
      </c>
      <c r="B85" s="95" t="s">
        <v>137</v>
      </c>
      <c r="C85" s="95" t="s">
        <v>138</v>
      </c>
      <c r="D85" s="92" t="s">
        <v>136</v>
      </c>
      <c r="E85" s="112">
        <v>1</v>
      </c>
      <c r="F85" s="96"/>
      <c r="G85" s="76">
        <f t="shared" si="7"/>
        <v>0</v>
      </c>
    </row>
    <row r="86" spans="1:7" ht="15.6" customHeight="1" x14ac:dyDescent="0.2">
      <c r="A86" s="95">
        <v>80133</v>
      </c>
      <c r="B86" s="95" t="s">
        <v>139</v>
      </c>
      <c r="C86" s="95"/>
      <c r="D86" s="92" t="s">
        <v>136</v>
      </c>
      <c r="E86" s="112">
        <v>1</v>
      </c>
      <c r="F86" s="96"/>
      <c r="G86" s="76">
        <f t="shared" si="7"/>
        <v>0</v>
      </c>
    </row>
    <row r="87" spans="1:7" ht="15.6" customHeight="1" x14ac:dyDescent="0.2">
      <c r="A87" s="95">
        <v>80134</v>
      </c>
      <c r="B87" s="95" t="s">
        <v>140</v>
      </c>
      <c r="C87" s="95"/>
      <c r="D87" s="92" t="s">
        <v>16</v>
      </c>
      <c r="E87" s="112">
        <v>37</v>
      </c>
      <c r="F87" s="96"/>
      <c r="G87" s="76">
        <f t="shared" si="7"/>
        <v>0</v>
      </c>
    </row>
    <row r="88" spans="1:7" ht="15.6" customHeight="1" x14ac:dyDescent="0.2">
      <c r="A88" s="114"/>
      <c r="B88" s="103" t="s">
        <v>141</v>
      </c>
      <c r="C88" s="114"/>
      <c r="D88" s="115"/>
      <c r="E88" s="125"/>
      <c r="F88" s="117"/>
      <c r="G88" s="76"/>
    </row>
    <row r="89" spans="1:7" ht="318.75" customHeight="1" x14ac:dyDescent="0.2">
      <c r="A89" s="122">
        <v>80209</v>
      </c>
      <c r="B89" s="119" t="s">
        <v>142</v>
      </c>
      <c r="C89" s="119" t="s">
        <v>143</v>
      </c>
      <c r="D89" s="123" t="s">
        <v>16</v>
      </c>
      <c r="E89" s="126">
        <v>71</v>
      </c>
      <c r="F89" s="96"/>
      <c r="G89" s="76">
        <f t="shared" si="7"/>
        <v>0</v>
      </c>
    </row>
    <row r="90" spans="1:7" ht="77.25" customHeight="1" x14ac:dyDescent="0.2">
      <c r="A90" s="120"/>
      <c r="B90" s="119" t="s">
        <v>144</v>
      </c>
      <c r="C90" s="119" t="s">
        <v>145</v>
      </c>
      <c r="D90" s="121" t="s">
        <v>78</v>
      </c>
      <c r="E90" s="126">
        <v>630</v>
      </c>
      <c r="F90" s="96"/>
      <c r="G90" s="76">
        <f t="shared" si="7"/>
        <v>0</v>
      </c>
    </row>
    <row r="91" spans="1:7" ht="39" customHeight="1" x14ac:dyDescent="0.2">
      <c r="A91" s="120">
        <v>80212</v>
      </c>
      <c r="B91" s="119" t="s">
        <v>146</v>
      </c>
      <c r="C91" s="119" t="s">
        <v>147</v>
      </c>
      <c r="D91" s="121" t="s">
        <v>148</v>
      </c>
      <c r="E91" s="126">
        <v>1</v>
      </c>
      <c r="F91" s="96"/>
      <c r="G91" s="76">
        <f t="shared" si="7"/>
        <v>0</v>
      </c>
    </row>
    <row r="92" spans="1:7" ht="50.25" customHeight="1" x14ac:dyDescent="0.2">
      <c r="A92" s="120">
        <v>80212</v>
      </c>
      <c r="B92" s="119" t="s">
        <v>149</v>
      </c>
      <c r="C92" s="119" t="s">
        <v>147</v>
      </c>
      <c r="D92" s="121" t="s">
        <v>148</v>
      </c>
      <c r="E92" s="126">
        <v>1</v>
      </c>
      <c r="F92" s="96"/>
      <c r="G92" s="76">
        <f t="shared" si="7"/>
        <v>0</v>
      </c>
    </row>
    <row r="93" spans="1:7" ht="117" customHeight="1" x14ac:dyDescent="0.2">
      <c r="A93" s="95">
        <v>80210</v>
      </c>
      <c r="B93" s="95" t="s">
        <v>150</v>
      </c>
      <c r="C93" s="95" t="s">
        <v>151</v>
      </c>
      <c r="D93" s="92" t="s">
        <v>16</v>
      </c>
      <c r="E93" s="112">
        <v>83</v>
      </c>
      <c r="F93" s="96"/>
      <c r="G93" s="76">
        <f t="shared" si="7"/>
        <v>0</v>
      </c>
    </row>
    <row r="94" spans="1:7" ht="58.5" customHeight="1" x14ac:dyDescent="0.2">
      <c r="A94" s="95">
        <v>80211</v>
      </c>
      <c r="B94" s="95" t="s">
        <v>152</v>
      </c>
      <c r="C94" s="95" t="s">
        <v>153</v>
      </c>
      <c r="D94" s="92" t="s">
        <v>15</v>
      </c>
      <c r="E94" s="112">
        <v>2</v>
      </c>
      <c r="F94" s="96"/>
      <c r="G94" s="76">
        <f t="shared" si="7"/>
        <v>0</v>
      </c>
    </row>
    <row r="95" spans="1:7" ht="30.75" customHeight="1" x14ac:dyDescent="0.2">
      <c r="A95" s="95"/>
      <c r="B95" s="95" t="s">
        <v>154</v>
      </c>
      <c r="C95" s="95" t="s">
        <v>155</v>
      </c>
      <c r="D95" s="92" t="s">
        <v>78</v>
      </c>
      <c r="E95" s="112">
        <v>270</v>
      </c>
      <c r="F95" s="96"/>
      <c r="G95" s="76">
        <f t="shared" si="7"/>
        <v>0</v>
      </c>
    </row>
    <row r="96" spans="1:7" ht="35.25" customHeight="1" x14ac:dyDescent="0.2">
      <c r="A96" s="95">
        <v>80214</v>
      </c>
      <c r="B96" s="95" t="s">
        <v>156</v>
      </c>
      <c r="C96" s="95" t="s">
        <v>157</v>
      </c>
      <c r="D96" s="92" t="s">
        <v>78</v>
      </c>
      <c r="E96" s="112">
        <v>87</v>
      </c>
      <c r="F96" s="96"/>
      <c r="G96" s="76">
        <f t="shared" si="7"/>
        <v>0</v>
      </c>
    </row>
    <row r="97" spans="1:7" ht="15.6" customHeight="1" x14ac:dyDescent="0.2">
      <c r="A97" s="95">
        <v>80215</v>
      </c>
      <c r="B97" s="95" t="s">
        <v>139</v>
      </c>
      <c r="C97" s="95"/>
      <c r="D97" s="92" t="s">
        <v>136</v>
      </c>
      <c r="E97" s="112">
        <v>1</v>
      </c>
      <c r="F97" s="96"/>
      <c r="G97" s="76">
        <f t="shared" si="7"/>
        <v>0</v>
      </c>
    </row>
    <row r="98" spans="1:7" ht="15.6" customHeight="1" x14ac:dyDescent="0.2">
      <c r="A98" s="95">
        <v>80216</v>
      </c>
      <c r="B98" s="95" t="s">
        <v>140</v>
      </c>
      <c r="C98" s="95"/>
      <c r="D98" s="92" t="s">
        <v>16</v>
      </c>
      <c r="E98" s="112">
        <v>83</v>
      </c>
      <c r="F98" s="96"/>
      <c r="G98" s="76">
        <f t="shared" si="7"/>
        <v>0</v>
      </c>
    </row>
    <row r="99" spans="1:7" ht="15.6" customHeight="1" x14ac:dyDescent="0.2">
      <c r="A99" s="114"/>
      <c r="B99" s="48"/>
      <c r="C99" s="114"/>
      <c r="D99" s="6"/>
      <c r="E99" s="125"/>
      <c r="F99" s="117"/>
      <c r="G99" s="76"/>
    </row>
    <row r="100" spans="1:7" ht="15.6" customHeight="1" x14ac:dyDescent="0.2">
      <c r="A100" s="95"/>
      <c r="B100" s="103" t="s">
        <v>87</v>
      </c>
      <c r="C100" s="100"/>
      <c r="D100" s="101"/>
      <c r="E100" s="112"/>
      <c r="F100" s="102"/>
      <c r="G100" s="76"/>
    </row>
    <row r="101" spans="1:7" ht="38.25" x14ac:dyDescent="0.2">
      <c r="A101" s="4">
        <v>80601</v>
      </c>
      <c r="B101" s="2" t="s">
        <v>90</v>
      </c>
      <c r="C101" s="2"/>
      <c r="D101" s="92" t="s">
        <v>78</v>
      </c>
      <c r="E101" s="98">
        <v>45</v>
      </c>
      <c r="F101" s="76"/>
      <c r="G101" s="76">
        <f t="shared" si="7"/>
        <v>0</v>
      </c>
    </row>
    <row r="102" spans="1:7" ht="25.5" x14ac:dyDescent="0.2">
      <c r="A102" s="4">
        <v>80602</v>
      </c>
      <c r="B102" s="2" t="s">
        <v>84</v>
      </c>
      <c r="C102" s="2"/>
      <c r="D102" s="92" t="s">
        <v>17</v>
      </c>
      <c r="E102" s="98">
        <v>1</v>
      </c>
      <c r="F102" s="76"/>
      <c r="G102" s="76">
        <f t="shared" si="7"/>
        <v>0</v>
      </c>
    </row>
    <row r="103" spans="1:7" ht="15.6" customHeight="1" x14ac:dyDescent="0.2">
      <c r="A103" s="2"/>
      <c r="B103" s="2" t="s">
        <v>85</v>
      </c>
      <c r="C103" s="2"/>
      <c r="D103" s="4" t="s">
        <v>17</v>
      </c>
      <c r="E103" s="98">
        <v>1</v>
      </c>
      <c r="F103" s="76"/>
      <c r="G103" s="76">
        <f t="shared" si="7"/>
        <v>0</v>
      </c>
    </row>
    <row r="104" spans="1:7" ht="38.25" x14ac:dyDescent="0.2">
      <c r="A104" s="2"/>
      <c r="B104" s="2" t="s">
        <v>122</v>
      </c>
      <c r="C104" s="2"/>
      <c r="D104" s="4" t="s">
        <v>17</v>
      </c>
      <c r="E104" s="98">
        <v>1</v>
      </c>
      <c r="F104" s="76"/>
      <c r="G104" s="76">
        <f t="shared" si="7"/>
        <v>0</v>
      </c>
    </row>
    <row r="105" spans="1:7" ht="38.25" x14ac:dyDescent="0.2">
      <c r="A105" s="2"/>
      <c r="B105" s="2" t="s">
        <v>123</v>
      </c>
      <c r="C105" s="2"/>
      <c r="D105" s="4" t="s">
        <v>17</v>
      </c>
      <c r="E105" s="98">
        <v>1</v>
      </c>
      <c r="F105" s="76"/>
      <c r="G105" s="76">
        <f t="shared" si="7"/>
        <v>0</v>
      </c>
    </row>
    <row r="106" spans="1:7" ht="15.6" customHeight="1" x14ac:dyDescent="0.2">
      <c r="A106" s="2"/>
      <c r="B106" s="2"/>
      <c r="C106" s="2"/>
      <c r="D106" s="4"/>
      <c r="E106" s="98"/>
      <c r="F106" s="76"/>
      <c r="G106" s="76"/>
    </row>
    <row r="107" spans="1:7" ht="15.6" customHeight="1" x14ac:dyDescent="0.2">
      <c r="A107" s="2"/>
      <c r="B107" s="104" t="s">
        <v>88</v>
      </c>
      <c r="C107" s="2"/>
      <c r="D107" s="4"/>
      <c r="E107" s="98"/>
      <c r="F107" s="76"/>
      <c r="G107" s="76"/>
    </row>
    <row r="108" spans="1:7" ht="25.5" x14ac:dyDescent="0.2">
      <c r="A108" s="4">
        <v>80801</v>
      </c>
      <c r="B108" s="2" t="s">
        <v>115</v>
      </c>
      <c r="C108" s="2"/>
      <c r="D108" s="4" t="s">
        <v>78</v>
      </c>
      <c r="E108" s="98">
        <v>40</v>
      </c>
      <c r="F108" s="76"/>
      <c r="G108" s="76">
        <f t="shared" si="7"/>
        <v>0</v>
      </c>
    </row>
    <row r="109" spans="1:7" x14ac:dyDescent="0.2">
      <c r="A109" s="105"/>
      <c r="B109" s="2" t="s">
        <v>89</v>
      </c>
      <c r="C109" s="105"/>
      <c r="D109" s="106" t="s">
        <v>17</v>
      </c>
      <c r="E109" s="107">
        <v>1</v>
      </c>
      <c r="F109" s="108"/>
      <c r="G109" s="76">
        <f t="shared" si="7"/>
        <v>0</v>
      </c>
    </row>
    <row r="110" spans="1:7" ht="13.5" thickBot="1" x14ac:dyDescent="0.25">
      <c r="A110" s="7"/>
      <c r="B110" s="7"/>
      <c r="C110" s="7"/>
      <c r="D110" s="8"/>
      <c r="E110" s="64"/>
      <c r="F110" s="9"/>
      <c r="G110" s="9"/>
    </row>
    <row r="111" spans="1:7" ht="13.5" thickTop="1" x14ac:dyDescent="0.2">
      <c r="A111" s="23"/>
      <c r="B111" s="23"/>
      <c r="C111" s="23"/>
      <c r="D111" s="24"/>
      <c r="E111" s="65"/>
      <c r="F111" s="85" t="s">
        <v>13</v>
      </c>
      <c r="G111" s="40">
        <f>SUM(G80:G110)</f>
        <v>0</v>
      </c>
    </row>
    <row r="112" spans="1:7" x14ac:dyDescent="0.2">
      <c r="A112" s="41"/>
      <c r="B112" s="41"/>
      <c r="C112" s="41"/>
      <c r="D112" s="42"/>
      <c r="F112" s="86"/>
      <c r="G112" s="43"/>
    </row>
    <row r="113" spans="1:14" ht="15.75" x14ac:dyDescent="0.25">
      <c r="A113" s="34" t="s">
        <v>26</v>
      </c>
    </row>
    <row r="114" spans="1:14" ht="15.6" customHeight="1" thickBot="1" x14ac:dyDescent="0.25">
      <c r="A114" s="36" t="s">
        <v>0</v>
      </c>
      <c r="B114" s="36" t="s">
        <v>1</v>
      </c>
      <c r="C114" s="36" t="s">
        <v>2</v>
      </c>
      <c r="D114" s="37" t="s">
        <v>3</v>
      </c>
      <c r="E114" s="62" t="s">
        <v>4</v>
      </c>
      <c r="F114" s="38" t="s">
        <v>5</v>
      </c>
      <c r="G114" s="38" t="s">
        <v>6</v>
      </c>
    </row>
    <row r="115" spans="1:14" ht="15.6" customHeight="1" thickTop="1" x14ac:dyDescent="0.2">
      <c r="A115" s="23" t="s">
        <v>99</v>
      </c>
      <c r="B115" s="23" t="s">
        <v>27</v>
      </c>
      <c r="C115" s="23" t="s">
        <v>100</v>
      </c>
      <c r="D115" s="24" t="s">
        <v>59</v>
      </c>
      <c r="E115" s="110">
        <v>154</v>
      </c>
      <c r="F115" s="25"/>
      <c r="G115" s="5">
        <f>F115*E115</f>
        <v>0</v>
      </c>
    </row>
    <row r="116" spans="1:14" ht="25.5" x14ac:dyDescent="0.2">
      <c r="A116" s="23" t="s">
        <v>101</v>
      </c>
      <c r="B116" s="23" t="s">
        <v>102</v>
      </c>
      <c r="C116" s="99"/>
      <c r="D116" s="24" t="s">
        <v>59</v>
      </c>
      <c r="E116" s="110">
        <v>86</v>
      </c>
      <c r="F116" s="25"/>
      <c r="G116" s="5">
        <f>F116*E116</f>
        <v>0</v>
      </c>
    </row>
    <row r="117" spans="1:14" s="111" customFormat="1" ht="51" x14ac:dyDescent="0.25">
      <c r="A117" s="2">
        <v>90304</v>
      </c>
      <c r="B117" s="2" t="s">
        <v>103</v>
      </c>
      <c r="C117" s="2" t="s">
        <v>104</v>
      </c>
      <c r="D117" s="4" t="s">
        <v>17</v>
      </c>
      <c r="E117" s="109">
        <v>14</v>
      </c>
      <c r="F117" s="76"/>
      <c r="G117" s="76">
        <f>F117*E117</f>
        <v>0</v>
      </c>
      <c r="H117" s="79"/>
      <c r="I117" s="78"/>
      <c r="J117" s="78"/>
      <c r="K117" s="79"/>
      <c r="L117" s="79"/>
      <c r="M117" s="79"/>
      <c r="N117" s="79"/>
    </row>
    <row r="118" spans="1:14" s="111" customFormat="1" ht="38.25" x14ac:dyDescent="0.25">
      <c r="A118" s="2" t="s">
        <v>105</v>
      </c>
      <c r="B118" s="2" t="s">
        <v>106</v>
      </c>
      <c r="C118" s="2" t="s">
        <v>107</v>
      </c>
      <c r="D118" s="4" t="s">
        <v>17</v>
      </c>
      <c r="E118" s="109">
        <v>3</v>
      </c>
      <c r="F118" s="76"/>
      <c r="G118" s="76">
        <f t="shared" ref="G118:G120" si="8">F118*E118</f>
        <v>0</v>
      </c>
      <c r="H118" s="79"/>
      <c r="I118" s="78"/>
      <c r="J118" s="78"/>
      <c r="K118" s="79"/>
      <c r="L118" s="79"/>
      <c r="M118" s="79"/>
      <c r="N118" s="79"/>
    </row>
    <row r="119" spans="1:14" s="111" customFormat="1" ht="76.5" x14ac:dyDescent="0.25">
      <c r="A119" s="2" t="s">
        <v>108</v>
      </c>
      <c r="B119" s="2" t="s">
        <v>106</v>
      </c>
      <c r="C119" s="2" t="s">
        <v>109</v>
      </c>
      <c r="D119" s="4" t="s">
        <v>17</v>
      </c>
      <c r="E119" s="109">
        <v>3</v>
      </c>
      <c r="F119" s="76"/>
      <c r="G119" s="76">
        <f t="shared" si="8"/>
        <v>0</v>
      </c>
      <c r="H119" s="79"/>
      <c r="I119" s="78"/>
      <c r="J119" s="78"/>
      <c r="K119" s="79"/>
      <c r="L119" s="79"/>
      <c r="M119" s="79"/>
      <c r="N119" s="79"/>
    </row>
    <row r="120" spans="1:14" s="111" customFormat="1" ht="25.5" x14ac:dyDescent="0.25">
      <c r="A120" s="2">
        <v>90603</v>
      </c>
      <c r="B120" s="2" t="s">
        <v>110</v>
      </c>
      <c r="C120" s="2" t="s">
        <v>111</v>
      </c>
      <c r="D120" s="4" t="s">
        <v>17</v>
      </c>
      <c r="E120" s="109">
        <v>24</v>
      </c>
      <c r="F120" s="76"/>
      <c r="G120" s="76">
        <f t="shared" si="8"/>
        <v>0</v>
      </c>
      <c r="H120" s="79"/>
      <c r="I120" s="78"/>
      <c r="J120" s="78"/>
      <c r="K120" s="79"/>
      <c r="L120" s="79"/>
      <c r="M120" s="79"/>
      <c r="N120" s="79"/>
    </row>
    <row r="121" spans="1:14" ht="15.6" customHeight="1" thickBot="1" x14ac:dyDescent="0.25">
      <c r="A121" s="50"/>
      <c r="B121" s="50"/>
      <c r="C121" s="50"/>
      <c r="D121" s="51"/>
      <c r="E121" s="70"/>
      <c r="F121" s="52"/>
      <c r="G121" s="52"/>
    </row>
    <row r="122" spans="1:14" ht="15.6" customHeight="1" thickTop="1" x14ac:dyDescent="0.2">
      <c r="A122" s="23"/>
      <c r="B122" s="23"/>
      <c r="C122" s="23"/>
      <c r="D122" s="24"/>
      <c r="E122" s="65"/>
      <c r="F122" s="85" t="s">
        <v>13</v>
      </c>
      <c r="G122" s="40">
        <f>SUM(G115:G121)</f>
        <v>0</v>
      </c>
    </row>
    <row r="123" spans="1:14" s="97" customFormat="1" x14ac:dyDescent="0.2">
      <c r="A123" s="41"/>
      <c r="B123" s="41"/>
      <c r="C123" s="41"/>
      <c r="D123" s="42"/>
      <c r="E123" s="61"/>
      <c r="F123" s="86"/>
      <c r="G123" s="43"/>
    </row>
    <row r="124" spans="1:14" s="97" customFormat="1" ht="15.6" customHeight="1" x14ac:dyDescent="0.25">
      <c r="A124" s="34" t="s">
        <v>28</v>
      </c>
      <c r="B124" s="27"/>
      <c r="C124" s="27"/>
      <c r="D124" s="32"/>
      <c r="E124" s="61"/>
      <c r="F124" s="35"/>
      <c r="G124" s="35"/>
    </row>
    <row r="125" spans="1:14" ht="15.6" customHeight="1" thickBot="1" x14ac:dyDescent="0.25">
      <c r="A125" s="36" t="s">
        <v>0</v>
      </c>
      <c r="B125" s="36" t="s">
        <v>1</v>
      </c>
      <c r="C125" s="36" t="s">
        <v>2</v>
      </c>
      <c r="D125" s="37" t="s">
        <v>3</v>
      </c>
      <c r="E125" s="62" t="s">
        <v>4</v>
      </c>
      <c r="F125" s="38" t="s">
        <v>5</v>
      </c>
      <c r="G125" s="38" t="s">
        <v>6</v>
      </c>
    </row>
    <row r="126" spans="1:14" ht="15.6" customHeight="1" thickTop="1" x14ac:dyDescent="0.2">
      <c r="A126" s="23"/>
      <c r="B126" s="23"/>
      <c r="C126" s="23"/>
      <c r="D126" s="24"/>
      <c r="E126" s="65"/>
      <c r="F126" s="25"/>
      <c r="G126" s="25"/>
    </row>
    <row r="127" spans="1:14" ht="15.6" customHeight="1" x14ac:dyDescent="0.25">
      <c r="A127" s="53"/>
      <c r="B127" s="28" t="s">
        <v>44</v>
      </c>
      <c r="C127" s="53"/>
      <c r="D127" s="54"/>
      <c r="E127" s="71"/>
      <c r="F127" s="55"/>
      <c r="G127" s="55"/>
    </row>
    <row r="128" spans="1:14" ht="15.6" customHeight="1" thickBot="1" x14ac:dyDescent="0.25">
      <c r="A128" s="36"/>
      <c r="B128" s="36"/>
      <c r="C128" s="36"/>
      <c r="D128" s="37"/>
      <c r="E128" s="64"/>
      <c r="F128" s="9"/>
      <c r="G128" s="9"/>
    </row>
    <row r="129" spans="1:7" ht="15.6" customHeight="1" thickTop="1" x14ac:dyDescent="0.2">
      <c r="A129" s="23"/>
      <c r="B129" s="23"/>
      <c r="C129" s="23"/>
      <c r="D129" s="24"/>
      <c r="E129" s="65"/>
      <c r="F129" s="85" t="s">
        <v>13</v>
      </c>
      <c r="G129" s="40">
        <f>SUM(G126:G128)</f>
        <v>0</v>
      </c>
    </row>
    <row r="130" spans="1:7" ht="15.6" customHeight="1" x14ac:dyDescent="0.2"/>
    <row r="131" spans="1:7" ht="15.6" customHeight="1" x14ac:dyDescent="0.2"/>
    <row r="132" spans="1:7" ht="15.6" customHeight="1" x14ac:dyDescent="0.25">
      <c r="A132" s="131" t="s">
        <v>29</v>
      </c>
      <c r="B132" s="131"/>
      <c r="C132" s="131"/>
      <c r="D132" s="131"/>
      <c r="E132" s="131"/>
      <c r="F132" s="87"/>
      <c r="G132" s="56"/>
    </row>
    <row r="133" spans="1:7" ht="15.6" customHeight="1" x14ac:dyDescent="0.2">
      <c r="A133" s="26"/>
      <c r="B133" s="57"/>
      <c r="C133" s="57"/>
      <c r="D133" s="42"/>
      <c r="E133" s="72"/>
      <c r="F133" s="87"/>
      <c r="G133" s="56"/>
    </row>
    <row r="134" spans="1:7" ht="15.6" customHeight="1" x14ac:dyDescent="0.2">
      <c r="A134" s="132" t="s">
        <v>30</v>
      </c>
      <c r="B134" s="132"/>
      <c r="C134" s="132"/>
      <c r="D134" s="132"/>
      <c r="E134" s="132"/>
      <c r="F134" s="133">
        <f>ROUND(0.05*SUM(F135:G143),0)</f>
        <v>0</v>
      </c>
      <c r="G134" s="134"/>
    </row>
    <row r="135" spans="1:7" ht="15.6" customHeight="1" x14ac:dyDescent="0.2">
      <c r="A135" s="132" t="s">
        <v>31</v>
      </c>
      <c r="B135" s="132"/>
      <c r="C135" s="132"/>
      <c r="D135" s="132"/>
      <c r="E135" s="132"/>
      <c r="F135" s="133">
        <f>G24</f>
        <v>0</v>
      </c>
      <c r="G135" s="134"/>
    </row>
    <row r="136" spans="1:7" ht="15.6" customHeight="1" x14ac:dyDescent="0.2">
      <c r="A136" s="132" t="s">
        <v>32</v>
      </c>
      <c r="B136" s="132"/>
      <c r="C136" s="132"/>
      <c r="D136" s="132"/>
      <c r="E136" s="132"/>
      <c r="F136" s="136">
        <f>G37</f>
        <v>0</v>
      </c>
      <c r="G136" s="136"/>
    </row>
    <row r="137" spans="1:7" ht="15.6" customHeight="1" x14ac:dyDescent="0.2">
      <c r="A137" s="132" t="s">
        <v>33</v>
      </c>
      <c r="B137" s="132"/>
      <c r="C137" s="132"/>
      <c r="D137" s="132"/>
      <c r="E137" s="132"/>
      <c r="F137" s="136">
        <f>G51</f>
        <v>0</v>
      </c>
      <c r="G137" s="136"/>
    </row>
    <row r="138" spans="1:7" ht="15.6" customHeight="1" x14ac:dyDescent="0.2">
      <c r="A138" s="132" t="s">
        <v>34</v>
      </c>
      <c r="B138" s="132"/>
      <c r="C138" s="132"/>
      <c r="D138" s="132"/>
      <c r="E138" s="132"/>
      <c r="F138" s="136">
        <f>G61</f>
        <v>0</v>
      </c>
      <c r="G138" s="136"/>
    </row>
    <row r="139" spans="1:7" ht="15.6" customHeight="1" x14ac:dyDescent="0.2">
      <c r="A139" s="132" t="s">
        <v>35</v>
      </c>
      <c r="B139" s="132"/>
      <c r="C139" s="132"/>
      <c r="D139" s="132"/>
      <c r="E139" s="132"/>
      <c r="F139" s="136">
        <f>G68</f>
        <v>0</v>
      </c>
      <c r="G139" s="136"/>
    </row>
    <row r="140" spans="1:7" ht="15.6" customHeight="1" x14ac:dyDescent="0.2">
      <c r="A140" s="132" t="s">
        <v>36</v>
      </c>
      <c r="B140" s="132"/>
      <c r="C140" s="132"/>
      <c r="D140" s="132"/>
      <c r="E140" s="132"/>
      <c r="F140" s="136">
        <f>G76</f>
        <v>0</v>
      </c>
      <c r="G140" s="136"/>
    </row>
    <row r="141" spans="1:7" ht="15.6" customHeight="1" x14ac:dyDescent="0.2">
      <c r="A141" s="132" t="s">
        <v>37</v>
      </c>
      <c r="B141" s="132"/>
      <c r="C141" s="132"/>
      <c r="D141" s="132"/>
      <c r="E141" s="132"/>
      <c r="F141" s="136">
        <f>G111</f>
        <v>0</v>
      </c>
      <c r="G141" s="136"/>
    </row>
    <row r="142" spans="1:7" ht="15.6" customHeight="1" x14ac:dyDescent="0.2">
      <c r="A142" s="132" t="s">
        <v>38</v>
      </c>
      <c r="B142" s="132"/>
      <c r="C142" s="132"/>
      <c r="D142" s="132"/>
      <c r="E142" s="132"/>
      <c r="F142" s="136">
        <f>G122</f>
        <v>0</v>
      </c>
      <c r="G142" s="136"/>
    </row>
    <row r="143" spans="1:7" ht="15.6" customHeight="1" x14ac:dyDescent="0.2">
      <c r="A143" s="132" t="s">
        <v>39</v>
      </c>
      <c r="B143" s="132"/>
      <c r="C143" s="132"/>
      <c r="D143" s="132"/>
      <c r="E143" s="132"/>
      <c r="F143" s="136">
        <f>G129</f>
        <v>0</v>
      </c>
      <c r="G143" s="136"/>
    </row>
    <row r="144" spans="1:7" ht="15.6" customHeight="1" x14ac:dyDescent="0.2">
      <c r="A144" s="26"/>
      <c r="B144" s="57"/>
      <c r="C144" s="57"/>
      <c r="D144" s="42"/>
      <c r="E144" s="72"/>
      <c r="F144" s="88"/>
      <c r="G144" s="56"/>
    </row>
    <row r="145" spans="1:7" ht="15.6" customHeight="1" x14ac:dyDescent="0.2">
      <c r="A145" s="26"/>
      <c r="B145" s="57"/>
      <c r="C145" s="137" t="s">
        <v>40</v>
      </c>
      <c r="D145" s="137"/>
      <c r="E145" s="137"/>
      <c r="F145" s="136">
        <f>ROUND(SUM(F134:G144),2)</f>
        <v>0</v>
      </c>
      <c r="G145" s="136"/>
    </row>
    <row r="146" spans="1:7" ht="15.6" customHeight="1" x14ac:dyDescent="0.2">
      <c r="A146" s="26"/>
      <c r="B146" s="57"/>
      <c r="C146" s="138" t="s">
        <v>67</v>
      </c>
      <c r="D146" s="139"/>
      <c r="E146" s="140"/>
      <c r="F146" s="58"/>
      <c r="G146" s="58">
        <f>F145*5%</f>
        <v>0</v>
      </c>
    </row>
    <row r="147" spans="1:7" ht="15.6" customHeight="1" x14ac:dyDescent="0.2">
      <c r="A147" s="26"/>
      <c r="B147" s="57"/>
      <c r="C147" s="73"/>
      <c r="D147" s="74"/>
      <c r="E147" s="75" t="s">
        <v>68</v>
      </c>
      <c r="F147" s="58"/>
      <c r="G147" s="58">
        <f>SUM(F145:G146)</f>
        <v>0</v>
      </c>
    </row>
    <row r="148" spans="1:7" ht="15.6" customHeight="1" x14ac:dyDescent="0.2">
      <c r="A148" s="26"/>
      <c r="B148" s="57"/>
      <c r="C148" s="135" t="s">
        <v>41</v>
      </c>
      <c r="D148" s="135"/>
      <c r="E148" s="135"/>
      <c r="F148" s="136">
        <f>G147*20%</f>
        <v>0</v>
      </c>
      <c r="G148" s="136"/>
    </row>
    <row r="149" spans="1:7" ht="15.6" customHeight="1" x14ac:dyDescent="0.2">
      <c r="A149" s="26"/>
      <c r="B149" s="57"/>
      <c r="C149" s="135" t="s">
        <v>42</v>
      </c>
      <c r="D149" s="135"/>
      <c r="E149" s="135"/>
      <c r="F149" s="136">
        <f>SUM(F147:G148)</f>
        <v>0</v>
      </c>
      <c r="G149" s="136"/>
    </row>
    <row r="150" spans="1:7" ht="15.6" customHeight="1" x14ac:dyDescent="0.2"/>
    <row r="151" spans="1:7" ht="15.6" customHeight="1" x14ac:dyDescent="0.2"/>
    <row r="152" spans="1:7" ht="15.6" customHeight="1" x14ac:dyDescent="0.2"/>
    <row r="153" spans="1:7" ht="15.6" customHeight="1" x14ac:dyDescent="0.2"/>
  </sheetData>
  <mergeCells count="33">
    <mergeCell ref="A139:E139"/>
    <mergeCell ref="F139:G139"/>
    <mergeCell ref="A140:E140"/>
    <mergeCell ref="F140:G140"/>
    <mergeCell ref="A141:E141"/>
    <mergeCell ref="F141:G141"/>
    <mergeCell ref="A136:E136"/>
    <mergeCell ref="F136:G136"/>
    <mergeCell ref="A137:E137"/>
    <mergeCell ref="F137:G137"/>
    <mergeCell ref="A138:E138"/>
    <mergeCell ref="F138:G138"/>
    <mergeCell ref="C149:E149"/>
    <mergeCell ref="F149:G149"/>
    <mergeCell ref="A142:E142"/>
    <mergeCell ref="F142:G142"/>
    <mergeCell ref="A143:E143"/>
    <mergeCell ref="F143:G143"/>
    <mergeCell ref="C145:E145"/>
    <mergeCell ref="F145:G145"/>
    <mergeCell ref="C146:E146"/>
    <mergeCell ref="C148:E148"/>
    <mergeCell ref="F148:G148"/>
    <mergeCell ref="A132:E132"/>
    <mergeCell ref="A134:E134"/>
    <mergeCell ref="F134:G134"/>
    <mergeCell ref="A135:E135"/>
    <mergeCell ref="F135:G135"/>
    <mergeCell ref="A2:G2"/>
    <mergeCell ref="A3:G3"/>
    <mergeCell ref="A4:G4"/>
    <mergeCell ref="A5:G5"/>
    <mergeCell ref="F7:G7"/>
  </mergeCells>
  <pageMargins left="0.7" right="0.7" top="0.75" bottom="0.75" header="0.3" footer="0.3"/>
  <pageSetup paperSize="9" scale="77" fitToHeight="0" orientation="portrait" r:id="rId1"/>
  <headerFooter>
    <oddHeader>&amp;L&amp;10Kululoend
I lõik&amp;R&amp;10Saaremaa vald, Leisi alevi, Orissaare mnt 2a Leisi Konsumi asendiplaani osa
Klotoid OÜ töö nr 080324 
Staadium: Põhiprojekt</oddHeader>
    <oddFooter>&amp;L&amp;10Teehoiutööde tehnilised kirjeldused versioon 18.02.2019&amp;R&amp;10&amp;F</oddFooter>
  </headerFooter>
  <rowBreaks count="2" manualBreakCount="2">
    <brk id="38" max="6" man="1"/>
    <brk id="6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"/>
  <sheetViews>
    <sheetView workbookViewId="0">
      <selection activeCell="B15" sqref="B15"/>
    </sheetView>
  </sheetViews>
  <sheetFormatPr defaultRowHeight="15" x14ac:dyDescent="0.25"/>
  <cols>
    <col min="1" max="1" width="23.42578125" bestFit="1" customWidth="1"/>
    <col min="2" max="2" width="17.42578125" bestFit="1" customWidth="1"/>
  </cols>
  <sheetData>
    <row r="1" spans="1:2" x14ac:dyDescent="0.25">
      <c r="A1" t="s">
        <v>48</v>
      </c>
      <c r="B1">
        <v>1157</v>
      </c>
    </row>
    <row r="2" spans="1:2" x14ac:dyDescent="0.25">
      <c r="A2" t="s">
        <v>49</v>
      </c>
      <c r="B2">
        <v>250</v>
      </c>
    </row>
    <row r="3" spans="1:2" x14ac:dyDescent="0.25">
      <c r="A3" t="s">
        <v>50</v>
      </c>
      <c r="B3" s="1" t="s">
        <v>52</v>
      </c>
    </row>
    <row r="4" spans="1:2" x14ac:dyDescent="0.25">
      <c r="A4" t="s">
        <v>53</v>
      </c>
      <c r="B4" s="1" t="s">
        <v>54</v>
      </c>
    </row>
    <row r="5" spans="1:2" x14ac:dyDescent="0.25">
      <c r="A5" t="s">
        <v>56</v>
      </c>
      <c r="B5" s="1">
        <v>1720</v>
      </c>
    </row>
    <row r="6" spans="1:2" x14ac:dyDescent="0.25">
      <c r="A6" t="s">
        <v>57</v>
      </c>
      <c r="B6" s="1">
        <v>600</v>
      </c>
    </row>
    <row r="7" spans="1:2" x14ac:dyDescent="0.25">
      <c r="A7" t="s">
        <v>55</v>
      </c>
      <c r="B7" t="s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1</vt:i4>
      </vt:variant>
    </vt:vector>
  </HeadingPairs>
  <TitlesOfParts>
    <vt:vector size="3" baseType="lpstr">
      <vt:lpstr>Leht1</vt:lpstr>
      <vt:lpstr>ABI</vt:lpstr>
      <vt:lpstr>Leht1!Prindiala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2024-08-27T13:27:03Z</dcterms:modified>
</cp:coreProperties>
</file>