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25BBF4F9-F693-49FC-870B-C4DDC4225441}" xr6:coauthVersionLast="47" xr6:coauthVersionMax="47" xr10:uidLastSave="{00000000-0000-0000-0000-000000000000}"/>
  <bookViews>
    <workbookView xWindow="1740" yWindow="1740" windowWidth="28770" windowHeight="15570" xr2:uid="{00000000-000D-0000-FFFF-FFFF00000000}"/>
  </bookViews>
  <sheets>
    <sheet name="Leht1" sheetId="1" r:id="rId1"/>
    <sheet name="ABI" sheetId="2" r:id="rId2"/>
  </sheets>
  <definedNames>
    <definedName name="_xlnm.Print_Area" localSheetId="0">Leht1!$A$1:$G$151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86" i="1"/>
  <c r="G87" i="1"/>
  <c r="G88" i="1"/>
  <c r="G89" i="1"/>
  <c r="G90" i="1"/>
  <c r="G91" i="1"/>
  <c r="G92" i="1"/>
  <c r="G93" i="1"/>
  <c r="G94" i="1"/>
  <c r="G112" i="1" s="1"/>
  <c r="G95" i="1"/>
  <c r="G96" i="1"/>
  <c r="G97" i="1"/>
  <c r="G100" i="1"/>
  <c r="G101" i="1"/>
  <c r="G102" i="1"/>
  <c r="G103" i="1"/>
  <c r="G104" i="1"/>
  <c r="G105" i="1"/>
  <c r="G106" i="1"/>
  <c r="G107" i="1"/>
  <c r="G108" i="1"/>
  <c r="G109" i="1"/>
  <c r="G110" i="1"/>
  <c r="G18" i="1" l="1"/>
  <c r="F136" i="1" s="1"/>
  <c r="G34" i="1"/>
  <c r="G36" i="1"/>
  <c r="G49" i="1" l="1"/>
  <c r="G48" i="1"/>
  <c r="G117" i="1"/>
  <c r="G119" i="1" l="1"/>
  <c r="G118" i="1"/>
  <c r="G122" i="1"/>
  <c r="G121" i="1"/>
  <c r="G120" i="1"/>
  <c r="G78" i="1" l="1"/>
  <c r="G77" i="1"/>
  <c r="G76" i="1"/>
  <c r="G55" i="1"/>
  <c r="G56" i="1" l="1"/>
  <c r="G54" i="1"/>
  <c r="G27" i="1" l="1"/>
  <c r="G25" i="1"/>
  <c r="G26" i="1"/>
  <c r="G22" i="1" l="1"/>
  <c r="G38" i="1" l="1"/>
  <c r="G24" i="1" l="1"/>
  <c r="G23" i="1" l="1"/>
  <c r="G35" i="1" l="1"/>
  <c r="G116" i="1" l="1"/>
  <c r="G124" i="1" s="1"/>
  <c r="G46" i="1"/>
  <c r="G47" i="1"/>
  <c r="G50" i="1"/>
  <c r="G51" i="1"/>
  <c r="G52" i="1"/>
  <c r="G53" i="1"/>
  <c r="G45" i="1"/>
  <c r="G37" i="1"/>
  <c r="G39" i="1"/>
  <c r="G33" i="1"/>
  <c r="G72" i="1" l="1"/>
  <c r="F141" i="1" s="1"/>
  <c r="G131" i="1"/>
  <c r="F145" i="1" s="1"/>
  <c r="F143" i="1"/>
  <c r="G41" i="1" l="1"/>
  <c r="F138" i="1" s="1"/>
  <c r="F144" i="1" l="1"/>
  <c r="G58" i="1" l="1"/>
  <c r="F139" i="1" s="1"/>
  <c r="G65" i="1" l="1"/>
  <c r="F140" i="1" s="1"/>
  <c r="G80" i="1" l="1"/>
  <c r="F142" i="1" s="1"/>
  <c r="G29" i="1" l="1"/>
  <c r="F137" i="1" s="1"/>
  <c r="F147" i="1" s="1"/>
  <c r="G148" i="1" l="1"/>
  <c r="G149" i="1" s="1"/>
  <c r="F150" i="1" l="1"/>
  <c r="F151" i="1" s="1"/>
</calcChain>
</file>

<file path=xl/sharedStrings.xml><?xml version="1.0" encoding="utf-8"?>
<sst xmlns="http://schemas.openxmlformats.org/spreadsheetml/2006/main" count="305" uniqueCount="168">
  <si>
    <t>Artikli nr</t>
  </si>
  <si>
    <t>Makseartikli nimetus</t>
  </si>
  <si>
    <t>Parameetrid</t>
  </si>
  <si>
    <t>Mõõtühik</t>
  </si>
  <si>
    <t>Maht</t>
  </si>
  <si>
    <t>Ühikhind</t>
  </si>
  <si>
    <t>Maksumus</t>
  </si>
  <si>
    <t>KULUDE LOEND NR 1: ÜLDISED</t>
  </si>
  <si>
    <t xml:space="preserve">Proovivõtt ja katsetamine </t>
  </si>
  <si>
    <t xml:space="preserve">kogusumma  </t>
  </si>
  <si>
    <t xml:space="preserve">Load, kindlustused </t>
  </si>
  <si>
    <t xml:space="preserve">Tööpiirkonna ja teede korrashoid  </t>
  </si>
  <si>
    <t xml:space="preserve">Tööde mõõdistamine ja märkimistööd </t>
  </si>
  <si>
    <t>Summa kantud kokkuvõttesse</t>
  </si>
  <si>
    <t>KULUDE LOEND NR 2: EHITUSOBJEKTI ETTEVALMISTAMINE</t>
  </si>
  <si>
    <t xml:space="preserve">tk  </t>
  </si>
  <si>
    <t xml:space="preserve">m  </t>
  </si>
  <si>
    <t>tk</t>
  </si>
  <si>
    <t>KULUDE LOEND NR 3: MULLATÖÖD</t>
  </si>
  <si>
    <t xml:space="preserve">Kasvupinnase eemaldamine  </t>
  </si>
  <si>
    <t xml:space="preserve">Mulde aluspinna planeerimine ja tihendamine  </t>
  </si>
  <si>
    <t>KULUDE LOEND NR 4: KATEND</t>
  </si>
  <si>
    <t>KULUDE LOEND NR 5: DRENAAŽ JA TRUUBID</t>
  </si>
  <si>
    <t>KULUDE LOEND NR 6: KONSTRUKTSIOONID</t>
  </si>
  <si>
    <t>KULUDE LOEND NR 7: LIIKLUSKORRALDUS- JA OHUTUSVAHENDID</t>
  </si>
  <si>
    <t>KULUDE LOEND NR 8: TEHNOVÕRGUD</t>
  </si>
  <si>
    <t>KULUDE LOEND NR 9: MAASTIKUKUJUNDUSTÖÖD</t>
  </si>
  <si>
    <t xml:space="preserve">Muru kasvualuse rajamine ja külv  </t>
  </si>
  <si>
    <t>KULUDE LOEND NR 10: TALIHOOLE</t>
  </si>
  <si>
    <t>KULUDE LOEND: KOKKUVÕTE</t>
  </si>
  <si>
    <t>KULUDE LOEND Nr 1: ÜLDISED</t>
  </si>
  <si>
    <t>KULUDE LOEND Nr 2: EHITUSOBJEKTI ETTEVALMISTAMINE</t>
  </si>
  <si>
    <t>KULUDE LOEND Nr 3: MULLATÖÖD</t>
  </si>
  <si>
    <t>KULUDE LOEND Nr 4: KATEND</t>
  </si>
  <si>
    <t>KULUDE LOEND Nr 5: TRUUBID JA VEEVIIMARID</t>
  </si>
  <si>
    <t>KULUDE LOEND Nr 6: KONSTRUKTSIOONID</t>
  </si>
  <si>
    <t>KULUDE LOEND Nr 7: LIIKLUSKORRALDUSVAHENDID</t>
  </si>
  <si>
    <t>KULUDE LOEND Nr 8: TEHNOVÕRGUD</t>
  </si>
  <si>
    <t>KULUDE LOEND Nr 9: MAASTIKUKUJUNDUSTÖÖD</t>
  </si>
  <si>
    <t>KULUDE LOEND Nr 10: TALIHOOLE</t>
  </si>
  <si>
    <t>KANTUD KOGU SUMMASSE</t>
  </si>
  <si>
    <t>käibemaks 20%</t>
  </si>
  <si>
    <t>KOKKU käibemaksuga 20%</t>
  </si>
  <si>
    <t xml:space="preserve">Ajutised tööd (sh. objektikontorid, ajutised teed) </t>
  </si>
  <si>
    <t>PUUDUVAD</t>
  </si>
  <si>
    <t>h = 20 cm</t>
  </si>
  <si>
    <t xml:space="preserve"> 29*15 cm</t>
  </si>
  <si>
    <t>Muldkeha ehitamine kohalikust pinnasest  (tagasitäide)</t>
  </si>
  <si>
    <t>Teelõigu pikkus</t>
  </si>
  <si>
    <t>MS külgede pikkus</t>
  </si>
  <si>
    <t>KLT külgede pikkus</t>
  </si>
  <si>
    <t>1826*0,5+104*1,25</t>
  </si>
  <si>
    <t>2*236=472</t>
  </si>
  <si>
    <t>MS tüüp I külgede pikkus</t>
  </si>
  <si>
    <t>2*73=146</t>
  </si>
  <si>
    <t>Tüüp I peenrad (ST+MS)</t>
  </si>
  <si>
    <t>MNT külgede pikkus 1:2</t>
  </si>
  <si>
    <t>MNT külgede pikkus 1:3</t>
  </si>
  <si>
    <t>Teehoiutööde tehnilised kirjeldused versioon 18.02.2019</t>
  </si>
  <si>
    <r>
      <t>m</t>
    </r>
    <r>
      <rPr>
        <vertAlign val="superscript"/>
        <sz val="10"/>
        <rFont val="Times New Roman"/>
        <family val="1"/>
        <charset val="186"/>
      </rPr>
      <t>2</t>
    </r>
    <r>
      <rPr>
        <sz val="10"/>
        <rFont val="Times New Roman"/>
        <family val="1"/>
        <charset val="186"/>
      </rPr>
      <t xml:space="preserve">  </t>
    </r>
  </si>
  <si>
    <r>
      <t>m</t>
    </r>
    <r>
      <rPr>
        <vertAlign val="superscript"/>
        <sz val="10"/>
        <rFont val="Times New Roman"/>
        <family val="1"/>
        <charset val="186"/>
      </rPr>
      <t>3</t>
    </r>
    <r>
      <rPr>
        <sz val="10"/>
        <rFont val="Times New Roman"/>
        <family val="1"/>
        <charset val="186"/>
      </rPr>
      <t xml:space="preserve">  </t>
    </r>
  </si>
  <si>
    <r>
      <t>m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 xml:space="preserve">  </t>
    </r>
  </si>
  <si>
    <t>h(min)= 20 cm</t>
  </si>
  <si>
    <t>KULULOEND</t>
  </si>
  <si>
    <t>Tööprojektide ja tööjooniste koostamine (sh teostusjoonised ja servituudi plaanid)</t>
  </si>
  <si>
    <t>40501a</t>
  </si>
  <si>
    <t>40501b</t>
  </si>
  <si>
    <t>Ettenägemata tööde kulu 5%:</t>
  </si>
  <si>
    <t>KOKKU:</t>
  </si>
  <si>
    <t>h = 7 cm</t>
  </si>
  <si>
    <t>h = 25 cm</t>
  </si>
  <si>
    <t>45001a</t>
  </si>
  <si>
    <t>Betoonäärekivid</t>
  </si>
  <si>
    <t>45001b</t>
  </si>
  <si>
    <t xml:space="preserve"> 20*8 cm</t>
  </si>
  <si>
    <t>Ehituseks sobiva täitepinnase kaevandamine (tagasitäide)</t>
  </si>
  <si>
    <t xml:space="preserve">Ehituseks sobimatu pinnase kaevandamine  </t>
  </si>
  <si>
    <t xml:space="preserve"> h(kesk.) = 5 cm</t>
  </si>
  <si>
    <t>Äärekivide lammutamine</t>
  </si>
  <si>
    <t>m</t>
  </si>
  <si>
    <t>m²</t>
  </si>
  <si>
    <t xml:space="preserve"> h(kesk.) = 15 cm</t>
  </si>
  <si>
    <t>30501a</t>
  </si>
  <si>
    <t>Peenarde kindlustamine (killustikusegu pos 6)</t>
  </si>
  <si>
    <t>Tihedast asfaltbetoonist AC 16 surf segu</t>
  </si>
  <si>
    <t xml:space="preserve">Mahamärkimine ja teostusmõõdistus  </t>
  </si>
  <si>
    <t>Saaremaa vald, Leisi alevik, Orissaare mnt 2a 
Leisi Konsumi ehitusprojekti asendiplaani osa
Staadium: Põhiprojekt</t>
  </si>
  <si>
    <t>Klotoid  OÜ Töö nr 080324</t>
  </si>
  <si>
    <t>I lõik - Parkla kinnistu</t>
  </si>
  <si>
    <r>
      <t>m</t>
    </r>
    <r>
      <rPr>
        <vertAlign val="superscript"/>
        <sz val="10"/>
        <color theme="1"/>
        <rFont val="Times New Roman"/>
        <family val="1"/>
        <charset val="186"/>
      </rPr>
      <t>3</t>
    </r>
    <r>
      <rPr>
        <sz val="10"/>
        <color theme="1"/>
        <rFont val="Times New Roman"/>
        <family val="1"/>
        <charset val="186"/>
      </rPr>
      <t xml:space="preserve">  </t>
    </r>
  </si>
  <si>
    <t>Infotahvlite ümbertõstmine (eemaldamine, hoiustamine, uude kohta paigaldamine, sh uued vundamendid)</t>
  </si>
  <si>
    <t>Parkettkivikatte lammutamine</t>
  </si>
  <si>
    <t xml:space="preserve">Hoonete lammutamine koos vundamendiga (tööriistakuur)  </t>
  </si>
  <si>
    <t>Pinkide eemaldamine</t>
  </si>
  <si>
    <t>Üksikpuude langetamine koos kändude juurimisega (freesimisega), sh 1 põõsas </t>
  </si>
  <si>
    <t>Olemasoleva asfaltbetoonkatte likvideerimine</t>
  </si>
  <si>
    <t>Elektripaigaldis</t>
  </si>
  <si>
    <t>0.4kV maakaabli paigalamine parklavalgustuse kaablikaevisesse (pumpla kaabel ja kilbi VVK kaabel)</t>
  </si>
  <si>
    <t>kaabel AXPK 4G25, L=32m, kollane kaablikaitsetoru 750NØ75mm, L=30m, märkelint "Ettevaatust elektrikaabel" L=50m</t>
  </si>
  <si>
    <t xml:space="preserve">Olemasolevate 0.4kV ;kilbi TK1-1 elektrimaakaablite kaitsmine ja ümber tõstmine (valge maja, laululava) </t>
  </si>
  <si>
    <t>0.4 kV elektrikaabli jätkumuhv (pumpla kaabli pikendamine kilbi TK 1-1 uude aukohta</t>
  </si>
  <si>
    <t>jätkumuhv kaablile AXPK 4G25</t>
  </si>
  <si>
    <t>kompl.</t>
  </si>
  <si>
    <t xml:space="preserve">0.4 kV elektrikaabli otsmuhv  </t>
  </si>
  <si>
    <t>kaablile AXPK 4G25</t>
  </si>
  <si>
    <t>kaablile MCMK 3*10+10</t>
  </si>
  <si>
    <t>kaablile MCMK 3*16+16</t>
  </si>
  <si>
    <t xml:space="preserve">Maasisese kaablišahti ACO sport montaaž  </t>
  </si>
  <si>
    <t>ACO SPORT  kaablišaht kuumsingitud laineplaadist kattega, tootekood: 15540, https://www.aco.ee/fileadmin/user_upload/ACO_SPORT_kataloog.pdf vt. lk 37</t>
  </si>
  <si>
    <t>komplekt</t>
  </si>
  <si>
    <t>Vooluvõtukilbi VVK ja harukarbi paigaldus maasisesesse kaablišahti ACO SPORT</t>
  </si>
  <si>
    <t>Kilp VVK ja harukarkp kood kummikaabliga paigaldada vastavalt joonisel LEHT ELV 5-03 näidatule.</t>
  </si>
  <si>
    <t>kompl</t>
  </si>
  <si>
    <t>Maanduse rajamine, R ≤ 30Ω  (Kilp TK1-1, kilp VVK)</t>
  </si>
  <si>
    <t>FS 11, FS21, FS 31, Vaskköisjuhe: 25mm² 25m, Maandusklemm: SE 15</t>
  </si>
  <si>
    <t xml:space="preserve">Kontrollitoimingud  </t>
  </si>
  <si>
    <t xml:space="preserve">objekt  </t>
  </si>
  <si>
    <t xml:space="preserve">Valgustusmasti demontaaž  </t>
  </si>
  <si>
    <t>Puidust valgustusmast ühe valgusti ja bussipeatuse märgiga</t>
  </si>
  <si>
    <t>Puidust valgustusmast kahe valgustiga</t>
  </si>
  <si>
    <t>Kaablikaeviku kaevamine kaabli/kaablite paigaldamisega torusse/torudesse koos taastäimise ja tihendamiga. Katendi taastamine projekti TL osa mahtudes.</t>
  </si>
  <si>
    <t>kaabel AXPK 4G25, L=72m, kaabel MCMK2*2.5+2.5, L=38m, roheline kaablikaitsetoru 750NØ75mm, L=70m, roheline kaablikaitsetoru  750NØ50mm, L=35m, märkelint "Ettevaatust elektrikaabel" L=100m, ehitusliiv 25m³ ja muud vajalikud materjalid</t>
  </si>
  <si>
    <t>Olemasoleva 0.4.kV ;25mm2  elektrimaakaabli ümber tõstmine  (Likvideeritavasse masti  102-1.2 minev kaabel kaevata vajalikus ulatuses lahti  ja ümberühendada projekreeritud valgustusmasti nr 102-1.1a kasutusest väljajääv kaabliosa jätta maha)</t>
  </si>
  <si>
    <t>Ümbertõstetud infostendide valgustuse ühendamine tänavavalgustuse võrku</t>
  </si>
  <si>
    <t xml:space="preserve">0.4 kv elektrikaabli jätkumuhv  (likvideeritavasse masti  102-1.45 minevad kaablid ühendada omavahel jätkumuhviga) </t>
  </si>
  <si>
    <t>Maakaablile AXPK4G25</t>
  </si>
  <si>
    <t xml:space="preserve">0.4 kv elektrikaabli otsmuhv kaablile  </t>
  </si>
  <si>
    <t>Kordusmaanduse rajamine, R ≤30 Ω  valgustusmastidele nr 102-1.1a ja nr 102-1.2b</t>
  </si>
  <si>
    <t xml:space="preserve">Parkla valgustuse metallmasti (h =8m, 1.0 meetrise ja 15° konsooliga), jalandi ja valgusti montaaž  </t>
  </si>
  <si>
    <t>Valgustusmast 8m, 1.0 meetrise ja 15° konsooliga, jaland RBJ 4.5, kaitsekumm 8-10m mastile univ. 270 mm,  ühendusklemmid SV15.06, tänavalgusti VIZULO MICRO MARTIN 75W , 3000K, L07 (art. MRUE 075 730 L07 AA016_Bin-L_TH), valgusti draiver seadistada 1. sisselülimine-20:00/100%, 2. 20:00-23:00/75%, 3. 23:00 - 06:00 25%, 4. 06:00 - väljalülimine /100%</t>
  </si>
  <si>
    <t>Valgustus</t>
  </si>
  <si>
    <t>Jaotuskapi TK 1-1  ümbertõstmine koos kõigi vajalike töödega vastavalt joonistel LEHT ELV4-01 ja LEHT ELV5-01 näidatule.</t>
  </si>
  <si>
    <t xml:space="preserve"> h = 8 cm</t>
  </si>
  <si>
    <t>h = 6 cm</t>
  </si>
  <si>
    <t>Tehiskivist hall sillutuskate (parkla) koos paigaldusega sängituskihile</t>
  </si>
  <si>
    <t>Tehiskivist hall sillutuskate (jalgtee) koos paigaldusega sängituskihile</t>
  </si>
  <si>
    <t>45004a</t>
  </si>
  <si>
    <t>45004b</t>
  </si>
  <si>
    <t>45004c</t>
  </si>
  <si>
    <t xml:space="preserve">Liiklusmärk (ilma postita) </t>
  </si>
  <si>
    <t>Liiklusmärgi post koos vundamendiga</t>
  </si>
  <si>
    <t xml:space="preserve">Teemärgistus värviga  </t>
  </si>
  <si>
    <t>h=15cm</t>
  </si>
  <si>
    <t>Põõsa kasvualuse rajamine (sh. multšimine) ja istutamine</t>
  </si>
  <si>
    <t xml:space="preserve">Siberi kontpuu
Cornus alba 'Sibirica Variegata' </t>
  </si>
  <si>
    <t>Verev kontpuu 'Anny Winter Orange'
Cornus sanguinea 'Anny Winter Orange'</t>
  </si>
  <si>
    <t>Kõrreliste kasvualuse rajamine (sh. multšimine) ja istutamine</t>
  </si>
  <si>
    <t>Atlase aruhein
Festuca mairei</t>
  </si>
  <si>
    <t>Okaspuudele kasvualuse rajamine, istutamine ja toestamine</t>
  </si>
  <si>
    <t>Kääbus-mägimänd
Pinus mugo pumilio</t>
  </si>
  <si>
    <t>90304a</t>
  </si>
  <si>
    <t>90304b</t>
  </si>
  <si>
    <t>90601a</t>
  </si>
  <si>
    <t>90601b</t>
  </si>
  <si>
    <t>Harilik kuusk
Picea abies</t>
  </si>
  <si>
    <t>90201a</t>
  </si>
  <si>
    <t>90201b</t>
  </si>
  <si>
    <t>Kooremultš kasvualusel. (Kasvupinnas min. h=15cm, istutuskohas vastavalt istiku nõuetele, kooremultš h=7cm)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</si>
  <si>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 xml:space="preserve">  </t>
    </r>
  </si>
  <si>
    <t>Purustatud kruusast kate segu 0/31,5; pos 6</t>
  </si>
  <si>
    <t>h = 10 cm</t>
  </si>
  <si>
    <t>Kruusalus täitematerjal_150, k≥1m/ööp.</t>
  </si>
  <si>
    <t>Killustikalus fr 16/32, kiilumismeetodil (jalgtee)</t>
  </si>
  <si>
    <t>Killustikalus fr 32/63, kiilumismeetodil (parkla ja sõidutee)</t>
  </si>
  <si>
    <t>Dreenkiht täitematerjal 150  k≥1m/ööp (parkla ja sõidutee)</t>
  </si>
  <si>
    <t>Dreenkiht täitematerjal 150  k≥1m/ööp (sillutisega jalgtee)</t>
  </si>
  <si>
    <t>Tehiskivist punane sillutuskate (parkla markeering) koos paigaldusega sängituskihile</t>
  </si>
  <si>
    <t>30501b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</si>
</sst>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€"/>
    <numFmt numFmtId="165" formatCode="_-* #,##0\ [$€-425]_-;\-* #,##0\ [$€-425]_-;_-* &quot;-&quot;??\ [$€-425]_-;_-@_-"/>
    <numFmt numFmtId="166" formatCode="#,##0.00\ _k_r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Arial"/>
      <family val="2"/>
      <charset val="186"/>
    </font>
    <font>
      <b/>
      <sz val="15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26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86"/>
    </font>
    <font>
      <b/>
      <u/>
      <sz val="10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sz val="10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8" fillId="0" borderId="0"/>
    <xf numFmtId="0" fontId="8" fillId="0" borderId="0"/>
  </cellStyleXfs>
  <cellXfs count="132">
    <xf numFmtId="0" fontId="0" fillId="0" borderId="0" xfId="0"/>
    <xf numFmtId="0" fontId="0" fillId="0" borderId="0" xfId="0" applyAlignment="1">
      <alignment horizontal="right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3" xfId="0" applyNumberFormat="1" applyFont="1" applyBorder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/>
    <xf numFmtId="0" fontId="3" fillId="0" borderId="9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/>
    <xf numFmtId="0" fontId="6" fillId="0" borderId="3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/>
    <xf numFmtId="0" fontId="3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/>
    <xf numFmtId="0" fontId="3" fillId="0" borderId="0" xfId="0" applyFont="1" applyAlignment="1">
      <alignment horizontal="center" wrapText="1"/>
    </xf>
    <xf numFmtId="0" fontId="3" fillId="0" borderId="0" xfId="0" applyFont="1"/>
    <xf numFmtId="0" fontId="10" fillId="0" borderId="3" xfId="0" applyFont="1" applyBorder="1"/>
    <xf numFmtId="0" fontId="9" fillId="0" borderId="0" xfId="0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0" fontId="2" fillId="0" borderId="0" xfId="0" applyFont="1"/>
    <xf numFmtId="164" fontId="3" fillId="0" borderId="0" xfId="0" applyNumberFormat="1" applyFont="1"/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3" fillId="0" borderId="4" xfId="0" applyFont="1" applyBorder="1" applyAlignment="1">
      <alignment horizontal="justify" vertical="center" wrapText="1"/>
    </xf>
    <xf numFmtId="164" fontId="4" fillId="0" borderId="5" xfId="0" applyNumberFormat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164" fontId="4" fillId="0" borderId="0" xfId="0" applyNumberFormat="1" applyFont="1"/>
    <xf numFmtId="0" fontId="3" fillId="0" borderId="0" xfId="0" applyFont="1" applyAlignment="1">
      <alignment horizontal="left" vertical="center" wrapText="1"/>
    </xf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/>
    </xf>
    <xf numFmtId="0" fontId="3" fillId="0" borderId="3" xfId="0" applyFont="1" applyBorder="1"/>
    <xf numFmtId="164" fontId="3" fillId="0" borderId="3" xfId="0" applyNumberFormat="1" applyFont="1" applyBorder="1" applyAlignment="1">
      <alignment horizontal="center"/>
    </xf>
    <xf numFmtId="0" fontId="3" fillId="0" borderId="6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164" fontId="3" fillId="0" borderId="6" xfId="0" applyNumberFormat="1" applyFont="1" applyBorder="1"/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164" fontId="3" fillId="0" borderId="7" xfId="0" applyNumberFormat="1" applyFont="1" applyBorder="1"/>
    <xf numFmtId="164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165" fontId="4" fillId="0" borderId="3" xfId="0" applyNumberFormat="1" applyFont="1" applyBorder="1" applyAlignment="1">
      <alignment horizontal="center" wrapText="1"/>
    </xf>
    <xf numFmtId="0" fontId="4" fillId="0" borderId="10" xfId="0" applyFont="1" applyBorder="1" applyAlignment="1">
      <alignment horizontal="right" wrapText="1"/>
    </xf>
    <xf numFmtId="0" fontId="4" fillId="0" borderId="11" xfId="0" applyFont="1" applyBorder="1" applyAlignment="1">
      <alignment horizontal="right" wrapText="1"/>
    </xf>
    <xf numFmtId="164" fontId="3" fillId="0" borderId="3" xfId="0" applyNumberFormat="1" applyFont="1" applyBorder="1" applyAlignment="1">
      <alignment vertical="center"/>
    </xf>
    <xf numFmtId="0" fontId="3" fillId="0" borderId="3" xfId="0" applyFont="1" applyBorder="1" applyAlignment="1">
      <alignment horizontal="left" wrapText="1"/>
    </xf>
    <xf numFmtId="3" fontId="3" fillId="0" borderId="0" xfId="0" applyNumberFormat="1" applyFont="1" applyAlignment="1">
      <alignment horizontal="left" vertical="center"/>
    </xf>
    <xf numFmtId="3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justify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wrapText="1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 wrapText="1"/>
    </xf>
    <xf numFmtId="164" fontId="3" fillId="0" borderId="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wrapText="1"/>
    </xf>
    <xf numFmtId="166" fontId="3" fillId="0" borderId="0" xfId="0" applyNumberFormat="1" applyFont="1" applyAlignment="1">
      <alignment horizontal="right" wrapText="1"/>
    </xf>
    <xf numFmtId="0" fontId="12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2" fillId="0" borderId="3" xfId="0" applyFont="1" applyBorder="1" applyAlignment="1">
      <alignment horizontal="justify" vertical="center" wrapText="1"/>
    </xf>
    <xf numFmtId="2" fontId="12" fillId="0" borderId="3" xfId="0" applyNumberFormat="1" applyFont="1" applyBorder="1"/>
    <xf numFmtId="164" fontId="12" fillId="0" borderId="3" xfId="0" applyNumberFormat="1" applyFont="1" applyBorder="1"/>
    <xf numFmtId="0" fontId="12" fillId="0" borderId="0" xfId="0" applyFont="1"/>
    <xf numFmtId="0" fontId="12" fillId="0" borderId="2" xfId="0" applyFont="1" applyBorder="1"/>
    <xf numFmtId="2" fontId="14" fillId="0" borderId="3" xfId="4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left" vertical="center" wrapText="1"/>
    </xf>
    <xf numFmtId="0" fontId="12" fillId="0" borderId="3" xfId="0" applyFont="1" applyBorder="1"/>
    <xf numFmtId="0" fontId="3" fillId="0" borderId="5" xfId="0" applyFont="1" applyBorder="1" applyAlignment="1">
      <alignment horizontal="center" vertical="center"/>
    </xf>
    <xf numFmtId="164" fontId="15" fillId="0" borderId="2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11" fontId="12" fillId="0" borderId="3" xfId="0" applyNumberFormat="1" applyFont="1" applyBorder="1" applyAlignment="1">
      <alignment horizontal="left" vertical="center" wrapText="1"/>
    </xf>
    <xf numFmtId="1" fontId="6" fillId="0" borderId="3" xfId="0" applyNumberFormat="1" applyFont="1" applyBorder="1" applyAlignment="1">
      <alignment vertical="center"/>
    </xf>
    <xf numFmtId="1" fontId="3" fillId="0" borderId="3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" fontId="3" fillId="0" borderId="5" xfId="0" applyNumberFormat="1" applyFont="1" applyBorder="1" applyAlignment="1">
      <alignment vertical="center"/>
    </xf>
    <xf numFmtId="2" fontId="12" fillId="0" borderId="3" xfId="0" applyNumberFormat="1" applyFont="1" applyBorder="1" applyAlignment="1">
      <alignment vertical="center"/>
    </xf>
    <xf numFmtId="1" fontId="3" fillId="0" borderId="3" xfId="0" applyNumberFormat="1" applyFont="1" applyBorder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vertical="center"/>
    </xf>
    <xf numFmtId="1" fontId="6" fillId="0" borderId="1" xfId="0" applyNumberFormat="1" applyFont="1" applyBorder="1" applyAlignment="1">
      <alignment vertical="center"/>
    </xf>
    <xf numFmtId="1" fontId="3" fillId="0" borderId="8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vertical="center"/>
    </xf>
    <xf numFmtId="1" fontId="3" fillId="0" borderId="7" xfId="0" applyNumberFormat="1" applyFont="1" applyBorder="1" applyAlignment="1">
      <alignment vertical="center"/>
    </xf>
    <xf numFmtId="1" fontId="3" fillId="0" borderId="0" xfId="0" applyNumberFormat="1" applyFont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18" fillId="0" borderId="3" xfId="0" applyFont="1" applyBorder="1" applyAlignment="1">
      <alignment horizontal="justify" vertical="center" wrapText="1"/>
    </xf>
    <xf numFmtId="0" fontId="18" fillId="0" borderId="0" xfId="0" applyFont="1"/>
    <xf numFmtId="164" fontId="18" fillId="0" borderId="3" xfId="0" applyNumberFormat="1" applyFont="1" applyBorder="1" applyAlignment="1">
      <alignment vertical="center"/>
    </xf>
    <xf numFmtId="0" fontId="18" fillId="0" borderId="2" xfId="0" applyFont="1" applyBorder="1" applyAlignment="1">
      <alignment horizontal="justify" vertical="center" wrapText="1"/>
    </xf>
    <xf numFmtId="0" fontId="18" fillId="0" borderId="2" xfId="0" applyFont="1" applyBorder="1" applyAlignment="1">
      <alignment horizontal="center" vertical="center" wrapText="1"/>
    </xf>
    <xf numFmtId="164" fontId="18" fillId="0" borderId="2" xfId="0" applyNumberFormat="1" applyFont="1" applyBorder="1" applyAlignment="1">
      <alignment vertical="center"/>
    </xf>
    <xf numFmtId="1" fontId="18" fillId="0" borderId="2" xfId="0" applyNumberFormat="1" applyFont="1" applyBorder="1" applyAlignment="1">
      <alignment vertical="center"/>
    </xf>
    <xf numFmtId="0" fontId="3" fillId="0" borderId="3" xfId="0" applyFont="1" applyBorder="1" applyAlignment="1">
      <alignment horizontal="left" wrapText="1"/>
    </xf>
    <xf numFmtId="165" fontId="4" fillId="0" borderId="3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right" wrapText="1"/>
    </xf>
    <xf numFmtId="0" fontId="4" fillId="0" borderId="3" xfId="0" applyFont="1" applyBorder="1" applyAlignment="1">
      <alignment horizontal="right" wrapText="1"/>
    </xf>
    <xf numFmtId="0" fontId="4" fillId="0" borderId="10" xfId="0" applyFont="1" applyBorder="1" applyAlignment="1">
      <alignment horizontal="right" wrapText="1"/>
    </xf>
    <xf numFmtId="0" fontId="4" fillId="0" borderId="11" xfId="0" applyFont="1" applyBorder="1" applyAlignment="1">
      <alignment horizontal="right" wrapText="1"/>
    </xf>
    <xf numFmtId="0" fontId="4" fillId="0" borderId="4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165" fontId="4" fillId="0" borderId="10" xfId="0" applyNumberFormat="1" applyFont="1" applyBorder="1" applyAlignment="1">
      <alignment horizontal="center" wrapText="1"/>
    </xf>
    <xf numFmtId="165" fontId="4" fillId="0" borderId="4" xfId="0" applyNumberFormat="1" applyFont="1" applyBorder="1" applyAlignment="1">
      <alignment horizont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5">
    <cellStyle name="Excel Built-in Normal" xfId="2" xr:uid="{00000000-0005-0000-0000-000000000000}"/>
    <cellStyle name="Normaallaad" xfId="0" builtinId="0"/>
    <cellStyle name="Normaallaad 3" xfId="1" xr:uid="{00000000-0005-0000-0000-000002000000}"/>
    <cellStyle name="Normal 2" xfId="3" xr:uid="{00000000-0005-0000-0000-000003000000}"/>
    <cellStyle name="Normal_Sheet1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155"/>
  <sheetViews>
    <sheetView tabSelected="1" zoomScale="130" zoomScaleNormal="130" workbookViewId="0">
      <selection activeCell="M5" sqref="M5"/>
    </sheetView>
  </sheetViews>
  <sheetFormatPr defaultColWidth="9.140625" defaultRowHeight="12.75" x14ac:dyDescent="0.2"/>
  <cols>
    <col min="1" max="1" width="7.85546875" style="25" customWidth="1"/>
    <col min="2" max="2" width="47.42578125" style="25" customWidth="1"/>
    <col min="3" max="3" width="15.140625" style="25" customWidth="1"/>
    <col min="4" max="4" width="11.140625" style="30" customWidth="1"/>
    <col min="5" max="5" width="8.140625" style="98" customWidth="1"/>
    <col min="6" max="6" width="10" style="33" customWidth="1"/>
    <col min="7" max="7" width="12.5703125" style="33" customWidth="1"/>
    <col min="8" max="16384" width="9.140625" style="25"/>
  </cols>
  <sheetData>
    <row r="2" spans="1:7" ht="33" x14ac:dyDescent="0.45">
      <c r="A2" s="128" t="s">
        <v>63</v>
      </c>
      <c r="B2" s="128"/>
      <c r="C2" s="128"/>
      <c r="D2" s="128"/>
      <c r="E2" s="128"/>
      <c r="F2" s="128"/>
      <c r="G2" s="128"/>
    </row>
    <row r="3" spans="1:7" ht="60" customHeight="1" x14ac:dyDescent="0.3">
      <c r="A3" s="129" t="s">
        <v>86</v>
      </c>
      <c r="B3" s="129"/>
      <c r="C3" s="129"/>
      <c r="D3" s="129"/>
      <c r="E3" s="129"/>
      <c r="F3" s="129"/>
      <c r="G3" s="129"/>
    </row>
    <row r="4" spans="1:7" ht="19.5" x14ac:dyDescent="0.3">
      <c r="A4" s="130" t="s">
        <v>87</v>
      </c>
      <c r="B4" s="130"/>
      <c r="C4" s="130"/>
      <c r="D4" s="130"/>
      <c r="E4" s="130"/>
      <c r="F4" s="130"/>
      <c r="G4" s="130"/>
    </row>
    <row r="5" spans="1:7" ht="19.5" x14ac:dyDescent="0.3">
      <c r="A5" s="130" t="s">
        <v>88</v>
      </c>
      <c r="B5" s="130"/>
      <c r="C5" s="130"/>
      <c r="D5" s="130"/>
      <c r="E5" s="130"/>
      <c r="F5" s="130"/>
      <c r="G5" s="130"/>
    </row>
    <row r="6" spans="1:7" ht="19.5" x14ac:dyDescent="0.3">
      <c r="A6" s="27"/>
      <c r="B6" s="27"/>
      <c r="C6" s="27"/>
      <c r="D6" s="27"/>
      <c r="E6" s="96"/>
      <c r="F6" s="27"/>
      <c r="G6" s="28"/>
    </row>
    <row r="7" spans="1:7" ht="19.5" x14ac:dyDescent="0.3">
      <c r="A7" s="29" t="s">
        <v>58</v>
      </c>
      <c r="B7" s="27"/>
      <c r="C7" s="27"/>
      <c r="D7" s="27"/>
      <c r="E7" s="96"/>
      <c r="F7" s="131"/>
      <c r="G7" s="131"/>
    </row>
    <row r="8" spans="1:7" ht="15.6" customHeight="1" x14ac:dyDescent="0.2">
      <c r="E8" s="97"/>
      <c r="F8" s="31"/>
      <c r="G8" s="31"/>
    </row>
    <row r="9" spans="1:7" ht="15.6" customHeight="1" x14ac:dyDescent="0.25">
      <c r="A9" s="32" t="s">
        <v>7</v>
      </c>
    </row>
    <row r="10" spans="1:7" ht="15.6" customHeight="1" thickBot="1" x14ac:dyDescent="0.25">
      <c r="A10" s="34" t="s">
        <v>0</v>
      </c>
      <c r="B10" s="34" t="s">
        <v>1</v>
      </c>
      <c r="C10" s="34" t="s">
        <v>2</v>
      </c>
      <c r="D10" s="35" t="s">
        <v>3</v>
      </c>
      <c r="E10" s="99" t="s">
        <v>4</v>
      </c>
      <c r="F10" s="36" t="s">
        <v>5</v>
      </c>
      <c r="G10" s="36" t="s">
        <v>6</v>
      </c>
    </row>
    <row r="11" spans="1:7" ht="15.6" customHeight="1" thickTop="1" x14ac:dyDescent="0.2">
      <c r="A11" s="11">
        <v>10201</v>
      </c>
      <c r="B11" s="11" t="s">
        <v>8</v>
      </c>
      <c r="C11" s="37"/>
      <c r="D11" s="4" t="s">
        <v>9</v>
      </c>
      <c r="E11" s="91">
        <v>1</v>
      </c>
      <c r="F11" s="5"/>
      <c r="G11" s="5">
        <f>E11*F11</f>
        <v>0</v>
      </c>
    </row>
    <row r="12" spans="1:7" ht="15.6" customHeight="1" x14ac:dyDescent="0.2">
      <c r="A12" s="11">
        <v>10202</v>
      </c>
      <c r="B12" s="11" t="s">
        <v>10</v>
      </c>
      <c r="C12" s="37"/>
      <c r="D12" s="4" t="s">
        <v>9</v>
      </c>
      <c r="E12" s="91">
        <v>1</v>
      </c>
      <c r="F12" s="5"/>
      <c r="G12" s="5">
        <f t="shared" ref="G12:G16" si="0">F12*E12</f>
        <v>0</v>
      </c>
    </row>
    <row r="13" spans="1:7" ht="15.6" customHeight="1" x14ac:dyDescent="0.2">
      <c r="A13" s="11">
        <v>10204</v>
      </c>
      <c r="B13" s="11" t="s">
        <v>11</v>
      </c>
      <c r="C13" s="37"/>
      <c r="D13" s="4" t="s">
        <v>9</v>
      </c>
      <c r="E13" s="91">
        <v>1</v>
      </c>
      <c r="F13" s="5"/>
      <c r="G13" s="5">
        <f t="shared" si="0"/>
        <v>0</v>
      </c>
    </row>
    <row r="14" spans="1:7" ht="15.6" customHeight="1" x14ac:dyDescent="0.2">
      <c r="A14" s="11">
        <v>10210</v>
      </c>
      <c r="B14" s="11" t="s">
        <v>43</v>
      </c>
      <c r="C14" s="37"/>
      <c r="D14" s="4" t="s">
        <v>9</v>
      </c>
      <c r="E14" s="91">
        <v>1</v>
      </c>
      <c r="F14" s="5"/>
      <c r="G14" s="5">
        <f t="shared" si="0"/>
        <v>0</v>
      </c>
    </row>
    <row r="15" spans="1:7" ht="15.6" customHeight="1" x14ac:dyDescent="0.2">
      <c r="A15" s="11">
        <v>10211</v>
      </c>
      <c r="B15" s="11" t="s">
        <v>12</v>
      </c>
      <c r="C15" s="37"/>
      <c r="D15" s="4" t="s">
        <v>9</v>
      </c>
      <c r="E15" s="91">
        <v>1</v>
      </c>
      <c r="F15" s="5"/>
      <c r="G15" s="5">
        <f t="shared" si="0"/>
        <v>0</v>
      </c>
    </row>
    <row r="16" spans="1:7" ht="25.5" x14ac:dyDescent="0.2">
      <c r="A16" s="11">
        <v>10214</v>
      </c>
      <c r="B16" s="11" t="s">
        <v>64</v>
      </c>
      <c r="C16" s="37"/>
      <c r="D16" s="4" t="s">
        <v>9</v>
      </c>
      <c r="E16" s="91">
        <v>1</v>
      </c>
      <c r="F16" s="5"/>
      <c r="G16" s="5">
        <f t="shared" si="0"/>
        <v>0</v>
      </c>
    </row>
    <row r="17" spans="1:14" ht="15.6" customHeight="1" thickBot="1" x14ac:dyDescent="0.25">
      <c r="A17" s="7"/>
      <c r="B17" s="7"/>
      <c r="C17" s="7"/>
      <c r="D17" s="8"/>
      <c r="E17" s="100"/>
      <c r="F17" s="9"/>
      <c r="G17" s="9"/>
    </row>
    <row r="18" spans="1:14" ht="15.6" customHeight="1" thickTop="1" x14ac:dyDescent="0.2">
      <c r="A18" s="21"/>
      <c r="B18" s="21"/>
      <c r="C18" s="21"/>
      <c r="D18" s="22"/>
      <c r="E18" s="93"/>
      <c r="F18" s="71" t="s">
        <v>13</v>
      </c>
      <c r="G18" s="38">
        <f>SUM(G11:G17)</f>
        <v>0</v>
      </c>
    </row>
    <row r="19" spans="1:14" ht="15.6" customHeight="1" x14ac:dyDescent="0.2">
      <c r="A19" s="39"/>
      <c r="B19" s="39"/>
      <c r="C19" s="39"/>
      <c r="D19" s="40"/>
    </row>
    <row r="20" spans="1:14" ht="15.6" customHeight="1" x14ac:dyDescent="0.25">
      <c r="A20" s="32" t="s">
        <v>14</v>
      </c>
    </row>
    <row r="21" spans="1:14" ht="15.6" customHeight="1" thickBot="1" x14ac:dyDescent="0.25">
      <c r="A21" s="34" t="s">
        <v>0</v>
      </c>
      <c r="B21" s="34" t="s">
        <v>1</v>
      </c>
      <c r="C21" s="34" t="s">
        <v>2</v>
      </c>
      <c r="D21" s="35" t="s">
        <v>3</v>
      </c>
      <c r="E21" s="99" t="s">
        <v>4</v>
      </c>
      <c r="F21" s="36" t="s">
        <v>5</v>
      </c>
      <c r="G21" s="36" t="s">
        <v>6</v>
      </c>
    </row>
    <row r="22" spans="1:14" ht="27" customHeight="1" thickTop="1" x14ac:dyDescent="0.2">
      <c r="A22" s="64">
        <v>20208</v>
      </c>
      <c r="B22" s="60" t="s">
        <v>94</v>
      </c>
      <c r="C22" s="65"/>
      <c r="D22" s="66" t="s">
        <v>15</v>
      </c>
      <c r="E22" s="91">
        <v>6</v>
      </c>
      <c r="F22" s="5"/>
      <c r="G22" s="5">
        <f>E22*F22</f>
        <v>0</v>
      </c>
    </row>
    <row r="23" spans="1:14" x14ac:dyDescent="0.2">
      <c r="A23" s="67">
        <v>20313</v>
      </c>
      <c r="B23" s="60" t="s">
        <v>78</v>
      </c>
      <c r="C23" s="60"/>
      <c r="D23" s="68" t="s">
        <v>79</v>
      </c>
      <c r="E23" s="91">
        <v>214</v>
      </c>
      <c r="F23" s="5"/>
      <c r="G23" s="5">
        <f t="shared" ref="G23" si="1">F23*E23</f>
        <v>0</v>
      </c>
      <c r="H23" s="61"/>
      <c r="I23" s="62"/>
      <c r="J23" s="62"/>
      <c r="K23" s="63"/>
      <c r="L23" s="63"/>
      <c r="M23" s="63"/>
      <c r="N23" s="63"/>
    </row>
    <row r="24" spans="1:14" x14ac:dyDescent="0.2">
      <c r="A24" s="67">
        <v>20314</v>
      </c>
      <c r="B24" s="60" t="s">
        <v>91</v>
      </c>
      <c r="C24" s="60"/>
      <c r="D24" s="68" t="s">
        <v>80</v>
      </c>
      <c r="E24" s="91">
        <v>140</v>
      </c>
      <c r="F24" s="5"/>
      <c r="G24" s="5">
        <f t="shared" ref="G24:G26" si="2">F24*E24</f>
        <v>0</v>
      </c>
      <c r="H24" s="61"/>
      <c r="I24" s="62"/>
      <c r="J24" s="62"/>
      <c r="K24" s="63"/>
      <c r="L24" s="63"/>
      <c r="M24" s="63"/>
      <c r="N24" s="63"/>
    </row>
    <row r="25" spans="1:14" s="80" customFormat="1" ht="15.6" customHeight="1" x14ac:dyDescent="0.2">
      <c r="A25" s="67">
        <v>20315</v>
      </c>
      <c r="B25" s="60" t="s">
        <v>92</v>
      </c>
      <c r="C25" s="60"/>
      <c r="D25" s="68" t="s">
        <v>89</v>
      </c>
      <c r="E25" s="91">
        <v>17</v>
      </c>
      <c r="F25" s="5"/>
      <c r="G25" s="5">
        <f t="shared" si="2"/>
        <v>0</v>
      </c>
    </row>
    <row r="26" spans="1:14" ht="25.5" x14ac:dyDescent="0.2">
      <c r="A26" s="67">
        <v>20319</v>
      </c>
      <c r="B26" s="60" t="s">
        <v>90</v>
      </c>
      <c r="C26" s="60"/>
      <c r="D26" s="68" t="s">
        <v>17</v>
      </c>
      <c r="E26" s="91">
        <v>3</v>
      </c>
      <c r="F26" s="5"/>
      <c r="G26" s="5">
        <f t="shared" si="2"/>
        <v>0</v>
      </c>
      <c r="H26" s="61"/>
      <c r="I26" s="62"/>
      <c r="J26" s="62"/>
      <c r="K26" s="63"/>
      <c r="L26" s="63"/>
      <c r="M26" s="63"/>
      <c r="N26" s="63"/>
    </row>
    <row r="27" spans="1:14" s="80" customFormat="1" ht="15.6" customHeight="1" x14ac:dyDescent="0.2">
      <c r="A27" s="67">
        <v>20329</v>
      </c>
      <c r="B27" s="60" t="s">
        <v>93</v>
      </c>
      <c r="C27" s="60"/>
      <c r="D27" s="68" t="s">
        <v>17</v>
      </c>
      <c r="E27" s="91">
        <v>2</v>
      </c>
      <c r="F27" s="5"/>
      <c r="G27" s="5">
        <f t="shared" ref="G27" si="3">F27*E27</f>
        <v>0</v>
      </c>
    </row>
    <row r="28" spans="1:14" ht="15.6" customHeight="1" thickBot="1" x14ac:dyDescent="0.25">
      <c r="A28" s="69"/>
      <c r="B28" s="69"/>
      <c r="C28" s="69"/>
      <c r="D28" s="70"/>
      <c r="E28" s="100"/>
      <c r="F28" s="9"/>
      <c r="G28" s="9"/>
    </row>
    <row r="29" spans="1:14" ht="15.6" customHeight="1" thickTop="1" x14ac:dyDescent="0.2">
      <c r="A29" s="21"/>
      <c r="B29" s="21"/>
      <c r="C29" s="21"/>
      <c r="D29" s="22"/>
      <c r="E29" s="93"/>
      <c r="F29" s="71" t="s">
        <v>13</v>
      </c>
      <c r="G29" s="38">
        <f>SUM(G22:G28)</f>
        <v>0</v>
      </c>
    </row>
    <row r="30" spans="1:14" ht="15.6" customHeight="1" x14ac:dyDescent="0.2">
      <c r="A30" s="39"/>
      <c r="B30" s="39"/>
      <c r="C30" s="39"/>
      <c r="D30" s="40"/>
    </row>
    <row r="31" spans="1:14" ht="15.6" customHeight="1" x14ac:dyDescent="0.25">
      <c r="A31" s="32" t="s">
        <v>18</v>
      </c>
    </row>
    <row r="32" spans="1:14" ht="15.6" customHeight="1" thickBot="1" x14ac:dyDescent="0.25">
      <c r="A32" s="34" t="s">
        <v>0</v>
      </c>
      <c r="B32" s="34" t="s">
        <v>1</v>
      </c>
      <c r="C32" s="34" t="s">
        <v>2</v>
      </c>
      <c r="D32" s="35" t="s">
        <v>3</v>
      </c>
      <c r="E32" s="99" t="s">
        <v>4</v>
      </c>
      <c r="F32" s="36" t="s">
        <v>5</v>
      </c>
      <c r="G32" s="36" t="s">
        <v>6</v>
      </c>
    </row>
    <row r="33" spans="1:7" ht="16.5" thickTop="1" x14ac:dyDescent="0.2">
      <c r="A33" s="2">
        <v>30101</v>
      </c>
      <c r="B33" s="2" t="s">
        <v>19</v>
      </c>
      <c r="C33" s="10" t="s">
        <v>81</v>
      </c>
      <c r="D33" s="4" t="s">
        <v>60</v>
      </c>
      <c r="E33" s="91">
        <v>118.5</v>
      </c>
      <c r="F33" s="5"/>
      <c r="G33" s="5">
        <f>E33*F33</f>
        <v>0</v>
      </c>
    </row>
    <row r="34" spans="1:7" ht="15.75" x14ac:dyDescent="0.2">
      <c r="A34" s="2">
        <v>30102</v>
      </c>
      <c r="B34" s="3" t="s">
        <v>75</v>
      </c>
      <c r="C34" s="10"/>
      <c r="D34" s="4" t="s">
        <v>60</v>
      </c>
      <c r="E34" s="91">
        <v>10</v>
      </c>
      <c r="F34" s="5"/>
      <c r="G34" s="5">
        <f t="shared" ref="G34" si="4">E34*F34</f>
        <v>0</v>
      </c>
    </row>
    <row r="35" spans="1:7" ht="15.6" customHeight="1" x14ac:dyDescent="0.2">
      <c r="A35" s="2">
        <v>30103</v>
      </c>
      <c r="B35" s="3" t="s">
        <v>76</v>
      </c>
      <c r="C35" s="3"/>
      <c r="D35" s="4" t="s">
        <v>60</v>
      </c>
      <c r="E35" s="91">
        <v>330</v>
      </c>
      <c r="F35" s="5"/>
      <c r="G35" s="5">
        <f t="shared" ref="G35" si="5">E35*F35</f>
        <v>0</v>
      </c>
    </row>
    <row r="36" spans="1:7" ht="15.6" customHeight="1" x14ac:dyDescent="0.2">
      <c r="A36" s="2">
        <v>30401</v>
      </c>
      <c r="B36" s="3" t="s">
        <v>47</v>
      </c>
      <c r="C36" s="3"/>
      <c r="D36" s="4" t="s">
        <v>60</v>
      </c>
      <c r="E36" s="91">
        <v>10</v>
      </c>
      <c r="F36" s="5"/>
      <c r="G36" s="5">
        <f t="shared" ref="G36:G39" si="6">E36*F36</f>
        <v>0</v>
      </c>
    </row>
    <row r="37" spans="1:7" ht="15.6" customHeight="1" x14ac:dyDescent="0.2">
      <c r="A37" s="2" t="s">
        <v>82</v>
      </c>
      <c r="B37" s="2" t="s">
        <v>164</v>
      </c>
      <c r="C37" s="2" t="s">
        <v>62</v>
      </c>
      <c r="D37" s="4" t="s">
        <v>59</v>
      </c>
      <c r="E37" s="91">
        <v>1048.75</v>
      </c>
      <c r="F37" s="5"/>
      <c r="G37" s="5">
        <f t="shared" si="6"/>
        <v>0</v>
      </c>
    </row>
    <row r="38" spans="1:7" ht="15.6" customHeight="1" x14ac:dyDescent="0.2">
      <c r="A38" s="2" t="s">
        <v>167</v>
      </c>
      <c r="B38" s="2" t="s">
        <v>165</v>
      </c>
      <c r="C38" s="2" t="s">
        <v>62</v>
      </c>
      <c r="D38" s="4" t="s">
        <v>59</v>
      </c>
      <c r="E38" s="91">
        <v>381.3</v>
      </c>
      <c r="F38" s="5"/>
      <c r="G38" s="5">
        <f t="shared" ref="G38" si="7">E38*F38</f>
        <v>0</v>
      </c>
    </row>
    <row r="39" spans="1:7" ht="15.6" customHeight="1" x14ac:dyDescent="0.2">
      <c r="A39" s="2">
        <v>30604</v>
      </c>
      <c r="B39" s="3" t="s">
        <v>20</v>
      </c>
      <c r="C39" s="3"/>
      <c r="D39" s="4" t="s">
        <v>59</v>
      </c>
      <c r="E39" s="91">
        <v>1450</v>
      </c>
      <c r="F39" s="5"/>
      <c r="G39" s="5">
        <f t="shared" si="6"/>
        <v>0</v>
      </c>
    </row>
    <row r="40" spans="1:7" ht="15.6" customHeight="1" thickBot="1" x14ac:dyDescent="0.25">
      <c r="A40" s="7"/>
      <c r="B40" s="7"/>
      <c r="C40" s="7"/>
      <c r="D40" s="8"/>
      <c r="E40" s="100"/>
      <c r="F40" s="9"/>
      <c r="G40" s="9"/>
    </row>
    <row r="41" spans="1:7" ht="15.6" customHeight="1" thickTop="1" x14ac:dyDescent="0.2">
      <c r="A41" s="21"/>
      <c r="B41" s="21"/>
      <c r="C41" s="21"/>
      <c r="D41" s="22"/>
      <c r="E41" s="93"/>
      <c r="F41" s="71" t="s">
        <v>13</v>
      </c>
      <c r="G41" s="38">
        <f>SUM(G33:G40)</f>
        <v>0</v>
      </c>
    </row>
    <row r="42" spans="1:7" ht="15.6" customHeight="1" x14ac:dyDescent="0.2">
      <c r="A42" s="39"/>
      <c r="B42" s="39"/>
      <c r="C42" s="39"/>
      <c r="D42" s="40"/>
      <c r="F42" s="72"/>
      <c r="G42" s="41"/>
    </row>
    <row r="43" spans="1:7" ht="15.6" customHeight="1" x14ac:dyDescent="0.25">
      <c r="A43" s="32" t="s">
        <v>21</v>
      </c>
      <c r="B43" s="39"/>
      <c r="C43" s="39"/>
      <c r="D43" s="40"/>
    </row>
    <row r="44" spans="1:7" ht="15.6" customHeight="1" thickBot="1" x14ac:dyDescent="0.25">
      <c r="A44" s="34" t="s">
        <v>0</v>
      </c>
      <c r="B44" s="34" t="s">
        <v>1</v>
      </c>
      <c r="C44" s="34" t="s">
        <v>2</v>
      </c>
      <c r="D44" s="35" t="s">
        <v>3</v>
      </c>
      <c r="E44" s="99" t="s">
        <v>4</v>
      </c>
      <c r="F44" s="36" t="s">
        <v>5</v>
      </c>
      <c r="G44" s="36" t="s">
        <v>6</v>
      </c>
    </row>
    <row r="45" spans="1:7" ht="16.5" thickTop="1" x14ac:dyDescent="0.2">
      <c r="A45" s="11">
        <v>40101</v>
      </c>
      <c r="B45" s="12" t="s">
        <v>95</v>
      </c>
      <c r="C45" s="13" t="s">
        <v>77</v>
      </c>
      <c r="D45" s="14" t="s">
        <v>61</v>
      </c>
      <c r="E45" s="90">
        <v>450</v>
      </c>
      <c r="F45" s="15"/>
      <c r="G45" s="15">
        <f>F45*E45</f>
        <v>0</v>
      </c>
    </row>
    <row r="46" spans="1:7" ht="25.5" customHeight="1" x14ac:dyDescent="0.2">
      <c r="A46" s="11" t="s">
        <v>65</v>
      </c>
      <c r="B46" s="11" t="s">
        <v>163</v>
      </c>
      <c r="C46" s="11" t="s">
        <v>70</v>
      </c>
      <c r="D46" s="14" t="s">
        <v>61</v>
      </c>
      <c r="E46" s="90">
        <v>971.75</v>
      </c>
      <c r="F46" s="15"/>
      <c r="G46" s="15">
        <f t="shared" ref="G46:G56" si="8">F46*E46</f>
        <v>0</v>
      </c>
    </row>
    <row r="47" spans="1:7" ht="15.75" x14ac:dyDescent="0.2">
      <c r="A47" s="11" t="s">
        <v>66</v>
      </c>
      <c r="B47" s="11" t="s">
        <v>162</v>
      </c>
      <c r="C47" s="11" t="s">
        <v>45</v>
      </c>
      <c r="D47" s="14" t="s">
        <v>61</v>
      </c>
      <c r="E47" s="90">
        <v>364.5</v>
      </c>
      <c r="F47" s="15"/>
      <c r="G47" s="15">
        <f t="shared" si="8"/>
        <v>0</v>
      </c>
    </row>
    <row r="48" spans="1:7" s="80" customFormat="1" ht="15.6" customHeight="1" x14ac:dyDescent="0.2">
      <c r="A48" s="77">
        <v>40507</v>
      </c>
      <c r="B48" s="88" t="s">
        <v>161</v>
      </c>
      <c r="C48" s="11" t="s">
        <v>45</v>
      </c>
      <c r="D48" s="75" t="s">
        <v>158</v>
      </c>
      <c r="E48" s="78">
        <v>48</v>
      </c>
      <c r="F48" s="79"/>
      <c r="G48" s="15">
        <f t="shared" si="8"/>
        <v>0</v>
      </c>
    </row>
    <row r="49" spans="1:14" ht="15.75" x14ac:dyDescent="0.2">
      <c r="A49" s="11">
        <v>40511</v>
      </c>
      <c r="B49" s="11" t="s">
        <v>159</v>
      </c>
      <c r="C49" s="11" t="s">
        <v>160</v>
      </c>
      <c r="D49" s="14" t="s">
        <v>158</v>
      </c>
      <c r="E49" s="90">
        <v>41</v>
      </c>
      <c r="F49" s="15"/>
      <c r="G49" s="15">
        <f t="shared" si="8"/>
        <v>0</v>
      </c>
    </row>
    <row r="50" spans="1:14" ht="15.75" x14ac:dyDescent="0.2">
      <c r="A50" s="11">
        <v>43002</v>
      </c>
      <c r="B50" s="11" t="s">
        <v>84</v>
      </c>
      <c r="C50" s="11" t="s">
        <v>69</v>
      </c>
      <c r="D50" s="14" t="s">
        <v>61</v>
      </c>
      <c r="E50" s="90">
        <v>274</v>
      </c>
      <c r="F50" s="15"/>
      <c r="G50" s="15">
        <f t="shared" si="8"/>
        <v>0</v>
      </c>
    </row>
    <row r="51" spans="1:14" ht="15.75" x14ac:dyDescent="0.2">
      <c r="A51" s="11">
        <v>44501</v>
      </c>
      <c r="B51" s="11" t="s">
        <v>83</v>
      </c>
      <c r="C51" s="11" t="s">
        <v>69</v>
      </c>
      <c r="D51" s="14" t="s">
        <v>61</v>
      </c>
      <c r="E51" s="90">
        <v>51</v>
      </c>
      <c r="F51" s="15"/>
      <c r="G51" s="15">
        <f t="shared" si="8"/>
        <v>0</v>
      </c>
    </row>
    <row r="52" spans="1:14" ht="15.6" customHeight="1" x14ac:dyDescent="0.2">
      <c r="A52" s="11" t="s">
        <v>71</v>
      </c>
      <c r="B52" s="11" t="s">
        <v>72</v>
      </c>
      <c r="C52" s="16" t="s">
        <v>74</v>
      </c>
      <c r="D52" s="14" t="s">
        <v>16</v>
      </c>
      <c r="E52" s="90">
        <v>55</v>
      </c>
      <c r="F52" s="15"/>
      <c r="G52" s="15">
        <f t="shared" si="8"/>
        <v>0</v>
      </c>
    </row>
    <row r="53" spans="1:14" ht="15.6" customHeight="1" x14ac:dyDescent="0.2">
      <c r="A53" s="11" t="s">
        <v>73</v>
      </c>
      <c r="B53" s="11" t="s">
        <v>72</v>
      </c>
      <c r="C53" s="16" t="s">
        <v>46</v>
      </c>
      <c r="D53" s="14" t="s">
        <v>16</v>
      </c>
      <c r="E53" s="90">
        <v>97</v>
      </c>
      <c r="F53" s="15"/>
      <c r="G53" s="15">
        <f t="shared" si="8"/>
        <v>0</v>
      </c>
    </row>
    <row r="54" spans="1:14" ht="25.5" x14ac:dyDescent="0.2">
      <c r="A54" s="11" t="s">
        <v>136</v>
      </c>
      <c r="B54" s="11" t="s">
        <v>134</v>
      </c>
      <c r="C54" s="16" t="s">
        <v>132</v>
      </c>
      <c r="D54" s="14" t="s">
        <v>80</v>
      </c>
      <c r="E54" s="90">
        <v>613</v>
      </c>
      <c r="F54" s="15"/>
      <c r="G54" s="15">
        <f t="shared" si="8"/>
        <v>0</v>
      </c>
      <c r="H54" s="63"/>
      <c r="I54" s="62"/>
      <c r="J54" s="62"/>
      <c r="K54" s="63"/>
      <c r="L54" s="63"/>
      <c r="M54" s="63"/>
      <c r="N54" s="63"/>
    </row>
    <row r="55" spans="1:14" ht="25.5" x14ac:dyDescent="0.2">
      <c r="A55" s="11" t="s">
        <v>137</v>
      </c>
      <c r="B55" s="11" t="s">
        <v>166</v>
      </c>
      <c r="C55" s="16" t="s">
        <v>132</v>
      </c>
      <c r="D55" s="14" t="s">
        <v>80</v>
      </c>
      <c r="E55" s="90">
        <v>11</v>
      </c>
      <c r="F55" s="15"/>
      <c r="G55" s="15">
        <f t="shared" ref="G55" si="9">F55*E55</f>
        <v>0</v>
      </c>
      <c r="H55" s="63"/>
      <c r="I55" s="62"/>
      <c r="J55" s="62"/>
      <c r="K55" s="63"/>
      <c r="L55" s="63"/>
      <c r="M55" s="63"/>
      <c r="N55" s="63"/>
    </row>
    <row r="56" spans="1:14" ht="25.5" x14ac:dyDescent="0.2">
      <c r="A56" s="11" t="s">
        <v>138</v>
      </c>
      <c r="B56" s="11" t="s">
        <v>135</v>
      </c>
      <c r="C56" s="11" t="s">
        <v>133</v>
      </c>
      <c r="D56" s="14" t="s">
        <v>61</v>
      </c>
      <c r="E56" s="90">
        <v>354</v>
      </c>
      <c r="F56" s="15"/>
      <c r="G56" s="15">
        <f t="shared" si="8"/>
        <v>0</v>
      </c>
    </row>
    <row r="57" spans="1:14" ht="15.6" customHeight="1" thickBot="1" x14ac:dyDescent="0.25">
      <c r="A57" s="17"/>
      <c r="B57" s="18"/>
      <c r="C57" s="18"/>
      <c r="D57" s="19"/>
      <c r="E57" s="101"/>
      <c r="F57" s="20"/>
      <c r="G57" s="20"/>
    </row>
    <row r="58" spans="1:14" ht="15.6" customHeight="1" thickTop="1" x14ac:dyDescent="0.2">
      <c r="A58" s="21"/>
      <c r="B58" s="21"/>
      <c r="C58" s="21"/>
      <c r="D58" s="22"/>
      <c r="E58" s="93"/>
      <c r="F58" s="71" t="s">
        <v>13</v>
      </c>
      <c r="G58" s="38">
        <f>SUM(G45:G57)</f>
        <v>0</v>
      </c>
    </row>
    <row r="59" spans="1:14" ht="15.6" customHeight="1" x14ac:dyDescent="0.2">
      <c r="A59" s="39"/>
      <c r="B59" s="42"/>
      <c r="C59" s="42"/>
      <c r="D59" s="40"/>
    </row>
    <row r="60" spans="1:14" ht="15.6" customHeight="1" x14ac:dyDescent="0.25">
      <c r="A60" s="32" t="s">
        <v>22</v>
      </c>
      <c r="B60" s="42"/>
      <c r="C60" s="42"/>
      <c r="D60" s="40"/>
    </row>
    <row r="61" spans="1:14" ht="15.6" customHeight="1" thickBot="1" x14ac:dyDescent="0.25">
      <c r="A61" s="34" t="s">
        <v>0</v>
      </c>
      <c r="B61" s="34" t="s">
        <v>1</v>
      </c>
      <c r="C61" s="34" t="s">
        <v>2</v>
      </c>
      <c r="D61" s="35" t="s">
        <v>3</v>
      </c>
      <c r="E61" s="99" t="s">
        <v>4</v>
      </c>
      <c r="F61" s="36" t="s">
        <v>5</v>
      </c>
      <c r="G61" s="36" t="s">
        <v>6</v>
      </c>
    </row>
    <row r="62" spans="1:14" s="108" customFormat="1" ht="13.5" thickTop="1" x14ac:dyDescent="0.2">
      <c r="A62" s="110"/>
      <c r="B62" s="107"/>
      <c r="C62" s="110"/>
      <c r="D62" s="111"/>
      <c r="E62" s="113"/>
      <c r="F62" s="112"/>
      <c r="G62" s="109"/>
    </row>
    <row r="63" spans="1:14" ht="15.6" customHeight="1" x14ac:dyDescent="0.25">
      <c r="A63" s="46"/>
      <c r="B63" s="26" t="s">
        <v>44</v>
      </c>
      <c r="C63" s="46"/>
      <c r="D63" s="6"/>
      <c r="E63" s="95"/>
      <c r="F63" s="47"/>
      <c r="G63" s="47"/>
    </row>
    <row r="64" spans="1:14" ht="13.5" thickBot="1" x14ac:dyDescent="0.25">
      <c r="A64" s="7"/>
      <c r="B64" s="7"/>
      <c r="C64" s="7"/>
      <c r="D64" s="8"/>
      <c r="E64" s="100"/>
      <c r="F64" s="9"/>
      <c r="G64" s="9"/>
    </row>
    <row r="65" spans="1:7" s="76" customFormat="1" ht="15.75" thickTop="1" x14ac:dyDescent="0.2">
      <c r="A65" s="21"/>
      <c r="B65" s="21"/>
      <c r="C65" s="21"/>
      <c r="D65" s="22"/>
      <c r="E65" s="93"/>
      <c r="F65" s="71" t="s">
        <v>13</v>
      </c>
      <c r="G65" s="38">
        <f>SUM(G62:G64)</f>
        <v>0</v>
      </c>
    </row>
    <row r="66" spans="1:7" s="76" customFormat="1" ht="15" x14ac:dyDescent="0.2">
      <c r="A66" s="39"/>
      <c r="B66" s="39"/>
      <c r="C66" s="39"/>
      <c r="D66" s="40"/>
      <c r="E66" s="98"/>
      <c r="F66" s="33"/>
      <c r="G66" s="33"/>
    </row>
    <row r="67" spans="1:7" ht="15.6" customHeight="1" x14ac:dyDescent="0.25">
      <c r="A67" s="32" t="s">
        <v>23</v>
      </c>
    </row>
    <row r="68" spans="1:7" ht="15.6" customHeight="1" thickBot="1" x14ac:dyDescent="0.25">
      <c r="A68" s="34" t="s">
        <v>0</v>
      </c>
      <c r="B68" s="34" t="s">
        <v>1</v>
      </c>
      <c r="C68" s="34" t="s">
        <v>2</v>
      </c>
      <c r="D68" s="35" t="s">
        <v>3</v>
      </c>
      <c r="E68" s="99" t="s">
        <v>4</v>
      </c>
      <c r="F68" s="36" t="s">
        <v>5</v>
      </c>
      <c r="G68" s="36" t="s">
        <v>6</v>
      </c>
    </row>
    <row r="69" spans="1:7" ht="15.6" customHeight="1" thickTop="1" x14ac:dyDescent="0.2">
      <c r="A69" s="43"/>
      <c r="B69" s="43"/>
      <c r="C69" s="43"/>
      <c r="D69" s="44"/>
      <c r="E69" s="102"/>
      <c r="F69" s="45"/>
      <c r="G69" s="45"/>
    </row>
    <row r="70" spans="1:7" ht="15.6" customHeight="1" x14ac:dyDescent="0.25">
      <c r="A70" s="46"/>
      <c r="B70" s="26" t="s">
        <v>44</v>
      </c>
      <c r="C70" s="46"/>
      <c r="D70" s="6"/>
      <c r="E70" s="95"/>
      <c r="F70" s="47"/>
      <c r="G70" s="47"/>
    </row>
    <row r="71" spans="1:7" ht="15.6" customHeight="1" thickBot="1" x14ac:dyDescent="0.25">
      <c r="A71" s="48"/>
      <c r="B71" s="48"/>
      <c r="C71" s="48"/>
      <c r="D71" s="49"/>
      <c r="E71" s="103"/>
      <c r="F71" s="50"/>
      <c r="G71" s="50"/>
    </row>
    <row r="72" spans="1:7" ht="15.6" customHeight="1" thickTop="1" x14ac:dyDescent="0.2">
      <c r="A72" s="21"/>
      <c r="B72" s="21"/>
      <c r="C72" s="21"/>
      <c r="D72" s="22"/>
      <c r="E72" s="93"/>
      <c r="F72" s="71" t="s">
        <v>13</v>
      </c>
      <c r="G72" s="38">
        <f>SUM(G69:G71)</f>
        <v>0</v>
      </c>
    </row>
    <row r="73" spans="1:7" ht="15.6" customHeight="1" x14ac:dyDescent="0.2">
      <c r="A73" s="39"/>
      <c r="B73" s="39"/>
      <c r="C73" s="39"/>
      <c r="D73" s="40"/>
    </row>
    <row r="74" spans="1:7" ht="15.6" customHeight="1" x14ac:dyDescent="0.25">
      <c r="A74" s="32" t="s">
        <v>24</v>
      </c>
    </row>
    <row r="75" spans="1:7" ht="15.6" customHeight="1" thickBot="1" x14ac:dyDescent="0.25">
      <c r="A75" s="34" t="s">
        <v>0</v>
      </c>
      <c r="B75" s="34" t="s">
        <v>1</v>
      </c>
      <c r="C75" s="34" t="s">
        <v>2</v>
      </c>
      <c r="D75" s="35" t="s">
        <v>3</v>
      </c>
      <c r="E75" s="99" t="s">
        <v>4</v>
      </c>
      <c r="F75" s="36" t="s">
        <v>5</v>
      </c>
      <c r="G75" s="36" t="s">
        <v>6</v>
      </c>
    </row>
    <row r="76" spans="1:7" ht="15.6" customHeight="1" thickTop="1" x14ac:dyDescent="0.2">
      <c r="A76" s="2">
        <v>70107</v>
      </c>
      <c r="B76" s="2" t="s">
        <v>139</v>
      </c>
      <c r="C76" s="2"/>
      <c r="D76" s="4" t="s">
        <v>17</v>
      </c>
      <c r="E76" s="91">
        <v>6</v>
      </c>
      <c r="F76" s="5"/>
      <c r="G76" s="5">
        <f t="shared" ref="G76:G78" si="10">E76*F76</f>
        <v>0</v>
      </c>
    </row>
    <row r="77" spans="1:7" ht="15.6" customHeight="1" x14ac:dyDescent="0.2">
      <c r="A77" s="2">
        <v>70108</v>
      </c>
      <c r="B77" s="2" t="s">
        <v>140</v>
      </c>
      <c r="C77" s="2"/>
      <c r="D77" s="4" t="s">
        <v>17</v>
      </c>
      <c r="E77" s="91">
        <v>5</v>
      </c>
      <c r="F77" s="5"/>
      <c r="G77" s="5">
        <f t="shared" si="10"/>
        <v>0</v>
      </c>
    </row>
    <row r="78" spans="1:7" ht="14.25" customHeight="1" x14ac:dyDescent="0.2">
      <c r="A78" s="2">
        <v>70201</v>
      </c>
      <c r="B78" s="2" t="s">
        <v>141</v>
      </c>
      <c r="C78" s="2"/>
      <c r="D78" s="4" t="s">
        <v>59</v>
      </c>
      <c r="E78" s="91">
        <v>3</v>
      </c>
      <c r="F78" s="5"/>
      <c r="G78" s="5">
        <f t="shared" si="10"/>
        <v>0</v>
      </c>
    </row>
    <row r="79" spans="1:7" ht="15.6" customHeight="1" thickBot="1" x14ac:dyDescent="0.25">
      <c r="A79" s="7"/>
      <c r="B79" s="7"/>
      <c r="C79" s="7"/>
      <c r="D79" s="8"/>
      <c r="E79" s="100"/>
      <c r="F79" s="9"/>
      <c r="G79" s="9"/>
    </row>
    <row r="80" spans="1:7" ht="15.6" customHeight="1" thickTop="1" x14ac:dyDescent="0.2">
      <c r="A80" s="21"/>
      <c r="B80" s="21"/>
      <c r="C80" s="21"/>
      <c r="D80" s="22"/>
      <c r="E80" s="93"/>
      <c r="F80" s="71" t="s">
        <v>13</v>
      </c>
      <c r="G80" s="38">
        <f>SUM(G76:G79)</f>
        <v>0</v>
      </c>
    </row>
    <row r="81" spans="1:7" ht="27" customHeight="1" x14ac:dyDescent="0.2">
      <c r="A81" s="39"/>
      <c r="B81" s="39"/>
      <c r="C81" s="39"/>
      <c r="D81" s="40"/>
    </row>
    <row r="82" spans="1:7" ht="15.6" customHeight="1" x14ac:dyDescent="0.25">
      <c r="A82" s="32" t="s">
        <v>25</v>
      </c>
    </row>
    <row r="83" spans="1:7" ht="15.6" customHeight="1" thickBot="1" x14ac:dyDescent="0.25">
      <c r="A83" s="34" t="s">
        <v>0</v>
      </c>
      <c r="B83" s="34" t="s">
        <v>1</v>
      </c>
      <c r="C83" s="34" t="s">
        <v>2</v>
      </c>
      <c r="D83" s="35" t="s">
        <v>3</v>
      </c>
      <c r="E83" s="99" t="s">
        <v>4</v>
      </c>
      <c r="F83" s="36" t="s">
        <v>5</v>
      </c>
      <c r="G83" s="36" t="s">
        <v>6</v>
      </c>
    </row>
    <row r="84" spans="1:7" ht="13.5" thickTop="1" x14ac:dyDescent="0.2">
      <c r="A84" s="77"/>
      <c r="B84" s="83"/>
      <c r="C84" s="84"/>
      <c r="D84" s="85"/>
      <c r="E84" s="94"/>
      <c r="F84" s="86"/>
      <c r="G84" s="82"/>
    </row>
    <row r="85" spans="1:7" x14ac:dyDescent="0.2">
      <c r="A85" s="77"/>
      <c r="B85" s="87" t="s">
        <v>96</v>
      </c>
      <c r="C85" s="81"/>
      <c r="D85" s="85"/>
      <c r="E85" s="94"/>
      <c r="F85" s="86"/>
      <c r="G85" s="82"/>
    </row>
    <row r="86" spans="1:7" ht="60.75" customHeight="1" x14ac:dyDescent="0.2">
      <c r="A86" s="77">
        <v>80117</v>
      </c>
      <c r="B86" s="77" t="s">
        <v>97</v>
      </c>
      <c r="C86" s="124" t="s">
        <v>98</v>
      </c>
      <c r="D86" s="75" t="s">
        <v>16</v>
      </c>
      <c r="E86" s="94">
        <v>22</v>
      </c>
      <c r="F86" s="79"/>
      <c r="G86" s="59">
        <f t="shared" ref="G86:G97" si="11">F86*E86</f>
        <v>0</v>
      </c>
    </row>
    <row r="87" spans="1:7" ht="73.5" customHeight="1" x14ac:dyDescent="0.2">
      <c r="A87" s="77">
        <v>80119</v>
      </c>
      <c r="B87" s="77" t="s">
        <v>99</v>
      </c>
      <c r="C87" s="124"/>
      <c r="D87" s="75" t="s">
        <v>16</v>
      </c>
      <c r="E87" s="94">
        <v>6</v>
      </c>
      <c r="F87" s="79"/>
      <c r="G87" s="59">
        <f t="shared" si="11"/>
        <v>0</v>
      </c>
    </row>
    <row r="88" spans="1:7" ht="25.5" x14ac:dyDescent="0.2">
      <c r="A88" s="77">
        <v>80121</v>
      </c>
      <c r="B88" s="77" t="s">
        <v>100</v>
      </c>
      <c r="C88" s="77" t="s">
        <v>101</v>
      </c>
      <c r="D88" s="75" t="s">
        <v>15</v>
      </c>
      <c r="E88" s="94">
        <v>1</v>
      </c>
      <c r="F88" s="79"/>
      <c r="G88" s="59">
        <f t="shared" si="11"/>
        <v>0</v>
      </c>
    </row>
    <row r="89" spans="1:7" ht="38.25" x14ac:dyDescent="0.2">
      <c r="A89" s="77"/>
      <c r="B89" s="77" t="s">
        <v>131</v>
      </c>
      <c r="C89" s="77"/>
      <c r="D89" s="75" t="s">
        <v>102</v>
      </c>
      <c r="E89" s="94">
        <v>1</v>
      </c>
      <c r="F89" s="79"/>
      <c r="G89" s="59">
        <f t="shared" si="11"/>
        <v>0</v>
      </c>
    </row>
    <row r="90" spans="1:7" ht="25.5" x14ac:dyDescent="0.2">
      <c r="A90" s="77">
        <v>80122</v>
      </c>
      <c r="B90" s="77" t="s">
        <v>103</v>
      </c>
      <c r="C90" s="77" t="s">
        <v>104</v>
      </c>
      <c r="D90" s="75" t="s">
        <v>15</v>
      </c>
      <c r="E90" s="94">
        <v>4</v>
      </c>
      <c r="F90" s="79"/>
      <c r="G90" s="59">
        <f t="shared" si="11"/>
        <v>0</v>
      </c>
    </row>
    <row r="91" spans="1:7" ht="25.5" x14ac:dyDescent="0.2">
      <c r="A91" s="77">
        <v>80122</v>
      </c>
      <c r="B91" s="77" t="s">
        <v>103</v>
      </c>
      <c r="C91" s="77" t="s">
        <v>105</v>
      </c>
      <c r="D91" s="75" t="s">
        <v>15</v>
      </c>
      <c r="E91" s="94">
        <v>1</v>
      </c>
      <c r="F91" s="79"/>
      <c r="G91" s="59">
        <f t="shared" si="11"/>
        <v>0</v>
      </c>
    </row>
    <row r="92" spans="1:7" ht="25.5" x14ac:dyDescent="0.2">
      <c r="A92" s="77">
        <v>80122</v>
      </c>
      <c r="B92" s="77" t="s">
        <v>103</v>
      </c>
      <c r="C92" s="77" t="s">
        <v>106</v>
      </c>
      <c r="D92" s="75" t="s">
        <v>15</v>
      </c>
      <c r="E92" s="94">
        <v>1</v>
      </c>
      <c r="F92" s="79"/>
      <c r="G92" s="59">
        <f t="shared" si="11"/>
        <v>0</v>
      </c>
    </row>
    <row r="93" spans="1:7" ht="158.25" customHeight="1" x14ac:dyDescent="0.2">
      <c r="A93" s="77">
        <v>80123</v>
      </c>
      <c r="B93" s="77" t="s">
        <v>107</v>
      </c>
      <c r="C93" s="77" t="s">
        <v>108</v>
      </c>
      <c r="D93" s="75" t="s">
        <v>109</v>
      </c>
      <c r="E93" s="94">
        <v>1</v>
      </c>
      <c r="F93" s="79"/>
      <c r="G93" s="59">
        <f t="shared" si="11"/>
        <v>0</v>
      </c>
    </row>
    <row r="94" spans="1:7" ht="89.25" x14ac:dyDescent="0.2">
      <c r="A94" s="77">
        <v>80123</v>
      </c>
      <c r="B94" s="77" t="s">
        <v>110</v>
      </c>
      <c r="C94" s="77" t="s">
        <v>111</v>
      </c>
      <c r="D94" s="75" t="s">
        <v>112</v>
      </c>
      <c r="E94" s="94">
        <v>1</v>
      </c>
      <c r="F94" s="79"/>
      <c r="G94" s="59">
        <f t="shared" si="11"/>
        <v>0</v>
      </c>
    </row>
    <row r="95" spans="1:7" ht="63.75" x14ac:dyDescent="0.2">
      <c r="A95" s="77">
        <v>80125</v>
      </c>
      <c r="B95" s="77" t="s">
        <v>113</v>
      </c>
      <c r="C95" s="77" t="s">
        <v>114</v>
      </c>
      <c r="D95" s="75" t="s">
        <v>17</v>
      </c>
      <c r="E95" s="94">
        <v>2</v>
      </c>
      <c r="F95" s="79"/>
      <c r="G95" s="59">
        <f t="shared" si="11"/>
        <v>0</v>
      </c>
    </row>
    <row r="96" spans="1:7" x14ac:dyDescent="0.2">
      <c r="A96" s="77">
        <v>80133</v>
      </c>
      <c r="B96" s="77" t="s">
        <v>115</v>
      </c>
      <c r="C96" s="77"/>
      <c r="D96" s="75" t="s">
        <v>116</v>
      </c>
      <c r="E96" s="94">
        <v>1</v>
      </c>
      <c r="F96" s="79"/>
      <c r="G96" s="59">
        <f t="shared" si="11"/>
        <v>0</v>
      </c>
    </row>
    <row r="97" spans="1:7" x14ac:dyDescent="0.2">
      <c r="A97" s="77">
        <v>80134</v>
      </c>
      <c r="B97" s="77" t="s">
        <v>85</v>
      </c>
      <c r="C97" s="77"/>
      <c r="D97" s="75" t="s">
        <v>16</v>
      </c>
      <c r="E97" s="94">
        <v>22</v>
      </c>
      <c r="F97" s="79"/>
      <c r="G97" s="59">
        <f t="shared" si="11"/>
        <v>0</v>
      </c>
    </row>
    <row r="98" spans="1:7" x14ac:dyDescent="0.2">
      <c r="A98" s="77"/>
      <c r="B98" s="77"/>
      <c r="C98" s="77"/>
      <c r="D98" s="75"/>
      <c r="E98" s="94"/>
      <c r="F98" s="79"/>
      <c r="G98" s="82"/>
    </row>
    <row r="99" spans="1:7" ht="18" customHeight="1" x14ac:dyDescent="0.2">
      <c r="A99" s="77"/>
      <c r="B99" s="87" t="s">
        <v>130</v>
      </c>
      <c r="C99" s="77"/>
      <c r="D99" s="75"/>
      <c r="E99" s="94"/>
      <c r="F99" s="79"/>
      <c r="G99" s="82"/>
    </row>
    <row r="100" spans="1:7" ht="63.75" x14ac:dyDescent="0.2">
      <c r="A100" s="77">
        <v>80302</v>
      </c>
      <c r="B100" s="88" t="s">
        <v>117</v>
      </c>
      <c r="C100" s="88" t="s">
        <v>118</v>
      </c>
      <c r="D100" s="75" t="s">
        <v>15</v>
      </c>
      <c r="E100" s="94">
        <v>1</v>
      </c>
      <c r="F100" s="79"/>
      <c r="G100" s="59">
        <f t="shared" ref="G100:G108" si="12">F100*E100</f>
        <v>0</v>
      </c>
    </row>
    <row r="101" spans="1:7" ht="38.25" x14ac:dyDescent="0.2">
      <c r="A101" s="77">
        <v>80302</v>
      </c>
      <c r="B101" s="88" t="s">
        <v>117</v>
      </c>
      <c r="C101" s="88" t="s">
        <v>119</v>
      </c>
      <c r="D101" s="75" t="s">
        <v>17</v>
      </c>
      <c r="E101" s="94">
        <v>1</v>
      </c>
      <c r="F101" s="79"/>
      <c r="G101" s="59">
        <f t="shared" si="12"/>
        <v>0</v>
      </c>
    </row>
    <row r="102" spans="1:7" ht="38.25" x14ac:dyDescent="0.2">
      <c r="A102" s="77">
        <v>80308</v>
      </c>
      <c r="B102" s="88" t="s">
        <v>120</v>
      </c>
      <c r="C102" s="125" t="s">
        <v>121</v>
      </c>
      <c r="D102" s="75" t="s">
        <v>16</v>
      </c>
      <c r="E102" s="94">
        <v>90</v>
      </c>
      <c r="F102" s="79"/>
      <c r="G102" s="59">
        <f t="shared" si="12"/>
        <v>0</v>
      </c>
    </row>
    <row r="103" spans="1:7" ht="123.75" customHeight="1" x14ac:dyDescent="0.2">
      <c r="A103" s="77"/>
      <c r="B103" s="88" t="s">
        <v>122</v>
      </c>
      <c r="C103" s="126"/>
      <c r="D103" s="75" t="s">
        <v>79</v>
      </c>
      <c r="E103" s="94">
        <v>3</v>
      </c>
      <c r="F103" s="79"/>
      <c r="G103" s="59">
        <f t="shared" si="12"/>
        <v>0</v>
      </c>
    </row>
    <row r="104" spans="1:7" ht="55.5" customHeight="1" x14ac:dyDescent="0.2">
      <c r="A104" s="77"/>
      <c r="B104" s="88" t="s">
        <v>123</v>
      </c>
      <c r="C104" s="127"/>
      <c r="D104" s="75" t="s">
        <v>112</v>
      </c>
      <c r="E104" s="94">
        <v>1</v>
      </c>
      <c r="F104" s="79"/>
      <c r="G104" s="59">
        <f t="shared" si="12"/>
        <v>0</v>
      </c>
    </row>
    <row r="105" spans="1:7" ht="42" customHeight="1" x14ac:dyDescent="0.2">
      <c r="A105" s="77">
        <v>80310</v>
      </c>
      <c r="B105" s="88" t="s">
        <v>124</v>
      </c>
      <c r="C105" s="89" t="s">
        <v>125</v>
      </c>
      <c r="D105" s="75" t="s">
        <v>15</v>
      </c>
      <c r="E105" s="94">
        <v>1</v>
      </c>
      <c r="F105" s="79"/>
      <c r="G105" s="59">
        <f t="shared" si="12"/>
        <v>0</v>
      </c>
    </row>
    <row r="106" spans="1:7" ht="25.5" x14ac:dyDescent="0.2">
      <c r="A106" s="77">
        <v>80311</v>
      </c>
      <c r="B106" s="88" t="s">
        <v>126</v>
      </c>
      <c r="C106" s="89" t="s">
        <v>125</v>
      </c>
      <c r="D106" s="75" t="s">
        <v>15</v>
      </c>
      <c r="E106" s="94">
        <v>9</v>
      </c>
      <c r="F106" s="79"/>
      <c r="G106" s="59">
        <f t="shared" si="12"/>
        <v>0</v>
      </c>
    </row>
    <row r="107" spans="1:7" ht="63.75" x14ac:dyDescent="0.2">
      <c r="A107" s="77">
        <v>80314</v>
      </c>
      <c r="B107" s="88" t="s">
        <v>127</v>
      </c>
      <c r="C107" s="88" t="s">
        <v>114</v>
      </c>
      <c r="D107" s="75" t="s">
        <v>15</v>
      </c>
      <c r="E107" s="94">
        <v>2</v>
      </c>
      <c r="F107" s="79"/>
      <c r="G107" s="59">
        <f t="shared" si="12"/>
        <v>0</v>
      </c>
    </row>
    <row r="108" spans="1:7" ht="305.25" customHeight="1" x14ac:dyDescent="0.2">
      <c r="A108" s="77">
        <v>80316</v>
      </c>
      <c r="B108" s="88" t="s">
        <v>128</v>
      </c>
      <c r="C108" s="88" t="s">
        <v>129</v>
      </c>
      <c r="D108" s="75" t="s">
        <v>15</v>
      </c>
      <c r="E108" s="94">
        <v>4</v>
      </c>
      <c r="F108" s="79"/>
      <c r="G108" s="59">
        <f t="shared" si="12"/>
        <v>0</v>
      </c>
    </row>
    <row r="109" spans="1:7" x14ac:dyDescent="0.2">
      <c r="A109" s="77">
        <v>80324</v>
      </c>
      <c r="B109" s="77" t="s">
        <v>115</v>
      </c>
      <c r="C109" s="77"/>
      <c r="D109" s="75" t="s">
        <v>116</v>
      </c>
      <c r="E109" s="94">
        <v>1</v>
      </c>
      <c r="F109" s="79"/>
      <c r="G109" s="59">
        <f>F109*E109</f>
        <v>0</v>
      </c>
    </row>
    <row r="110" spans="1:7" x14ac:dyDescent="0.2">
      <c r="A110" s="77">
        <v>80325</v>
      </c>
      <c r="B110" s="77" t="s">
        <v>85</v>
      </c>
      <c r="C110" s="77"/>
      <c r="D110" s="75" t="s">
        <v>16</v>
      </c>
      <c r="E110" s="94">
        <v>90</v>
      </c>
      <c r="F110" s="79"/>
      <c r="G110" s="59">
        <f>F110*E110</f>
        <v>0</v>
      </c>
    </row>
    <row r="111" spans="1:7" ht="13.5" thickBot="1" x14ac:dyDescent="0.25">
      <c r="A111" s="7"/>
      <c r="B111" s="7"/>
      <c r="C111" s="7"/>
      <c r="D111" s="8"/>
      <c r="E111" s="100"/>
      <c r="F111" s="9"/>
      <c r="G111" s="9"/>
    </row>
    <row r="112" spans="1:7" ht="13.5" thickTop="1" x14ac:dyDescent="0.2">
      <c r="A112" s="21"/>
      <c r="B112" s="21"/>
      <c r="C112" s="21"/>
      <c r="D112" s="22"/>
      <c r="E112" s="93"/>
      <c r="F112" s="71" t="s">
        <v>13</v>
      </c>
      <c r="G112" s="38">
        <f>SUM(G84:G111)</f>
        <v>0</v>
      </c>
    </row>
    <row r="113" spans="1:14" x14ac:dyDescent="0.2">
      <c r="A113" s="39"/>
      <c r="B113" s="39"/>
      <c r="C113" s="39"/>
      <c r="D113" s="40"/>
      <c r="F113" s="72"/>
      <c r="G113" s="41"/>
    </row>
    <row r="114" spans="1:14" ht="15.75" x14ac:dyDescent="0.25">
      <c r="A114" s="32" t="s">
        <v>26</v>
      </c>
    </row>
    <row r="115" spans="1:14" ht="15.6" customHeight="1" thickBot="1" x14ac:dyDescent="0.25">
      <c r="A115" s="34" t="s">
        <v>0</v>
      </c>
      <c r="B115" s="34" t="s">
        <v>1</v>
      </c>
      <c r="C115" s="34" t="s">
        <v>2</v>
      </c>
      <c r="D115" s="35" t="s">
        <v>3</v>
      </c>
      <c r="E115" s="99" t="s">
        <v>4</v>
      </c>
      <c r="F115" s="36" t="s">
        <v>5</v>
      </c>
      <c r="G115" s="36" t="s">
        <v>6</v>
      </c>
    </row>
    <row r="116" spans="1:14" ht="15.6" customHeight="1" thickTop="1" x14ac:dyDescent="0.2">
      <c r="A116" s="21" t="s">
        <v>155</v>
      </c>
      <c r="B116" s="21" t="s">
        <v>27</v>
      </c>
      <c r="C116" s="21" t="s">
        <v>142</v>
      </c>
      <c r="D116" s="22" t="s">
        <v>59</v>
      </c>
      <c r="E116" s="93">
        <v>232</v>
      </c>
      <c r="F116" s="23"/>
      <c r="G116" s="5">
        <f>F116*E116</f>
        <v>0</v>
      </c>
    </row>
    <row r="117" spans="1:14" ht="25.5" x14ac:dyDescent="0.2">
      <c r="A117" s="21" t="s">
        <v>156</v>
      </c>
      <c r="B117" s="21" t="s">
        <v>157</v>
      </c>
      <c r="C117" s="83"/>
      <c r="D117" s="22" t="s">
        <v>59</v>
      </c>
      <c r="E117" s="93">
        <v>160</v>
      </c>
      <c r="F117" s="23"/>
      <c r="G117" s="5">
        <f>F117*E117</f>
        <v>0</v>
      </c>
    </row>
    <row r="118" spans="1:14" s="92" customFormat="1" ht="38.25" x14ac:dyDescent="0.25">
      <c r="A118" s="2" t="s">
        <v>150</v>
      </c>
      <c r="B118" s="2" t="s">
        <v>148</v>
      </c>
      <c r="C118" s="2" t="s">
        <v>149</v>
      </c>
      <c r="D118" s="4" t="s">
        <v>17</v>
      </c>
      <c r="E118" s="91">
        <v>21</v>
      </c>
      <c r="F118" s="59"/>
      <c r="G118" s="59">
        <f>F118*E118</f>
        <v>0</v>
      </c>
      <c r="H118" s="63"/>
      <c r="I118" s="62"/>
      <c r="J118" s="62"/>
      <c r="K118" s="63"/>
      <c r="L118" s="63"/>
      <c r="M118" s="63"/>
      <c r="N118" s="63"/>
    </row>
    <row r="119" spans="1:14" s="92" customFormat="1" ht="25.5" x14ac:dyDescent="0.25">
      <c r="A119" s="2" t="s">
        <v>151</v>
      </c>
      <c r="B119" s="2" t="s">
        <v>148</v>
      </c>
      <c r="C119" s="2" t="s">
        <v>154</v>
      </c>
      <c r="D119" s="4" t="s">
        <v>17</v>
      </c>
      <c r="E119" s="91">
        <v>1</v>
      </c>
      <c r="F119" s="59"/>
      <c r="G119" s="59">
        <f>F119*E119</f>
        <v>0</v>
      </c>
      <c r="H119" s="63"/>
      <c r="I119" s="62"/>
      <c r="J119" s="62"/>
      <c r="K119" s="63"/>
      <c r="L119" s="63"/>
      <c r="M119" s="63"/>
      <c r="N119" s="63"/>
    </row>
    <row r="120" spans="1:14" s="92" customFormat="1" ht="38.25" x14ac:dyDescent="0.25">
      <c r="A120" s="2" t="s">
        <v>152</v>
      </c>
      <c r="B120" s="2" t="s">
        <v>143</v>
      </c>
      <c r="C120" s="2" t="s">
        <v>144</v>
      </c>
      <c r="D120" s="4" t="s">
        <v>17</v>
      </c>
      <c r="E120" s="91">
        <v>4</v>
      </c>
      <c r="F120" s="59"/>
      <c r="G120" s="59">
        <f t="shared" ref="G120:G122" si="13">F120*E120</f>
        <v>0</v>
      </c>
      <c r="H120" s="63"/>
      <c r="I120" s="62"/>
      <c r="J120" s="62"/>
      <c r="K120" s="63"/>
      <c r="L120" s="63"/>
      <c r="M120" s="63"/>
      <c r="N120" s="63"/>
    </row>
    <row r="121" spans="1:14" s="92" customFormat="1" ht="76.5" x14ac:dyDescent="0.25">
      <c r="A121" s="2" t="s">
        <v>153</v>
      </c>
      <c r="B121" s="2" t="s">
        <v>143</v>
      </c>
      <c r="C121" s="2" t="s">
        <v>145</v>
      </c>
      <c r="D121" s="4" t="s">
        <v>17</v>
      </c>
      <c r="E121" s="91">
        <v>4</v>
      </c>
      <c r="F121" s="59"/>
      <c r="G121" s="59">
        <f t="shared" si="13"/>
        <v>0</v>
      </c>
      <c r="H121" s="63"/>
      <c r="I121" s="62"/>
      <c r="J121" s="62"/>
      <c r="K121" s="63"/>
      <c r="L121" s="63"/>
      <c r="M121" s="63"/>
      <c r="N121" s="63"/>
    </row>
    <row r="122" spans="1:14" s="92" customFormat="1" ht="25.5" x14ac:dyDescent="0.25">
      <c r="A122" s="2">
        <v>90603</v>
      </c>
      <c r="B122" s="2" t="s">
        <v>146</v>
      </c>
      <c r="C122" s="2" t="s">
        <v>147</v>
      </c>
      <c r="D122" s="4" t="s">
        <v>17</v>
      </c>
      <c r="E122" s="91">
        <v>45</v>
      </c>
      <c r="F122" s="59"/>
      <c r="G122" s="59">
        <f t="shared" si="13"/>
        <v>0</v>
      </c>
      <c r="H122" s="63"/>
      <c r="I122" s="62"/>
      <c r="J122" s="62"/>
      <c r="K122" s="63"/>
      <c r="L122" s="63"/>
      <c r="M122" s="63"/>
      <c r="N122" s="63"/>
    </row>
    <row r="123" spans="1:14" ht="15.6" customHeight="1" thickBot="1" x14ac:dyDescent="0.25">
      <c r="A123" s="48"/>
      <c r="B123" s="48"/>
      <c r="C123" s="48"/>
      <c r="D123" s="49"/>
      <c r="E123" s="103"/>
      <c r="F123" s="50"/>
      <c r="G123" s="50"/>
    </row>
    <row r="124" spans="1:14" ht="15.6" customHeight="1" thickTop="1" x14ac:dyDescent="0.2">
      <c r="A124" s="21"/>
      <c r="B124" s="21"/>
      <c r="C124" s="21"/>
      <c r="D124" s="22"/>
      <c r="E124" s="93"/>
      <c r="F124" s="71" t="s">
        <v>13</v>
      </c>
      <c r="G124" s="38">
        <f>SUM(G116:G123)</f>
        <v>0</v>
      </c>
    </row>
    <row r="125" spans="1:14" s="80" customFormat="1" x14ac:dyDescent="0.2">
      <c r="A125" s="39"/>
      <c r="B125" s="39"/>
      <c r="C125" s="39"/>
      <c r="D125" s="40"/>
      <c r="E125" s="98"/>
      <c r="F125" s="72"/>
      <c r="G125" s="41"/>
    </row>
    <row r="126" spans="1:14" s="80" customFormat="1" ht="15.6" customHeight="1" x14ac:dyDescent="0.25">
      <c r="A126" s="32" t="s">
        <v>28</v>
      </c>
      <c r="B126" s="25"/>
      <c r="C126" s="25"/>
      <c r="D126" s="30"/>
      <c r="E126" s="98"/>
      <c r="F126" s="33"/>
      <c r="G126" s="33"/>
    </row>
    <row r="127" spans="1:14" ht="15.6" customHeight="1" thickBot="1" x14ac:dyDescent="0.25">
      <c r="A127" s="34" t="s">
        <v>0</v>
      </c>
      <c r="B127" s="34" t="s">
        <v>1</v>
      </c>
      <c r="C127" s="34" t="s">
        <v>2</v>
      </c>
      <c r="D127" s="35" t="s">
        <v>3</v>
      </c>
      <c r="E127" s="99" t="s">
        <v>4</v>
      </c>
      <c r="F127" s="36" t="s">
        <v>5</v>
      </c>
      <c r="G127" s="36" t="s">
        <v>6</v>
      </c>
    </row>
    <row r="128" spans="1:14" ht="15.6" customHeight="1" thickTop="1" x14ac:dyDescent="0.2">
      <c r="A128" s="21"/>
      <c r="B128" s="21"/>
      <c r="C128" s="21"/>
      <c r="D128" s="22"/>
      <c r="E128" s="93"/>
      <c r="F128" s="23"/>
      <c r="G128" s="23"/>
    </row>
    <row r="129" spans="1:7" ht="15.6" customHeight="1" x14ac:dyDescent="0.25">
      <c r="A129" s="51"/>
      <c r="B129" s="26" t="s">
        <v>44</v>
      </c>
      <c r="C129" s="51"/>
      <c r="D129" s="52"/>
      <c r="E129" s="104"/>
      <c r="F129" s="53"/>
      <c r="G129" s="53"/>
    </row>
    <row r="130" spans="1:7" ht="15.6" customHeight="1" thickBot="1" x14ac:dyDescent="0.25">
      <c r="A130" s="34"/>
      <c r="B130" s="34"/>
      <c r="C130" s="34"/>
      <c r="D130" s="35"/>
      <c r="E130" s="100"/>
      <c r="F130" s="9"/>
      <c r="G130" s="9"/>
    </row>
    <row r="131" spans="1:7" ht="15.6" customHeight="1" thickTop="1" x14ac:dyDescent="0.2">
      <c r="A131" s="21"/>
      <c r="B131" s="21"/>
      <c r="C131" s="21"/>
      <c r="D131" s="22"/>
      <c r="E131" s="93"/>
      <c r="F131" s="71" t="s">
        <v>13</v>
      </c>
      <c r="G131" s="38">
        <f>SUM(G128:G130)</f>
        <v>0</v>
      </c>
    </row>
    <row r="132" spans="1:7" ht="15.6" customHeight="1" x14ac:dyDescent="0.2"/>
    <row r="133" spans="1:7" ht="15.6" customHeight="1" x14ac:dyDescent="0.2"/>
    <row r="134" spans="1:7" ht="15.6" customHeight="1" x14ac:dyDescent="0.25">
      <c r="A134" s="121" t="s">
        <v>29</v>
      </c>
      <c r="B134" s="121"/>
      <c r="C134" s="121"/>
      <c r="D134" s="121"/>
      <c r="E134" s="121"/>
      <c r="F134" s="73"/>
      <c r="G134" s="54"/>
    </row>
    <row r="135" spans="1:7" ht="15.6" customHeight="1" x14ac:dyDescent="0.2">
      <c r="A135" s="24"/>
      <c r="B135" s="55"/>
      <c r="C135" s="55"/>
      <c r="D135" s="40"/>
      <c r="E135" s="105"/>
      <c r="F135" s="73"/>
      <c r="G135" s="54"/>
    </row>
    <row r="136" spans="1:7" ht="15.6" customHeight="1" x14ac:dyDescent="0.2">
      <c r="A136" s="114" t="s">
        <v>30</v>
      </c>
      <c r="B136" s="114"/>
      <c r="C136" s="114"/>
      <c r="D136" s="114"/>
      <c r="E136" s="114"/>
      <c r="F136" s="122">
        <f>G18</f>
        <v>0</v>
      </c>
      <c r="G136" s="123"/>
    </row>
    <row r="137" spans="1:7" ht="15.6" customHeight="1" x14ac:dyDescent="0.2">
      <c r="A137" s="114" t="s">
        <v>31</v>
      </c>
      <c r="B137" s="114"/>
      <c r="C137" s="114"/>
      <c r="D137" s="114"/>
      <c r="E137" s="114"/>
      <c r="F137" s="122">
        <f>G29</f>
        <v>0</v>
      </c>
      <c r="G137" s="123"/>
    </row>
    <row r="138" spans="1:7" ht="15.6" customHeight="1" x14ac:dyDescent="0.2">
      <c r="A138" s="114" t="s">
        <v>32</v>
      </c>
      <c r="B138" s="114"/>
      <c r="C138" s="114"/>
      <c r="D138" s="114"/>
      <c r="E138" s="114"/>
      <c r="F138" s="115">
        <f>G41</f>
        <v>0</v>
      </c>
      <c r="G138" s="115"/>
    </row>
    <row r="139" spans="1:7" ht="15.6" customHeight="1" x14ac:dyDescent="0.2">
      <c r="A139" s="114" t="s">
        <v>33</v>
      </c>
      <c r="B139" s="114"/>
      <c r="C139" s="114"/>
      <c r="D139" s="114"/>
      <c r="E139" s="114"/>
      <c r="F139" s="115">
        <f>G58</f>
        <v>0</v>
      </c>
      <c r="G139" s="115"/>
    </row>
    <row r="140" spans="1:7" ht="15.6" customHeight="1" x14ac:dyDescent="0.2">
      <c r="A140" s="114" t="s">
        <v>34</v>
      </c>
      <c r="B140" s="114"/>
      <c r="C140" s="114"/>
      <c r="D140" s="114"/>
      <c r="E140" s="114"/>
      <c r="F140" s="115">
        <f>G65</f>
        <v>0</v>
      </c>
      <c r="G140" s="115"/>
    </row>
    <row r="141" spans="1:7" ht="15.6" customHeight="1" x14ac:dyDescent="0.2">
      <c r="A141" s="114" t="s">
        <v>35</v>
      </c>
      <c r="B141" s="114"/>
      <c r="C141" s="114"/>
      <c r="D141" s="114"/>
      <c r="E141" s="114"/>
      <c r="F141" s="115">
        <f>G72</f>
        <v>0</v>
      </c>
      <c r="G141" s="115"/>
    </row>
    <row r="142" spans="1:7" ht="15.6" customHeight="1" x14ac:dyDescent="0.2">
      <c r="A142" s="114" t="s">
        <v>36</v>
      </c>
      <c r="B142" s="114"/>
      <c r="C142" s="114"/>
      <c r="D142" s="114"/>
      <c r="E142" s="114"/>
      <c r="F142" s="115">
        <f>G80</f>
        <v>0</v>
      </c>
      <c r="G142" s="115"/>
    </row>
    <row r="143" spans="1:7" ht="15.6" customHeight="1" x14ac:dyDescent="0.2">
      <c r="A143" s="114" t="s">
        <v>37</v>
      </c>
      <c r="B143" s="114"/>
      <c r="C143" s="114"/>
      <c r="D143" s="114"/>
      <c r="E143" s="114"/>
      <c r="F143" s="115">
        <f>G112</f>
        <v>0</v>
      </c>
      <c r="G143" s="115"/>
    </row>
    <row r="144" spans="1:7" ht="15.6" customHeight="1" x14ac:dyDescent="0.2">
      <c r="A144" s="114" t="s">
        <v>38</v>
      </c>
      <c r="B144" s="114"/>
      <c r="C144" s="114"/>
      <c r="D144" s="114"/>
      <c r="E144" s="114"/>
      <c r="F144" s="115">
        <f>G124</f>
        <v>0</v>
      </c>
      <c r="G144" s="115"/>
    </row>
    <row r="145" spans="1:7" ht="15.6" customHeight="1" x14ac:dyDescent="0.2">
      <c r="A145" s="114" t="s">
        <v>39</v>
      </c>
      <c r="B145" s="114"/>
      <c r="C145" s="114"/>
      <c r="D145" s="114"/>
      <c r="E145" s="114"/>
      <c r="F145" s="115">
        <f>G131</f>
        <v>0</v>
      </c>
      <c r="G145" s="115"/>
    </row>
    <row r="146" spans="1:7" ht="15.6" customHeight="1" x14ac:dyDescent="0.2">
      <c r="A146" s="24"/>
      <c r="B146" s="55"/>
      <c r="C146" s="55"/>
      <c r="D146" s="40"/>
      <c r="E146" s="105"/>
      <c r="F146" s="74"/>
      <c r="G146" s="54"/>
    </row>
    <row r="147" spans="1:7" ht="15.6" customHeight="1" x14ac:dyDescent="0.2">
      <c r="A147" s="24"/>
      <c r="B147" s="55"/>
      <c r="C147" s="117" t="s">
        <v>40</v>
      </c>
      <c r="D147" s="117"/>
      <c r="E147" s="117"/>
      <c r="F147" s="115">
        <f>ROUND(SUM(F136:G146),2)</f>
        <v>0</v>
      </c>
      <c r="G147" s="115"/>
    </row>
    <row r="148" spans="1:7" ht="15.6" customHeight="1" x14ac:dyDescent="0.2">
      <c r="A148" s="24"/>
      <c r="B148" s="55"/>
      <c r="C148" s="118" t="s">
        <v>67</v>
      </c>
      <c r="D148" s="119"/>
      <c r="E148" s="120"/>
      <c r="F148" s="56"/>
      <c r="G148" s="56">
        <f>F147*5%</f>
        <v>0</v>
      </c>
    </row>
    <row r="149" spans="1:7" ht="15.6" customHeight="1" x14ac:dyDescent="0.2">
      <c r="A149" s="24"/>
      <c r="B149" s="55"/>
      <c r="C149" s="57"/>
      <c r="D149" s="58"/>
      <c r="E149" s="106" t="s">
        <v>68</v>
      </c>
      <c r="F149" s="56"/>
      <c r="G149" s="56">
        <f>SUM(F147:G148)</f>
        <v>0</v>
      </c>
    </row>
    <row r="150" spans="1:7" ht="15.6" customHeight="1" x14ac:dyDescent="0.2">
      <c r="A150" s="24"/>
      <c r="B150" s="55"/>
      <c r="C150" s="116" t="s">
        <v>41</v>
      </c>
      <c r="D150" s="116"/>
      <c r="E150" s="116"/>
      <c r="F150" s="115">
        <f>G149*20%</f>
        <v>0</v>
      </c>
      <c r="G150" s="115"/>
    </row>
    <row r="151" spans="1:7" ht="15.6" customHeight="1" x14ac:dyDescent="0.2">
      <c r="A151" s="24"/>
      <c r="B151" s="55"/>
      <c r="C151" s="116" t="s">
        <v>42</v>
      </c>
      <c r="D151" s="116"/>
      <c r="E151" s="116"/>
      <c r="F151" s="115">
        <f>SUM(F149:G150)</f>
        <v>0</v>
      </c>
      <c r="G151" s="115"/>
    </row>
    <row r="152" spans="1:7" ht="15.6" customHeight="1" x14ac:dyDescent="0.2"/>
    <row r="153" spans="1:7" ht="15.6" customHeight="1" x14ac:dyDescent="0.2"/>
    <row r="154" spans="1:7" ht="15.6" customHeight="1" x14ac:dyDescent="0.2"/>
    <row r="155" spans="1:7" ht="15.6" customHeight="1" x14ac:dyDescent="0.2"/>
  </sheetData>
  <mergeCells count="35">
    <mergeCell ref="C86:C87"/>
    <mergeCell ref="C102:C104"/>
    <mergeCell ref="A2:G2"/>
    <mergeCell ref="A3:G3"/>
    <mergeCell ref="A4:G4"/>
    <mergeCell ref="A5:G5"/>
    <mergeCell ref="F7:G7"/>
    <mergeCell ref="A134:E134"/>
    <mergeCell ref="A136:E136"/>
    <mergeCell ref="F136:G136"/>
    <mergeCell ref="A137:E137"/>
    <mergeCell ref="F137:G137"/>
    <mergeCell ref="C151:E151"/>
    <mergeCell ref="F151:G151"/>
    <mergeCell ref="A144:E144"/>
    <mergeCell ref="F144:G144"/>
    <mergeCell ref="A145:E145"/>
    <mergeCell ref="F145:G145"/>
    <mergeCell ref="C147:E147"/>
    <mergeCell ref="F147:G147"/>
    <mergeCell ref="C148:E148"/>
    <mergeCell ref="C150:E150"/>
    <mergeCell ref="F150:G150"/>
    <mergeCell ref="A138:E138"/>
    <mergeCell ref="F138:G138"/>
    <mergeCell ref="A139:E139"/>
    <mergeCell ref="F139:G139"/>
    <mergeCell ref="A140:E140"/>
    <mergeCell ref="F140:G140"/>
    <mergeCell ref="A141:E141"/>
    <mergeCell ref="F141:G141"/>
    <mergeCell ref="A142:E142"/>
    <mergeCell ref="F142:G142"/>
    <mergeCell ref="A143:E143"/>
    <mergeCell ref="F143:G143"/>
  </mergeCells>
  <pageMargins left="0.7" right="0.7" top="0.75" bottom="0.75" header="0.3" footer="0.3"/>
  <pageSetup paperSize="9" scale="77" fitToHeight="0" orientation="portrait" r:id="rId1"/>
  <headerFooter>
    <oddHeader>&amp;L&amp;10Kululoend
I lõik&amp;R&amp;10Saaremaa vald, Leisi alevi, Orissaare mnt 2a Leisi Konsumi asendiplaani osa
Klotoid OÜ töö nr 080324 
Staadium: Põhiprojekt</oddHeader>
    <oddFooter>&amp;L&amp;10Teehoiutööde tehnilised kirjeldused versioon 18.02.2019&amp;R&amp;10&amp;F</oddFooter>
  </headerFooter>
  <rowBreaks count="2" manualBreakCount="2">
    <brk id="42" max="6" man="1"/>
    <brk id="7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workbookViewId="0">
      <selection activeCell="B15" sqref="B15"/>
    </sheetView>
  </sheetViews>
  <sheetFormatPr defaultRowHeight="15" x14ac:dyDescent="0.25"/>
  <cols>
    <col min="1" max="1" width="23.42578125" bestFit="1" customWidth="1"/>
    <col min="2" max="2" width="17.42578125" bestFit="1" customWidth="1"/>
  </cols>
  <sheetData>
    <row r="1" spans="1:2" x14ac:dyDescent="0.25">
      <c r="A1" t="s">
        <v>48</v>
      </c>
      <c r="B1">
        <v>1157</v>
      </c>
    </row>
    <row r="2" spans="1:2" x14ac:dyDescent="0.25">
      <c r="A2" t="s">
        <v>49</v>
      </c>
      <c r="B2">
        <v>250</v>
      </c>
    </row>
    <row r="3" spans="1:2" x14ac:dyDescent="0.25">
      <c r="A3" t="s">
        <v>50</v>
      </c>
      <c r="B3" s="1" t="s">
        <v>52</v>
      </c>
    </row>
    <row r="4" spans="1:2" x14ac:dyDescent="0.25">
      <c r="A4" t="s">
        <v>53</v>
      </c>
      <c r="B4" s="1" t="s">
        <v>54</v>
      </c>
    </row>
    <row r="5" spans="1:2" x14ac:dyDescent="0.25">
      <c r="A5" t="s">
        <v>56</v>
      </c>
      <c r="B5" s="1">
        <v>1720</v>
      </c>
    </row>
    <row r="6" spans="1:2" x14ac:dyDescent="0.25">
      <c r="A6" t="s">
        <v>57</v>
      </c>
      <c r="B6" s="1">
        <v>600</v>
      </c>
    </row>
    <row r="7" spans="1:2" x14ac:dyDescent="0.25">
      <c r="A7" t="s">
        <v>55</v>
      </c>
      <c r="B7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1</vt:i4>
      </vt:variant>
    </vt:vector>
  </HeadingPairs>
  <TitlesOfParts>
    <vt:vector size="3" baseType="lpstr">
      <vt:lpstr>Leht1</vt:lpstr>
      <vt:lpstr>ABI</vt:lpstr>
      <vt:lpstr>Leht1!Prindiala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2024-08-27T13:27:14Z</dcterms:modified>
</cp:coreProperties>
</file>