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30"/>
  <workbookPr defaultThemeVersion="166925"/>
  <mc:AlternateContent xmlns:mc="http://schemas.openxmlformats.org/markup-compatibility/2006">
    <mc:Choice Requires="x15">
      <x15ac:absPath xmlns:x15ac="http://schemas.microsoft.com/office/spreadsheetml/2010/11/ac" url="https://viljandihaigla.sharepoint.com/sites/Nukogukoosolekutettevalmistavadmaterjalid/Shared Documents/2025/17.02.2025/"/>
    </mc:Choice>
  </mc:AlternateContent>
  <xr:revisionPtr revIDLastSave="0" documentId="8_{E5040699-230D-4ECA-B33C-08690D9056B6}" xr6:coauthVersionLast="47" xr6:coauthVersionMax="47" xr10:uidLastSave="{00000000-0000-0000-0000-000000000000}"/>
  <bookViews>
    <workbookView xWindow="-120" yWindow="-120" windowWidth="29040" windowHeight="15720" xr2:uid="{373EB28A-D684-4854-A041-8321A5FA55AB}"/>
  </bookViews>
  <sheets>
    <sheet name="Haigla" sheetId="1" r:id="rId1"/>
    <sheet name="Leht1"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17" i="1" l="1"/>
  <c r="W18" i="1"/>
  <c r="V5" i="1"/>
  <c r="W5" i="1" s="1"/>
  <c r="L14" i="1"/>
  <c r="V14" i="1" s="1"/>
  <c r="W14" i="1" s="1"/>
  <c r="V20" i="1"/>
  <c r="V23" i="1"/>
  <c r="V17" i="1"/>
  <c r="V16" i="1"/>
  <c r="W15" i="1"/>
  <c r="V15" i="1"/>
  <c r="W13" i="1"/>
  <c r="W12" i="1"/>
  <c r="V12" i="1"/>
  <c r="V11" i="1"/>
  <c r="W9" i="1"/>
  <c r="V9" i="1"/>
  <c r="W8" i="1"/>
  <c r="W7" i="1"/>
  <c r="V7" i="1"/>
  <c r="V8" i="1"/>
  <c r="W4" i="1"/>
  <c r="X4" i="1" s="1"/>
  <c r="V4" i="1"/>
  <c r="V13" i="1"/>
  <c r="X20" i="1"/>
  <c r="W19" i="1"/>
  <c r="V6" i="1"/>
  <c r="W6" i="1" s="1"/>
  <c r="X6" i="1" s="1"/>
  <c r="X15" i="1" l="1"/>
  <c r="K14" i="1"/>
  <c r="I14" i="1" l="1"/>
  <c r="X7" i="1"/>
  <c r="W11" i="1"/>
  <c r="X11" i="1" s="1"/>
  <c r="X14" i="1"/>
  <c r="X19" i="1"/>
  <c r="I6" i="1"/>
  <c r="W16" i="1"/>
  <c r="X16" i="1" s="1"/>
  <c r="X9" i="1"/>
  <c r="X12" i="1"/>
  <c r="X13" i="1"/>
  <c r="X17" i="1"/>
  <c r="X18" i="1"/>
  <c r="X22" i="1"/>
  <c r="X23" i="1"/>
  <c r="W24" i="1"/>
  <c r="X24" i="1" s="1"/>
  <c r="X5" i="1"/>
  <c r="X8" i="1"/>
  <c r="E14" i="1"/>
  <c r="F14" i="1"/>
  <c r="G14" i="1"/>
  <c r="X2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Piret Sults</author>
  </authors>
  <commentList>
    <comment ref="R3" authorId="0" shapeId="0" xr:uid="{9A98D1AA-3DE1-4A2F-8CE9-9EFE32731646}">
      <text>
        <r>
          <rPr>
            <b/>
            <sz val="9"/>
            <color indexed="81"/>
            <rFont val="Segoe UI"/>
            <family val="2"/>
          </rPr>
          <t>Piret Sults:</t>
        </r>
        <r>
          <rPr>
            <sz val="9"/>
            <color indexed="81"/>
            <rFont val="Segoe UI"/>
            <family val="2"/>
          </rPr>
          <t xml:space="preserve">
Kes vastutab selle eest, et eemärk on juhitud ja mõõdetud. </t>
        </r>
      </text>
    </comment>
    <comment ref="J4" authorId="0" shapeId="0" xr:uid="{F41DEC11-73EF-4CF7-8B5F-F607C2D8E9DE}">
      <text>
        <r>
          <rPr>
            <b/>
            <sz val="9"/>
            <color indexed="81"/>
            <rFont val="Segoe UI"/>
            <family val="2"/>
          </rPr>
          <t>Piret Sults:</t>
        </r>
        <r>
          <rPr>
            <sz val="9"/>
            <color indexed="81"/>
            <rFont val="Segoe UI"/>
            <family val="2"/>
          </rPr>
          <t xml:space="preserve">
Töötajate rahulolu uuring on ettevalmistamisel ja jaanuaris 2025 planeerime läbi viia rahololu uuringu, kus saame sisendi eesmärgi seadmiseks. </t>
        </r>
      </text>
    </comment>
    <comment ref="J5" authorId="0" shapeId="0" xr:uid="{E45FF52D-D365-4ABD-A382-E8786462F9F3}">
      <text>
        <r>
          <rPr>
            <b/>
            <sz val="9"/>
            <color indexed="81"/>
            <rFont val="Segoe UI"/>
            <family val="2"/>
          </rPr>
          <t>Piret Sults:</t>
        </r>
        <r>
          <rPr>
            <sz val="9"/>
            <color indexed="81"/>
            <rFont val="Segoe UI"/>
            <family val="2"/>
          </rPr>
          <t xml:space="preserve">
2024 ettevalmistamisel juhtide koolitus "muudatuste juhtimine" toimumisaeg IV kv 2024. 
Väljatöötamisel on eesmärgid: 2. Meeskonna tulemuslikkuse mõõdik
Jälgida, kuidas juhid suudavad oma meeskonnad viia seatud eesmärkide saavutamiseni. 
2. Meeskonna tulemuslikkuse mõõdik
Jälgida, kuidas juhid suudavad oma meeskonnad viia seatud eesmärkide saavutamiseni. 
3. Töötajate arengu toetamise mõõdik:
Hinnata, kui palju töötajaid osalevad koolitustel ning milline on koolitustest saadav kasu.
4. Kommunaiktsiooni mõõdik:
Hinnata, kui hästi juhid suudavad tagada avatud ja regulaarse infovahetuse meeskonnaga.
5. Juhtide enesearengu mõõdik:
Jälgida, kui palju juhte osaleb juhtimisalastel koolitustel.</t>
        </r>
      </text>
    </comment>
    <comment ref="G7" authorId="0" shapeId="0" xr:uid="{33C00071-88A9-4007-B827-4FE0AC1A25BC}">
      <text>
        <r>
          <rPr>
            <b/>
            <sz val="9"/>
            <color indexed="81"/>
            <rFont val="Segoe UI"/>
            <family val="2"/>
          </rPr>
          <t>Piret Sults:</t>
        </r>
        <r>
          <rPr>
            <sz val="9"/>
            <color indexed="81"/>
            <rFont val="Segoe UI"/>
            <family val="2"/>
          </rPr>
          <t xml:space="preserve">
Viimase 10 aastaga on keskmine vanuse muutus -11 aastat ehk 2014 oli kekmine vanus 54 aastat</t>
        </r>
      </text>
    </comment>
    <comment ref="I11" authorId="0" shapeId="0" xr:uid="{8A4BF225-6F2C-4D09-B6F1-AEB35CAF8B9E}">
      <text>
        <r>
          <rPr>
            <b/>
            <sz val="9"/>
            <color indexed="81"/>
            <rFont val="Segoe UI"/>
            <family val="2"/>
          </rPr>
          <t>Piret Sults:</t>
        </r>
        <r>
          <rPr>
            <sz val="9"/>
            <color indexed="81"/>
            <rFont val="Segoe UI"/>
            <family val="2"/>
          </rPr>
          <t xml:space="preserve">
Juuni algul oli esimene koolitus. Järgnevad koolitused on planeeritud alates septembrist. </t>
        </r>
      </text>
    </comment>
    <comment ref="J11" authorId="0" shapeId="0" xr:uid="{06792CDC-6278-4533-AF6D-DE11862523B8}">
      <text>
        <r>
          <rPr>
            <b/>
            <sz val="9"/>
            <color indexed="81"/>
            <rFont val="Segoe UI"/>
            <family val="2"/>
          </rPr>
          <t>Piret Sults:</t>
        </r>
        <r>
          <rPr>
            <sz val="9"/>
            <color indexed="81"/>
            <rFont val="Segoe UI"/>
            <family val="2"/>
          </rPr>
          <t xml:space="preserve">
* Infoturbe ABC anname ka uutele töötajatele uue töötaja päeval. 
* Viime läbi eraldi Infoturbe ABC üksustele, kus kõige vähem kolitatud töötajaid.  
* ettevalmistamisel on iga-aastase  veebipõhise küberkoolituse ja testi väljatöötamine. </t>
        </r>
      </text>
    </comment>
    <comment ref="I12" authorId="0" shapeId="0" xr:uid="{4D0B5856-E5C4-493B-A198-AAFFED124DED}">
      <text>
        <r>
          <rPr>
            <b/>
            <sz val="9"/>
            <color indexed="81"/>
            <rFont val="Segoe UI"/>
            <family val="2"/>
          </rPr>
          <t>Piret Sults:</t>
        </r>
        <r>
          <rPr>
            <sz val="9"/>
            <color indexed="81"/>
            <rFont val="Segoe UI"/>
            <family val="2"/>
          </rPr>
          <t xml:space="preserve">
Alustame mõõdiku väljatöötamise tegevustega sügisel. </t>
        </r>
      </text>
    </comment>
    <comment ref="E13" authorId="0" shapeId="0" xr:uid="{76420D3B-EE3B-44F0-B8C3-63A39A57B9B7}">
      <text>
        <r>
          <rPr>
            <b/>
            <sz val="9"/>
            <color indexed="81"/>
            <rFont val="Segoe UI"/>
            <family val="2"/>
          </rPr>
          <t>Piret Sults:</t>
        </r>
        <r>
          <rPr>
            <sz val="9"/>
            <color indexed="81"/>
            <rFont val="Segoe UI"/>
            <family val="2"/>
          </rPr>
          <t xml:space="preserve">
4 kuu andmed, kuna slustasime 2021 OJ raporteerimisega</t>
        </r>
      </text>
    </comment>
    <comment ref="E15" authorId="0" shapeId="0" xr:uid="{1C7AF444-2DCD-473C-86A7-3C33C8605E55}">
      <text>
        <r>
          <rPr>
            <b/>
            <sz val="9"/>
            <color indexed="81"/>
            <rFont val="Segoe UI"/>
            <family val="2"/>
          </rPr>
          <t>Piret Sults:</t>
        </r>
        <r>
          <rPr>
            <sz val="9"/>
            <color indexed="81"/>
            <rFont val="Segoe UI"/>
            <family val="2"/>
          </rPr>
          <t xml:space="preserve">
Siin andmed novemrist, kuna siis läksime EHLile üle</t>
        </r>
      </text>
    </comment>
    <comment ref="C16" authorId="0" shapeId="0" xr:uid="{9EE865D8-489B-47A4-B355-B6779CF2AB77}">
      <text>
        <r>
          <rPr>
            <b/>
            <sz val="9"/>
            <color indexed="81"/>
            <rFont val="Segoe UI"/>
            <family val="2"/>
          </rPr>
          <t>Piret Sults:</t>
        </r>
        <r>
          <rPr>
            <sz val="9"/>
            <color indexed="81"/>
            <rFont val="Segoe UI"/>
            <family val="2"/>
          </rPr>
          <t xml:space="preserve">
Kulude-tulude suhe põhitegevuses.
2024 on algses eelarves põhitegevuse tulem +100 000 eurot, kulu/tuludega 99,2%.
2023. a oli täitmine põhitegevuse tulemi osas +374 900 eurot, kulu/tuludega 99,1%.
2022-2020 küsi palun Taimi käest põhitegevuse tulude kogusumma ja kulude kogusumma.
</t>
        </r>
      </text>
    </comment>
    <comment ref="I16" authorId="0" shapeId="0" xr:uid="{E932559B-F126-4403-9552-565E33186A38}">
      <text>
        <r>
          <rPr>
            <b/>
            <sz val="9"/>
            <color indexed="81"/>
            <rFont val="Segoe UI"/>
            <family val="2"/>
          </rPr>
          <t>Piret Sults:</t>
        </r>
        <r>
          <rPr>
            <sz val="9"/>
            <color indexed="81"/>
            <rFont val="Segoe UI"/>
            <family val="2"/>
          </rPr>
          <t xml:space="preserve">
Finants on 4 kuu andmed</t>
        </r>
      </text>
    </comment>
    <comment ref="C17" authorId="0" shapeId="0" xr:uid="{FD48F842-B1DA-4646-B728-D0E3E2928EFE}">
      <text>
        <r>
          <rPr>
            <b/>
            <sz val="9"/>
            <color indexed="81"/>
            <rFont val="Segoe UI"/>
            <family val="2"/>
          </rPr>
          <t>Piret Sults:</t>
        </r>
        <r>
          <rPr>
            <sz val="9"/>
            <color indexed="81"/>
            <rFont val="Segoe UI"/>
            <family val="2"/>
          </rPr>
          <t xml:space="preserve">
Kogutulu vaates ehk eelarves planeeritud tulu täitmine</t>
        </r>
      </text>
    </comment>
    <comment ref="I17" authorId="0" shapeId="0" xr:uid="{8BEC4884-26F5-4EE5-8717-8FD20A28FD92}">
      <text>
        <r>
          <rPr>
            <b/>
            <sz val="9"/>
            <color indexed="81"/>
            <rFont val="Segoe UI"/>
            <family val="2"/>
          </rPr>
          <t>Piret Sults:</t>
        </r>
        <r>
          <rPr>
            <sz val="9"/>
            <color indexed="81"/>
            <rFont val="Segoe UI"/>
            <family val="2"/>
          </rPr>
          <t xml:space="preserve">
Finants on nelja kuu andmed</t>
        </r>
      </text>
    </comment>
    <comment ref="J17" authorId="0" shapeId="0" xr:uid="{6EA8224D-712B-475F-9F78-4E16CFF22001}">
      <text>
        <r>
          <rPr>
            <b/>
            <sz val="9"/>
            <color indexed="81"/>
            <rFont val="Segoe UI"/>
            <family val="2"/>
          </rPr>
          <t>Piret Sults:</t>
        </r>
        <r>
          <rPr>
            <sz val="9"/>
            <color indexed="81"/>
            <rFont val="Segoe UI"/>
            <family val="2"/>
          </rPr>
          <t xml:space="preserve">
Algses eelarves kavandasime põhitegevuse tulemi 140 tuhat eurot.
Tegelikus 7 kuu täitmises on tulem üle 7 korra suurem ehk 1 miljon eurot.
Teenuste müügi ja personalikulude eelarved on täidetud 58%, mis vastab 7 kuu proportsioonile.
Majandamiskulude eelarve täitmine on 48%. 
• Mitmetel eelarveridadel on kas kulud veel ees või on nende vajadust uuesti üle vaadates tehtud soetusi väiksemas mahus. 
• Inventari majandamiskuludes on täitmine 7 kuuga vaid 24% ja IT-kuludes 30%. 
• Palju meditsiinitehnikat on hangetes alles II poolaastal.
• Kütte ja elektri kuludes on täimine 53%, siin sõltub tegelik kulu nii hinnast kui välistemperatuurist.
</t>
        </r>
      </text>
    </comment>
    <comment ref="H19" authorId="0" shapeId="0" xr:uid="{6774DC5E-D639-4158-9405-92CC520A5FAF}">
      <text>
        <r>
          <rPr>
            <b/>
            <sz val="9"/>
            <color indexed="81"/>
            <rFont val="Segoe UI"/>
            <family val="2"/>
          </rPr>
          <t>Piret Sults:</t>
        </r>
        <r>
          <rPr>
            <sz val="9"/>
            <color indexed="81"/>
            <rFont val="Segoe UI"/>
            <family val="2"/>
          </rPr>
          <t xml:space="preserve">
I kvartalil on olnud ÜT 15019. Statistika näitab, et ÜT I kv tehakse ca 21%, II 29%, III 24% ja IV 26%.  Seega 2024 eesmärk võiks olla ca 71519 h</t>
        </r>
      </text>
    </comment>
    <comment ref="I19" authorId="0" shapeId="0" xr:uid="{6943D98D-282B-4887-9C41-CF542A346C0C}">
      <text>
        <r>
          <rPr>
            <b/>
            <sz val="9"/>
            <color indexed="81"/>
            <rFont val="Segoe UI"/>
            <family val="2"/>
          </rPr>
          <t>Piret Sults:</t>
        </r>
        <r>
          <rPr>
            <sz val="9"/>
            <color indexed="81"/>
            <rFont val="Segoe UI"/>
            <family val="2"/>
          </rPr>
          <t xml:space="preserve">
5 kuud</t>
        </r>
      </text>
    </comment>
    <comment ref="I23" authorId="0" shapeId="0" xr:uid="{ADFD1B0B-B3E6-4298-B7AD-D8A2B110E9A9}">
      <text>
        <r>
          <rPr>
            <b/>
            <sz val="9"/>
            <color indexed="81"/>
            <rFont val="Segoe UI"/>
            <family val="2"/>
          </rPr>
          <t>Piret Sults:</t>
        </r>
        <r>
          <rPr>
            <sz val="9"/>
            <color indexed="81"/>
            <rFont val="Segoe UI"/>
            <family val="2"/>
          </rPr>
          <t xml:space="preserve">
Esialgne mõttepaber olemas</t>
        </r>
      </text>
    </comment>
    <comment ref="J23" authorId="0" shapeId="0" xr:uid="{EF494414-C1D9-4860-85A8-1D1ADAE308A0}">
      <text>
        <r>
          <rPr>
            <b/>
            <sz val="9"/>
            <color indexed="81"/>
            <rFont val="Segoe UI"/>
            <family val="2"/>
          </rPr>
          <t>Piret Sults:</t>
        </r>
      </text>
    </comment>
    <comment ref="J24" authorId="0" shapeId="0" xr:uid="{FAE19364-432E-4134-A33C-E526A880F6A1}">
      <text>
        <r>
          <rPr>
            <b/>
            <sz val="9"/>
            <color indexed="81"/>
            <rFont val="Segoe UI"/>
            <family val="2"/>
          </rPr>
          <t>Piret Sults:</t>
        </r>
        <r>
          <rPr>
            <sz val="9"/>
            <color indexed="81"/>
            <rFont val="Segoe UI"/>
            <family val="2"/>
          </rPr>
          <t xml:space="preserve">
aug seisuga on uuringus patsiente: 
Viljandi 244; 
Valga 30; 
Kuressaare 139. 
KOKKU: 413.
Küsitlus kestab veel 2025 aasta aug lõpuni</t>
        </r>
      </text>
    </comment>
  </commentList>
</comments>
</file>

<file path=xl/sharedStrings.xml><?xml version="1.0" encoding="utf-8"?>
<sst xmlns="http://schemas.openxmlformats.org/spreadsheetml/2006/main" count="126" uniqueCount="88">
  <si>
    <t>Viljandi haigla</t>
  </si>
  <si>
    <t>TULEMUS</t>
  </si>
  <si>
    <t>Fookus</t>
  </si>
  <si>
    <t>EESMÄRK</t>
  </si>
  <si>
    <t>MÕÕTMINE</t>
  </si>
  <si>
    <t>MÕÕDIK</t>
  </si>
  <si>
    <t>Tegelik 2021</t>
  </si>
  <si>
    <t>Tegelik 2022</t>
  </si>
  <si>
    <t>Tegelik 2023</t>
  </si>
  <si>
    <t>Eesmärk 2024</t>
  </si>
  <si>
    <t>Tegelik 2024 5 kuud</t>
  </si>
  <si>
    <t>Tegelik 2024 7 kuud</t>
  </si>
  <si>
    <t>Tegelik 2024 11 kuud</t>
  </si>
  <si>
    <t>Tegelik 12 kuud</t>
  </si>
  <si>
    <t>Eesmärk 2025</t>
  </si>
  <si>
    <t>Eesmärk 2026</t>
  </si>
  <si>
    <t>Eesmärk 2027</t>
  </si>
  <si>
    <t>Eesmärk 2028</t>
  </si>
  <si>
    <t>Eesmärgi juhid</t>
  </si>
  <si>
    <t>Mõõdiku kaal</t>
  </si>
  <si>
    <t>Mõõdiku grupi kaal</t>
  </si>
  <si>
    <t>Tegelik tulemus 2024</t>
  </si>
  <si>
    <t>Tulemus</t>
  </si>
  <si>
    <t>Kaalutud tulemus</t>
  </si>
  <si>
    <r>
      <t xml:space="preserve">INIMESTE HOIDMINE
</t>
    </r>
    <r>
      <rPr>
        <sz val="11"/>
        <rFont val="Calibri"/>
        <family val="2"/>
      </rPr>
      <t>Oleme atraktiivne tööandja ja toimime nii, et Viljandi haiglas on hea töötada</t>
    </r>
  </si>
  <si>
    <t>Töötajate rahulolu</t>
  </si>
  <si>
    <t>Töötajate rahulolu mõõdiku loomine</t>
  </si>
  <si>
    <t>soovitusindeks</t>
  </si>
  <si>
    <t>Luua</t>
  </si>
  <si>
    <t>Jah</t>
  </si>
  <si>
    <t xml:space="preserve">Meil on parimad juhid
</t>
  </si>
  <si>
    <t>Mentorlus ja juhtide arenguprogrammi vaates töötame välja töötajate enese- ja juhtimishinnangu mõõdiku</t>
  </si>
  <si>
    <t>keskmine</t>
  </si>
  <si>
    <t>Oleme atraktiivne tööandja</t>
  </si>
  <si>
    <t>Vabatahtlik voolavus</t>
  </si>
  <si>
    <t>lahkunud töötajad/keskm töötajate arv</t>
  </si>
  <si>
    <t>Arstide õdede keskmine vanus</t>
  </si>
  <si>
    <t>Arstide vanus</t>
  </si>
  <si>
    <t>Õdede vanus</t>
  </si>
  <si>
    <r>
      <t xml:space="preserve">KVALITEEDI TAGAMINE 
</t>
    </r>
    <r>
      <rPr>
        <sz val="11"/>
        <rFont val="Calibri"/>
        <family val="2"/>
      </rPr>
      <t>Kvaliteet on meie arengu alus ja võimaldaja</t>
    </r>
  </si>
  <si>
    <t>Patsientide rahulolu</t>
  </si>
  <si>
    <t>Soovitusindeks ambulatoorse ravi teenusel (kaasasime 2022 noored ja psühhiaatria)</t>
  </si>
  <si>
    <t>Soovitusindeks statsionaarse ravi teenusel (kaasasime 2022 noored ja psühhiaatria)</t>
  </si>
  <si>
    <t>Küberturvalisuse taseme tõstmine</t>
  </si>
  <si>
    <t>Küberturbe ABC-ga varustatud töötajate osakaal</t>
  </si>
  <si>
    <t>%</t>
  </si>
  <si>
    <t>Loomisel</t>
  </si>
  <si>
    <t>Partnerite rahulolu</t>
  </si>
  <si>
    <t>Perearstide rahulolu mõõdiku loomine</t>
  </si>
  <si>
    <t>JAH/EI</t>
  </si>
  <si>
    <t>Ravikvaliteet</t>
  </si>
  <si>
    <t>Ohujuhtumite arv</t>
  </si>
  <si>
    <t>OJ tk</t>
  </si>
  <si>
    <t>Lahendatud ohujuhtumite arv</t>
  </si>
  <si>
    <t>LOJ/OJ</t>
  </si>
  <si>
    <t>38,3%</t>
  </si>
  <si>
    <t>EMOsse tagasipöördujate arv 72 h jooksul</t>
  </si>
  <si>
    <t>2,9%</t>
  </si>
  <si>
    <t>3,6%</t>
  </si>
  <si>
    <r>
      <t xml:space="preserve">TULEMUSLIK TOIMIMINE 
</t>
    </r>
    <r>
      <rPr>
        <sz val="11"/>
        <rFont val="Calibri"/>
        <family val="2"/>
      </rPr>
      <t>Juhime tulusid ja kulusid, et tagada haigla jätkusuutlikkus ja arenguvõime</t>
    </r>
  </si>
  <si>
    <t>Jätkusuutlik majandamine</t>
  </si>
  <si>
    <t>Põhitegevuste kulu/tulu suhtearv</t>
  </si>
  <si>
    <t>täitmise %</t>
  </si>
  <si>
    <t>97,89%</t>
  </si>
  <si>
    <t>Tulemikokkulepete täitmine</t>
  </si>
  <si>
    <t>Tulukokkulepete täitmine</t>
  </si>
  <si>
    <t>täitmise % (eelarvestatud ja täidetud EA ettevõtte tasandil)</t>
  </si>
  <si>
    <t>Kaasavalt koostatud ja ajakohane eelarve</t>
  </si>
  <si>
    <t>Ei</t>
  </si>
  <si>
    <t>Personalikulude optimeerimine</t>
  </si>
  <si>
    <t>Ületundide arvu vähendamine</t>
  </si>
  <si>
    <t>vähenemine/täitmise %</t>
  </si>
  <si>
    <r>
      <t xml:space="preserve">ARENDUSPROJEKTID
</t>
    </r>
    <r>
      <rPr>
        <sz val="11"/>
        <rFont val="Calibri"/>
        <family val="2"/>
      </rPr>
      <t>Juhime tulusid ja kulusid, et tagada haigla jätkusuutlikkus ja arenguvõime</t>
    </r>
  </si>
  <si>
    <t>Tervikumi käivitamine</t>
  </si>
  <si>
    <t>Olemas tegevusplaan ja selle täitmine</t>
  </si>
  <si>
    <t>Päevi ala/ületäitmisest</t>
  </si>
  <si>
    <t>Vana maja sulgemine ja müük</t>
  </si>
  <si>
    <t>Olemas lõpetamise plaan (selle täitmine) + müügi strateegia</t>
  </si>
  <si>
    <t>JAH / EI</t>
  </si>
  <si>
    <t>Vanglameditsiini käivitamine</t>
  </si>
  <si>
    <t>01.07.2024 vanglameditsiini teenus toimib Viljandi haiglas</t>
  </si>
  <si>
    <t>Vaimse tervise küla arendused</t>
  </si>
  <si>
    <t>On olemas Jämejala vaimse tervise küla visiooni dokument</t>
  </si>
  <si>
    <t>PAIK 2</t>
  </si>
  <si>
    <t xml:space="preserve">Olemas tegevuste aastaplaan ja selle täitmine. </t>
  </si>
  <si>
    <t>uuringusse kaasatud patsiendid</t>
  </si>
  <si>
    <t xml:space="preserve">Kokku </t>
  </si>
  <si>
    <t>hinnang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</si>
</sst>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quot; &quot;\k\p"/>
    <numFmt numFmtId="167" formatCode="_-* #,##0\ [$€-425]_-;\-* #,##0\ [$€-425]_-;_-* &quot;-&quot;??\ [$€-425]_-;_-@_-"/>
    <numFmt numFmtId="168" formatCode="0.0"/>
    <numFmt numFmtId="169" formatCode="0.000"/>
  </numFmts>
  <fonts count="23">
    <font>
      <sz val="11"/>
      <color theme="1"/>
      <name val="Calibri"/>
      <family val="2"/>
      <charset val="186"/>
      <scheme val="minor"/>
    </font>
    <font>
      <sz val="11"/>
      <color theme="1"/>
      <name val="Calibri"/>
      <family val="2"/>
      <charset val="186"/>
      <scheme val="minor"/>
    </font>
    <font>
      <b/>
      <sz val="16"/>
      <name val="Calibri"/>
      <family val="2"/>
    </font>
    <font>
      <sz val="14"/>
      <name val="Calibri"/>
      <family val="2"/>
    </font>
    <font>
      <sz val="10"/>
      <name val="Calibri"/>
      <family val="2"/>
    </font>
    <font>
      <sz val="10"/>
      <name val="Arial"/>
      <family val="2"/>
    </font>
    <font>
      <b/>
      <sz val="11"/>
      <name val="Calibri"/>
      <family val="2"/>
    </font>
    <font>
      <sz val="11"/>
      <name val="Calibri"/>
      <family val="2"/>
    </font>
    <font>
      <sz val="9"/>
      <color indexed="81"/>
      <name val="Segoe UI"/>
      <family val="2"/>
    </font>
    <font>
      <sz val="8"/>
      <name val="Calibri"/>
      <family val="2"/>
      <charset val="186"/>
      <scheme val="minor"/>
    </font>
    <font>
      <b/>
      <sz val="9"/>
      <color indexed="81"/>
      <name val="Segoe UI"/>
      <family val="2"/>
    </font>
    <font>
      <sz val="11"/>
      <color rgb="FFFF0000"/>
      <name val="Calibri"/>
      <family val="2"/>
      <charset val="186"/>
      <scheme val="minor"/>
    </font>
    <font>
      <sz val="11"/>
      <name val="Calibri"/>
      <family val="2"/>
      <scheme val="minor"/>
    </font>
    <font>
      <sz val="11"/>
      <color rgb="FF00B050"/>
      <name val="Calibri"/>
      <family val="2"/>
      <charset val="186"/>
      <scheme val="minor"/>
    </font>
    <font>
      <sz val="10"/>
      <color rgb="FF000000"/>
      <name val="Calibri"/>
      <family val="2"/>
    </font>
    <font>
      <sz val="10"/>
      <color theme="1"/>
      <name val="Calibri"/>
      <family val="2"/>
    </font>
    <font>
      <i/>
      <sz val="10"/>
      <color theme="0" tint="-0.499984740745262"/>
      <name val="Calibri"/>
      <family val="2"/>
    </font>
    <font>
      <b/>
      <i/>
      <sz val="11"/>
      <color theme="0" tint="-0.499984740745262"/>
      <name val="Calibri"/>
      <family val="2"/>
    </font>
    <font>
      <i/>
      <sz val="11"/>
      <color theme="0" tint="-0.499984740745262"/>
      <name val="Calibri"/>
      <family val="2"/>
      <scheme val="minor"/>
    </font>
    <font>
      <sz val="10"/>
      <color theme="0" tint="-0.499984740745262"/>
      <name val="Calibri"/>
      <family val="2"/>
    </font>
    <font>
      <i/>
      <sz val="10"/>
      <color theme="1" tint="0.499984740745262"/>
      <name val="Calibri"/>
      <family val="2"/>
    </font>
    <font>
      <i/>
      <sz val="10"/>
      <color rgb="FF000000"/>
      <name val="Calibri"/>
      <family val="2"/>
    </font>
    <font>
      <i/>
      <sz val="10"/>
      <color theme="0" tint="-0.499984740745262"/>
      <name val="Calibri"/>
      <family val="2"/>
      <charset val="186"/>
    </font>
  </fonts>
  <fills count="13">
    <fill>
      <patternFill patternType="none"/>
    </fill>
    <fill>
      <patternFill patternType="gray125"/>
    </fill>
    <fill>
      <patternFill patternType="solid">
        <fgColor indexed="53"/>
        <bgColor indexed="64"/>
      </patternFill>
    </fill>
    <fill>
      <patternFill patternType="solid">
        <fgColor indexed="22"/>
        <bgColor indexed="64"/>
      </patternFill>
    </fill>
    <fill>
      <patternFill patternType="solid">
        <fgColor indexed="11"/>
        <bgColor indexed="64"/>
      </patternFill>
    </fill>
    <fill>
      <patternFill patternType="solid">
        <fgColor indexed="10"/>
        <bgColor indexed="64"/>
      </patternFill>
    </fill>
    <fill>
      <patternFill patternType="solid">
        <fgColor indexed="13"/>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0"/>
        <bgColor indexed="64"/>
      </patternFill>
    </fill>
    <fill>
      <patternFill patternType="solid">
        <fgColor theme="5"/>
        <bgColor indexed="64"/>
      </patternFill>
    </fill>
    <fill>
      <patternFill patternType="solid">
        <fgColor rgb="FFFFFFCC"/>
        <bgColor indexed="64"/>
      </patternFill>
    </fill>
    <fill>
      <patternFill patternType="solid">
        <fgColor rgb="FFFF0000"/>
        <bgColor indexed="64"/>
      </patternFill>
    </fill>
  </fills>
  <borders count="4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medium">
        <color indexed="64"/>
      </right>
      <top style="hair">
        <color indexed="64"/>
      </top>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3">
    <xf numFmtId="0" fontId="0" fillId="0" borderId="0"/>
    <xf numFmtId="9" fontId="1" fillId="0" borderId="0" applyFont="0" applyFill="0" applyBorder="0" applyAlignment="0" applyProtection="0"/>
    <xf numFmtId="0" fontId="5" fillId="0" borderId="0"/>
  </cellStyleXfs>
  <cellXfs count="323">
    <xf numFmtId="0" fontId="0" fillId="0" borderId="0" xfId="0"/>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xf>
    <xf numFmtId="0" fontId="6" fillId="6" borderId="3" xfId="0" applyFont="1" applyFill="1" applyBorder="1" applyAlignment="1">
      <alignment horizontal="center" vertical="center" wrapText="1"/>
    </xf>
    <xf numFmtId="0" fontId="6" fillId="4" borderId="3" xfId="2" applyFont="1" applyFill="1" applyBorder="1" applyAlignment="1">
      <alignment horizontal="center" vertical="center" wrapText="1"/>
    </xf>
    <xf numFmtId="1" fontId="4" fillId="0" borderId="0" xfId="1" applyNumberFormat="1"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6" fillId="0" borderId="0" xfId="0" applyFont="1" applyAlignment="1">
      <alignment horizontal="center" vertical="center" wrapText="1"/>
    </xf>
    <xf numFmtId="1" fontId="4" fillId="0" borderId="0" xfId="0" applyNumberFormat="1" applyFont="1" applyAlignment="1">
      <alignment horizontal="center" vertical="center" wrapText="1"/>
    </xf>
    <xf numFmtId="165" fontId="4" fillId="0" borderId="0" xfId="0" applyNumberFormat="1" applyFont="1" applyAlignment="1">
      <alignment horizontal="center" vertical="center" wrapText="1"/>
    </xf>
    <xf numFmtId="9" fontId="4" fillId="0" borderId="0" xfId="2" applyNumberFormat="1" applyFont="1" applyAlignment="1">
      <alignment horizontal="center" vertical="center" wrapText="1"/>
    </xf>
    <xf numFmtId="0" fontId="4" fillId="0" borderId="0" xfId="2" applyFont="1" applyAlignment="1">
      <alignment horizontal="center" vertical="center" wrapText="1"/>
    </xf>
    <xf numFmtId="0" fontId="3" fillId="0" borderId="8" xfId="0" applyFont="1" applyBorder="1" applyAlignment="1">
      <alignment horizontal="center" vertical="center"/>
    </xf>
    <xf numFmtId="0" fontId="4" fillId="0" borderId="0" xfId="0" applyFont="1" applyAlignment="1">
      <alignment vertical="center"/>
    </xf>
    <xf numFmtId="0" fontId="3" fillId="0" borderId="0" xfId="0" applyFont="1" applyAlignme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11" fillId="0" borderId="0" xfId="0" applyFont="1"/>
    <xf numFmtId="0" fontId="12" fillId="0" borderId="0" xfId="0" applyFont="1"/>
    <xf numFmtId="0" fontId="13" fillId="0" borderId="0" xfId="0" applyFont="1"/>
    <xf numFmtId="0" fontId="14" fillId="7" borderId="9" xfId="0" applyFont="1" applyFill="1" applyBorder="1" applyAlignment="1">
      <alignment horizontal="left" vertical="center" wrapText="1"/>
    </xf>
    <xf numFmtId="0" fontId="14" fillId="7" borderId="9" xfId="0" applyFont="1" applyFill="1" applyBorder="1" applyAlignment="1">
      <alignment horizontal="center" vertical="center" wrapText="1"/>
    </xf>
    <xf numFmtId="1" fontId="4" fillId="0" borderId="9" xfId="0" applyNumberFormat="1" applyFont="1" applyBorder="1" applyAlignment="1">
      <alignment horizontal="center" vertical="center" wrapText="1"/>
    </xf>
    <xf numFmtId="9" fontId="14" fillId="0" borderId="9" xfId="1" applyFont="1" applyBorder="1" applyAlignment="1">
      <alignment horizontal="center" vertical="center" wrapText="1"/>
    </xf>
    <xf numFmtId="0" fontId="14" fillId="0" borderId="9" xfId="0" applyFont="1" applyBorder="1" applyAlignment="1">
      <alignment horizontal="center" vertical="center" wrapText="1"/>
    </xf>
    <xf numFmtId="165" fontId="4" fillId="0" borderId="9" xfId="0" applyNumberFormat="1" applyFont="1" applyBorder="1" applyAlignment="1">
      <alignment horizontal="center" vertical="center" wrapText="1"/>
    </xf>
    <xf numFmtId="165" fontId="4" fillId="7" borderId="9" xfId="0" applyNumberFormat="1" applyFont="1" applyFill="1" applyBorder="1" applyAlignment="1">
      <alignment horizontal="center" vertical="center" wrapText="1"/>
    </xf>
    <xf numFmtId="0" fontId="14" fillId="0" borderId="9" xfId="2" applyFont="1" applyBorder="1" applyAlignment="1">
      <alignment horizontal="left" vertical="center" wrapText="1"/>
    </xf>
    <xf numFmtId="9" fontId="14" fillId="0" borderId="9" xfId="2" applyNumberFormat="1" applyFont="1" applyBorder="1" applyAlignment="1">
      <alignment horizontal="center" vertical="center" wrapText="1"/>
    </xf>
    <xf numFmtId="0" fontId="14" fillId="7" borderId="9" xfId="2" applyFont="1" applyFill="1" applyBorder="1" applyAlignment="1">
      <alignment horizontal="center" vertical="center" wrapText="1"/>
    </xf>
    <xf numFmtId="9" fontId="4" fillId="0" borderId="9" xfId="2" applyNumberFormat="1" applyFont="1" applyBorder="1" applyAlignment="1">
      <alignment horizontal="center" vertical="center" wrapText="1"/>
    </xf>
    <xf numFmtId="1" fontId="14" fillId="0" borderId="9" xfId="1" applyNumberFormat="1" applyFont="1" applyBorder="1" applyAlignment="1">
      <alignment horizontal="center" vertical="center" wrapText="1"/>
    </xf>
    <xf numFmtId="0" fontId="4" fillId="0" borderId="9" xfId="2" applyFont="1" applyBorder="1" applyAlignment="1">
      <alignment horizontal="center" vertical="center" wrapText="1"/>
    </xf>
    <xf numFmtId="1" fontId="14" fillId="8" borderId="9" xfId="2" applyNumberFormat="1" applyFont="1" applyFill="1" applyBorder="1" applyAlignment="1">
      <alignment horizontal="center" vertical="center" wrapText="1"/>
    </xf>
    <xf numFmtId="1" fontId="14" fillId="0" borderId="9" xfId="2" applyNumberFormat="1" applyFont="1" applyBorder="1" applyAlignment="1">
      <alignment horizontal="center" vertical="center" wrapText="1"/>
    </xf>
    <xf numFmtId="1" fontId="4" fillId="0" borderId="14" xfId="0" applyNumberFormat="1" applyFont="1" applyBorder="1" applyAlignment="1">
      <alignment horizontal="center" vertical="center" wrapText="1"/>
    </xf>
    <xf numFmtId="0" fontId="14" fillId="0" borderId="16" xfId="0" applyFont="1" applyBorder="1" applyAlignment="1">
      <alignment horizontal="center" vertical="center" wrapText="1"/>
    </xf>
    <xf numFmtId="165" fontId="4" fillId="0" borderId="16" xfId="0" applyNumberFormat="1" applyFont="1" applyBorder="1" applyAlignment="1">
      <alignment horizontal="center" vertical="center" wrapText="1"/>
    </xf>
    <xf numFmtId="165" fontId="4" fillId="0" borderId="17" xfId="0" applyNumberFormat="1" applyFont="1" applyBorder="1" applyAlignment="1">
      <alignment horizontal="center" vertical="center" wrapText="1"/>
    </xf>
    <xf numFmtId="0" fontId="14" fillId="0" borderId="11" xfId="0" applyFont="1" applyBorder="1" applyAlignment="1">
      <alignment horizontal="center" vertical="center" wrapText="1"/>
    </xf>
    <xf numFmtId="9" fontId="14" fillId="0" borderId="11" xfId="1" applyFont="1" applyBorder="1" applyAlignment="1">
      <alignment horizontal="center" vertical="center" wrapText="1"/>
    </xf>
    <xf numFmtId="165" fontId="4" fillId="7" borderId="11" xfId="0" applyNumberFormat="1" applyFont="1" applyFill="1" applyBorder="1" applyAlignment="1">
      <alignment horizontal="center" vertical="center" wrapText="1"/>
    </xf>
    <xf numFmtId="165" fontId="4" fillId="0" borderId="11" xfId="0" applyNumberFormat="1" applyFont="1" applyBorder="1" applyAlignment="1">
      <alignment horizontal="center" vertical="center" wrapText="1"/>
    </xf>
    <xf numFmtId="165" fontId="4" fillId="0" borderId="12" xfId="0" applyNumberFormat="1" applyFont="1" applyBorder="1" applyAlignment="1">
      <alignment horizontal="center" vertical="center" wrapText="1"/>
    </xf>
    <xf numFmtId="165" fontId="4" fillId="7" borderId="14" xfId="0" applyNumberFormat="1" applyFont="1" applyFill="1" applyBorder="1" applyAlignment="1">
      <alignment horizontal="center" vertical="center" wrapText="1"/>
    </xf>
    <xf numFmtId="9" fontId="4" fillId="0" borderId="14" xfId="2" applyNumberFormat="1" applyFont="1" applyBorder="1" applyAlignment="1">
      <alignment horizontal="center" vertical="center" wrapText="1"/>
    </xf>
    <xf numFmtId="0" fontId="4" fillId="0" borderId="14" xfId="2" applyFont="1" applyBorder="1" applyAlignment="1">
      <alignment horizontal="center" vertical="center" wrapText="1"/>
    </xf>
    <xf numFmtId="9" fontId="14" fillId="0" borderId="16" xfId="2" applyNumberFormat="1" applyFont="1" applyBorder="1" applyAlignment="1">
      <alignment horizontal="center" vertical="center" wrapText="1"/>
    </xf>
    <xf numFmtId="9" fontId="4" fillId="0" borderId="16" xfId="2" applyNumberFormat="1" applyFont="1" applyBorder="1" applyAlignment="1">
      <alignment horizontal="center" vertical="center" wrapText="1"/>
    </xf>
    <xf numFmtId="9" fontId="4" fillId="0" borderId="17" xfId="2" applyNumberFormat="1" applyFont="1" applyBorder="1" applyAlignment="1">
      <alignment horizontal="center" vertical="center" wrapText="1"/>
    </xf>
    <xf numFmtId="1" fontId="4" fillId="0" borderId="11" xfId="1" applyNumberFormat="1" applyFont="1" applyFill="1" applyBorder="1" applyAlignment="1">
      <alignment horizontal="center" vertical="center" wrapText="1"/>
    </xf>
    <xf numFmtId="1" fontId="4" fillId="0" borderId="12" xfId="1" applyNumberFormat="1" applyFont="1" applyFill="1" applyBorder="1" applyAlignment="1">
      <alignment horizontal="center" vertical="center" wrapText="1"/>
    </xf>
    <xf numFmtId="1" fontId="14" fillId="0" borderId="16" xfId="2" applyNumberFormat="1" applyFont="1" applyBorder="1" applyAlignment="1">
      <alignment horizontal="center" vertical="center" wrapText="1"/>
    </xf>
    <xf numFmtId="0" fontId="4" fillId="0" borderId="16" xfId="2" applyFont="1" applyBorder="1" applyAlignment="1">
      <alignment horizontal="center" vertical="center" wrapText="1"/>
    </xf>
    <xf numFmtId="0" fontId="4" fillId="0" borderId="17" xfId="2" applyFont="1" applyBorder="1" applyAlignment="1">
      <alignment horizontal="center" vertical="center" wrapText="1"/>
    </xf>
    <xf numFmtId="166" fontId="14" fillId="0" borderId="11" xfId="0" applyNumberFormat="1" applyFont="1" applyBorder="1" applyAlignment="1">
      <alignment horizontal="center" vertical="center" wrapText="1"/>
    </xf>
    <xf numFmtId="1" fontId="4" fillId="7" borderId="11" xfId="0" applyNumberFormat="1" applyFont="1" applyFill="1" applyBorder="1" applyAlignment="1">
      <alignment vertical="center"/>
    </xf>
    <xf numFmtId="1" fontId="4" fillId="7" borderId="12" xfId="0" applyNumberFormat="1" applyFont="1" applyFill="1" applyBorder="1" applyAlignment="1">
      <alignment vertical="center"/>
    </xf>
    <xf numFmtId="0" fontId="4" fillId="0" borderId="24" xfId="2" applyFont="1" applyBorder="1" applyAlignment="1">
      <alignment vertical="center" wrapText="1"/>
    </xf>
    <xf numFmtId="0" fontId="4" fillId="0" borderId="25" xfId="2" applyFont="1" applyBorder="1" applyAlignment="1">
      <alignment vertical="center" wrapText="1"/>
    </xf>
    <xf numFmtId="0" fontId="4" fillId="0" borderId="25" xfId="2" applyFont="1" applyBorder="1" applyAlignment="1">
      <alignment horizontal="left" vertical="center" wrapText="1"/>
    </xf>
    <xf numFmtId="0" fontId="4" fillId="0" borderId="26" xfId="2" applyFont="1" applyBorder="1" applyAlignment="1">
      <alignment horizontal="left" vertical="center" wrapText="1"/>
    </xf>
    <xf numFmtId="0" fontId="4" fillId="0" borderId="25" xfId="0" applyFont="1" applyBorder="1" applyAlignment="1">
      <alignment horizontal="left" vertical="center" wrapText="1"/>
    </xf>
    <xf numFmtId="0" fontId="4" fillId="0" borderId="26" xfId="0" applyFont="1" applyBorder="1" applyAlignment="1">
      <alignment horizontal="left" vertical="center" wrapText="1"/>
    </xf>
    <xf numFmtId="0" fontId="4" fillId="0" borderId="26" xfId="2" applyFont="1" applyBorder="1" applyAlignment="1">
      <alignment vertical="center" wrapText="1"/>
    </xf>
    <xf numFmtId="0" fontId="14" fillId="0" borderId="27" xfId="0" applyFont="1" applyBorder="1" applyAlignment="1">
      <alignment horizontal="left" vertical="center" wrapText="1"/>
    </xf>
    <xf numFmtId="0" fontId="14" fillId="0" borderId="28" xfId="0" applyFont="1" applyBorder="1" applyAlignment="1">
      <alignment horizontal="left" vertical="center" wrapText="1"/>
    </xf>
    <xf numFmtId="0" fontId="14" fillId="0" borderId="29" xfId="0" applyFont="1" applyBorder="1" applyAlignment="1">
      <alignment horizontal="left" vertical="center" wrapText="1"/>
    </xf>
    <xf numFmtId="0" fontId="4" fillId="0" borderId="28" xfId="2" applyFont="1" applyBorder="1" applyAlignment="1">
      <alignment horizontal="left" vertical="center" wrapText="1"/>
    </xf>
    <xf numFmtId="0" fontId="14" fillId="0" borderId="28" xfId="2" applyFont="1" applyBorder="1" applyAlignment="1">
      <alignment horizontal="left" vertical="center" wrapText="1"/>
    </xf>
    <xf numFmtId="0" fontId="4" fillId="0" borderId="29" xfId="2" applyFont="1" applyBorder="1" applyAlignment="1">
      <alignment horizontal="left" vertical="center" wrapText="1"/>
    </xf>
    <xf numFmtId="0" fontId="4" fillId="0" borderId="27" xfId="2" applyFont="1" applyBorder="1" applyAlignment="1">
      <alignment horizontal="left" vertical="center" wrapText="1"/>
    </xf>
    <xf numFmtId="0" fontId="4" fillId="0" borderId="27" xfId="0" applyFont="1" applyBorder="1" applyAlignment="1">
      <alignment vertical="center" wrapText="1"/>
    </xf>
    <xf numFmtId="0" fontId="4" fillId="0" borderId="28" xfId="0" applyFont="1" applyBorder="1" applyAlignment="1">
      <alignment vertical="center" wrapText="1"/>
    </xf>
    <xf numFmtId="9" fontId="14" fillId="0" borderId="22" xfId="2" applyNumberFormat="1" applyFont="1" applyBorder="1" applyAlignment="1">
      <alignment horizontal="center" vertical="center" wrapText="1"/>
    </xf>
    <xf numFmtId="9" fontId="14" fillId="0" borderId="23" xfId="2" applyNumberFormat="1" applyFont="1" applyBorder="1" applyAlignment="1">
      <alignment horizontal="center" vertical="center" wrapText="1"/>
    </xf>
    <xf numFmtId="9" fontId="14" fillId="0" borderId="21" xfId="1" applyFont="1" applyBorder="1" applyAlignment="1">
      <alignment horizontal="center" vertical="center" wrapText="1"/>
    </xf>
    <xf numFmtId="1" fontId="14" fillId="0" borderId="23" xfId="2" applyNumberFormat="1" applyFont="1" applyBorder="1" applyAlignment="1">
      <alignment horizontal="center" vertical="center" wrapText="1"/>
    </xf>
    <xf numFmtId="0" fontId="14" fillId="0" borderId="24" xfId="0" applyFont="1" applyBorder="1" applyAlignment="1">
      <alignment horizontal="left" vertical="center" wrapText="1"/>
    </xf>
    <xf numFmtId="0" fontId="14" fillId="0" borderId="25" xfId="0" applyFont="1" applyBorder="1" applyAlignment="1">
      <alignment horizontal="left" vertical="center" wrapText="1"/>
    </xf>
    <xf numFmtId="0" fontId="14" fillId="0" borderId="26" xfId="0" applyFont="1" applyBorder="1" applyAlignment="1">
      <alignment horizontal="left" vertical="center" wrapText="1"/>
    </xf>
    <xf numFmtId="0" fontId="14" fillId="0" borderId="25" xfId="2" applyFont="1" applyBorder="1" applyAlignment="1">
      <alignment horizontal="left" vertical="center" wrapText="1"/>
    </xf>
    <xf numFmtId="0" fontId="4" fillId="0" borderId="24" xfId="2" applyFont="1" applyBorder="1" applyAlignment="1">
      <alignment horizontal="left" vertical="center" wrapText="1"/>
    </xf>
    <xf numFmtId="0" fontId="4" fillId="0" borderId="24" xfId="0" applyFont="1" applyBorder="1" applyAlignment="1">
      <alignment vertical="center" wrapText="1"/>
    </xf>
    <xf numFmtId="0" fontId="4" fillId="0" borderId="25" xfId="0" applyFont="1" applyBorder="1" applyAlignment="1">
      <alignment vertical="center" wrapText="1"/>
    </xf>
    <xf numFmtId="0" fontId="6" fillId="6" borderId="6" xfId="0" applyFont="1" applyFill="1" applyBorder="1" applyAlignment="1">
      <alignment horizontal="center" vertical="center" wrapText="1"/>
    </xf>
    <xf numFmtId="1" fontId="14" fillId="8" borderId="22" xfId="0" applyNumberFormat="1" applyFont="1" applyFill="1" applyBorder="1" applyAlignment="1">
      <alignment horizontal="center" vertical="center" wrapText="1"/>
    </xf>
    <xf numFmtId="9" fontId="14" fillId="7" borderId="22" xfId="1" applyFont="1" applyFill="1" applyBorder="1" applyAlignment="1">
      <alignment horizontal="center" vertical="center" wrapText="1"/>
    </xf>
    <xf numFmtId="9" fontId="14" fillId="9" borderId="22" xfId="1" applyFont="1" applyFill="1" applyBorder="1" applyAlignment="1">
      <alignment horizontal="center" vertical="center" wrapText="1"/>
    </xf>
    <xf numFmtId="9" fontId="14" fillId="7" borderId="22" xfId="2" applyNumberFormat="1" applyFont="1" applyFill="1" applyBorder="1" applyAlignment="1">
      <alignment horizontal="center" vertical="center" wrapText="1"/>
    </xf>
    <xf numFmtId="0" fontId="14" fillId="0" borderId="22" xfId="2" applyFont="1" applyBorder="1" applyAlignment="1">
      <alignment horizontal="center" vertical="center" wrapText="1"/>
    </xf>
    <xf numFmtId="164" fontId="14" fillId="0" borderId="21" xfId="1" applyNumberFormat="1" applyFont="1" applyFill="1" applyBorder="1" applyAlignment="1">
      <alignment horizontal="center" vertical="center" wrapText="1"/>
    </xf>
    <xf numFmtId="167" fontId="14" fillId="0" borderId="22" xfId="2" applyNumberFormat="1" applyFont="1" applyBorder="1" applyAlignment="1">
      <alignment horizontal="center" vertical="center" wrapText="1"/>
    </xf>
    <xf numFmtId="1" fontId="14" fillId="0" borderId="21" xfId="0" applyNumberFormat="1" applyFont="1" applyBorder="1" applyAlignment="1">
      <alignment horizontal="center" vertical="center"/>
    </xf>
    <xf numFmtId="0" fontId="14" fillId="7" borderId="13" xfId="0" applyFont="1" applyFill="1" applyBorder="1" applyAlignment="1">
      <alignment horizontal="left" vertical="center" wrapText="1"/>
    </xf>
    <xf numFmtId="0" fontId="14" fillId="7" borderId="14" xfId="0" applyFont="1" applyFill="1" applyBorder="1" applyAlignment="1">
      <alignment horizontal="center" vertical="center" wrapText="1"/>
    </xf>
    <xf numFmtId="9" fontId="14" fillId="0" borderId="13" xfId="1" applyFont="1" applyBorder="1" applyAlignment="1">
      <alignment horizontal="center" vertical="center" wrapText="1"/>
    </xf>
    <xf numFmtId="9" fontId="14" fillId="0" borderId="14" xfId="1" applyFont="1" applyBorder="1" applyAlignment="1">
      <alignment horizontal="center" vertical="center" wrapText="1"/>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7" xfId="0" applyFont="1" applyBorder="1" applyAlignment="1">
      <alignment horizontal="center" vertical="center" wrapText="1"/>
    </xf>
    <xf numFmtId="0" fontId="14" fillId="7" borderId="10" xfId="0" applyFont="1" applyFill="1" applyBorder="1" applyAlignment="1">
      <alignment horizontal="center" vertical="center" wrapText="1"/>
    </xf>
    <xf numFmtId="0" fontId="14" fillId="8" borderId="12" xfId="0" applyFont="1" applyFill="1" applyBorder="1" applyAlignment="1">
      <alignment horizontal="center" vertical="center" wrapText="1"/>
    </xf>
    <xf numFmtId="0" fontId="14" fillId="7" borderId="13" xfId="0" applyFont="1" applyFill="1" applyBorder="1" applyAlignment="1">
      <alignment horizontal="center" vertical="center" wrapText="1"/>
    </xf>
    <xf numFmtId="0" fontId="14" fillId="0" borderId="13" xfId="2" applyFont="1" applyBorder="1" applyAlignment="1">
      <alignment horizontal="left" vertical="center" wrapText="1"/>
    </xf>
    <xf numFmtId="0" fontId="14" fillId="7" borderId="13" xfId="2" applyFont="1" applyFill="1" applyBorder="1" applyAlignment="1">
      <alignment horizontal="center" vertical="center" wrapText="1"/>
    </xf>
    <xf numFmtId="0" fontId="14" fillId="7" borderId="14" xfId="2" applyFont="1" applyFill="1" applyBorder="1" applyAlignment="1">
      <alignment horizontal="center" vertical="center" wrapText="1"/>
    </xf>
    <xf numFmtId="1" fontId="14" fillId="0" borderId="13" xfId="1" applyNumberFormat="1" applyFont="1" applyBorder="1" applyAlignment="1">
      <alignment horizontal="center" vertical="center" wrapText="1"/>
    </xf>
    <xf numFmtId="1" fontId="14" fillId="0" borderId="14" xfId="1" applyNumberFormat="1" applyFont="1" applyBorder="1" applyAlignment="1">
      <alignment horizontal="center" vertical="center" wrapText="1"/>
    </xf>
    <xf numFmtId="9" fontId="14" fillId="0" borderId="13" xfId="2" applyNumberFormat="1" applyFont="1" applyBorder="1" applyAlignment="1">
      <alignment horizontal="center" vertical="center" wrapText="1"/>
    </xf>
    <xf numFmtId="9" fontId="14" fillId="0" borderId="15" xfId="2" applyNumberFormat="1" applyFont="1" applyBorder="1" applyAlignment="1">
      <alignment horizontal="center" vertical="center" wrapText="1"/>
    </xf>
    <xf numFmtId="9" fontId="14" fillId="0" borderId="17" xfId="2" applyNumberFormat="1" applyFont="1" applyBorder="1" applyAlignment="1">
      <alignment horizontal="center" vertical="center" wrapText="1"/>
    </xf>
    <xf numFmtId="9" fontId="14" fillId="0" borderId="10" xfId="1" applyFont="1" applyBorder="1" applyAlignment="1">
      <alignment horizontal="center" vertical="center" wrapText="1"/>
    </xf>
    <xf numFmtId="164" fontId="14" fillId="0" borderId="12" xfId="1" applyNumberFormat="1" applyFont="1" applyBorder="1" applyAlignment="1">
      <alignment horizontal="center" vertical="center" wrapText="1"/>
    </xf>
    <xf numFmtId="1" fontId="14" fillId="8" borderId="13" xfId="2" applyNumberFormat="1" applyFont="1" applyFill="1" applyBorder="1" applyAlignment="1">
      <alignment horizontal="center" vertical="center" wrapText="1"/>
    </xf>
    <xf numFmtId="9" fontId="14" fillId="0" borderId="14" xfId="2" applyNumberFormat="1" applyFont="1" applyBorder="1" applyAlignment="1">
      <alignment horizontal="center" vertical="center" wrapText="1"/>
    </xf>
    <xf numFmtId="1" fontId="14" fillId="0" borderId="13" xfId="2" applyNumberFormat="1" applyFont="1" applyBorder="1" applyAlignment="1">
      <alignment horizontal="center" vertical="center" wrapText="1"/>
    </xf>
    <xf numFmtId="167" fontId="14" fillId="0" borderId="14" xfId="2" applyNumberFormat="1" applyFont="1" applyBorder="1" applyAlignment="1">
      <alignment horizontal="center" vertical="center" wrapText="1"/>
    </xf>
    <xf numFmtId="1" fontId="14" fillId="0" borderId="15" xfId="2" applyNumberFormat="1" applyFont="1" applyBorder="1" applyAlignment="1">
      <alignment horizontal="center" vertical="center" wrapText="1"/>
    </xf>
    <xf numFmtId="1" fontId="14" fillId="0" borderId="17" xfId="2" applyNumberFormat="1" applyFont="1" applyBorder="1" applyAlignment="1">
      <alignment horizontal="center" vertical="center" wrapText="1"/>
    </xf>
    <xf numFmtId="166" fontId="14" fillId="0" borderId="10" xfId="0" applyNumberFormat="1" applyFont="1" applyBorder="1" applyAlignment="1">
      <alignment horizontal="center" vertical="center" wrapText="1"/>
    </xf>
    <xf numFmtId="166" fontId="14" fillId="0" borderId="12" xfId="0" applyNumberFormat="1" applyFont="1" applyBorder="1" applyAlignment="1">
      <alignment horizontal="center" vertical="center" wrapText="1"/>
    </xf>
    <xf numFmtId="0" fontId="4" fillId="3" borderId="7" xfId="0" applyFont="1" applyFill="1" applyBorder="1" applyAlignment="1">
      <alignment horizontal="center" vertical="center"/>
    </xf>
    <xf numFmtId="0" fontId="4" fillId="3" borderId="0" xfId="0" applyFont="1" applyFill="1" applyAlignment="1">
      <alignment horizontal="center" vertical="center"/>
    </xf>
    <xf numFmtId="0" fontId="4" fillId="0" borderId="19" xfId="0" applyFont="1" applyBorder="1" applyAlignment="1">
      <alignment horizontal="center" vertical="center" wrapText="1"/>
    </xf>
    <xf numFmtId="0" fontId="4" fillId="0" borderId="19" xfId="2" applyFont="1" applyBorder="1" applyAlignment="1">
      <alignment horizontal="center" vertical="center" wrapText="1"/>
    </xf>
    <xf numFmtId="9" fontId="4" fillId="0" borderId="25" xfId="1" applyFont="1" applyBorder="1" applyAlignment="1">
      <alignment horizontal="center" vertical="center" wrapText="1"/>
    </xf>
    <xf numFmtId="9" fontId="4" fillId="0" borderId="25" xfId="1" applyFont="1" applyFill="1" applyBorder="1" applyAlignment="1">
      <alignment horizontal="center" vertical="center" wrapText="1"/>
    </xf>
    <xf numFmtId="0" fontId="6" fillId="4" borderId="5" xfId="2" applyFont="1" applyFill="1" applyBorder="1" applyAlignment="1">
      <alignment horizontal="center" vertical="center" wrapText="1"/>
    </xf>
    <xf numFmtId="0" fontId="6" fillId="4" borderId="6" xfId="2" applyFont="1" applyFill="1" applyBorder="1" applyAlignment="1">
      <alignment horizontal="center" vertical="center" wrapText="1"/>
    </xf>
    <xf numFmtId="0" fontId="4" fillId="0" borderId="33" xfId="2" applyFont="1" applyBorder="1" applyAlignment="1">
      <alignment horizontal="center" vertical="center" wrapText="1"/>
    </xf>
    <xf numFmtId="9" fontId="4" fillId="0" borderId="34" xfId="1" applyFont="1" applyFill="1" applyBorder="1" applyAlignment="1">
      <alignment horizontal="center" vertical="center" wrapText="1"/>
    </xf>
    <xf numFmtId="0" fontId="4" fillId="0" borderId="36" xfId="0" applyFont="1" applyBorder="1" applyAlignment="1">
      <alignment horizontal="center" vertical="center" wrapText="1"/>
    </xf>
    <xf numFmtId="9" fontId="4" fillId="0" borderId="37" xfId="1" applyFont="1" applyFill="1" applyBorder="1" applyAlignment="1">
      <alignment horizontal="center" vertical="center" wrapText="1"/>
    </xf>
    <xf numFmtId="0" fontId="4" fillId="0" borderId="20" xfId="0" applyFont="1" applyBorder="1" applyAlignment="1">
      <alignment horizontal="center" vertical="center" wrapText="1"/>
    </xf>
    <xf numFmtId="9" fontId="4" fillId="0" borderId="26" xfId="1" applyFont="1" applyBorder="1" applyAlignment="1">
      <alignment horizontal="center" vertical="center" wrapText="1"/>
    </xf>
    <xf numFmtId="0" fontId="4" fillId="0" borderId="18" xfId="2" applyFont="1" applyBorder="1" applyAlignment="1">
      <alignment horizontal="center" vertical="center" wrapText="1"/>
    </xf>
    <xf numFmtId="9" fontId="4" fillId="0" borderId="24" xfId="1" applyFont="1" applyFill="1" applyBorder="1" applyAlignment="1">
      <alignment horizontal="center" vertical="center" wrapText="1"/>
    </xf>
    <xf numFmtId="0" fontId="4" fillId="0" borderId="20" xfId="2" applyFont="1" applyBorder="1" applyAlignment="1">
      <alignment horizontal="center" vertical="center" wrapText="1"/>
    </xf>
    <xf numFmtId="9" fontId="4" fillId="0" borderId="26" xfId="1" applyFont="1" applyFill="1" applyBorder="1" applyAlignment="1">
      <alignment horizontal="center" vertical="center" wrapText="1"/>
    </xf>
    <xf numFmtId="0" fontId="14" fillId="0" borderId="22" xfId="0" applyFont="1" applyBorder="1" applyAlignment="1">
      <alignment horizontal="center" vertical="center"/>
    </xf>
    <xf numFmtId="0" fontId="4" fillId="8" borderId="9" xfId="0" applyFont="1" applyFill="1" applyBorder="1" applyAlignment="1">
      <alignment vertical="center"/>
    </xf>
    <xf numFmtId="0" fontId="4" fillId="8" borderId="14" xfId="0" applyFont="1" applyFill="1" applyBorder="1" applyAlignment="1">
      <alignment vertical="center"/>
    </xf>
    <xf numFmtId="0" fontId="14" fillId="0" borderId="25" xfId="0" applyFont="1" applyBorder="1" applyAlignment="1">
      <alignment horizontal="left" vertical="center" wrapText="1" readingOrder="1"/>
    </xf>
    <xf numFmtId="0" fontId="15" fillId="0" borderId="25" xfId="0" applyFont="1" applyBorder="1" applyAlignment="1">
      <alignment horizontal="left" vertical="center"/>
    </xf>
    <xf numFmtId="0" fontId="15" fillId="0" borderId="28" xfId="0" applyFont="1" applyBorder="1" applyAlignment="1">
      <alignment horizontal="left" vertical="center" wrapText="1"/>
    </xf>
    <xf numFmtId="0" fontId="4" fillId="0" borderId="29" xfId="0" applyFont="1" applyBorder="1"/>
    <xf numFmtId="0" fontId="15" fillId="0" borderId="28" xfId="0" applyFont="1" applyBorder="1" applyAlignment="1">
      <alignment wrapText="1"/>
    </xf>
    <xf numFmtId="0" fontId="15" fillId="0" borderId="25" xfId="0" applyFont="1" applyBorder="1" applyAlignment="1">
      <alignment wrapText="1"/>
    </xf>
    <xf numFmtId="0" fontId="15" fillId="0" borderId="29" xfId="0" applyFont="1" applyBorder="1" applyAlignment="1">
      <alignment wrapText="1"/>
    </xf>
    <xf numFmtId="0" fontId="15" fillId="0" borderId="26" xfId="0" applyFont="1" applyBorder="1" applyAlignment="1">
      <alignment vertical="center" wrapText="1"/>
    </xf>
    <xf numFmtId="0" fontId="14" fillId="0" borderId="10" xfId="0" applyFont="1" applyBorder="1"/>
    <xf numFmtId="0" fontId="14" fillId="0" borderId="11" xfId="0" applyFont="1" applyBorder="1"/>
    <xf numFmtId="0" fontId="14" fillId="0" borderId="12" xfId="0" applyFont="1" applyBorder="1" applyAlignment="1">
      <alignment horizontal="center" vertical="center"/>
    </xf>
    <xf numFmtId="0" fontId="14" fillId="8" borderId="21" xfId="0" applyFont="1" applyFill="1" applyBorder="1" applyAlignment="1">
      <alignment horizontal="center"/>
    </xf>
    <xf numFmtId="0" fontId="15" fillId="0" borderId="11" xfId="0" applyFont="1" applyBorder="1"/>
    <xf numFmtId="0" fontId="15" fillId="0" borderId="12" xfId="0" applyFont="1" applyBorder="1"/>
    <xf numFmtId="0" fontId="15" fillId="0" borderId="0" xfId="0" applyFont="1"/>
    <xf numFmtId="0" fontId="4" fillId="0" borderId="18" xfId="0" applyFont="1" applyBorder="1"/>
    <xf numFmtId="0" fontId="14" fillId="0" borderId="13" xfId="0" applyFont="1" applyBorder="1" applyAlignment="1">
      <alignment horizontal="center" vertical="center"/>
    </xf>
    <xf numFmtId="0" fontId="14" fillId="0" borderId="9" xfId="0" applyFont="1" applyBorder="1" applyAlignment="1">
      <alignment horizontal="center" vertical="center"/>
    </xf>
    <xf numFmtId="0" fontId="14" fillId="0" borderId="14" xfId="0" applyFont="1" applyBorder="1" applyAlignment="1">
      <alignment horizontal="center" vertical="center"/>
    </xf>
    <xf numFmtId="0" fontId="15" fillId="0" borderId="9" xfId="0" applyFont="1" applyBorder="1"/>
    <xf numFmtId="0" fontId="15" fillId="0" borderId="14" xfId="0" applyFont="1" applyBorder="1"/>
    <xf numFmtId="0" fontId="4" fillId="0" borderId="19" xfId="0" applyFont="1" applyBorder="1"/>
    <xf numFmtId="9" fontId="15" fillId="0" borderId="25" xfId="1" applyFont="1" applyBorder="1" applyAlignment="1">
      <alignment horizontal="center" vertical="center"/>
    </xf>
    <xf numFmtId="0" fontId="15" fillId="0" borderId="26" xfId="0" applyFont="1" applyBorder="1"/>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4" fillId="0" borderId="23" xfId="0" applyFont="1" applyBorder="1" applyAlignment="1">
      <alignment horizontal="center" vertical="center"/>
    </xf>
    <xf numFmtId="0" fontId="15" fillId="0" borderId="16" xfId="0" applyFont="1" applyBorder="1"/>
    <xf numFmtId="0" fontId="15" fillId="0" borderId="17" xfId="0" applyFont="1" applyBorder="1"/>
    <xf numFmtId="0" fontId="4" fillId="0" borderId="20" xfId="0" applyFont="1" applyBorder="1"/>
    <xf numFmtId="9" fontId="15" fillId="0" borderId="26" xfId="1" applyFont="1" applyBorder="1" applyAlignment="1">
      <alignment horizontal="center" vertical="center"/>
    </xf>
    <xf numFmtId="9" fontId="15" fillId="0" borderId="24" xfId="1" applyFont="1" applyBorder="1" applyAlignment="1">
      <alignment horizontal="center"/>
    </xf>
    <xf numFmtId="0" fontId="0" fillId="10" borderId="0" xfId="0" applyFill="1"/>
    <xf numFmtId="0" fontId="4" fillId="2" borderId="5" xfId="0" applyFont="1" applyFill="1" applyBorder="1" applyAlignment="1">
      <alignment vertical="center"/>
    </xf>
    <xf numFmtId="0" fontId="4" fillId="2" borderId="4" xfId="0" applyFont="1" applyFill="1" applyBorder="1" applyAlignment="1">
      <alignment vertical="center"/>
    </xf>
    <xf numFmtId="0" fontId="4" fillId="2" borderId="6" xfId="0" applyFont="1" applyFill="1" applyBorder="1" applyAlignment="1">
      <alignment horizontal="center" vertical="center"/>
    </xf>
    <xf numFmtId="0" fontId="6" fillId="2" borderId="18" xfId="2" applyFont="1" applyFill="1" applyBorder="1" applyAlignment="1">
      <alignment horizontal="center" vertical="center" wrapText="1"/>
    </xf>
    <xf numFmtId="9" fontId="4" fillId="0" borderId="19" xfId="1" applyFont="1" applyBorder="1" applyAlignment="1">
      <alignment horizontal="center" vertical="center" wrapText="1"/>
    </xf>
    <xf numFmtId="9" fontId="4" fillId="0" borderId="19" xfId="2" applyNumberFormat="1" applyFont="1" applyBorder="1" applyAlignment="1">
      <alignment horizontal="center" vertical="center" wrapText="1"/>
    </xf>
    <xf numFmtId="0" fontId="4" fillId="0" borderId="19" xfId="1" applyNumberFormat="1" applyFont="1" applyBorder="1" applyAlignment="1">
      <alignment horizontal="center" vertical="center" wrapText="1"/>
    </xf>
    <xf numFmtId="0" fontId="6" fillId="2" borderId="30" xfId="2" applyFont="1" applyFill="1" applyBorder="1" applyAlignment="1">
      <alignment horizontal="center" vertical="center" wrapText="1"/>
    </xf>
    <xf numFmtId="0" fontId="6" fillId="2" borderId="24" xfId="2" applyFont="1" applyFill="1" applyBorder="1" applyAlignment="1">
      <alignment horizontal="center" vertical="center" wrapText="1"/>
    </xf>
    <xf numFmtId="164" fontId="4" fillId="0" borderId="36" xfId="1" applyNumberFormat="1" applyFont="1" applyFill="1" applyBorder="1" applyAlignment="1">
      <alignment horizontal="center" vertical="center" wrapText="1"/>
    </xf>
    <xf numFmtId="9" fontId="4" fillId="0" borderId="18" xfId="2" applyNumberFormat="1" applyFont="1" applyBorder="1" applyAlignment="1">
      <alignment horizontal="center" vertical="center" wrapText="1"/>
    </xf>
    <xf numFmtId="10" fontId="4" fillId="0" borderId="31" xfId="1" applyNumberFormat="1" applyFont="1" applyFill="1" applyBorder="1" applyAlignment="1">
      <alignment horizontal="center" vertical="center" wrapText="1"/>
    </xf>
    <xf numFmtId="10" fontId="4" fillId="0" borderId="35" xfId="1" applyNumberFormat="1" applyFont="1" applyFill="1" applyBorder="1" applyAlignment="1">
      <alignment horizontal="center" vertical="center" wrapText="1"/>
    </xf>
    <xf numFmtId="10" fontId="4" fillId="0" borderId="30" xfId="1" applyNumberFormat="1" applyFont="1" applyFill="1" applyBorder="1" applyAlignment="1">
      <alignment horizontal="center" vertical="center" wrapText="1"/>
    </xf>
    <xf numFmtId="10" fontId="4" fillId="0" borderId="32" xfId="1" applyNumberFormat="1" applyFont="1" applyFill="1" applyBorder="1" applyAlignment="1">
      <alignment horizontal="center" vertical="center" wrapText="1"/>
    </xf>
    <xf numFmtId="10" fontId="4" fillId="0" borderId="38" xfId="1" applyNumberFormat="1" applyFont="1" applyFill="1" applyBorder="1" applyAlignment="1">
      <alignment horizontal="center" vertical="center" wrapText="1"/>
    </xf>
    <xf numFmtId="10" fontId="0" fillId="0" borderId="0" xfId="0" applyNumberFormat="1"/>
    <xf numFmtId="164" fontId="14" fillId="0" borderId="22" xfId="0" applyNumberFormat="1" applyFont="1" applyBorder="1" applyAlignment="1">
      <alignment horizontal="center" vertical="center"/>
    </xf>
    <xf numFmtId="0" fontId="16" fillId="3" borderId="2" xfId="0" applyFont="1" applyFill="1" applyBorder="1" applyAlignment="1">
      <alignment horizontal="center" vertical="center"/>
    </xf>
    <xf numFmtId="0" fontId="16" fillId="8" borderId="21" xfId="0" applyFont="1" applyFill="1" applyBorder="1" applyAlignment="1">
      <alignment horizontal="center"/>
    </xf>
    <xf numFmtId="1" fontId="16" fillId="8" borderId="22" xfId="0" applyNumberFormat="1" applyFont="1" applyFill="1" applyBorder="1" applyAlignment="1">
      <alignment horizontal="center" vertical="center" wrapText="1"/>
    </xf>
    <xf numFmtId="164" fontId="16" fillId="0" borderId="22" xfId="0" applyNumberFormat="1" applyFont="1" applyBorder="1" applyAlignment="1">
      <alignment horizontal="center" vertical="center"/>
    </xf>
    <xf numFmtId="9" fontId="16" fillId="0" borderId="21" xfId="1" applyFont="1" applyBorder="1" applyAlignment="1">
      <alignment horizontal="center" vertical="center" wrapText="1"/>
    </xf>
    <xf numFmtId="9" fontId="16" fillId="7" borderId="22" xfId="1" applyFont="1" applyFill="1" applyBorder="1" applyAlignment="1">
      <alignment horizontal="center" vertical="center" wrapText="1"/>
    </xf>
    <xf numFmtId="9" fontId="16" fillId="9" borderId="22" xfId="1" applyFont="1" applyFill="1" applyBorder="1" applyAlignment="1">
      <alignment horizontal="center" vertical="center" wrapText="1"/>
    </xf>
    <xf numFmtId="9" fontId="16" fillId="7" borderId="22" xfId="2" applyNumberFormat="1" applyFont="1" applyFill="1" applyBorder="1" applyAlignment="1">
      <alignment horizontal="center" vertical="center" wrapText="1"/>
    </xf>
    <xf numFmtId="0" fontId="16" fillId="0" borderId="22" xfId="2" applyFont="1" applyBorder="1" applyAlignment="1">
      <alignment horizontal="center" vertical="center" wrapText="1"/>
    </xf>
    <xf numFmtId="9" fontId="16" fillId="0" borderId="22" xfId="2" applyNumberFormat="1" applyFont="1" applyBorder="1" applyAlignment="1">
      <alignment horizontal="center" vertical="center" wrapText="1"/>
    </xf>
    <xf numFmtId="164" fontId="16" fillId="0" borderId="21" xfId="1" applyNumberFormat="1" applyFont="1" applyFill="1" applyBorder="1" applyAlignment="1">
      <alignment horizontal="center" vertical="center" wrapText="1"/>
    </xf>
    <xf numFmtId="167" fontId="16" fillId="0" borderId="22" xfId="2" applyNumberFormat="1" applyFont="1" applyBorder="1" applyAlignment="1">
      <alignment horizontal="center" vertical="center" wrapText="1"/>
    </xf>
    <xf numFmtId="1" fontId="16" fillId="0" borderId="23" xfId="2" applyNumberFormat="1" applyFont="1" applyBorder="1" applyAlignment="1">
      <alignment horizontal="center" vertical="center" wrapText="1"/>
    </xf>
    <xf numFmtId="1" fontId="16" fillId="0" borderId="21" xfId="0" applyNumberFormat="1" applyFont="1" applyBorder="1" applyAlignment="1">
      <alignment horizontal="center" vertical="center"/>
    </xf>
    <xf numFmtId="0" fontId="16" fillId="0" borderId="22" xfId="0" applyFont="1" applyBorder="1" applyAlignment="1">
      <alignment horizontal="center" vertical="center"/>
    </xf>
    <xf numFmtId="0" fontId="16" fillId="0" borderId="23" xfId="0" applyFont="1" applyBorder="1" applyAlignment="1">
      <alignment horizontal="center" vertical="center"/>
    </xf>
    <xf numFmtId="0" fontId="18" fillId="0" borderId="0" xfId="0" applyFont="1"/>
    <xf numFmtId="0" fontId="16" fillId="9" borderId="22" xfId="1" applyNumberFormat="1" applyFont="1" applyFill="1" applyBorder="1" applyAlignment="1">
      <alignment horizontal="center" vertical="center" wrapText="1"/>
    </xf>
    <xf numFmtId="164" fontId="16" fillId="0" borderId="23" xfId="2" applyNumberFormat="1" applyFont="1" applyBorder="1" applyAlignment="1">
      <alignment horizontal="center" vertical="center" wrapText="1"/>
    </xf>
    <xf numFmtId="168" fontId="16" fillId="0" borderId="22" xfId="0" applyNumberFormat="1" applyFont="1" applyBorder="1" applyAlignment="1">
      <alignment horizontal="center" vertical="center" wrapText="1"/>
    </xf>
    <xf numFmtId="165" fontId="16" fillId="0" borderId="23" xfId="0" applyNumberFormat="1" applyFont="1" applyBorder="1" applyAlignment="1">
      <alignment horizontal="center" vertical="center" wrapText="1"/>
    </xf>
    <xf numFmtId="10" fontId="0" fillId="0" borderId="0" xfId="1" applyNumberFormat="1" applyFont="1"/>
    <xf numFmtId="10" fontId="20" fillId="0" borderId="23" xfId="2" applyNumberFormat="1" applyFont="1" applyBorder="1" applyAlignment="1">
      <alignment horizontal="center" vertical="center" wrapText="1"/>
    </xf>
    <xf numFmtId="0" fontId="12" fillId="0" borderId="0" xfId="0" applyFont="1" applyAlignment="1">
      <alignment horizontal="left" wrapText="1"/>
    </xf>
    <xf numFmtId="0" fontId="12" fillId="0" borderId="0" xfId="0" applyFont="1" applyAlignment="1">
      <alignment vertical="center" wrapText="1"/>
    </xf>
    <xf numFmtId="166" fontId="21" fillId="0" borderId="12" xfId="0" applyNumberFormat="1" applyFont="1" applyBorder="1" applyAlignment="1">
      <alignment horizontal="center" vertical="center" wrapText="1"/>
    </xf>
    <xf numFmtId="1" fontId="14" fillId="0" borderId="22" xfId="0" applyNumberFormat="1" applyFont="1" applyBorder="1" applyAlignment="1">
      <alignment horizontal="center" vertical="center" wrapText="1"/>
    </xf>
    <xf numFmtId="1" fontId="14" fillId="0" borderId="23" xfId="0" applyNumberFormat="1" applyFont="1" applyBorder="1" applyAlignment="1">
      <alignment horizontal="center" vertical="center" wrapText="1"/>
    </xf>
    <xf numFmtId="9" fontId="16" fillId="0" borderId="31" xfId="0" applyNumberFormat="1" applyFont="1" applyBorder="1" applyAlignment="1">
      <alignment horizontal="center" vertical="center"/>
    </xf>
    <xf numFmtId="1" fontId="16" fillId="0" borderId="31" xfId="0" applyNumberFormat="1" applyFont="1" applyBorder="1" applyAlignment="1">
      <alignment horizontal="center" vertical="center" wrapText="1"/>
    </xf>
    <xf numFmtId="1" fontId="16" fillId="0" borderId="32" xfId="0" applyNumberFormat="1" applyFont="1" applyBorder="1" applyAlignment="1">
      <alignment horizontal="center" vertical="center" wrapText="1"/>
    </xf>
    <xf numFmtId="9" fontId="16" fillId="0" borderId="30" xfId="1" applyFont="1" applyBorder="1" applyAlignment="1">
      <alignment horizontal="center" vertical="center" wrapText="1"/>
    </xf>
    <xf numFmtId="9" fontId="16" fillId="7" borderId="31" xfId="1" applyFont="1" applyFill="1" applyBorder="1" applyAlignment="1">
      <alignment horizontal="center" vertical="center" wrapText="1"/>
    </xf>
    <xf numFmtId="9" fontId="16" fillId="9" borderId="31" xfId="1" applyFont="1" applyFill="1" applyBorder="1" applyAlignment="1">
      <alignment horizontal="center" vertical="center" wrapText="1"/>
    </xf>
    <xf numFmtId="0" fontId="16" fillId="9" borderId="31" xfId="2" applyFont="1" applyFill="1" applyBorder="1" applyAlignment="1">
      <alignment horizontal="center" vertical="center" wrapText="1"/>
    </xf>
    <xf numFmtId="9" fontId="16" fillId="9" borderId="31" xfId="2" applyNumberFormat="1" applyFont="1" applyFill="1" applyBorder="1" applyAlignment="1">
      <alignment horizontal="center" vertical="center" wrapText="1"/>
    </xf>
    <xf numFmtId="10" fontId="20" fillId="9" borderId="32" xfId="2" applyNumberFormat="1" applyFont="1" applyFill="1" applyBorder="1" applyAlignment="1">
      <alignment horizontal="center" vertical="center" wrapText="1"/>
    </xf>
    <xf numFmtId="164" fontId="16" fillId="9" borderId="30" xfId="1" applyNumberFormat="1" applyFont="1" applyFill="1" applyBorder="1" applyAlignment="1">
      <alignment horizontal="center" vertical="center" wrapText="1"/>
    </xf>
    <xf numFmtId="167" fontId="16" fillId="0" borderId="31" xfId="2" applyNumberFormat="1" applyFont="1" applyBorder="1" applyAlignment="1">
      <alignment horizontal="center" vertical="center" wrapText="1"/>
    </xf>
    <xf numFmtId="1" fontId="16" fillId="0" borderId="32" xfId="2" applyNumberFormat="1" applyFont="1" applyBorder="1" applyAlignment="1">
      <alignment horizontal="center" vertical="center" wrapText="1"/>
    </xf>
    <xf numFmtId="0" fontId="16" fillId="0" borderId="31" xfId="0" applyFont="1" applyBorder="1" applyAlignment="1">
      <alignment horizontal="center" vertical="center"/>
    </xf>
    <xf numFmtId="0" fontId="16" fillId="0" borderId="32" xfId="0" applyFont="1" applyBorder="1" applyAlignment="1">
      <alignment horizontal="center" vertical="center"/>
    </xf>
    <xf numFmtId="0" fontId="6" fillId="4" borderId="1" xfId="2" applyFont="1" applyFill="1" applyBorder="1" applyAlignment="1">
      <alignment horizontal="center" vertical="center" textRotation="90" wrapText="1"/>
    </xf>
    <xf numFmtId="0" fontId="6" fillId="4" borderId="39" xfId="2" applyFont="1" applyFill="1" applyBorder="1" applyAlignment="1">
      <alignment horizontal="center" vertical="center" wrapText="1"/>
    </xf>
    <xf numFmtId="0" fontId="6" fillId="4" borderId="2" xfId="2" applyFont="1" applyFill="1" applyBorder="1" applyAlignment="1">
      <alignment horizontal="center" vertical="center" wrapText="1"/>
    </xf>
    <xf numFmtId="0" fontId="6" fillId="4" borderId="39" xfId="0" applyFont="1" applyFill="1" applyBorder="1" applyAlignment="1">
      <alignment horizontal="center" vertical="center" wrapText="1"/>
    </xf>
    <xf numFmtId="0" fontId="6" fillId="5" borderId="39" xfId="0" applyFont="1" applyFill="1" applyBorder="1" applyAlignment="1">
      <alignment horizontal="center" vertical="center" wrapText="1"/>
    </xf>
    <xf numFmtId="0" fontId="6" fillId="6" borderId="40" xfId="0" applyFont="1" applyFill="1" applyBorder="1" applyAlignment="1">
      <alignment horizontal="center" vertical="center" wrapText="1"/>
    </xf>
    <xf numFmtId="0" fontId="17" fillId="11" borderId="40" xfId="0" applyFont="1" applyFill="1" applyBorder="1" applyAlignment="1">
      <alignment horizontal="center" vertical="center" wrapText="1"/>
    </xf>
    <xf numFmtId="0" fontId="19" fillId="0" borderId="30" xfId="0" applyFont="1" applyBorder="1" applyAlignment="1">
      <alignment horizontal="center"/>
    </xf>
    <xf numFmtId="1" fontId="19" fillId="0" borderId="31" xfId="0" applyNumberFormat="1" applyFont="1" applyBorder="1" applyAlignment="1">
      <alignment horizontal="center" vertical="center" wrapText="1"/>
    </xf>
    <xf numFmtId="9" fontId="19" fillId="0" borderId="31" xfId="2" applyNumberFormat="1" applyFont="1" applyBorder="1" applyAlignment="1">
      <alignment horizontal="center" vertical="center" wrapText="1"/>
    </xf>
    <xf numFmtId="9" fontId="16" fillId="0" borderId="27" xfId="1" applyFont="1" applyBorder="1" applyAlignment="1">
      <alignment horizontal="center" vertical="center" wrapText="1"/>
    </xf>
    <xf numFmtId="9" fontId="16" fillId="7" borderId="28" xfId="1" applyFont="1" applyFill="1" applyBorder="1" applyAlignment="1">
      <alignment horizontal="center" vertical="center" wrapText="1"/>
    </xf>
    <xf numFmtId="9" fontId="16" fillId="9" borderId="28" xfId="1" applyFont="1" applyFill="1" applyBorder="1" applyAlignment="1">
      <alignment horizontal="center" vertical="center" wrapText="1"/>
    </xf>
    <xf numFmtId="167" fontId="16" fillId="0" borderId="28" xfId="2" applyNumberFormat="1" applyFont="1" applyBorder="1" applyAlignment="1">
      <alignment horizontal="center" vertical="center" wrapText="1"/>
    </xf>
    <xf numFmtId="1" fontId="16" fillId="0" borderId="29" xfId="2" applyNumberFormat="1" applyFont="1" applyBorder="1" applyAlignment="1">
      <alignment horizontal="center" vertical="center" wrapText="1"/>
    </xf>
    <xf numFmtId="0" fontId="16" fillId="0" borderId="28" xfId="0" applyFont="1" applyBorder="1" applyAlignment="1">
      <alignment horizontal="center" vertical="center"/>
    </xf>
    <xf numFmtId="0" fontId="16" fillId="0" borderId="29" xfId="0" applyFont="1" applyBorder="1" applyAlignment="1">
      <alignment horizontal="center" vertical="center"/>
    </xf>
    <xf numFmtId="0" fontId="17" fillId="11" borderId="6" xfId="0" applyFont="1" applyFill="1" applyBorder="1" applyAlignment="1">
      <alignment horizontal="center" vertical="center" wrapText="1"/>
    </xf>
    <xf numFmtId="0" fontId="19" fillId="0" borderId="27" xfId="0" applyFont="1" applyBorder="1" applyAlignment="1">
      <alignment horizontal="center"/>
    </xf>
    <xf numFmtId="1" fontId="19" fillId="0" borderId="28" xfId="0" applyNumberFormat="1" applyFont="1" applyBorder="1" applyAlignment="1">
      <alignment horizontal="center" vertical="center" wrapText="1"/>
    </xf>
    <xf numFmtId="9" fontId="19" fillId="0" borderId="28" xfId="2" applyNumberFormat="1" applyFont="1" applyBorder="1" applyAlignment="1">
      <alignment horizontal="center" vertical="center" wrapText="1"/>
    </xf>
    <xf numFmtId="0" fontId="16" fillId="9" borderId="28" xfId="2" applyFont="1" applyFill="1" applyBorder="1" applyAlignment="1">
      <alignment horizontal="center" vertical="center" wrapText="1"/>
    </xf>
    <xf numFmtId="9" fontId="16" fillId="9" borderId="28" xfId="2" applyNumberFormat="1" applyFont="1" applyFill="1" applyBorder="1" applyAlignment="1">
      <alignment horizontal="center" vertical="center" wrapText="1"/>
    </xf>
    <xf numFmtId="10" fontId="20" fillId="9" borderId="29" xfId="2" applyNumberFormat="1" applyFont="1" applyFill="1" applyBorder="1" applyAlignment="1">
      <alignment horizontal="center" vertical="center" wrapText="1"/>
    </xf>
    <xf numFmtId="164" fontId="16" fillId="9" borderId="27" xfId="1" applyNumberFormat="1" applyFont="1" applyFill="1" applyBorder="1" applyAlignment="1">
      <alignment horizontal="center" vertical="center" wrapText="1"/>
    </xf>
    <xf numFmtId="166" fontId="21" fillId="0" borderId="27" xfId="0" applyNumberFormat="1" applyFont="1" applyBorder="1" applyAlignment="1">
      <alignment horizontal="center" vertical="center" wrapText="1"/>
    </xf>
    <xf numFmtId="168" fontId="16" fillId="0" borderId="28" xfId="0" applyNumberFormat="1" applyFont="1" applyBorder="1" applyAlignment="1">
      <alignment horizontal="center" vertical="center" wrapText="1"/>
    </xf>
    <xf numFmtId="168" fontId="16" fillId="0" borderId="29" xfId="0" applyNumberFormat="1" applyFont="1" applyBorder="1" applyAlignment="1">
      <alignment horizontal="center" vertical="center" wrapText="1"/>
    </xf>
    <xf numFmtId="164" fontId="16" fillId="0" borderId="28" xfId="1" applyNumberFormat="1" applyFont="1" applyBorder="1" applyAlignment="1">
      <alignment horizontal="center" vertical="center"/>
    </xf>
    <xf numFmtId="166" fontId="21" fillId="0" borderId="24" xfId="0" applyNumberFormat="1" applyFont="1" applyBorder="1" applyAlignment="1">
      <alignment horizontal="center" vertical="center" wrapText="1"/>
    </xf>
    <xf numFmtId="9" fontId="4" fillId="0" borderId="25" xfId="0" applyNumberFormat="1" applyFont="1" applyBorder="1" applyAlignment="1">
      <alignment horizontal="center" vertical="center" wrapText="1"/>
    </xf>
    <xf numFmtId="0" fontId="15" fillId="0" borderId="26" xfId="0" applyFont="1" applyBorder="1" applyAlignment="1">
      <alignment horizontal="center" vertical="center"/>
    </xf>
    <xf numFmtId="165" fontId="4" fillId="0" borderId="41" xfId="0" applyNumberFormat="1" applyFont="1" applyBorder="1" applyAlignment="1">
      <alignment horizontal="center" vertical="center" wrapText="1"/>
    </xf>
    <xf numFmtId="169" fontId="4" fillId="0" borderId="9" xfId="2" applyNumberFormat="1" applyFont="1" applyBorder="1" applyAlignment="1">
      <alignment horizontal="center" vertical="center" wrapText="1"/>
    </xf>
    <xf numFmtId="1" fontId="4" fillId="0" borderId="11" xfId="0" applyNumberFormat="1" applyFont="1" applyBorder="1" applyAlignment="1">
      <alignment horizontal="center" vertical="center"/>
    </xf>
    <xf numFmtId="0" fontId="4" fillId="0" borderId="9" xfId="0" applyFont="1" applyBorder="1" applyAlignment="1">
      <alignment horizontal="center" vertical="center"/>
    </xf>
    <xf numFmtId="0" fontId="4" fillId="8" borderId="9" xfId="0" applyFont="1" applyFill="1" applyBorder="1" applyAlignment="1">
      <alignment horizontal="center" vertical="center"/>
    </xf>
    <xf numFmtId="0" fontId="15" fillId="0" borderId="9" xfId="0" applyFont="1" applyBorder="1" applyAlignment="1">
      <alignment horizontal="center" vertical="center"/>
    </xf>
    <xf numFmtId="1" fontId="4" fillId="0" borderId="42" xfId="1" applyNumberFormat="1" applyFont="1" applyFill="1" applyBorder="1" applyAlignment="1">
      <alignment horizontal="center" vertical="center" wrapText="1"/>
    </xf>
    <xf numFmtId="164" fontId="4" fillId="0" borderId="19" xfId="1" applyNumberFormat="1" applyFont="1" applyBorder="1" applyAlignment="1">
      <alignment horizontal="center" vertical="center" wrapText="1"/>
    </xf>
    <xf numFmtId="168" fontId="4" fillId="0" borderId="19" xfId="0" applyNumberFormat="1" applyFont="1" applyBorder="1" applyAlignment="1">
      <alignment horizontal="center" vertical="center" wrapText="1"/>
    </xf>
    <xf numFmtId="168" fontId="4" fillId="0" borderId="33" xfId="0" applyNumberFormat="1" applyFont="1" applyBorder="1" applyAlignment="1">
      <alignment horizontal="center" vertical="center" wrapText="1"/>
    </xf>
    <xf numFmtId="10" fontId="4" fillId="0" borderId="20" xfId="2" applyNumberFormat="1" applyFont="1" applyBorder="1" applyAlignment="1">
      <alignment horizontal="center" vertical="center" wrapText="1"/>
    </xf>
    <xf numFmtId="9" fontId="4" fillId="9" borderId="25" xfId="1" applyFont="1" applyFill="1" applyBorder="1" applyAlignment="1">
      <alignment horizontal="center" vertical="center" wrapText="1"/>
    </xf>
    <xf numFmtId="9" fontId="4" fillId="9" borderId="24" xfId="1" applyFont="1" applyFill="1" applyBorder="1" applyAlignment="1">
      <alignment horizontal="center" vertical="center" wrapText="1"/>
    </xf>
    <xf numFmtId="0" fontId="4" fillId="9" borderId="25" xfId="1" applyNumberFormat="1" applyFont="1" applyFill="1" applyBorder="1" applyAlignment="1">
      <alignment horizontal="center" vertical="center" wrapText="1"/>
    </xf>
    <xf numFmtId="9" fontId="4" fillId="9" borderId="26" xfId="1" applyFont="1" applyFill="1" applyBorder="1" applyAlignment="1">
      <alignment horizontal="center" vertical="center" wrapText="1"/>
    </xf>
    <xf numFmtId="9" fontId="4" fillId="9" borderId="37" xfId="1" applyFont="1" applyFill="1" applyBorder="1" applyAlignment="1">
      <alignment horizontal="center" vertical="center" wrapText="1"/>
    </xf>
    <xf numFmtId="9" fontId="4" fillId="9" borderId="34" xfId="1" applyFont="1" applyFill="1" applyBorder="1" applyAlignment="1">
      <alignment horizontal="center" vertical="center" wrapText="1"/>
    </xf>
    <xf numFmtId="0" fontId="22" fillId="0" borderId="31" xfId="0" applyFont="1" applyBorder="1" applyAlignment="1">
      <alignment horizontal="center" vertical="center"/>
    </xf>
    <xf numFmtId="0" fontId="22" fillId="0" borderId="28" xfId="0" applyFont="1" applyBorder="1" applyAlignment="1">
      <alignment horizontal="center" vertical="center"/>
    </xf>
    <xf numFmtId="0" fontId="6" fillId="12" borderId="39" xfId="0" applyFont="1" applyFill="1" applyBorder="1" applyAlignment="1">
      <alignment horizontal="center" vertical="center" wrapText="1"/>
    </xf>
    <xf numFmtId="10" fontId="0" fillId="10" borderId="0" xfId="0" applyNumberFormat="1" applyFill="1" applyAlignment="1">
      <alignment horizontal="center"/>
    </xf>
    <xf numFmtId="9" fontId="4" fillId="0" borderId="30" xfId="1" applyFont="1" applyFill="1" applyBorder="1" applyAlignment="1">
      <alignment horizontal="center" vertical="center" wrapText="1"/>
    </xf>
    <xf numFmtId="9" fontId="4" fillId="0" borderId="31" xfId="1" applyFont="1" applyFill="1" applyBorder="1" applyAlignment="1">
      <alignment horizontal="center" vertical="center" wrapText="1"/>
    </xf>
    <xf numFmtId="9" fontId="4" fillId="0" borderId="32" xfId="1" applyFont="1" applyFill="1" applyBorder="1" applyAlignment="1">
      <alignment horizontal="center" vertical="center" wrapText="1"/>
    </xf>
    <xf numFmtId="0" fontId="6" fillId="0" borderId="18" xfId="2" applyFont="1" applyBorder="1" applyAlignment="1">
      <alignment horizontal="center" vertical="center" textRotation="90" wrapText="1"/>
    </xf>
    <xf numFmtId="0" fontId="6" fillId="0" borderId="19" xfId="2" applyFont="1" applyBorder="1" applyAlignment="1">
      <alignment horizontal="center" vertical="center" textRotation="90" wrapText="1"/>
    </xf>
    <xf numFmtId="0" fontId="6" fillId="0" borderId="20" xfId="2" applyFont="1" applyBorder="1" applyAlignment="1">
      <alignment horizontal="center" vertical="center" textRotation="90" wrapText="1"/>
    </xf>
    <xf numFmtId="9" fontId="4" fillId="0" borderId="38" xfId="1" applyFont="1" applyBorder="1" applyAlignment="1">
      <alignment horizontal="center" vertical="center" wrapText="1"/>
    </xf>
    <xf numFmtId="9" fontId="4" fillId="0" borderId="31" xfId="1" applyFont="1" applyBorder="1" applyAlignment="1">
      <alignment horizontal="center" vertical="center" wrapText="1"/>
    </xf>
    <xf numFmtId="9" fontId="4" fillId="0" borderId="32" xfId="1" applyFont="1" applyBorder="1" applyAlignment="1">
      <alignment horizontal="center" vertical="center" wrapText="1"/>
    </xf>
    <xf numFmtId="0" fontId="3" fillId="2" borderId="5"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9" fontId="4" fillId="0" borderId="30" xfId="1" applyFont="1" applyBorder="1" applyAlignment="1">
      <alignment horizontal="center" vertical="center" wrapText="1"/>
    </xf>
    <xf numFmtId="9" fontId="4" fillId="0" borderId="38" xfId="1" applyFont="1" applyFill="1" applyBorder="1" applyAlignment="1">
      <alignment horizontal="center" vertical="center" wrapText="1"/>
    </xf>
    <xf numFmtId="9" fontId="4" fillId="0" borderId="35" xfId="1" applyFont="1" applyFill="1" applyBorder="1" applyAlignment="1">
      <alignment horizontal="center" vertical="center" wrapText="1"/>
    </xf>
    <xf numFmtId="0" fontId="4" fillId="0" borderId="25" xfId="0" applyFont="1" applyBorder="1" applyAlignment="1">
      <alignment horizontal="left" vertical="center" wrapText="1"/>
    </xf>
    <xf numFmtId="0" fontId="4" fillId="0" borderId="26" xfId="0" applyFont="1" applyBorder="1" applyAlignment="1">
      <alignment horizontal="left" vertical="center" wrapText="1"/>
    </xf>
    <xf numFmtId="0" fontId="15" fillId="0" borderId="24" xfId="0" applyFont="1" applyBorder="1" applyAlignment="1">
      <alignment horizontal="left" vertical="center" wrapText="1" readingOrder="1"/>
    </xf>
    <xf numFmtId="0" fontId="15" fillId="0" borderId="25" xfId="0" applyFont="1" applyBorder="1" applyAlignment="1">
      <alignment horizontal="left" vertical="center" wrapText="1" readingOrder="1"/>
    </xf>
    <xf numFmtId="0" fontId="0" fillId="0" borderId="0" xfId="0" applyAlignment="1">
      <alignment horizontal="left" wrapText="1"/>
    </xf>
    <xf numFmtId="9" fontId="4" fillId="0" borderId="37" xfId="1" applyFont="1" applyBorder="1" applyAlignment="1">
      <alignment horizontal="center" vertical="center" wrapText="1"/>
    </xf>
    <xf numFmtId="9" fontId="4" fillId="0" borderId="25" xfId="1" applyFont="1" applyBorder="1" applyAlignment="1">
      <alignment horizontal="center" vertical="center" wrapText="1"/>
    </xf>
    <xf numFmtId="9" fontId="4" fillId="9" borderId="3" xfId="1" applyFont="1" applyFill="1" applyBorder="1" applyAlignment="1">
      <alignment horizontal="center" vertical="center"/>
    </xf>
    <xf numFmtId="9" fontId="4" fillId="9" borderId="37" xfId="1" applyFont="1" applyFill="1" applyBorder="1" applyAlignment="1">
      <alignment horizontal="center" vertical="center"/>
    </xf>
    <xf numFmtId="10" fontId="4" fillId="0" borderId="3" xfId="1" applyNumberFormat="1" applyFont="1" applyFill="1" applyBorder="1" applyAlignment="1">
      <alignment horizontal="center" vertical="center" wrapText="1"/>
    </xf>
    <xf numFmtId="10" fontId="4" fillId="0" borderId="37" xfId="1" applyNumberFormat="1" applyFont="1" applyFill="1" applyBorder="1" applyAlignment="1">
      <alignment horizontal="center" vertical="center" wrapText="1"/>
    </xf>
    <xf numFmtId="0" fontId="0" fillId="0" borderId="0" xfId="0" applyAlignment="1">
      <alignment horizontal="left"/>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4" fillId="0" borderId="25" xfId="2" applyFont="1" applyBorder="1" applyAlignment="1">
      <alignment horizontal="left" vertical="center" wrapText="1"/>
    </xf>
    <xf numFmtId="0" fontId="4" fillId="0" borderId="26" xfId="2" applyFont="1" applyBorder="1" applyAlignment="1">
      <alignment horizontal="left" vertical="center" wrapText="1"/>
    </xf>
  </cellXfs>
  <cellStyles count="3">
    <cellStyle name="Normal" xfId="0" builtinId="0"/>
    <cellStyle name="Normal_Sheet1" xfId="2" xr:uid="{C779FF4D-4F22-4013-B2F9-5ABD5B614DCE}"/>
    <cellStyle name="Per cent" xfId="1" builtinId="5"/>
  </cellStyles>
  <dxfs count="8">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s>
  <tableStyles count="0" defaultTableStyle="TableStyleMedium2" defaultPivotStyle="PivotStyleLight16"/>
  <colors>
    <mruColors>
      <color rgb="FFFFFFCC"/>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7</xdr:col>
      <xdr:colOff>0</xdr:colOff>
      <xdr:row>8</xdr:row>
      <xdr:rowOff>0</xdr:rowOff>
    </xdr:from>
    <xdr:to>
      <xdr:col>7</xdr:col>
      <xdr:colOff>0</xdr:colOff>
      <xdr:row>8</xdr:row>
      <xdr:rowOff>0</xdr:rowOff>
    </xdr:to>
    <xdr:sp macro="" textlink="">
      <xdr:nvSpPr>
        <xdr:cNvPr id="143" name="Text Box 1">
          <a:extLst>
            <a:ext uri="{FF2B5EF4-FFF2-40B4-BE49-F238E27FC236}">
              <a16:creationId xmlns:a16="http://schemas.microsoft.com/office/drawing/2014/main" id="{B4AF8C90-59A0-4982-9D4A-08DB2F90E0D4}"/>
            </a:ext>
          </a:extLst>
        </xdr:cNvPr>
        <xdr:cNvSpPr txBox="1">
          <a:spLocks noChangeArrowheads="1"/>
        </xdr:cNvSpPr>
      </xdr:nvSpPr>
      <xdr:spPr bwMode="auto">
        <a:xfrm>
          <a:off x="6696075" y="2076450"/>
          <a:ext cx="0" cy="0"/>
        </a:xfrm>
        <a:prstGeom prst="rect">
          <a:avLst/>
        </a:prstGeom>
        <a:solidFill>
          <a:srgbClr val="FFFFFF"/>
        </a:solidFill>
        <a:ln>
          <a:noFill/>
        </a:ln>
        <a:effectLst/>
        <a:extLst>
          <a:ext uri="{91240B29-F687-4F45-9708-019B960494DF}">
            <a14:hiddenLine xmlns:a14="http://schemas.microsoft.com/office/drawing/2010/main" w="19050" algn="ctr">
              <a:solidFill>
                <a:srgbClr val="002366"/>
              </a:solidFill>
              <a:miter lim="800000"/>
              <a:headEnd/>
              <a:tailEnd/>
            </a14:hiddenLine>
          </a:ext>
          <a:ext uri="{AF507438-7753-43E0-B8FC-AC1667EBCBE1}">
            <a14:hiddenEffects xmlns:a14="http://schemas.microsoft.com/office/drawing/2010/main">
              <a:effectLst>
                <a:outerShdw dist="35921" dir="2700000" algn="ctr" rotWithShape="0">
                  <a:srgbClr val="BAA399"/>
                </a:outerShdw>
              </a:effectLst>
            </a14:hiddenEffects>
          </a:ext>
        </a:extLst>
      </xdr:spPr>
      <xdr:txBody>
        <a:bodyPr vertOverflow="clip" wrap="square" lIns="65269" tIns="32635" rIns="65269" bIns="32635" anchor="t" upright="1"/>
        <a:lstStyle/>
        <a:p>
          <a:pPr algn="ctr" rtl="0">
            <a:defRPr sz="1000"/>
          </a:pPr>
          <a:r>
            <a:rPr lang="et-EE" sz="1000" b="0" i="1" u="none" strike="noStrike" baseline="0">
              <a:solidFill>
                <a:srgbClr val="003366"/>
              </a:solidFill>
              <a:latin typeface="Arial"/>
              <a:cs typeface="Arial"/>
            </a:rPr>
            <a:t>Create Superior Value for Communications Technology Customers</a:t>
          </a:r>
          <a:endParaRPr lang="et-EE" sz="1000" b="0" i="0" u="none" strike="noStrike" baseline="0">
            <a:solidFill>
              <a:srgbClr val="003366"/>
            </a:solidFill>
            <a:latin typeface="Arial"/>
            <a:cs typeface="Arial"/>
          </a:endParaRPr>
        </a:p>
        <a:p>
          <a:pPr algn="ctr" rtl="0">
            <a:defRPr sz="1000"/>
          </a:pPr>
          <a:endParaRPr lang="et-EE" sz="1000" b="0" i="0" u="none" strike="noStrike" baseline="0">
            <a:solidFill>
              <a:srgbClr val="003366"/>
            </a:solidFill>
            <a:latin typeface="Arial"/>
            <a:cs typeface="Arial"/>
          </a:endParaRPr>
        </a:p>
      </xdr:txBody>
    </xdr:sp>
    <xdr:clientData/>
  </xdr:twoCellAnchor>
  <xdr:twoCellAnchor>
    <xdr:from>
      <xdr:col>7</xdr:col>
      <xdr:colOff>0</xdr:colOff>
      <xdr:row>3</xdr:row>
      <xdr:rowOff>0</xdr:rowOff>
    </xdr:from>
    <xdr:to>
      <xdr:col>7</xdr:col>
      <xdr:colOff>0</xdr:colOff>
      <xdr:row>3</xdr:row>
      <xdr:rowOff>0</xdr:rowOff>
    </xdr:to>
    <xdr:grpSp>
      <xdr:nvGrpSpPr>
        <xdr:cNvPr id="144" name="Group 2">
          <a:extLst>
            <a:ext uri="{FF2B5EF4-FFF2-40B4-BE49-F238E27FC236}">
              <a16:creationId xmlns:a16="http://schemas.microsoft.com/office/drawing/2014/main" id="{2E8F1DE2-75BD-49A2-8945-310D9F8C5AF6}"/>
            </a:ext>
          </a:extLst>
        </xdr:cNvPr>
        <xdr:cNvGrpSpPr>
          <a:grpSpLocks/>
        </xdr:cNvGrpSpPr>
      </xdr:nvGrpSpPr>
      <xdr:grpSpPr bwMode="auto">
        <a:xfrm>
          <a:off x="6753225" y="1057275"/>
          <a:ext cx="0" cy="0"/>
          <a:chOff x="5520" y="384"/>
          <a:chExt cx="144" cy="336"/>
        </a:xfrm>
      </xdr:grpSpPr>
      <xdr:sp macro="" textlink="">
        <xdr:nvSpPr>
          <xdr:cNvPr id="145" name="Rectangle 3">
            <a:extLst>
              <a:ext uri="{FF2B5EF4-FFF2-40B4-BE49-F238E27FC236}">
                <a16:creationId xmlns:a16="http://schemas.microsoft.com/office/drawing/2014/main" id="{1E9F611D-14DB-8193-64A8-7CAA4209B84E}"/>
              </a:ext>
            </a:extLst>
          </xdr:cNvPr>
          <xdr:cNvSpPr>
            <a:spLocks noChangeArrowheads="1"/>
          </xdr:cNvSpPr>
        </xdr:nvSpPr>
        <xdr:spPr bwMode="auto">
          <a:xfrm>
            <a:off x="5520"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46" name="Oval 4">
            <a:extLst>
              <a:ext uri="{FF2B5EF4-FFF2-40B4-BE49-F238E27FC236}">
                <a16:creationId xmlns:a16="http://schemas.microsoft.com/office/drawing/2014/main" id="{2B76EE6A-633A-D9DB-D866-2D3C207EE27E}"/>
              </a:ext>
            </a:extLst>
          </xdr:cNvPr>
          <xdr:cNvSpPr>
            <a:spLocks noChangeArrowheads="1"/>
          </xdr:cNvSpPr>
        </xdr:nvSpPr>
        <xdr:spPr bwMode="auto">
          <a:xfrm>
            <a:off x="5549" y="513"/>
            <a:ext cx="86" cy="78"/>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C0AE02"/>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47" name="Oval 5">
            <a:extLst>
              <a:ext uri="{FF2B5EF4-FFF2-40B4-BE49-F238E27FC236}">
                <a16:creationId xmlns:a16="http://schemas.microsoft.com/office/drawing/2014/main" id="{22C7648E-91F9-7704-E0FC-CA4AFFEFFAE5}"/>
              </a:ext>
            </a:extLst>
          </xdr:cNvPr>
          <xdr:cNvSpPr>
            <a:spLocks noChangeArrowheads="1"/>
          </xdr:cNvSpPr>
        </xdr:nvSpPr>
        <xdr:spPr bwMode="auto">
          <a:xfrm>
            <a:off x="5549" y="617"/>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147105"/>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48" name="Oval 6">
            <a:extLst>
              <a:ext uri="{FF2B5EF4-FFF2-40B4-BE49-F238E27FC236}">
                <a16:creationId xmlns:a16="http://schemas.microsoft.com/office/drawing/2014/main" id="{8A652967-F7F5-6D65-E349-1DF8184AD661}"/>
              </a:ext>
            </a:extLst>
          </xdr:cNvPr>
          <xdr:cNvSpPr>
            <a:spLocks noChangeArrowheads="1"/>
          </xdr:cNvSpPr>
        </xdr:nvSpPr>
        <xdr:spPr bwMode="auto">
          <a:xfrm>
            <a:off x="5549" y="410"/>
            <a:ext cx="86" cy="77"/>
          </a:xfrm>
          <a:prstGeom prst="ellipse">
            <a:avLst/>
          </a:prstGeom>
          <a:solidFill>
            <a:srgbClr val="FF3300"/>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3</xdr:row>
      <xdr:rowOff>0</xdr:rowOff>
    </xdr:from>
    <xdr:to>
      <xdr:col>7</xdr:col>
      <xdr:colOff>0</xdr:colOff>
      <xdr:row>3</xdr:row>
      <xdr:rowOff>0</xdr:rowOff>
    </xdr:to>
    <xdr:grpSp>
      <xdr:nvGrpSpPr>
        <xdr:cNvPr id="149" name="Group 7">
          <a:extLst>
            <a:ext uri="{FF2B5EF4-FFF2-40B4-BE49-F238E27FC236}">
              <a16:creationId xmlns:a16="http://schemas.microsoft.com/office/drawing/2014/main" id="{018E73A6-14F5-4759-9B4E-AC1CFF99058F}"/>
            </a:ext>
          </a:extLst>
        </xdr:cNvPr>
        <xdr:cNvGrpSpPr>
          <a:grpSpLocks/>
        </xdr:cNvGrpSpPr>
      </xdr:nvGrpSpPr>
      <xdr:grpSpPr bwMode="auto">
        <a:xfrm>
          <a:off x="6753225" y="1057275"/>
          <a:ext cx="0" cy="0"/>
          <a:chOff x="5712" y="384"/>
          <a:chExt cx="144" cy="336"/>
        </a:xfrm>
      </xdr:grpSpPr>
      <xdr:sp macro="" textlink="">
        <xdr:nvSpPr>
          <xdr:cNvPr id="150" name="Rectangle 8">
            <a:extLst>
              <a:ext uri="{FF2B5EF4-FFF2-40B4-BE49-F238E27FC236}">
                <a16:creationId xmlns:a16="http://schemas.microsoft.com/office/drawing/2014/main" id="{A314CDE0-A5C0-2397-316C-8D2706C674D3}"/>
              </a:ext>
            </a:extLst>
          </xdr:cNvPr>
          <xdr:cNvSpPr>
            <a:spLocks noChangeArrowheads="1"/>
          </xdr:cNvSpPr>
        </xdr:nvSpPr>
        <xdr:spPr bwMode="auto">
          <a:xfrm>
            <a:off x="5712"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51" name="Oval 9">
            <a:extLst>
              <a:ext uri="{FF2B5EF4-FFF2-40B4-BE49-F238E27FC236}">
                <a16:creationId xmlns:a16="http://schemas.microsoft.com/office/drawing/2014/main" id="{A09CEAD7-3C6C-C546-D470-CE0C0187FD89}"/>
              </a:ext>
            </a:extLst>
          </xdr:cNvPr>
          <xdr:cNvSpPr>
            <a:spLocks noChangeArrowheads="1"/>
          </xdr:cNvSpPr>
        </xdr:nvSpPr>
        <xdr:spPr bwMode="auto">
          <a:xfrm>
            <a:off x="5741" y="513"/>
            <a:ext cx="86" cy="78"/>
          </a:xfrm>
          <a:prstGeom prst="ellipse">
            <a:avLst/>
          </a:prstGeom>
          <a:solidFill>
            <a:srgbClr val="F5FB0F"/>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52" name="Oval 10">
            <a:extLst>
              <a:ext uri="{FF2B5EF4-FFF2-40B4-BE49-F238E27FC236}">
                <a16:creationId xmlns:a16="http://schemas.microsoft.com/office/drawing/2014/main" id="{FAAE3CE9-337F-8A48-E045-AC0759D5B4BA}"/>
              </a:ext>
            </a:extLst>
          </xdr:cNvPr>
          <xdr:cNvSpPr>
            <a:spLocks noChangeArrowheads="1"/>
          </xdr:cNvSpPr>
        </xdr:nvSpPr>
        <xdr:spPr bwMode="auto">
          <a:xfrm>
            <a:off x="5741" y="617"/>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147105"/>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53" name="Oval 11">
            <a:extLst>
              <a:ext uri="{FF2B5EF4-FFF2-40B4-BE49-F238E27FC236}">
                <a16:creationId xmlns:a16="http://schemas.microsoft.com/office/drawing/2014/main" id="{0115C486-2BBC-BCBB-9C02-DBD504F60E52}"/>
              </a:ext>
            </a:extLst>
          </xdr:cNvPr>
          <xdr:cNvSpPr>
            <a:spLocks noChangeArrowheads="1"/>
          </xdr:cNvSpPr>
        </xdr:nvSpPr>
        <xdr:spPr bwMode="auto">
          <a:xfrm>
            <a:off x="5741" y="410"/>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8C1B00"/>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3</xdr:row>
      <xdr:rowOff>0</xdr:rowOff>
    </xdr:from>
    <xdr:to>
      <xdr:col>7</xdr:col>
      <xdr:colOff>0</xdr:colOff>
      <xdr:row>3</xdr:row>
      <xdr:rowOff>0</xdr:rowOff>
    </xdr:to>
    <xdr:grpSp>
      <xdr:nvGrpSpPr>
        <xdr:cNvPr id="154" name="Group 12">
          <a:extLst>
            <a:ext uri="{FF2B5EF4-FFF2-40B4-BE49-F238E27FC236}">
              <a16:creationId xmlns:a16="http://schemas.microsoft.com/office/drawing/2014/main" id="{E4863F65-01CA-482B-8E55-6EBC6BEA7A4B}"/>
            </a:ext>
          </a:extLst>
        </xdr:cNvPr>
        <xdr:cNvGrpSpPr>
          <a:grpSpLocks/>
        </xdr:cNvGrpSpPr>
      </xdr:nvGrpSpPr>
      <xdr:grpSpPr bwMode="auto">
        <a:xfrm>
          <a:off x="6753225" y="1057275"/>
          <a:ext cx="0" cy="0"/>
          <a:chOff x="5904" y="384"/>
          <a:chExt cx="144" cy="336"/>
        </a:xfrm>
      </xdr:grpSpPr>
      <xdr:sp macro="" textlink="">
        <xdr:nvSpPr>
          <xdr:cNvPr id="155" name="Rectangle 13">
            <a:extLst>
              <a:ext uri="{FF2B5EF4-FFF2-40B4-BE49-F238E27FC236}">
                <a16:creationId xmlns:a16="http://schemas.microsoft.com/office/drawing/2014/main" id="{7D85412A-D263-FCDD-47AB-A7F4450743F1}"/>
              </a:ext>
            </a:extLst>
          </xdr:cNvPr>
          <xdr:cNvSpPr>
            <a:spLocks noChangeArrowheads="1"/>
          </xdr:cNvSpPr>
        </xdr:nvSpPr>
        <xdr:spPr bwMode="auto">
          <a:xfrm>
            <a:off x="5904"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56" name="Oval 14">
            <a:extLst>
              <a:ext uri="{FF2B5EF4-FFF2-40B4-BE49-F238E27FC236}">
                <a16:creationId xmlns:a16="http://schemas.microsoft.com/office/drawing/2014/main" id="{DB24DE15-739F-0AB5-CDD3-68D9FE5C014F}"/>
              </a:ext>
            </a:extLst>
          </xdr:cNvPr>
          <xdr:cNvSpPr>
            <a:spLocks noChangeArrowheads="1"/>
          </xdr:cNvSpPr>
        </xdr:nvSpPr>
        <xdr:spPr bwMode="auto">
          <a:xfrm>
            <a:off x="5933" y="513"/>
            <a:ext cx="86" cy="78"/>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C0AE02"/>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57" name="Oval 15">
            <a:extLst>
              <a:ext uri="{FF2B5EF4-FFF2-40B4-BE49-F238E27FC236}">
                <a16:creationId xmlns:a16="http://schemas.microsoft.com/office/drawing/2014/main" id="{C954A04A-4EC5-5EF5-5003-6128A519713F}"/>
              </a:ext>
            </a:extLst>
          </xdr:cNvPr>
          <xdr:cNvSpPr>
            <a:spLocks noChangeArrowheads="1"/>
          </xdr:cNvSpPr>
        </xdr:nvSpPr>
        <xdr:spPr bwMode="auto">
          <a:xfrm>
            <a:off x="5933" y="617"/>
            <a:ext cx="86" cy="77"/>
          </a:xfrm>
          <a:prstGeom prst="ellipse">
            <a:avLst/>
          </a:prstGeom>
          <a:solidFill>
            <a:srgbClr val="8CF965"/>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58" name="Oval 16">
            <a:extLst>
              <a:ext uri="{FF2B5EF4-FFF2-40B4-BE49-F238E27FC236}">
                <a16:creationId xmlns:a16="http://schemas.microsoft.com/office/drawing/2014/main" id="{5BADF6A3-E89D-D94D-5045-EDAD6CCCE06C}"/>
              </a:ext>
            </a:extLst>
          </xdr:cNvPr>
          <xdr:cNvSpPr>
            <a:spLocks noChangeArrowheads="1"/>
          </xdr:cNvSpPr>
        </xdr:nvSpPr>
        <xdr:spPr bwMode="auto">
          <a:xfrm>
            <a:off x="5933" y="410"/>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8C1B00"/>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3</xdr:row>
      <xdr:rowOff>0</xdr:rowOff>
    </xdr:from>
    <xdr:to>
      <xdr:col>7</xdr:col>
      <xdr:colOff>0</xdr:colOff>
      <xdr:row>3</xdr:row>
      <xdr:rowOff>0</xdr:rowOff>
    </xdr:to>
    <xdr:grpSp>
      <xdr:nvGrpSpPr>
        <xdr:cNvPr id="159" name="Group 17">
          <a:extLst>
            <a:ext uri="{FF2B5EF4-FFF2-40B4-BE49-F238E27FC236}">
              <a16:creationId xmlns:a16="http://schemas.microsoft.com/office/drawing/2014/main" id="{2A62089D-59F4-4404-9629-1FF0FA1BF7FE}"/>
            </a:ext>
          </a:extLst>
        </xdr:cNvPr>
        <xdr:cNvGrpSpPr>
          <a:grpSpLocks/>
        </xdr:cNvGrpSpPr>
      </xdr:nvGrpSpPr>
      <xdr:grpSpPr bwMode="auto">
        <a:xfrm>
          <a:off x="6753225" y="1057275"/>
          <a:ext cx="0" cy="0"/>
          <a:chOff x="5904" y="384"/>
          <a:chExt cx="144" cy="336"/>
        </a:xfrm>
      </xdr:grpSpPr>
      <xdr:sp macro="" textlink="">
        <xdr:nvSpPr>
          <xdr:cNvPr id="160" name="Rectangle 18">
            <a:extLst>
              <a:ext uri="{FF2B5EF4-FFF2-40B4-BE49-F238E27FC236}">
                <a16:creationId xmlns:a16="http://schemas.microsoft.com/office/drawing/2014/main" id="{58EEB8A9-184F-BA2D-249E-728F79FF472A}"/>
              </a:ext>
            </a:extLst>
          </xdr:cNvPr>
          <xdr:cNvSpPr>
            <a:spLocks noChangeArrowheads="1"/>
          </xdr:cNvSpPr>
        </xdr:nvSpPr>
        <xdr:spPr bwMode="auto">
          <a:xfrm>
            <a:off x="5904"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61" name="Oval 19">
            <a:extLst>
              <a:ext uri="{FF2B5EF4-FFF2-40B4-BE49-F238E27FC236}">
                <a16:creationId xmlns:a16="http://schemas.microsoft.com/office/drawing/2014/main" id="{322200E0-42EE-5671-BAB4-547C7B4CA46C}"/>
              </a:ext>
            </a:extLst>
          </xdr:cNvPr>
          <xdr:cNvSpPr>
            <a:spLocks noChangeArrowheads="1"/>
          </xdr:cNvSpPr>
        </xdr:nvSpPr>
        <xdr:spPr bwMode="auto">
          <a:xfrm>
            <a:off x="5933" y="513"/>
            <a:ext cx="86" cy="78"/>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C0AE02"/>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62" name="Oval 20">
            <a:extLst>
              <a:ext uri="{FF2B5EF4-FFF2-40B4-BE49-F238E27FC236}">
                <a16:creationId xmlns:a16="http://schemas.microsoft.com/office/drawing/2014/main" id="{58B8B886-E6D4-BECE-8885-EE28F1936B48}"/>
              </a:ext>
            </a:extLst>
          </xdr:cNvPr>
          <xdr:cNvSpPr>
            <a:spLocks noChangeArrowheads="1"/>
          </xdr:cNvSpPr>
        </xdr:nvSpPr>
        <xdr:spPr bwMode="auto">
          <a:xfrm>
            <a:off x="5933" y="617"/>
            <a:ext cx="86" cy="77"/>
          </a:xfrm>
          <a:prstGeom prst="ellipse">
            <a:avLst/>
          </a:prstGeom>
          <a:solidFill>
            <a:srgbClr val="8CF965"/>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63" name="Oval 21">
            <a:extLst>
              <a:ext uri="{FF2B5EF4-FFF2-40B4-BE49-F238E27FC236}">
                <a16:creationId xmlns:a16="http://schemas.microsoft.com/office/drawing/2014/main" id="{15F8B73F-7BF4-3C92-40A7-DFC3033077D4}"/>
              </a:ext>
            </a:extLst>
          </xdr:cNvPr>
          <xdr:cNvSpPr>
            <a:spLocks noChangeArrowheads="1"/>
          </xdr:cNvSpPr>
        </xdr:nvSpPr>
        <xdr:spPr bwMode="auto">
          <a:xfrm>
            <a:off x="5933" y="410"/>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8C1B00"/>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3</xdr:row>
      <xdr:rowOff>0</xdr:rowOff>
    </xdr:from>
    <xdr:to>
      <xdr:col>7</xdr:col>
      <xdr:colOff>0</xdr:colOff>
      <xdr:row>3</xdr:row>
      <xdr:rowOff>0</xdr:rowOff>
    </xdr:to>
    <xdr:grpSp>
      <xdr:nvGrpSpPr>
        <xdr:cNvPr id="164" name="Group 22">
          <a:extLst>
            <a:ext uri="{FF2B5EF4-FFF2-40B4-BE49-F238E27FC236}">
              <a16:creationId xmlns:a16="http://schemas.microsoft.com/office/drawing/2014/main" id="{DAB18797-1156-4611-BD3B-9CB826CDC66F}"/>
            </a:ext>
          </a:extLst>
        </xdr:cNvPr>
        <xdr:cNvGrpSpPr>
          <a:grpSpLocks/>
        </xdr:cNvGrpSpPr>
      </xdr:nvGrpSpPr>
      <xdr:grpSpPr bwMode="auto">
        <a:xfrm>
          <a:off x="6753225" y="1057275"/>
          <a:ext cx="0" cy="0"/>
          <a:chOff x="5904" y="384"/>
          <a:chExt cx="144" cy="336"/>
        </a:xfrm>
      </xdr:grpSpPr>
      <xdr:sp macro="" textlink="">
        <xdr:nvSpPr>
          <xdr:cNvPr id="165" name="Rectangle 23">
            <a:extLst>
              <a:ext uri="{FF2B5EF4-FFF2-40B4-BE49-F238E27FC236}">
                <a16:creationId xmlns:a16="http://schemas.microsoft.com/office/drawing/2014/main" id="{87D255AE-FEF9-8DFC-A8F5-C988CF4874B8}"/>
              </a:ext>
            </a:extLst>
          </xdr:cNvPr>
          <xdr:cNvSpPr>
            <a:spLocks noChangeArrowheads="1"/>
          </xdr:cNvSpPr>
        </xdr:nvSpPr>
        <xdr:spPr bwMode="auto">
          <a:xfrm>
            <a:off x="5904"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66" name="Oval 24">
            <a:extLst>
              <a:ext uri="{FF2B5EF4-FFF2-40B4-BE49-F238E27FC236}">
                <a16:creationId xmlns:a16="http://schemas.microsoft.com/office/drawing/2014/main" id="{13634661-0562-C4BF-A181-9E3CD9136BC9}"/>
              </a:ext>
            </a:extLst>
          </xdr:cNvPr>
          <xdr:cNvSpPr>
            <a:spLocks noChangeArrowheads="1"/>
          </xdr:cNvSpPr>
        </xdr:nvSpPr>
        <xdr:spPr bwMode="auto">
          <a:xfrm>
            <a:off x="5933" y="513"/>
            <a:ext cx="86" cy="78"/>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C0AE02"/>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67" name="Oval 25">
            <a:extLst>
              <a:ext uri="{FF2B5EF4-FFF2-40B4-BE49-F238E27FC236}">
                <a16:creationId xmlns:a16="http://schemas.microsoft.com/office/drawing/2014/main" id="{3427BB7F-C784-F8E4-F341-51D2E54AE416}"/>
              </a:ext>
            </a:extLst>
          </xdr:cNvPr>
          <xdr:cNvSpPr>
            <a:spLocks noChangeArrowheads="1"/>
          </xdr:cNvSpPr>
        </xdr:nvSpPr>
        <xdr:spPr bwMode="auto">
          <a:xfrm>
            <a:off x="5933" y="617"/>
            <a:ext cx="86" cy="77"/>
          </a:xfrm>
          <a:prstGeom prst="ellipse">
            <a:avLst/>
          </a:prstGeom>
          <a:solidFill>
            <a:srgbClr val="8CF965"/>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68" name="Oval 26">
            <a:extLst>
              <a:ext uri="{FF2B5EF4-FFF2-40B4-BE49-F238E27FC236}">
                <a16:creationId xmlns:a16="http://schemas.microsoft.com/office/drawing/2014/main" id="{2F9FEE45-CA88-41E7-A7C9-08108DB72D43}"/>
              </a:ext>
            </a:extLst>
          </xdr:cNvPr>
          <xdr:cNvSpPr>
            <a:spLocks noChangeArrowheads="1"/>
          </xdr:cNvSpPr>
        </xdr:nvSpPr>
        <xdr:spPr bwMode="auto">
          <a:xfrm>
            <a:off x="5933" y="410"/>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8C1B00"/>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8</xdr:row>
      <xdr:rowOff>0</xdr:rowOff>
    </xdr:from>
    <xdr:to>
      <xdr:col>7</xdr:col>
      <xdr:colOff>0</xdr:colOff>
      <xdr:row>8</xdr:row>
      <xdr:rowOff>0</xdr:rowOff>
    </xdr:to>
    <xdr:grpSp>
      <xdr:nvGrpSpPr>
        <xdr:cNvPr id="169" name="Group 27">
          <a:extLst>
            <a:ext uri="{FF2B5EF4-FFF2-40B4-BE49-F238E27FC236}">
              <a16:creationId xmlns:a16="http://schemas.microsoft.com/office/drawing/2014/main" id="{6480ADE5-8111-406B-BC54-1732589C3AEA}"/>
            </a:ext>
          </a:extLst>
        </xdr:cNvPr>
        <xdr:cNvGrpSpPr>
          <a:grpSpLocks/>
        </xdr:cNvGrpSpPr>
      </xdr:nvGrpSpPr>
      <xdr:grpSpPr bwMode="auto">
        <a:xfrm>
          <a:off x="6753225" y="2905125"/>
          <a:ext cx="0" cy="0"/>
          <a:chOff x="5904" y="384"/>
          <a:chExt cx="144" cy="336"/>
        </a:xfrm>
      </xdr:grpSpPr>
      <xdr:sp macro="" textlink="">
        <xdr:nvSpPr>
          <xdr:cNvPr id="170" name="Rectangle 28">
            <a:extLst>
              <a:ext uri="{FF2B5EF4-FFF2-40B4-BE49-F238E27FC236}">
                <a16:creationId xmlns:a16="http://schemas.microsoft.com/office/drawing/2014/main" id="{9E12494B-D81F-9F63-4FD8-B2B3B88BC713}"/>
              </a:ext>
            </a:extLst>
          </xdr:cNvPr>
          <xdr:cNvSpPr>
            <a:spLocks noChangeArrowheads="1"/>
          </xdr:cNvSpPr>
        </xdr:nvSpPr>
        <xdr:spPr bwMode="auto">
          <a:xfrm>
            <a:off x="5904"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71" name="Oval 29">
            <a:extLst>
              <a:ext uri="{FF2B5EF4-FFF2-40B4-BE49-F238E27FC236}">
                <a16:creationId xmlns:a16="http://schemas.microsoft.com/office/drawing/2014/main" id="{FD7BEBFA-9BD0-A32B-1E33-C43C01CC0203}"/>
              </a:ext>
            </a:extLst>
          </xdr:cNvPr>
          <xdr:cNvSpPr>
            <a:spLocks noChangeArrowheads="1"/>
          </xdr:cNvSpPr>
        </xdr:nvSpPr>
        <xdr:spPr bwMode="auto">
          <a:xfrm>
            <a:off x="5933" y="513"/>
            <a:ext cx="86" cy="78"/>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C0AE02"/>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72" name="Oval 30">
            <a:extLst>
              <a:ext uri="{FF2B5EF4-FFF2-40B4-BE49-F238E27FC236}">
                <a16:creationId xmlns:a16="http://schemas.microsoft.com/office/drawing/2014/main" id="{FE7AD191-3AA6-2F1B-1DAB-1F72DE5330B7}"/>
              </a:ext>
            </a:extLst>
          </xdr:cNvPr>
          <xdr:cNvSpPr>
            <a:spLocks noChangeArrowheads="1"/>
          </xdr:cNvSpPr>
        </xdr:nvSpPr>
        <xdr:spPr bwMode="auto">
          <a:xfrm>
            <a:off x="5933" y="617"/>
            <a:ext cx="86" cy="77"/>
          </a:xfrm>
          <a:prstGeom prst="ellipse">
            <a:avLst/>
          </a:prstGeom>
          <a:solidFill>
            <a:srgbClr val="8CF965"/>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73" name="Oval 31">
            <a:extLst>
              <a:ext uri="{FF2B5EF4-FFF2-40B4-BE49-F238E27FC236}">
                <a16:creationId xmlns:a16="http://schemas.microsoft.com/office/drawing/2014/main" id="{834FDC24-CDF2-CAC5-A28D-2E3075721165}"/>
              </a:ext>
            </a:extLst>
          </xdr:cNvPr>
          <xdr:cNvSpPr>
            <a:spLocks noChangeArrowheads="1"/>
          </xdr:cNvSpPr>
        </xdr:nvSpPr>
        <xdr:spPr bwMode="auto">
          <a:xfrm>
            <a:off x="5933" y="410"/>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8C1B00"/>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8</xdr:row>
      <xdr:rowOff>0</xdr:rowOff>
    </xdr:from>
    <xdr:to>
      <xdr:col>7</xdr:col>
      <xdr:colOff>0</xdr:colOff>
      <xdr:row>8</xdr:row>
      <xdr:rowOff>0</xdr:rowOff>
    </xdr:to>
    <xdr:grpSp>
      <xdr:nvGrpSpPr>
        <xdr:cNvPr id="174" name="Group 32">
          <a:extLst>
            <a:ext uri="{FF2B5EF4-FFF2-40B4-BE49-F238E27FC236}">
              <a16:creationId xmlns:a16="http://schemas.microsoft.com/office/drawing/2014/main" id="{161639EA-4308-485E-88AC-BCD2BAEAB466}"/>
            </a:ext>
          </a:extLst>
        </xdr:cNvPr>
        <xdr:cNvGrpSpPr>
          <a:grpSpLocks/>
        </xdr:cNvGrpSpPr>
      </xdr:nvGrpSpPr>
      <xdr:grpSpPr bwMode="auto">
        <a:xfrm>
          <a:off x="6753225" y="2905125"/>
          <a:ext cx="0" cy="0"/>
          <a:chOff x="5520" y="384"/>
          <a:chExt cx="144" cy="336"/>
        </a:xfrm>
      </xdr:grpSpPr>
      <xdr:sp macro="" textlink="">
        <xdr:nvSpPr>
          <xdr:cNvPr id="175" name="Rectangle 33">
            <a:extLst>
              <a:ext uri="{FF2B5EF4-FFF2-40B4-BE49-F238E27FC236}">
                <a16:creationId xmlns:a16="http://schemas.microsoft.com/office/drawing/2014/main" id="{6C8C64A9-1A39-99BA-328E-388195D70A9C}"/>
              </a:ext>
            </a:extLst>
          </xdr:cNvPr>
          <xdr:cNvSpPr>
            <a:spLocks noChangeArrowheads="1"/>
          </xdr:cNvSpPr>
        </xdr:nvSpPr>
        <xdr:spPr bwMode="auto">
          <a:xfrm>
            <a:off x="5520"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76" name="Oval 34">
            <a:extLst>
              <a:ext uri="{FF2B5EF4-FFF2-40B4-BE49-F238E27FC236}">
                <a16:creationId xmlns:a16="http://schemas.microsoft.com/office/drawing/2014/main" id="{22C7E158-72F6-7952-FCF8-D73416CEE601}"/>
              </a:ext>
            </a:extLst>
          </xdr:cNvPr>
          <xdr:cNvSpPr>
            <a:spLocks noChangeArrowheads="1"/>
          </xdr:cNvSpPr>
        </xdr:nvSpPr>
        <xdr:spPr bwMode="auto">
          <a:xfrm>
            <a:off x="5549" y="513"/>
            <a:ext cx="86" cy="78"/>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C0AE02"/>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77" name="Oval 35">
            <a:extLst>
              <a:ext uri="{FF2B5EF4-FFF2-40B4-BE49-F238E27FC236}">
                <a16:creationId xmlns:a16="http://schemas.microsoft.com/office/drawing/2014/main" id="{D9A41568-AF08-4738-FA3B-417472AE621C}"/>
              </a:ext>
            </a:extLst>
          </xdr:cNvPr>
          <xdr:cNvSpPr>
            <a:spLocks noChangeArrowheads="1"/>
          </xdr:cNvSpPr>
        </xdr:nvSpPr>
        <xdr:spPr bwMode="auto">
          <a:xfrm>
            <a:off x="5549" y="617"/>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147105"/>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78" name="Oval 36">
            <a:extLst>
              <a:ext uri="{FF2B5EF4-FFF2-40B4-BE49-F238E27FC236}">
                <a16:creationId xmlns:a16="http://schemas.microsoft.com/office/drawing/2014/main" id="{4E54E318-EFF7-C55D-9492-602390833EEE}"/>
              </a:ext>
            </a:extLst>
          </xdr:cNvPr>
          <xdr:cNvSpPr>
            <a:spLocks noChangeArrowheads="1"/>
          </xdr:cNvSpPr>
        </xdr:nvSpPr>
        <xdr:spPr bwMode="auto">
          <a:xfrm>
            <a:off x="5549" y="410"/>
            <a:ext cx="86" cy="77"/>
          </a:xfrm>
          <a:prstGeom prst="ellipse">
            <a:avLst/>
          </a:prstGeom>
          <a:solidFill>
            <a:srgbClr val="FF3300"/>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8</xdr:row>
      <xdr:rowOff>0</xdr:rowOff>
    </xdr:from>
    <xdr:to>
      <xdr:col>7</xdr:col>
      <xdr:colOff>0</xdr:colOff>
      <xdr:row>8</xdr:row>
      <xdr:rowOff>0</xdr:rowOff>
    </xdr:to>
    <xdr:grpSp>
      <xdr:nvGrpSpPr>
        <xdr:cNvPr id="179" name="Group 37">
          <a:extLst>
            <a:ext uri="{FF2B5EF4-FFF2-40B4-BE49-F238E27FC236}">
              <a16:creationId xmlns:a16="http://schemas.microsoft.com/office/drawing/2014/main" id="{97FFD868-DD83-48DD-9AB8-ABFCBAB1A96A}"/>
            </a:ext>
          </a:extLst>
        </xdr:cNvPr>
        <xdr:cNvGrpSpPr>
          <a:grpSpLocks/>
        </xdr:cNvGrpSpPr>
      </xdr:nvGrpSpPr>
      <xdr:grpSpPr bwMode="auto">
        <a:xfrm>
          <a:off x="6753225" y="2905125"/>
          <a:ext cx="0" cy="0"/>
          <a:chOff x="5904" y="384"/>
          <a:chExt cx="144" cy="336"/>
        </a:xfrm>
      </xdr:grpSpPr>
      <xdr:sp macro="" textlink="">
        <xdr:nvSpPr>
          <xdr:cNvPr id="180" name="Rectangle 38">
            <a:extLst>
              <a:ext uri="{FF2B5EF4-FFF2-40B4-BE49-F238E27FC236}">
                <a16:creationId xmlns:a16="http://schemas.microsoft.com/office/drawing/2014/main" id="{9A1BDE1F-A0E5-A929-FAE4-0375CDBC3DFC}"/>
              </a:ext>
            </a:extLst>
          </xdr:cNvPr>
          <xdr:cNvSpPr>
            <a:spLocks noChangeArrowheads="1"/>
          </xdr:cNvSpPr>
        </xdr:nvSpPr>
        <xdr:spPr bwMode="auto">
          <a:xfrm>
            <a:off x="5904"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81" name="Oval 39">
            <a:extLst>
              <a:ext uri="{FF2B5EF4-FFF2-40B4-BE49-F238E27FC236}">
                <a16:creationId xmlns:a16="http://schemas.microsoft.com/office/drawing/2014/main" id="{61D4CC6C-FACE-E39E-3D4E-98C118994B1B}"/>
              </a:ext>
            </a:extLst>
          </xdr:cNvPr>
          <xdr:cNvSpPr>
            <a:spLocks noChangeArrowheads="1"/>
          </xdr:cNvSpPr>
        </xdr:nvSpPr>
        <xdr:spPr bwMode="auto">
          <a:xfrm>
            <a:off x="5933" y="513"/>
            <a:ext cx="86" cy="78"/>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C0AE02"/>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82" name="Oval 40">
            <a:extLst>
              <a:ext uri="{FF2B5EF4-FFF2-40B4-BE49-F238E27FC236}">
                <a16:creationId xmlns:a16="http://schemas.microsoft.com/office/drawing/2014/main" id="{6501947A-B44E-6D3C-9B0E-8B2F79CCB713}"/>
              </a:ext>
            </a:extLst>
          </xdr:cNvPr>
          <xdr:cNvSpPr>
            <a:spLocks noChangeArrowheads="1"/>
          </xdr:cNvSpPr>
        </xdr:nvSpPr>
        <xdr:spPr bwMode="auto">
          <a:xfrm>
            <a:off x="5933" y="617"/>
            <a:ext cx="86" cy="77"/>
          </a:xfrm>
          <a:prstGeom prst="ellipse">
            <a:avLst/>
          </a:prstGeom>
          <a:solidFill>
            <a:srgbClr val="8CF965"/>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83" name="Oval 41">
            <a:extLst>
              <a:ext uri="{FF2B5EF4-FFF2-40B4-BE49-F238E27FC236}">
                <a16:creationId xmlns:a16="http://schemas.microsoft.com/office/drawing/2014/main" id="{6D9134A3-1019-8F63-846A-73298C0CE948}"/>
              </a:ext>
            </a:extLst>
          </xdr:cNvPr>
          <xdr:cNvSpPr>
            <a:spLocks noChangeArrowheads="1"/>
          </xdr:cNvSpPr>
        </xdr:nvSpPr>
        <xdr:spPr bwMode="auto">
          <a:xfrm>
            <a:off x="5933" y="410"/>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8C1B00"/>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8</xdr:row>
      <xdr:rowOff>0</xdr:rowOff>
    </xdr:from>
    <xdr:to>
      <xdr:col>7</xdr:col>
      <xdr:colOff>0</xdr:colOff>
      <xdr:row>8</xdr:row>
      <xdr:rowOff>0</xdr:rowOff>
    </xdr:to>
    <xdr:grpSp>
      <xdr:nvGrpSpPr>
        <xdr:cNvPr id="184" name="Group 42">
          <a:extLst>
            <a:ext uri="{FF2B5EF4-FFF2-40B4-BE49-F238E27FC236}">
              <a16:creationId xmlns:a16="http://schemas.microsoft.com/office/drawing/2014/main" id="{C165AF98-00F0-4D8D-B2C7-8691FE6341CF}"/>
            </a:ext>
          </a:extLst>
        </xdr:cNvPr>
        <xdr:cNvGrpSpPr>
          <a:grpSpLocks/>
        </xdr:cNvGrpSpPr>
      </xdr:nvGrpSpPr>
      <xdr:grpSpPr bwMode="auto">
        <a:xfrm>
          <a:off x="6753225" y="2905125"/>
          <a:ext cx="0" cy="0"/>
          <a:chOff x="5520" y="384"/>
          <a:chExt cx="144" cy="336"/>
        </a:xfrm>
      </xdr:grpSpPr>
      <xdr:sp macro="" textlink="">
        <xdr:nvSpPr>
          <xdr:cNvPr id="185" name="Rectangle 43">
            <a:extLst>
              <a:ext uri="{FF2B5EF4-FFF2-40B4-BE49-F238E27FC236}">
                <a16:creationId xmlns:a16="http://schemas.microsoft.com/office/drawing/2014/main" id="{9F53EA08-646E-594C-ED52-E5EC9EBC78B0}"/>
              </a:ext>
            </a:extLst>
          </xdr:cNvPr>
          <xdr:cNvSpPr>
            <a:spLocks noChangeArrowheads="1"/>
          </xdr:cNvSpPr>
        </xdr:nvSpPr>
        <xdr:spPr bwMode="auto">
          <a:xfrm>
            <a:off x="5520"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86" name="Oval 44">
            <a:extLst>
              <a:ext uri="{FF2B5EF4-FFF2-40B4-BE49-F238E27FC236}">
                <a16:creationId xmlns:a16="http://schemas.microsoft.com/office/drawing/2014/main" id="{5E891E3E-22D4-FB1D-F8DC-FB41E1B511EA}"/>
              </a:ext>
            </a:extLst>
          </xdr:cNvPr>
          <xdr:cNvSpPr>
            <a:spLocks noChangeArrowheads="1"/>
          </xdr:cNvSpPr>
        </xdr:nvSpPr>
        <xdr:spPr bwMode="auto">
          <a:xfrm>
            <a:off x="5549" y="513"/>
            <a:ext cx="86" cy="78"/>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C0AE02"/>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87" name="Oval 45">
            <a:extLst>
              <a:ext uri="{FF2B5EF4-FFF2-40B4-BE49-F238E27FC236}">
                <a16:creationId xmlns:a16="http://schemas.microsoft.com/office/drawing/2014/main" id="{9053AD5D-5F3E-95BC-B3B2-A933AAEBC668}"/>
              </a:ext>
            </a:extLst>
          </xdr:cNvPr>
          <xdr:cNvSpPr>
            <a:spLocks noChangeArrowheads="1"/>
          </xdr:cNvSpPr>
        </xdr:nvSpPr>
        <xdr:spPr bwMode="auto">
          <a:xfrm>
            <a:off x="5549" y="617"/>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147105"/>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88" name="Oval 46">
            <a:extLst>
              <a:ext uri="{FF2B5EF4-FFF2-40B4-BE49-F238E27FC236}">
                <a16:creationId xmlns:a16="http://schemas.microsoft.com/office/drawing/2014/main" id="{242F9A36-40AA-E440-C123-BB61944E587E}"/>
              </a:ext>
            </a:extLst>
          </xdr:cNvPr>
          <xdr:cNvSpPr>
            <a:spLocks noChangeArrowheads="1"/>
          </xdr:cNvSpPr>
        </xdr:nvSpPr>
        <xdr:spPr bwMode="auto">
          <a:xfrm>
            <a:off x="5549" y="410"/>
            <a:ext cx="86" cy="77"/>
          </a:xfrm>
          <a:prstGeom prst="ellipse">
            <a:avLst/>
          </a:prstGeom>
          <a:solidFill>
            <a:srgbClr val="FF3300"/>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3</xdr:row>
      <xdr:rowOff>0</xdr:rowOff>
    </xdr:from>
    <xdr:to>
      <xdr:col>7</xdr:col>
      <xdr:colOff>0</xdr:colOff>
      <xdr:row>3</xdr:row>
      <xdr:rowOff>0</xdr:rowOff>
    </xdr:to>
    <xdr:grpSp>
      <xdr:nvGrpSpPr>
        <xdr:cNvPr id="189" name="Group 47">
          <a:extLst>
            <a:ext uri="{FF2B5EF4-FFF2-40B4-BE49-F238E27FC236}">
              <a16:creationId xmlns:a16="http://schemas.microsoft.com/office/drawing/2014/main" id="{A72CFA30-1279-49BF-9D83-B5045452B83E}"/>
            </a:ext>
          </a:extLst>
        </xdr:cNvPr>
        <xdr:cNvGrpSpPr>
          <a:grpSpLocks/>
        </xdr:cNvGrpSpPr>
      </xdr:nvGrpSpPr>
      <xdr:grpSpPr bwMode="auto">
        <a:xfrm>
          <a:off x="6753225" y="1057275"/>
          <a:ext cx="0" cy="0"/>
          <a:chOff x="5520" y="384"/>
          <a:chExt cx="144" cy="336"/>
        </a:xfrm>
      </xdr:grpSpPr>
      <xdr:sp macro="" textlink="">
        <xdr:nvSpPr>
          <xdr:cNvPr id="190" name="Rectangle 48">
            <a:extLst>
              <a:ext uri="{FF2B5EF4-FFF2-40B4-BE49-F238E27FC236}">
                <a16:creationId xmlns:a16="http://schemas.microsoft.com/office/drawing/2014/main" id="{02B6F04A-5AC6-67D7-61EF-BBB53A15C800}"/>
              </a:ext>
            </a:extLst>
          </xdr:cNvPr>
          <xdr:cNvSpPr>
            <a:spLocks noChangeArrowheads="1"/>
          </xdr:cNvSpPr>
        </xdr:nvSpPr>
        <xdr:spPr bwMode="auto">
          <a:xfrm>
            <a:off x="5520"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91" name="Oval 49">
            <a:extLst>
              <a:ext uri="{FF2B5EF4-FFF2-40B4-BE49-F238E27FC236}">
                <a16:creationId xmlns:a16="http://schemas.microsoft.com/office/drawing/2014/main" id="{87EC57FE-54CB-78B1-AEA4-75B3A60CF348}"/>
              </a:ext>
            </a:extLst>
          </xdr:cNvPr>
          <xdr:cNvSpPr>
            <a:spLocks noChangeArrowheads="1"/>
          </xdr:cNvSpPr>
        </xdr:nvSpPr>
        <xdr:spPr bwMode="auto">
          <a:xfrm>
            <a:off x="5549" y="513"/>
            <a:ext cx="86" cy="78"/>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C0AE02"/>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92" name="Oval 50">
            <a:extLst>
              <a:ext uri="{FF2B5EF4-FFF2-40B4-BE49-F238E27FC236}">
                <a16:creationId xmlns:a16="http://schemas.microsoft.com/office/drawing/2014/main" id="{321B6FA5-43A0-742D-5878-D3E5B47EEE3C}"/>
              </a:ext>
            </a:extLst>
          </xdr:cNvPr>
          <xdr:cNvSpPr>
            <a:spLocks noChangeArrowheads="1"/>
          </xdr:cNvSpPr>
        </xdr:nvSpPr>
        <xdr:spPr bwMode="auto">
          <a:xfrm>
            <a:off x="5549" y="617"/>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147105"/>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93" name="Oval 51">
            <a:extLst>
              <a:ext uri="{FF2B5EF4-FFF2-40B4-BE49-F238E27FC236}">
                <a16:creationId xmlns:a16="http://schemas.microsoft.com/office/drawing/2014/main" id="{CF8D3413-6CDF-058D-04F9-EA054375E653}"/>
              </a:ext>
            </a:extLst>
          </xdr:cNvPr>
          <xdr:cNvSpPr>
            <a:spLocks noChangeArrowheads="1"/>
          </xdr:cNvSpPr>
        </xdr:nvSpPr>
        <xdr:spPr bwMode="auto">
          <a:xfrm>
            <a:off x="5549" y="410"/>
            <a:ext cx="86" cy="77"/>
          </a:xfrm>
          <a:prstGeom prst="ellipse">
            <a:avLst/>
          </a:prstGeom>
          <a:solidFill>
            <a:srgbClr val="FF3300"/>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3</xdr:row>
      <xdr:rowOff>0</xdr:rowOff>
    </xdr:from>
    <xdr:to>
      <xdr:col>7</xdr:col>
      <xdr:colOff>0</xdr:colOff>
      <xdr:row>3</xdr:row>
      <xdr:rowOff>0</xdr:rowOff>
    </xdr:to>
    <xdr:grpSp>
      <xdr:nvGrpSpPr>
        <xdr:cNvPr id="194" name="Group 52">
          <a:extLst>
            <a:ext uri="{FF2B5EF4-FFF2-40B4-BE49-F238E27FC236}">
              <a16:creationId xmlns:a16="http://schemas.microsoft.com/office/drawing/2014/main" id="{CF6EE9BD-A8CF-4C36-8EE7-330D4CE97C51}"/>
            </a:ext>
          </a:extLst>
        </xdr:cNvPr>
        <xdr:cNvGrpSpPr>
          <a:grpSpLocks/>
        </xdr:cNvGrpSpPr>
      </xdr:nvGrpSpPr>
      <xdr:grpSpPr bwMode="auto">
        <a:xfrm>
          <a:off x="6753225" y="1057275"/>
          <a:ext cx="0" cy="0"/>
          <a:chOff x="5712" y="384"/>
          <a:chExt cx="144" cy="336"/>
        </a:xfrm>
      </xdr:grpSpPr>
      <xdr:sp macro="" textlink="">
        <xdr:nvSpPr>
          <xdr:cNvPr id="195" name="Rectangle 53">
            <a:extLst>
              <a:ext uri="{FF2B5EF4-FFF2-40B4-BE49-F238E27FC236}">
                <a16:creationId xmlns:a16="http://schemas.microsoft.com/office/drawing/2014/main" id="{A70153BE-9F6F-DC4D-8FBD-B33C72BE4F3B}"/>
              </a:ext>
            </a:extLst>
          </xdr:cNvPr>
          <xdr:cNvSpPr>
            <a:spLocks noChangeArrowheads="1"/>
          </xdr:cNvSpPr>
        </xdr:nvSpPr>
        <xdr:spPr bwMode="auto">
          <a:xfrm>
            <a:off x="5712"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96" name="Oval 54">
            <a:extLst>
              <a:ext uri="{FF2B5EF4-FFF2-40B4-BE49-F238E27FC236}">
                <a16:creationId xmlns:a16="http://schemas.microsoft.com/office/drawing/2014/main" id="{EBAE7AF3-FAEF-35A9-8359-26807F55CF4D}"/>
              </a:ext>
            </a:extLst>
          </xdr:cNvPr>
          <xdr:cNvSpPr>
            <a:spLocks noChangeArrowheads="1"/>
          </xdr:cNvSpPr>
        </xdr:nvSpPr>
        <xdr:spPr bwMode="auto">
          <a:xfrm>
            <a:off x="5741" y="513"/>
            <a:ext cx="86" cy="78"/>
          </a:xfrm>
          <a:prstGeom prst="ellipse">
            <a:avLst/>
          </a:prstGeom>
          <a:solidFill>
            <a:srgbClr val="F5FB0F"/>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97" name="Oval 55">
            <a:extLst>
              <a:ext uri="{FF2B5EF4-FFF2-40B4-BE49-F238E27FC236}">
                <a16:creationId xmlns:a16="http://schemas.microsoft.com/office/drawing/2014/main" id="{08C4ECE6-D8B0-0DE3-FDDB-12942A152666}"/>
              </a:ext>
            </a:extLst>
          </xdr:cNvPr>
          <xdr:cNvSpPr>
            <a:spLocks noChangeArrowheads="1"/>
          </xdr:cNvSpPr>
        </xdr:nvSpPr>
        <xdr:spPr bwMode="auto">
          <a:xfrm>
            <a:off x="5741" y="617"/>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147105"/>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198" name="Oval 56">
            <a:extLst>
              <a:ext uri="{FF2B5EF4-FFF2-40B4-BE49-F238E27FC236}">
                <a16:creationId xmlns:a16="http://schemas.microsoft.com/office/drawing/2014/main" id="{759707C7-3590-AB67-44C2-58195DC86B6E}"/>
              </a:ext>
            </a:extLst>
          </xdr:cNvPr>
          <xdr:cNvSpPr>
            <a:spLocks noChangeArrowheads="1"/>
          </xdr:cNvSpPr>
        </xdr:nvSpPr>
        <xdr:spPr bwMode="auto">
          <a:xfrm>
            <a:off x="5741" y="410"/>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8C1B00"/>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3</xdr:row>
      <xdr:rowOff>0</xdr:rowOff>
    </xdr:from>
    <xdr:to>
      <xdr:col>7</xdr:col>
      <xdr:colOff>0</xdr:colOff>
      <xdr:row>3</xdr:row>
      <xdr:rowOff>0</xdr:rowOff>
    </xdr:to>
    <xdr:grpSp>
      <xdr:nvGrpSpPr>
        <xdr:cNvPr id="199" name="Group 57">
          <a:extLst>
            <a:ext uri="{FF2B5EF4-FFF2-40B4-BE49-F238E27FC236}">
              <a16:creationId xmlns:a16="http://schemas.microsoft.com/office/drawing/2014/main" id="{75E703D1-5F0E-4E9E-9471-73DB5669A08A}"/>
            </a:ext>
          </a:extLst>
        </xdr:cNvPr>
        <xdr:cNvGrpSpPr>
          <a:grpSpLocks/>
        </xdr:cNvGrpSpPr>
      </xdr:nvGrpSpPr>
      <xdr:grpSpPr bwMode="auto">
        <a:xfrm>
          <a:off x="6753225" y="1057275"/>
          <a:ext cx="0" cy="0"/>
          <a:chOff x="5520" y="384"/>
          <a:chExt cx="144" cy="336"/>
        </a:xfrm>
      </xdr:grpSpPr>
      <xdr:sp macro="" textlink="">
        <xdr:nvSpPr>
          <xdr:cNvPr id="200" name="Rectangle 58">
            <a:extLst>
              <a:ext uri="{FF2B5EF4-FFF2-40B4-BE49-F238E27FC236}">
                <a16:creationId xmlns:a16="http://schemas.microsoft.com/office/drawing/2014/main" id="{BA724208-FE9B-A571-18C8-F220FBD546FC}"/>
              </a:ext>
            </a:extLst>
          </xdr:cNvPr>
          <xdr:cNvSpPr>
            <a:spLocks noChangeArrowheads="1"/>
          </xdr:cNvSpPr>
        </xdr:nvSpPr>
        <xdr:spPr bwMode="auto">
          <a:xfrm>
            <a:off x="5520"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01" name="Oval 59">
            <a:extLst>
              <a:ext uri="{FF2B5EF4-FFF2-40B4-BE49-F238E27FC236}">
                <a16:creationId xmlns:a16="http://schemas.microsoft.com/office/drawing/2014/main" id="{BEB13428-327F-A2C2-138C-519DD25D0AA2}"/>
              </a:ext>
            </a:extLst>
          </xdr:cNvPr>
          <xdr:cNvSpPr>
            <a:spLocks noChangeArrowheads="1"/>
          </xdr:cNvSpPr>
        </xdr:nvSpPr>
        <xdr:spPr bwMode="auto">
          <a:xfrm>
            <a:off x="5549" y="513"/>
            <a:ext cx="86" cy="78"/>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C0AE02"/>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02" name="Oval 60">
            <a:extLst>
              <a:ext uri="{FF2B5EF4-FFF2-40B4-BE49-F238E27FC236}">
                <a16:creationId xmlns:a16="http://schemas.microsoft.com/office/drawing/2014/main" id="{75667C32-7965-5CA3-6B98-B7D079A05E8C}"/>
              </a:ext>
            </a:extLst>
          </xdr:cNvPr>
          <xdr:cNvSpPr>
            <a:spLocks noChangeArrowheads="1"/>
          </xdr:cNvSpPr>
        </xdr:nvSpPr>
        <xdr:spPr bwMode="auto">
          <a:xfrm>
            <a:off x="5549" y="617"/>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147105"/>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03" name="Oval 61">
            <a:extLst>
              <a:ext uri="{FF2B5EF4-FFF2-40B4-BE49-F238E27FC236}">
                <a16:creationId xmlns:a16="http://schemas.microsoft.com/office/drawing/2014/main" id="{E6539B32-D785-8B21-BB48-83EA9EC30266}"/>
              </a:ext>
            </a:extLst>
          </xdr:cNvPr>
          <xdr:cNvSpPr>
            <a:spLocks noChangeArrowheads="1"/>
          </xdr:cNvSpPr>
        </xdr:nvSpPr>
        <xdr:spPr bwMode="auto">
          <a:xfrm>
            <a:off x="5549" y="410"/>
            <a:ext cx="86" cy="77"/>
          </a:xfrm>
          <a:prstGeom prst="ellipse">
            <a:avLst/>
          </a:prstGeom>
          <a:solidFill>
            <a:srgbClr val="FF3300"/>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8</xdr:row>
      <xdr:rowOff>0</xdr:rowOff>
    </xdr:from>
    <xdr:to>
      <xdr:col>7</xdr:col>
      <xdr:colOff>0</xdr:colOff>
      <xdr:row>8</xdr:row>
      <xdr:rowOff>0</xdr:rowOff>
    </xdr:to>
    <xdr:grpSp>
      <xdr:nvGrpSpPr>
        <xdr:cNvPr id="204" name="Group 62">
          <a:extLst>
            <a:ext uri="{FF2B5EF4-FFF2-40B4-BE49-F238E27FC236}">
              <a16:creationId xmlns:a16="http://schemas.microsoft.com/office/drawing/2014/main" id="{890C5043-0BCB-45F8-A8B2-06E2AE2D1CED}"/>
            </a:ext>
          </a:extLst>
        </xdr:cNvPr>
        <xdr:cNvGrpSpPr>
          <a:grpSpLocks/>
        </xdr:cNvGrpSpPr>
      </xdr:nvGrpSpPr>
      <xdr:grpSpPr bwMode="auto">
        <a:xfrm>
          <a:off x="6753225" y="2905125"/>
          <a:ext cx="0" cy="0"/>
          <a:chOff x="5712" y="384"/>
          <a:chExt cx="144" cy="336"/>
        </a:xfrm>
      </xdr:grpSpPr>
      <xdr:sp macro="" textlink="">
        <xdr:nvSpPr>
          <xdr:cNvPr id="205" name="Rectangle 63">
            <a:extLst>
              <a:ext uri="{FF2B5EF4-FFF2-40B4-BE49-F238E27FC236}">
                <a16:creationId xmlns:a16="http://schemas.microsoft.com/office/drawing/2014/main" id="{6F77FF29-748D-E1C1-1620-C9B44605F8C9}"/>
              </a:ext>
            </a:extLst>
          </xdr:cNvPr>
          <xdr:cNvSpPr>
            <a:spLocks noChangeArrowheads="1"/>
          </xdr:cNvSpPr>
        </xdr:nvSpPr>
        <xdr:spPr bwMode="auto">
          <a:xfrm>
            <a:off x="5712"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06" name="Oval 64">
            <a:extLst>
              <a:ext uri="{FF2B5EF4-FFF2-40B4-BE49-F238E27FC236}">
                <a16:creationId xmlns:a16="http://schemas.microsoft.com/office/drawing/2014/main" id="{F03BB756-E2E6-A0FB-4F5B-E9981DC372BB}"/>
              </a:ext>
            </a:extLst>
          </xdr:cNvPr>
          <xdr:cNvSpPr>
            <a:spLocks noChangeArrowheads="1"/>
          </xdr:cNvSpPr>
        </xdr:nvSpPr>
        <xdr:spPr bwMode="auto">
          <a:xfrm>
            <a:off x="5741" y="513"/>
            <a:ext cx="86" cy="78"/>
          </a:xfrm>
          <a:prstGeom prst="ellipse">
            <a:avLst/>
          </a:prstGeom>
          <a:solidFill>
            <a:srgbClr val="F5FB0F"/>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07" name="Oval 65">
            <a:extLst>
              <a:ext uri="{FF2B5EF4-FFF2-40B4-BE49-F238E27FC236}">
                <a16:creationId xmlns:a16="http://schemas.microsoft.com/office/drawing/2014/main" id="{C987E85C-90CC-21E1-BFCA-F00D426D7D63}"/>
              </a:ext>
            </a:extLst>
          </xdr:cNvPr>
          <xdr:cNvSpPr>
            <a:spLocks noChangeArrowheads="1"/>
          </xdr:cNvSpPr>
        </xdr:nvSpPr>
        <xdr:spPr bwMode="auto">
          <a:xfrm>
            <a:off x="5741" y="617"/>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147105"/>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08" name="Oval 66">
            <a:extLst>
              <a:ext uri="{FF2B5EF4-FFF2-40B4-BE49-F238E27FC236}">
                <a16:creationId xmlns:a16="http://schemas.microsoft.com/office/drawing/2014/main" id="{181CC71A-C03C-B925-1C24-1C8E7B595DCA}"/>
              </a:ext>
            </a:extLst>
          </xdr:cNvPr>
          <xdr:cNvSpPr>
            <a:spLocks noChangeArrowheads="1"/>
          </xdr:cNvSpPr>
        </xdr:nvSpPr>
        <xdr:spPr bwMode="auto">
          <a:xfrm>
            <a:off x="5741" y="410"/>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8C1B00"/>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8</xdr:row>
      <xdr:rowOff>0</xdr:rowOff>
    </xdr:from>
    <xdr:to>
      <xdr:col>7</xdr:col>
      <xdr:colOff>0</xdr:colOff>
      <xdr:row>8</xdr:row>
      <xdr:rowOff>0</xdr:rowOff>
    </xdr:to>
    <xdr:grpSp>
      <xdr:nvGrpSpPr>
        <xdr:cNvPr id="209" name="Group 67">
          <a:extLst>
            <a:ext uri="{FF2B5EF4-FFF2-40B4-BE49-F238E27FC236}">
              <a16:creationId xmlns:a16="http://schemas.microsoft.com/office/drawing/2014/main" id="{F6D45FC7-6FCF-4B14-8E0D-F642A9104A7F}"/>
            </a:ext>
          </a:extLst>
        </xdr:cNvPr>
        <xdr:cNvGrpSpPr>
          <a:grpSpLocks/>
        </xdr:cNvGrpSpPr>
      </xdr:nvGrpSpPr>
      <xdr:grpSpPr bwMode="auto">
        <a:xfrm>
          <a:off x="6753225" y="2905125"/>
          <a:ext cx="0" cy="0"/>
          <a:chOff x="5904" y="384"/>
          <a:chExt cx="144" cy="336"/>
        </a:xfrm>
      </xdr:grpSpPr>
      <xdr:sp macro="" textlink="">
        <xdr:nvSpPr>
          <xdr:cNvPr id="210" name="Rectangle 68">
            <a:extLst>
              <a:ext uri="{FF2B5EF4-FFF2-40B4-BE49-F238E27FC236}">
                <a16:creationId xmlns:a16="http://schemas.microsoft.com/office/drawing/2014/main" id="{5E1C849F-9C9D-C0DD-E800-E03EF7FCB7A0}"/>
              </a:ext>
            </a:extLst>
          </xdr:cNvPr>
          <xdr:cNvSpPr>
            <a:spLocks noChangeArrowheads="1"/>
          </xdr:cNvSpPr>
        </xdr:nvSpPr>
        <xdr:spPr bwMode="auto">
          <a:xfrm>
            <a:off x="5904"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11" name="Oval 69">
            <a:extLst>
              <a:ext uri="{FF2B5EF4-FFF2-40B4-BE49-F238E27FC236}">
                <a16:creationId xmlns:a16="http://schemas.microsoft.com/office/drawing/2014/main" id="{71A013AA-D01D-D5D5-6A8E-5869F8AD8755}"/>
              </a:ext>
            </a:extLst>
          </xdr:cNvPr>
          <xdr:cNvSpPr>
            <a:spLocks noChangeArrowheads="1"/>
          </xdr:cNvSpPr>
        </xdr:nvSpPr>
        <xdr:spPr bwMode="auto">
          <a:xfrm>
            <a:off x="5933" y="513"/>
            <a:ext cx="86" cy="78"/>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C0AE02"/>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12" name="Oval 70">
            <a:extLst>
              <a:ext uri="{FF2B5EF4-FFF2-40B4-BE49-F238E27FC236}">
                <a16:creationId xmlns:a16="http://schemas.microsoft.com/office/drawing/2014/main" id="{1F3935BD-BACA-46BC-8493-770152004852}"/>
              </a:ext>
            </a:extLst>
          </xdr:cNvPr>
          <xdr:cNvSpPr>
            <a:spLocks noChangeArrowheads="1"/>
          </xdr:cNvSpPr>
        </xdr:nvSpPr>
        <xdr:spPr bwMode="auto">
          <a:xfrm>
            <a:off x="5933" y="617"/>
            <a:ext cx="86" cy="77"/>
          </a:xfrm>
          <a:prstGeom prst="ellipse">
            <a:avLst/>
          </a:prstGeom>
          <a:solidFill>
            <a:srgbClr val="8CF965"/>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13" name="Oval 71">
            <a:extLst>
              <a:ext uri="{FF2B5EF4-FFF2-40B4-BE49-F238E27FC236}">
                <a16:creationId xmlns:a16="http://schemas.microsoft.com/office/drawing/2014/main" id="{AD29B569-F663-BFB6-8D5D-0AB2024906A2}"/>
              </a:ext>
            </a:extLst>
          </xdr:cNvPr>
          <xdr:cNvSpPr>
            <a:spLocks noChangeArrowheads="1"/>
          </xdr:cNvSpPr>
        </xdr:nvSpPr>
        <xdr:spPr bwMode="auto">
          <a:xfrm>
            <a:off x="5933" y="410"/>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8C1B00"/>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8</xdr:row>
      <xdr:rowOff>0</xdr:rowOff>
    </xdr:from>
    <xdr:to>
      <xdr:col>7</xdr:col>
      <xdr:colOff>0</xdr:colOff>
      <xdr:row>8</xdr:row>
      <xdr:rowOff>0</xdr:rowOff>
    </xdr:to>
    <xdr:grpSp>
      <xdr:nvGrpSpPr>
        <xdr:cNvPr id="214" name="Group 72">
          <a:extLst>
            <a:ext uri="{FF2B5EF4-FFF2-40B4-BE49-F238E27FC236}">
              <a16:creationId xmlns:a16="http://schemas.microsoft.com/office/drawing/2014/main" id="{13B65F3B-0BFE-47B3-A499-53E63D7C8F11}"/>
            </a:ext>
          </a:extLst>
        </xdr:cNvPr>
        <xdr:cNvGrpSpPr>
          <a:grpSpLocks/>
        </xdr:cNvGrpSpPr>
      </xdr:nvGrpSpPr>
      <xdr:grpSpPr bwMode="auto">
        <a:xfrm>
          <a:off x="6753225" y="2905125"/>
          <a:ext cx="0" cy="0"/>
          <a:chOff x="5520" y="384"/>
          <a:chExt cx="144" cy="336"/>
        </a:xfrm>
      </xdr:grpSpPr>
      <xdr:sp macro="" textlink="">
        <xdr:nvSpPr>
          <xdr:cNvPr id="215" name="Rectangle 73">
            <a:extLst>
              <a:ext uri="{FF2B5EF4-FFF2-40B4-BE49-F238E27FC236}">
                <a16:creationId xmlns:a16="http://schemas.microsoft.com/office/drawing/2014/main" id="{2AF75937-EF5A-3984-630F-F1A1DA890013}"/>
              </a:ext>
            </a:extLst>
          </xdr:cNvPr>
          <xdr:cNvSpPr>
            <a:spLocks noChangeArrowheads="1"/>
          </xdr:cNvSpPr>
        </xdr:nvSpPr>
        <xdr:spPr bwMode="auto">
          <a:xfrm>
            <a:off x="5520"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16" name="Oval 74">
            <a:extLst>
              <a:ext uri="{FF2B5EF4-FFF2-40B4-BE49-F238E27FC236}">
                <a16:creationId xmlns:a16="http://schemas.microsoft.com/office/drawing/2014/main" id="{26BFA308-D5FA-E2A9-6107-AF06A9D079E1}"/>
              </a:ext>
            </a:extLst>
          </xdr:cNvPr>
          <xdr:cNvSpPr>
            <a:spLocks noChangeArrowheads="1"/>
          </xdr:cNvSpPr>
        </xdr:nvSpPr>
        <xdr:spPr bwMode="auto">
          <a:xfrm>
            <a:off x="5549" y="513"/>
            <a:ext cx="86" cy="78"/>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C0AE02"/>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17" name="Oval 75">
            <a:extLst>
              <a:ext uri="{FF2B5EF4-FFF2-40B4-BE49-F238E27FC236}">
                <a16:creationId xmlns:a16="http://schemas.microsoft.com/office/drawing/2014/main" id="{7E434AB0-1A45-A84E-60A0-272234675B39}"/>
              </a:ext>
            </a:extLst>
          </xdr:cNvPr>
          <xdr:cNvSpPr>
            <a:spLocks noChangeArrowheads="1"/>
          </xdr:cNvSpPr>
        </xdr:nvSpPr>
        <xdr:spPr bwMode="auto">
          <a:xfrm>
            <a:off x="5549" y="617"/>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147105"/>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18" name="Oval 76">
            <a:extLst>
              <a:ext uri="{FF2B5EF4-FFF2-40B4-BE49-F238E27FC236}">
                <a16:creationId xmlns:a16="http://schemas.microsoft.com/office/drawing/2014/main" id="{660E2451-DE18-1F62-5679-D1D7F044A7EB}"/>
              </a:ext>
            </a:extLst>
          </xdr:cNvPr>
          <xdr:cNvSpPr>
            <a:spLocks noChangeArrowheads="1"/>
          </xdr:cNvSpPr>
        </xdr:nvSpPr>
        <xdr:spPr bwMode="auto">
          <a:xfrm>
            <a:off x="5549" y="410"/>
            <a:ext cx="86" cy="77"/>
          </a:xfrm>
          <a:prstGeom prst="ellipse">
            <a:avLst/>
          </a:prstGeom>
          <a:solidFill>
            <a:srgbClr val="FF3300"/>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8</xdr:row>
      <xdr:rowOff>0</xdr:rowOff>
    </xdr:from>
    <xdr:to>
      <xdr:col>7</xdr:col>
      <xdr:colOff>0</xdr:colOff>
      <xdr:row>8</xdr:row>
      <xdr:rowOff>0</xdr:rowOff>
    </xdr:to>
    <xdr:grpSp>
      <xdr:nvGrpSpPr>
        <xdr:cNvPr id="219" name="Group 77">
          <a:extLst>
            <a:ext uri="{FF2B5EF4-FFF2-40B4-BE49-F238E27FC236}">
              <a16:creationId xmlns:a16="http://schemas.microsoft.com/office/drawing/2014/main" id="{71014865-51E3-458B-B7BC-0DEEF73B3077}"/>
            </a:ext>
          </a:extLst>
        </xdr:cNvPr>
        <xdr:cNvGrpSpPr>
          <a:grpSpLocks/>
        </xdr:cNvGrpSpPr>
      </xdr:nvGrpSpPr>
      <xdr:grpSpPr bwMode="auto">
        <a:xfrm>
          <a:off x="6753225" y="2905125"/>
          <a:ext cx="0" cy="0"/>
          <a:chOff x="5904" y="384"/>
          <a:chExt cx="144" cy="336"/>
        </a:xfrm>
      </xdr:grpSpPr>
      <xdr:sp macro="" textlink="">
        <xdr:nvSpPr>
          <xdr:cNvPr id="220" name="Rectangle 78">
            <a:extLst>
              <a:ext uri="{FF2B5EF4-FFF2-40B4-BE49-F238E27FC236}">
                <a16:creationId xmlns:a16="http://schemas.microsoft.com/office/drawing/2014/main" id="{13FD21E3-58D8-A8B6-C8E4-3ADFD13D3446}"/>
              </a:ext>
            </a:extLst>
          </xdr:cNvPr>
          <xdr:cNvSpPr>
            <a:spLocks noChangeArrowheads="1"/>
          </xdr:cNvSpPr>
        </xdr:nvSpPr>
        <xdr:spPr bwMode="auto">
          <a:xfrm>
            <a:off x="5904"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21" name="Oval 79">
            <a:extLst>
              <a:ext uri="{FF2B5EF4-FFF2-40B4-BE49-F238E27FC236}">
                <a16:creationId xmlns:a16="http://schemas.microsoft.com/office/drawing/2014/main" id="{CBEB934D-C261-A3A2-6A88-0EEDBA178BFA}"/>
              </a:ext>
            </a:extLst>
          </xdr:cNvPr>
          <xdr:cNvSpPr>
            <a:spLocks noChangeArrowheads="1"/>
          </xdr:cNvSpPr>
        </xdr:nvSpPr>
        <xdr:spPr bwMode="auto">
          <a:xfrm>
            <a:off x="5933" y="513"/>
            <a:ext cx="86" cy="78"/>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C0AE02"/>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22" name="Oval 80">
            <a:extLst>
              <a:ext uri="{FF2B5EF4-FFF2-40B4-BE49-F238E27FC236}">
                <a16:creationId xmlns:a16="http://schemas.microsoft.com/office/drawing/2014/main" id="{7F405F72-649B-F885-2C79-B49344295A78}"/>
              </a:ext>
            </a:extLst>
          </xdr:cNvPr>
          <xdr:cNvSpPr>
            <a:spLocks noChangeArrowheads="1"/>
          </xdr:cNvSpPr>
        </xdr:nvSpPr>
        <xdr:spPr bwMode="auto">
          <a:xfrm>
            <a:off x="5933" y="617"/>
            <a:ext cx="86" cy="77"/>
          </a:xfrm>
          <a:prstGeom prst="ellipse">
            <a:avLst/>
          </a:prstGeom>
          <a:solidFill>
            <a:srgbClr val="8CF965"/>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23" name="Oval 81">
            <a:extLst>
              <a:ext uri="{FF2B5EF4-FFF2-40B4-BE49-F238E27FC236}">
                <a16:creationId xmlns:a16="http://schemas.microsoft.com/office/drawing/2014/main" id="{BE264CD0-FAF0-AFC1-7B61-3333C953AFC8}"/>
              </a:ext>
            </a:extLst>
          </xdr:cNvPr>
          <xdr:cNvSpPr>
            <a:spLocks noChangeArrowheads="1"/>
          </xdr:cNvSpPr>
        </xdr:nvSpPr>
        <xdr:spPr bwMode="auto">
          <a:xfrm>
            <a:off x="5933" y="410"/>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8C1B00"/>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8</xdr:row>
      <xdr:rowOff>0</xdr:rowOff>
    </xdr:from>
    <xdr:to>
      <xdr:col>7</xdr:col>
      <xdr:colOff>0</xdr:colOff>
      <xdr:row>8</xdr:row>
      <xdr:rowOff>0</xdr:rowOff>
    </xdr:to>
    <xdr:grpSp>
      <xdr:nvGrpSpPr>
        <xdr:cNvPr id="224" name="Group 82">
          <a:extLst>
            <a:ext uri="{FF2B5EF4-FFF2-40B4-BE49-F238E27FC236}">
              <a16:creationId xmlns:a16="http://schemas.microsoft.com/office/drawing/2014/main" id="{3C00A86D-452F-4822-AB0E-FDE44A9D5DA3}"/>
            </a:ext>
          </a:extLst>
        </xdr:cNvPr>
        <xdr:cNvGrpSpPr>
          <a:grpSpLocks/>
        </xdr:cNvGrpSpPr>
      </xdr:nvGrpSpPr>
      <xdr:grpSpPr bwMode="auto">
        <a:xfrm>
          <a:off x="6753225" y="2905125"/>
          <a:ext cx="0" cy="0"/>
          <a:chOff x="5904" y="384"/>
          <a:chExt cx="144" cy="336"/>
        </a:xfrm>
      </xdr:grpSpPr>
      <xdr:sp macro="" textlink="">
        <xdr:nvSpPr>
          <xdr:cNvPr id="225" name="Rectangle 83">
            <a:extLst>
              <a:ext uri="{FF2B5EF4-FFF2-40B4-BE49-F238E27FC236}">
                <a16:creationId xmlns:a16="http://schemas.microsoft.com/office/drawing/2014/main" id="{DB96C26E-2E0E-F1A1-163F-210C1549A878}"/>
              </a:ext>
            </a:extLst>
          </xdr:cNvPr>
          <xdr:cNvSpPr>
            <a:spLocks noChangeArrowheads="1"/>
          </xdr:cNvSpPr>
        </xdr:nvSpPr>
        <xdr:spPr bwMode="auto">
          <a:xfrm>
            <a:off x="5904"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26" name="Oval 84">
            <a:extLst>
              <a:ext uri="{FF2B5EF4-FFF2-40B4-BE49-F238E27FC236}">
                <a16:creationId xmlns:a16="http://schemas.microsoft.com/office/drawing/2014/main" id="{A88648A3-D2E4-812A-C9C0-7902DDAA98E5}"/>
              </a:ext>
            </a:extLst>
          </xdr:cNvPr>
          <xdr:cNvSpPr>
            <a:spLocks noChangeArrowheads="1"/>
          </xdr:cNvSpPr>
        </xdr:nvSpPr>
        <xdr:spPr bwMode="auto">
          <a:xfrm>
            <a:off x="5933" y="513"/>
            <a:ext cx="86" cy="78"/>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C0AE02"/>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27" name="Oval 85">
            <a:extLst>
              <a:ext uri="{FF2B5EF4-FFF2-40B4-BE49-F238E27FC236}">
                <a16:creationId xmlns:a16="http://schemas.microsoft.com/office/drawing/2014/main" id="{D17DFD99-0FFD-937E-DA2F-093233BA6310}"/>
              </a:ext>
            </a:extLst>
          </xdr:cNvPr>
          <xdr:cNvSpPr>
            <a:spLocks noChangeArrowheads="1"/>
          </xdr:cNvSpPr>
        </xdr:nvSpPr>
        <xdr:spPr bwMode="auto">
          <a:xfrm>
            <a:off x="5933" y="617"/>
            <a:ext cx="86" cy="77"/>
          </a:xfrm>
          <a:prstGeom prst="ellipse">
            <a:avLst/>
          </a:prstGeom>
          <a:solidFill>
            <a:srgbClr val="8CF965"/>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28" name="Oval 86">
            <a:extLst>
              <a:ext uri="{FF2B5EF4-FFF2-40B4-BE49-F238E27FC236}">
                <a16:creationId xmlns:a16="http://schemas.microsoft.com/office/drawing/2014/main" id="{5F6328FA-4D47-5B22-BC61-9F4DFFA632A4}"/>
              </a:ext>
            </a:extLst>
          </xdr:cNvPr>
          <xdr:cNvSpPr>
            <a:spLocks noChangeArrowheads="1"/>
          </xdr:cNvSpPr>
        </xdr:nvSpPr>
        <xdr:spPr bwMode="auto">
          <a:xfrm>
            <a:off x="5933" y="410"/>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8C1B00"/>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8</xdr:row>
      <xdr:rowOff>0</xdr:rowOff>
    </xdr:from>
    <xdr:to>
      <xdr:col>7</xdr:col>
      <xdr:colOff>0</xdr:colOff>
      <xdr:row>8</xdr:row>
      <xdr:rowOff>0</xdr:rowOff>
    </xdr:to>
    <xdr:grpSp>
      <xdr:nvGrpSpPr>
        <xdr:cNvPr id="229" name="Group 87">
          <a:extLst>
            <a:ext uri="{FF2B5EF4-FFF2-40B4-BE49-F238E27FC236}">
              <a16:creationId xmlns:a16="http://schemas.microsoft.com/office/drawing/2014/main" id="{E7EFE066-FAA1-4207-BE36-FB499C6AFA37}"/>
            </a:ext>
          </a:extLst>
        </xdr:cNvPr>
        <xdr:cNvGrpSpPr>
          <a:grpSpLocks/>
        </xdr:cNvGrpSpPr>
      </xdr:nvGrpSpPr>
      <xdr:grpSpPr bwMode="auto">
        <a:xfrm>
          <a:off x="6753225" y="2905125"/>
          <a:ext cx="0" cy="0"/>
          <a:chOff x="5712" y="384"/>
          <a:chExt cx="144" cy="336"/>
        </a:xfrm>
      </xdr:grpSpPr>
      <xdr:sp macro="" textlink="">
        <xdr:nvSpPr>
          <xdr:cNvPr id="230" name="Rectangle 88">
            <a:extLst>
              <a:ext uri="{FF2B5EF4-FFF2-40B4-BE49-F238E27FC236}">
                <a16:creationId xmlns:a16="http://schemas.microsoft.com/office/drawing/2014/main" id="{DCD6D858-198A-89F9-FB4F-00B44702A823}"/>
              </a:ext>
            </a:extLst>
          </xdr:cNvPr>
          <xdr:cNvSpPr>
            <a:spLocks noChangeArrowheads="1"/>
          </xdr:cNvSpPr>
        </xdr:nvSpPr>
        <xdr:spPr bwMode="auto">
          <a:xfrm>
            <a:off x="5712"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31" name="Oval 89">
            <a:extLst>
              <a:ext uri="{FF2B5EF4-FFF2-40B4-BE49-F238E27FC236}">
                <a16:creationId xmlns:a16="http://schemas.microsoft.com/office/drawing/2014/main" id="{CF9E7F4C-E93A-AB97-A0E1-772827003D4C}"/>
              </a:ext>
            </a:extLst>
          </xdr:cNvPr>
          <xdr:cNvSpPr>
            <a:spLocks noChangeArrowheads="1"/>
          </xdr:cNvSpPr>
        </xdr:nvSpPr>
        <xdr:spPr bwMode="auto">
          <a:xfrm>
            <a:off x="5741" y="513"/>
            <a:ext cx="86" cy="78"/>
          </a:xfrm>
          <a:prstGeom prst="ellipse">
            <a:avLst/>
          </a:prstGeom>
          <a:solidFill>
            <a:srgbClr val="F5FB0F"/>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32" name="Oval 90">
            <a:extLst>
              <a:ext uri="{FF2B5EF4-FFF2-40B4-BE49-F238E27FC236}">
                <a16:creationId xmlns:a16="http://schemas.microsoft.com/office/drawing/2014/main" id="{0485BED4-53DE-795B-1CF4-FC47D1FC64A9}"/>
              </a:ext>
            </a:extLst>
          </xdr:cNvPr>
          <xdr:cNvSpPr>
            <a:spLocks noChangeArrowheads="1"/>
          </xdr:cNvSpPr>
        </xdr:nvSpPr>
        <xdr:spPr bwMode="auto">
          <a:xfrm>
            <a:off x="5741" y="617"/>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147105"/>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33" name="Oval 91">
            <a:extLst>
              <a:ext uri="{FF2B5EF4-FFF2-40B4-BE49-F238E27FC236}">
                <a16:creationId xmlns:a16="http://schemas.microsoft.com/office/drawing/2014/main" id="{A9764514-4E81-DF74-976D-882477D1AF3C}"/>
              </a:ext>
            </a:extLst>
          </xdr:cNvPr>
          <xdr:cNvSpPr>
            <a:spLocks noChangeArrowheads="1"/>
          </xdr:cNvSpPr>
        </xdr:nvSpPr>
        <xdr:spPr bwMode="auto">
          <a:xfrm>
            <a:off x="5741" y="410"/>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8C1B00"/>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8</xdr:row>
      <xdr:rowOff>0</xdr:rowOff>
    </xdr:from>
    <xdr:to>
      <xdr:col>7</xdr:col>
      <xdr:colOff>0</xdr:colOff>
      <xdr:row>8</xdr:row>
      <xdr:rowOff>0</xdr:rowOff>
    </xdr:to>
    <xdr:grpSp>
      <xdr:nvGrpSpPr>
        <xdr:cNvPr id="234" name="Group 92">
          <a:extLst>
            <a:ext uri="{FF2B5EF4-FFF2-40B4-BE49-F238E27FC236}">
              <a16:creationId xmlns:a16="http://schemas.microsoft.com/office/drawing/2014/main" id="{DC19AC6C-86F8-4FBA-8848-DE844F780B05}"/>
            </a:ext>
          </a:extLst>
        </xdr:cNvPr>
        <xdr:cNvGrpSpPr>
          <a:grpSpLocks/>
        </xdr:cNvGrpSpPr>
      </xdr:nvGrpSpPr>
      <xdr:grpSpPr bwMode="auto">
        <a:xfrm>
          <a:off x="6753225" y="2905125"/>
          <a:ext cx="0" cy="0"/>
          <a:chOff x="5712" y="384"/>
          <a:chExt cx="144" cy="336"/>
        </a:xfrm>
      </xdr:grpSpPr>
      <xdr:sp macro="" textlink="">
        <xdr:nvSpPr>
          <xdr:cNvPr id="235" name="Rectangle 93">
            <a:extLst>
              <a:ext uri="{FF2B5EF4-FFF2-40B4-BE49-F238E27FC236}">
                <a16:creationId xmlns:a16="http://schemas.microsoft.com/office/drawing/2014/main" id="{CD06613D-0DDD-5E96-0E59-FB141ED5B3BD}"/>
              </a:ext>
            </a:extLst>
          </xdr:cNvPr>
          <xdr:cNvSpPr>
            <a:spLocks noChangeArrowheads="1"/>
          </xdr:cNvSpPr>
        </xdr:nvSpPr>
        <xdr:spPr bwMode="auto">
          <a:xfrm>
            <a:off x="5712"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36" name="Oval 94">
            <a:extLst>
              <a:ext uri="{FF2B5EF4-FFF2-40B4-BE49-F238E27FC236}">
                <a16:creationId xmlns:a16="http://schemas.microsoft.com/office/drawing/2014/main" id="{315C501F-877E-7471-DAA2-528C1C802A2E}"/>
              </a:ext>
            </a:extLst>
          </xdr:cNvPr>
          <xdr:cNvSpPr>
            <a:spLocks noChangeArrowheads="1"/>
          </xdr:cNvSpPr>
        </xdr:nvSpPr>
        <xdr:spPr bwMode="auto">
          <a:xfrm>
            <a:off x="5741" y="513"/>
            <a:ext cx="86" cy="78"/>
          </a:xfrm>
          <a:prstGeom prst="ellipse">
            <a:avLst/>
          </a:prstGeom>
          <a:solidFill>
            <a:srgbClr val="F5FB0F"/>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37" name="Oval 95">
            <a:extLst>
              <a:ext uri="{FF2B5EF4-FFF2-40B4-BE49-F238E27FC236}">
                <a16:creationId xmlns:a16="http://schemas.microsoft.com/office/drawing/2014/main" id="{73FC2225-6EB6-38D7-CEC7-071188362D2F}"/>
              </a:ext>
            </a:extLst>
          </xdr:cNvPr>
          <xdr:cNvSpPr>
            <a:spLocks noChangeArrowheads="1"/>
          </xdr:cNvSpPr>
        </xdr:nvSpPr>
        <xdr:spPr bwMode="auto">
          <a:xfrm>
            <a:off x="5741" y="617"/>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147105"/>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38" name="Oval 96">
            <a:extLst>
              <a:ext uri="{FF2B5EF4-FFF2-40B4-BE49-F238E27FC236}">
                <a16:creationId xmlns:a16="http://schemas.microsoft.com/office/drawing/2014/main" id="{DC59806E-4CFB-32A7-5A8F-845CE94EC0E6}"/>
              </a:ext>
            </a:extLst>
          </xdr:cNvPr>
          <xdr:cNvSpPr>
            <a:spLocks noChangeArrowheads="1"/>
          </xdr:cNvSpPr>
        </xdr:nvSpPr>
        <xdr:spPr bwMode="auto">
          <a:xfrm>
            <a:off x="5741" y="410"/>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8C1B00"/>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8</xdr:row>
      <xdr:rowOff>0</xdr:rowOff>
    </xdr:from>
    <xdr:to>
      <xdr:col>7</xdr:col>
      <xdr:colOff>0</xdr:colOff>
      <xdr:row>8</xdr:row>
      <xdr:rowOff>0</xdr:rowOff>
    </xdr:to>
    <xdr:grpSp>
      <xdr:nvGrpSpPr>
        <xdr:cNvPr id="239" name="Group 97">
          <a:extLst>
            <a:ext uri="{FF2B5EF4-FFF2-40B4-BE49-F238E27FC236}">
              <a16:creationId xmlns:a16="http://schemas.microsoft.com/office/drawing/2014/main" id="{5EFD161D-C412-459C-B86D-AE535A0BA018}"/>
            </a:ext>
          </a:extLst>
        </xdr:cNvPr>
        <xdr:cNvGrpSpPr>
          <a:grpSpLocks/>
        </xdr:cNvGrpSpPr>
      </xdr:nvGrpSpPr>
      <xdr:grpSpPr bwMode="auto">
        <a:xfrm>
          <a:off x="6753225" y="2905125"/>
          <a:ext cx="0" cy="0"/>
          <a:chOff x="5904" y="384"/>
          <a:chExt cx="144" cy="336"/>
        </a:xfrm>
      </xdr:grpSpPr>
      <xdr:sp macro="" textlink="">
        <xdr:nvSpPr>
          <xdr:cNvPr id="240" name="Rectangle 98">
            <a:extLst>
              <a:ext uri="{FF2B5EF4-FFF2-40B4-BE49-F238E27FC236}">
                <a16:creationId xmlns:a16="http://schemas.microsoft.com/office/drawing/2014/main" id="{BCB6D072-746F-560C-3152-9CFB05967619}"/>
              </a:ext>
            </a:extLst>
          </xdr:cNvPr>
          <xdr:cNvSpPr>
            <a:spLocks noChangeArrowheads="1"/>
          </xdr:cNvSpPr>
        </xdr:nvSpPr>
        <xdr:spPr bwMode="auto">
          <a:xfrm>
            <a:off x="5904"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41" name="Oval 99">
            <a:extLst>
              <a:ext uri="{FF2B5EF4-FFF2-40B4-BE49-F238E27FC236}">
                <a16:creationId xmlns:a16="http://schemas.microsoft.com/office/drawing/2014/main" id="{B9646F9E-2EC1-ECE0-4EB6-6A85146B1692}"/>
              </a:ext>
            </a:extLst>
          </xdr:cNvPr>
          <xdr:cNvSpPr>
            <a:spLocks noChangeArrowheads="1"/>
          </xdr:cNvSpPr>
        </xdr:nvSpPr>
        <xdr:spPr bwMode="auto">
          <a:xfrm>
            <a:off x="5933" y="513"/>
            <a:ext cx="86" cy="78"/>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C0AE02"/>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42" name="Oval 100">
            <a:extLst>
              <a:ext uri="{FF2B5EF4-FFF2-40B4-BE49-F238E27FC236}">
                <a16:creationId xmlns:a16="http://schemas.microsoft.com/office/drawing/2014/main" id="{D8C0F87B-14B8-75F3-6B4A-2B3A9954706C}"/>
              </a:ext>
            </a:extLst>
          </xdr:cNvPr>
          <xdr:cNvSpPr>
            <a:spLocks noChangeArrowheads="1"/>
          </xdr:cNvSpPr>
        </xdr:nvSpPr>
        <xdr:spPr bwMode="auto">
          <a:xfrm>
            <a:off x="5933" y="617"/>
            <a:ext cx="86" cy="77"/>
          </a:xfrm>
          <a:prstGeom prst="ellipse">
            <a:avLst/>
          </a:prstGeom>
          <a:solidFill>
            <a:srgbClr val="8CF965"/>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43" name="Oval 101">
            <a:extLst>
              <a:ext uri="{FF2B5EF4-FFF2-40B4-BE49-F238E27FC236}">
                <a16:creationId xmlns:a16="http://schemas.microsoft.com/office/drawing/2014/main" id="{323D44F1-289E-5757-3259-C7255128249D}"/>
              </a:ext>
            </a:extLst>
          </xdr:cNvPr>
          <xdr:cNvSpPr>
            <a:spLocks noChangeArrowheads="1"/>
          </xdr:cNvSpPr>
        </xdr:nvSpPr>
        <xdr:spPr bwMode="auto">
          <a:xfrm>
            <a:off x="5933" y="410"/>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8C1B00"/>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3</xdr:row>
      <xdr:rowOff>0</xdr:rowOff>
    </xdr:from>
    <xdr:to>
      <xdr:col>7</xdr:col>
      <xdr:colOff>0</xdr:colOff>
      <xdr:row>3</xdr:row>
      <xdr:rowOff>0</xdr:rowOff>
    </xdr:to>
    <xdr:grpSp>
      <xdr:nvGrpSpPr>
        <xdr:cNvPr id="244" name="Group 102">
          <a:extLst>
            <a:ext uri="{FF2B5EF4-FFF2-40B4-BE49-F238E27FC236}">
              <a16:creationId xmlns:a16="http://schemas.microsoft.com/office/drawing/2014/main" id="{0F5FF753-9F65-4007-B028-0F7529562602}"/>
            </a:ext>
          </a:extLst>
        </xdr:cNvPr>
        <xdr:cNvGrpSpPr>
          <a:grpSpLocks/>
        </xdr:cNvGrpSpPr>
      </xdr:nvGrpSpPr>
      <xdr:grpSpPr bwMode="auto">
        <a:xfrm>
          <a:off x="6753225" y="1057275"/>
          <a:ext cx="0" cy="0"/>
          <a:chOff x="5520" y="384"/>
          <a:chExt cx="144" cy="336"/>
        </a:xfrm>
      </xdr:grpSpPr>
      <xdr:sp macro="" textlink="">
        <xdr:nvSpPr>
          <xdr:cNvPr id="245" name="Rectangle 103">
            <a:extLst>
              <a:ext uri="{FF2B5EF4-FFF2-40B4-BE49-F238E27FC236}">
                <a16:creationId xmlns:a16="http://schemas.microsoft.com/office/drawing/2014/main" id="{F1EC59BC-14AA-116D-0A42-E07DEC161255}"/>
              </a:ext>
            </a:extLst>
          </xdr:cNvPr>
          <xdr:cNvSpPr>
            <a:spLocks noChangeArrowheads="1"/>
          </xdr:cNvSpPr>
        </xdr:nvSpPr>
        <xdr:spPr bwMode="auto">
          <a:xfrm>
            <a:off x="5520"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46" name="Oval 104">
            <a:extLst>
              <a:ext uri="{FF2B5EF4-FFF2-40B4-BE49-F238E27FC236}">
                <a16:creationId xmlns:a16="http://schemas.microsoft.com/office/drawing/2014/main" id="{8762FCE2-FD90-5D10-6367-52118CA3D2CB}"/>
              </a:ext>
            </a:extLst>
          </xdr:cNvPr>
          <xdr:cNvSpPr>
            <a:spLocks noChangeArrowheads="1"/>
          </xdr:cNvSpPr>
        </xdr:nvSpPr>
        <xdr:spPr bwMode="auto">
          <a:xfrm>
            <a:off x="5549" y="513"/>
            <a:ext cx="86" cy="78"/>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C0AE02"/>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47" name="Oval 105">
            <a:extLst>
              <a:ext uri="{FF2B5EF4-FFF2-40B4-BE49-F238E27FC236}">
                <a16:creationId xmlns:a16="http://schemas.microsoft.com/office/drawing/2014/main" id="{E7AC4A9D-2706-A565-1DB3-0222B0A7FA85}"/>
              </a:ext>
            </a:extLst>
          </xdr:cNvPr>
          <xdr:cNvSpPr>
            <a:spLocks noChangeArrowheads="1"/>
          </xdr:cNvSpPr>
        </xdr:nvSpPr>
        <xdr:spPr bwMode="auto">
          <a:xfrm>
            <a:off x="5549" y="617"/>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147105"/>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48" name="Oval 106">
            <a:extLst>
              <a:ext uri="{FF2B5EF4-FFF2-40B4-BE49-F238E27FC236}">
                <a16:creationId xmlns:a16="http://schemas.microsoft.com/office/drawing/2014/main" id="{3E2DB9E3-132D-C1A8-D3C8-E7BE82E0C46A}"/>
              </a:ext>
            </a:extLst>
          </xdr:cNvPr>
          <xdr:cNvSpPr>
            <a:spLocks noChangeArrowheads="1"/>
          </xdr:cNvSpPr>
        </xdr:nvSpPr>
        <xdr:spPr bwMode="auto">
          <a:xfrm>
            <a:off x="5549" y="410"/>
            <a:ext cx="86" cy="77"/>
          </a:xfrm>
          <a:prstGeom prst="ellipse">
            <a:avLst/>
          </a:prstGeom>
          <a:solidFill>
            <a:srgbClr val="FF3300"/>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3</xdr:row>
      <xdr:rowOff>0</xdr:rowOff>
    </xdr:from>
    <xdr:to>
      <xdr:col>7</xdr:col>
      <xdr:colOff>0</xdr:colOff>
      <xdr:row>3</xdr:row>
      <xdr:rowOff>0</xdr:rowOff>
    </xdr:to>
    <xdr:grpSp>
      <xdr:nvGrpSpPr>
        <xdr:cNvPr id="249" name="Group 107">
          <a:extLst>
            <a:ext uri="{FF2B5EF4-FFF2-40B4-BE49-F238E27FC236}">
              <a16:creationId xmlns:a16="http://schemas.microsoft.com/office/drawing/2014/main" id="{4917BF4E-F6D3-4A76-BABB-F819A68B9E09}"/>
            </a:ext>
          </a:extLst>
        </xdr:cNvPr>
        <xdr:cNvGrpSpPr>
          <a:grpSpLocks/>
        </xdr:cNvGrpSpPr>
      </xdr:nvGrpSpPr>
      <xdr:grpSpPr bwMode="auto">
        <a:xfrm>
          <a:off x="6753225" y="1057275"/>
          <a:ext cx="0" cy="0"/>
          <a:chOff x="5712" y="384"/>
          <a:chExt cx="144" cy="336"/>
        </a:xfrm>
      </xdr:grpSpPr>
      <xdr:sp macro="" textlink="">
        <xdr:nvSpPr>
          <xdr:cNvPr id="250" name="Rectangle 108">
            <a:extLst>
              <a:ext uri="{FF2B5EF4-FFF2-40B4-BE49-F238E27FC236}">
                <a16:creationId xmlns:a16="http://schemas.microsoft.com/office/drawing/2014/main" id="{41272CD2-11CF-5562-4984-FE584A2F2BD3}"/>
              </a:ext>
            </a:extLst>
          </xdr:cNvPr>
          <xdr:cNvSpPr>
            <a:spLocks noChangeArrowheads="1"/>
          </xdr:cNvSpPr>
        </xdr:nvSpPr>
        <xdr:spPr bwMode="auto">
          <a:xfrm>
            <a:off x="5712"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51" name="Oval 109">
            <a:extLst>
              <a:ext uri="{FF2B5EF4-FFF2-40B4-BE49-F238E27FC236}">
                <a16:creationId xmlns:a16="http://schemas.microsoft.com/office/drawing/2014/main" id="{E33D547A-D676-8746-5E70-888216F8F289}"/>
              </a:ext>
            </a:extLst>
          </xdr:cNvPr>
          <xdr:cNvSpPr>
            <a:spLocks noChangeArrowheads="1"/>
          </xdr:cNvSpPr>
        </xdr:nvSpPr>
        <xdr:spPr bwMode="auto">
          <a:xfrm>
            <a:off x="5741" y="513"/>
            <a:ext cx="86" cy="78"/>
          </a:xfrm>
          <a:prstGeom prst="ellipse">
            <a:avLst/>
          </a:prstGeom>
          <a:solidFill>
            <a:srgbClr val="F5FB0F"/>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52" name="Oval 110">
            <a:extLst>
              <a:ext uri="{FF2B5EF4-FFF2-40B4-BE49-F238E27FC236}">
                <a16:creationId xmlns:a16="http://schemas.microsoft.com/office/drawing/2014/main" id="{314B5339-8ED8-DC63-28DD-2AA750EA8C49}"/>
              </a:ext>
            </a:extLst>
          </xdr:cNvPr>
          <xdr:cNvSpPr>
            <a:spLocks noChangeArrowheads="1"/>
          </xdr:cNvSpPr>
        </xdr:nvSpPr>
        <xdr:spPr bwMode="auto">
          <a:xfrm>
            <a:off x="5741" y="617"/>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147105"/>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53" name="Oval 111">
            <a:extLst>
              <a:ext uri="{FF2B5EF4-FFF2-40B4-BE49-F238E27FC236}">
                <a16:creationId xmlns:a16="http://schemas.microsoft.com/office/drawing/2014/main" id="{19EFF0BA-C3E1-9549-C997-66590914AA2F}"/>
              </a:ext>
            </a:extLst>
          </xdr:cNvPr>
          <xdr:cNvSpPr>
            <a:spLocks noChangeArrowheads="1"/>
          </xdr:cNvSpPr>
        </xdr:nvSpPr>
        <xdr:spPr bwMode="auto">
          <a:xfrm>
            <a:off x="5741" y="410"/>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8C1B00"/>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3</xdr:row>
      <xdr:rowOff>0</xdr:rowOff>
    </xdr:from>
    <xdr:to>
      <xdr:col>7</xdr:col>
      <xdr:colOff>0</xdr:colOff>
      <xdr:row>3</xdr:row>
      <xdr:rowOff>0</xdr:rowOff>
    </xdr:to>
    <xdr:grpSp>
      <xdr:nvGrpSpPr>
        <xdr:cNvPr id="254" name="Group 112">
          <a:extLst>
            <a:ext uri="{FF2B5EF4-FFF2-40B4-BE49-F238E27FC236}">
              <a16:creationId xmlns:a16="http://schemas.microsoft.com/office/drawing/2014/main" id="{FA35BE9F-7ED7-4478-95BC-E7DCE40A06DF}"/>
            </a:ext>
          </a:extLst>
        </xdr:cNvPr>
        <xdr:cNvGrpSpPr>
          <a:grpSpLocks/>
        </xdr:cNvGrpSpPr>
      </xdr:nvGrpSpPr>
      <xdr:grpSpPr bwMode="auto">
        <a:xfrm>
          <a:off x="6753225" y="1057275"/>
          <a:ext cx="0" cy="0"/>
          <a:chOff x="5904" y="384"/>
          <a:chExt cx="144" cy="336"/>
        </a:xfrm>
      </xdr:grpSpPr>
      <xdr:sp macro="" textlink="">
        <xdr:nvSpPr>
          <xdr:cNvPr id="255" name="Rectangle 113">
            <a:extLst>
              <a:ext uri="{FF2B5EF4-FFF2-40B4-BE49-F238E27FC236}">
                <a16:creationId xmlns:a16="http://schemas.microsoft.com/office/drawing/2014/main" id="{B28BD4D0-DE1A-E717-2499-4ADB01902A00}"/>
              </a:ext>
            </a:extLst>
          </xdr:cNvPr>
          <xdr:cNvSpPr>
            <a:spLocks noChangeArrowheads="1"/>
          </xdr:cNvSpPr>
        </xdr:nvSpPr>
        <xdr:spPr bwMode="auto">
          <a:xfrm>
            <a:off x="5904"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56" name="Oval 114">
            <a:extLst>
              <a:ext uri="{FF2B5EF4-FFF2-40B4-BE49-F238E27FC236}">
                <a16:creationId xmlns:a16="http://schemas.microsoft.com/office/drawing/2014/main" id="{00CA124E-C985-ADCA-D72B-50E2EC58B377}"/>
              </a:ext>
            </a:extLst>
          </xdr:cNvPr>
          <xdr:cNvSpPr>
            <a:spLocks noChangeArrowheads="1"/>
          </xdr:cNvSpPr>
        </xdr:nvSpPr>
        <xdr:spPr bwMode="auto">
          <a:xfrm>
            <a:off x="5933" y="513"/>
            <a:ext cx="86" cy="78"/>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C0AE02"/>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57" name="Oval 115">
            <a:extLst>
              <a:ext uri="{FF2B5EF4-FFF2-40B4-BE49-F238E27FC236}">
                <a16:creationId xmlns:a16="http://schemas.microsoft.com/office/drawing/2014/main" id="{C5A6E324-2CC2-C7A1-4E49-025DCA6024DF}"/>
              </a:ext>
            </a:extLst>
          </xdr:cNvPr>
          <xdr:cNvSpPr>
            <a:spLocks noChangeArrowheads="1"/>
          </xdr:cNvSpPr>
        </xdr:nvSpPr>
        <xdr:spPr bwMode="auto">
          <a:xfrm>
            <a:off x="5933" y="617"/>
            <a:ext cx="86" cy="77"/>
          </a:xfrm>
          <a:prstGeom prst="ellipse">
            <a:avLst/>
          </a:prstGeom>
          <a:solidFill>
            <a:srgbClr val="8CF965"/>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58" name="Oval 116">
            <a:extLst>
              <a:ext uri="{FF2B5EF4-FFF2-40B4-BE49-F238E27FC236}">
                <a16:creationId xmlns:a16="http://schemas.microsoft.com/office/drawing/2014/main" id="{9A894493-9A96-B8CA-30C5-4E06CE9BAEBF}"/>
              </a:ext>
            </a:extLst>
          </xdr:cNvPr>
          <xdr:cNvSpPr>
            <a:spLocks noChangeArrowheads="1"/>
          </xdr:cNvSpPr>
        </xdr:nvSpPr>
        <xdr:spPr bwMode="auto">
          <a:xfrm>
            <a:off x="5933" y="410"/>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8C1B00"/>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3</xdr:row>
      <xdr:rowOff>0</xdr:rowOff>
    </xdr:from>
    <xdr:to>
      <xdr:col>7</xdr:col>
      <xdr:colOff>0</xdr:colOff>
      <xdr:row>3</xdr:row>
      <xdr:rowOff>0</xdr:rowOff>
    </xdr:to>
    <xdr:grpSp>
      <xdr:nvGrpSpPr>
        <xdr:cNvPr id="259" name="Group 117">
          <a:extLst>
            <a:ext uri="{FF2B5EF4-FFF2-40B4-BE49-F238E27FC236}">
              <a16:creationId xmlns:a16="http://schemas.microsoft.com/office/drawing/2014/main" id="{6AB88C0D-2D77-431F-9705-C2861E3D6F89}"/>
            </a:ext>
          </a:extLst>
        </xdr:cNvPr>
        <xdr:cNvGrpSpPr>
          <a:grpSpLocks/>
        </xdr:cNvGrpSpPr>
      </xdr:nvGrpSpPr>
      <xdr:grpSpPr bwMode="auto">
        <a:xfrm>
          <a:off x="6753225" y="1057275"/>
          <a:ext cx="0" cy="0"/>
          <a:chOff x="5904" y="384"/>
          <a:chExt cx="144" cy="336"/>
        </a:xfrm>
      </xdr:grpSpPr>
      <xdr:sp macro="" textlink="">
        <xdr:nvSpPr>
          <xdr:cNvPr id="260" name="Rectangle 118">
            <a:extLst>
              <a:ext uri="{FF2B5EF4-FFF2-40B4-BE49-F238E27FC236}">
                <a16:creationId xmlns:a16="http://schemas.microsoft.com/office/drawing/2014/main" id="{EB6E3C3D-77C7-375E-3978-6CA3002935D6}"/>
              </a:ext>
            </a:extLst>
          </xdr:cNvPr>
          <xdr:cNvSpPr>
            <a:spLocks noChangeArrowheads="1"/>
          </xdr:cNvSpPr>
        </xdr:nvSpPr>
        <xdr:spPr bwMode="auto">
          <a:xfrm>
            <a:off x="5904"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61" name="Oval 119">
            <a:extLst>
              <a:ext uri="{FF2B5EF4-FFF2-40B4-BE49-F238E27FC236}">
                <a16:creationId xmlns:a16="http://schemas.microsoft.com/office/drawing/2014/main" id="{BD583AAB-019F-C042-0BFF-7B00B72BD242}"/>
              </a:ext>
            </a:extLst>
          </xdr:cNvPr>
          <xdr:cNvSpPr>
            <a:spLocks noChangeArrowheads="1"/>
          </xdr:cNvSpPr>
        </xdr:nvSpPr>
        <xdr:spPr bwMode="auto">
          <a:xfrm>
            <a:off x="5933" y="513"/>
            <a:ext cx="86" cy="78"/>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C0AE02"/>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62" name="Oval 120">
            <a:extLst>
              <a:ext uri="{FF2B5EF4-FFF2-40B4-BE49-F238E27FC236}">
                <a16:creationId xmlns:a16="http://schemas.microsoft.com/office/drawing/2014/main" id="{5933C2EF-9789-3127-067D-45A5ED7C0794}"/>
              </a:ext>
            </a:extLst>
          </xdr:cNvPr>
          <xdr:cNvSpPr>
            <a:spLocks noChangeArrowheads="1"/>
          </xdr:cNvSpPr>
        </xdr:nvSpPr>
        <xdr:spPr bwMode="auto">
          <a:xfrm>
            <a:off x="5933" y="617"/>
            <a:ext cx="86" cy="77"/>
          </a:xfrm>
          <a:prstGeom prst="ellipse">
            <a:avLst/>
          </a:prstGeom>
          <a:solidFill>
            <a:srgbClr val="8CF965"/>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63" name="Oval 121">
            <a:extLst>
              <a:ext uri="{FF2B5EF4-FFF2-40B4-BE49-F238E27FC236}">
                <a16:creationId xmlns:a16="http://schemas.microsoft.com/office/drawing/2014/main" id="{7B178360-59A5-7178-74EA-67371AE6EA55}"/>
              </a:ext>
            </a:extLst>
          </xdr:cNvPr>
          <xdr:cNvSpPr>
            <a:spLocks noChangeArrowheads="1"/>
          </xdr:cNvSpPr>
        </xdr:nvSpPr>
        <xdr:spPr bwMode="auto">
          <a:xfrm>
            <a:off x="5933" y="410"/>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8C1B00"/>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3</xdr:row>
      <xdr:rowOff>0</xdr:rowOff>
    </xdr:from>
    <xdr:to>
      <xdr:col>7</xdr:col>
      <xdr:colOff>0</xdr:colOff>
      <xdr:row>3</xdr:row>
      <xdr:rowOff>0</xdr:rowOff>
    </xdr:to>
    <xdr:grpSp>
      <xdr:nvGrpSpPr>
        <xdr:cNvPr id="264" name="Group 122">
          <a:extLst>
            <a:ext uri="{FF2B5EF4-FFF2-40B4-BE49-F238E27FC236}">
              <a16:creationId xmlns:a16="http://schemas.microsoft.com/office/drawing/2014/main" id="{B74AFDE5-331A-4F01-8580-2D226A4FBF2D}"/>
            </a:ext>
          </a:extLst>
        </xdr:cNvPr>
        <xdr:cNvGrpSpPr>
          <a:grpSpLocks/>
        </xdr:cNvGrpSpPr>
      </xdr:nvGrpSpPr>
      <xdr:grpSpPr bwMode="auto">
        <a:xfrm>
          <a:off x="6753225" y="1057275"/>
          <a:ext cx="0" cy="0"/>
          <a:chOff x="5904" y="384"/>
          <a:chExt cx="144" cy="336"/>
        </a:xfrm>
      </xdr:grpSpPr>
      <xdr:sp macro="" textlink="">
        <xdr:nvSpPr>
          <xdr:cNvPr id="265" name="Rectangle 123">
            <a:extLst>
              <a:ext uri="{FF2B5EF4-FFF2-40B4-BE49-F238E27FC236}">
                <a16:creationId xmlns:a16="http://schemas.microsoft.com/office/drawing/2014/main" id="{FC04F453-F1AB-AEE2-FDC8-78F2933E7455}"/>
              </a:ext>
            </a:extLst>
          </xdr:cNvPr>
          <xdr:cNvSpPr>
            <a:spLocks noChangeArrowheads="1"/>
          </xdr:cNvSpPr>
        </xdr:nvSpPr>
        <xdr:spPr bwMode="auto">
          <a:xfrm>
            <a:off x="5904"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66" name="Oval 124">
            <a:extLst>
              <a:ext uri="{FF2B5EF4-FFF2-40B4-BE49-F238E27FC236}">
                <a16:creationId xmlns:a16="http://schemas.microsoft.com/office/drawing/2014/main" id="{C00F3F3F-660C-F6E5-5368-B0EB509BD220}"/>
              </a:ext>
            </a:extLst>
          </xdr:cNvPr>
          <xdr:cNvSpPr>
            <a:spLocks noChangeArrowheads="1"/>
          </xdr:cNvSpPr>
        </xdr:nvSpPr>
        <xdr:spPr bwMode="auto">
          <a:xfrm>
            <a:off x="5933" y="513"/>
            <a:ext cx="86" cy="78"/>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C0AE02"/>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67" name="Oval 125">
            <a:extLst>
              <a:ext uri="{FF2B5EF4-FFF2-40B4-BE49-F238E27FC236}">
                <a16:creationId xmlns:a16="http://schemas.microsoft.com/office/drawing/2014/main" id="{D2002CA0-034E-D3B3-97EA-052C6A1C184F}"/>
              </a:ext>
            </a:extLst>
          </xdr:cNvPr>
          <xdr:cNvSpPr>
            <a:spLocks noChangeArrowheads="1"/>
          </xdr:cNvSpPr>
        </xdr:nvSpPr>
        <xdr:spPr bwMode="auto">
          <a:xfrm>
            <a:off x="5933" y="617"/>
            <a:ext cx="86" cy="77"/>
          </a:xfrm>
          <a:prstGeom prst="ellipse">
            <a:avLst/>
          </a:prstGeom>
          <a:solidFill>
            <a:srgbClr val="8CF965"/>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68" name="Oval 126">
            <a:extLst>
              <a:ext uri="{FF2B5EF4-FFF2-40B4-BE49-F238E27FC236}">
                <a16:creationId xmlns:a16="http://schemas.microsoft.com/office/drawing/2014/main" id="{5263DD03-481A-7D5D-69A3-1BE6D57B15E8}"/>
              </a:ext>
            </a:extLst>
          </xdr:cNvPr>
          <xdr:cNvSpPr>
            <a:spLocks noChangeArrowheads="1"/>
          </xdr:cNvSpPr>
        </xdr:nvSpPr>
        <xdr:spPr bwMode="auto">
          <a:xfrm>
            <a:off x="5933" y="410"/>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8C1B00"/>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3</xdr:row>
      <xdr:rowOff>0</xdr:rowOff>
    </xdr:from>
    <xdr:to>
      <xdr:col>7</xdr:col>
      <xdr:colOff>0</xdr:colOff>
      <xdr:row>3</xdr:row>
      <xdr:rowOff>0</xdr:rowOff>
    </xdr:to>
    <xdr:grpSp>
      <xdr:nvGrpSpPr>
        <xdr:cNvPr id="269" name="Group 127">
          <a:extLst>
            <a:ext uri="{FF2B5EF4-FFF2-40B4-BE49-F238E27FC236}">
              <a16:creationId xmlns:a16="http://schemas.microsoft.com/office/drawing/2014/main" id="{94134D36-15ED-49C7-86A2-80EAD467C6DA}"/>
            </a:ext>
          </a:extLst>
        </xdr:cNvPr>
        <xdr:cNvGrpSpPr>
          <a:grpSpLocks/>
        </xdr:cNvGrpSpPr>
      </xdr:nvGrpSpPr>
      <xdr:grpSpPr bwMode="auto">
        <a:xfrm>
          <a:off x="6753225" y="1057275"/>
          <a:ext cx="0" cy="0"/>
          <a:chOff x="5520" y="384"/>
          <a:chExt cx="144" cy="336"/>
        </a:xfrm>
      </xdr:grpSpPr>
      <xdr:sp macro="" textlink="">
        <xdr:nvSpPr>
          <xdr:cNvPr id="270" name="Rectangle 128">
            <a:extLst>
              <a:ext uri="{FF2B5EF4-FFF2-40B4-BE49-F238E27FC236}">
                <a16:creationId xmlns:a16="http://schemas.microsoft.com/office/drawing/2014/main" id="{A9E3F44C-3EB6-B446-C7D8-4C112037CF6A}"/>
              </a:ext>
            </a:extLst>
          </xdr:cNvPr>
          <xdr:cNvSpPr>
            <a:spLocks noChangeArrowheads="1"/>
          </xdr:cNvSpPr>
        </xdr:nvSpPr>
        <xdr:spPr bwMode="auto">
          <a:xfrm>
            <a:off x="5520"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71" name="Oval 129">
            <a:extLst>
              <a:ext uri="{FF2B5EF4-FFF2-40B4-BE49-F238E27FC236}">
                <a16:creationId xmlns:a16="http://schemas.microsoft.com/office/drawing/2014/main" id="{E42CFD2D-3EF3-762A-5E35-1EE2F429BA74}"/>
              </a:ext>
            </a:extLst>
          </xdr:cNvPr>
          <xdr:cNvSpPr>
            <a:spLocks noChangeArrowheads="1"/>
          </xdr:cNvSpPr>
        </xdr:nvSpPr>
        <xdr:spPr bwMode="auto">
          <a:xfrm>
            <a:off x="5549" y="513"/>
            <a:ext cx="86" cy="78"/>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C0AE02"/>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72" name="Oval 130">
            <a:extLst>
              <a:ext uri="{FF2B5EF4-FFF2-40B4-BE49-F238E27FC236}">
                <a16:creationId xmlns:a16="http://schemas.microsoft.com/office/drawing/2014/main" id="{D6A3BEAD-EA20-7BAF-9A5B-AF01EF0FE7DC}"/>
              </a:ext>
            </a:extLst>
          </xdr:cNvPr>
          <xdr:cNvSpPr>
            <a:spLocks noChangeArrowheads="1"/>
          </xdr:cNvSpPr>
        </xdr:nvSpPr>
        <xdr:spPr bwMode="auto">
          <a:xfrm>
            <a:off x="5549" y="617"/>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147105"/>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73" name="Oval 131">
            <a:extLst>
              <a:ext uri="{FF2B5EF4-FFF2-40B4-BE49-F238E27FC236}">
                <a16:creationId xmlns:a16="http://schemas.microsoft.com/office/drawing/2014/main" id="{11B0620D-8F3B-1D37-D73D-139B54D35AC0}"/>
              </a:ext>
            </a:extLst>
          </xdr:cNvPr>
          <xdr:cNvSpPr>
            <a:spLocks noChangeArrowheads="1"/>
          </xdr:cNvSpPr>
        </xdr:nvSpPr>
        <xdr:spPr bwMode="auto">
          <a:xfrm>
            <a:off x="5549" y="410"/>
            <a:ext cx="86" cy="77"/>
          </a:xfrm>
          <a:prstGeom prst="ellipse">
            <a:avLst/>
          </a:prstGeom>
          <a:solidFill>
            <a:srgbClr val="FF3300"/>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3</xdr:row>
      <xdr:rowOff>0</xdr:rowOff>
    </xdr:from>
    <xdr:to>
      <xdr:col>7</xdr:col>
      <xdr:colOff>0</xdr:colOff>
      <xdr:row>3</xdr:row>
      <xdr:rowOff>0</xdr:rowOff>
    </xdr:to>
    <xdr:grpSp>
      <xdr:nvGrpSpPr>
        <xdr:cNvPr id="274" name="Group 132">
          <a:extLst>
            <a:ext uri="{FF2B5EF4-FFF2-40B4-BE49-F238E27FC236}">
              <a16:creationId xmlns:a16="http://schemas.microsoft.com/office/drawing/2014/main" id="{2087EDF9-9E2C-473E-9764-5F89B88A42F5}"/>
            </a:ext>
          </a:extLst>
        </xdr:cNvPr>
        <xdr:cNvGrpSpPr>
          <a:grpSpLocks/>
        </xdr:cNvGrpSpPr>
      </xdr:nvGrpSpPr>
      <xdr:grpSpPr bwMode="auto">
        <a:xfrm>
          <a:off x="6753225" y="1057275"/>
          <a:ext cx="0" cy="0"/>
          <a:chOff x="5712" y="384"/>
          <a:chExt cx="144" cy="336"/>
        </a:xfrm>
      </xdr:grpSpPr>
      <xdr:sp macro="" textlink="">
        <xdr:nvSpPr>
          <xdr:cNvPr id="275" name="Rectangle 133">
            <a:extLst>
              <a:ext uri="{FF2B5EF4-FFF2-40B4-BE49-F238E27FC236}">
                <a16:creationId xmlns:a16="http://schemas.microsoft.com/office/drawing/2014/main" id="{23DE970A-B375-90FB-D2AD-EEA5ABED7759}"/>
              </a:ext>
            </a:extLst>
          </xdr:cNvPr>
          <xdr:cNvSpPr>
            <a:spLocks noChangeArrowheads="1"/>
          </xdr:cNvSpPr>
        </xdr:nvSpPr>
        <xdr:spPr bwMode="auto">
          <a:xfrm>
            <a:off x="5712"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76" name="Oval 134">
            <a:extLst>
              <a:ext uri="{FF2B5EF4-FFF2-40B4-BE49-F238E27FC236}">
                <a16:creationId xmlns:a16="http://schemas.microsoft.com/office/drawing/2014/main" id="{11257A31-1A37-5981-A3D6-F0D3ABD09786}"/>
              </a:ext>
            </a:extLst>
          </xdr:cNvPr>
          <xdr:cNvSpPr>
            <a:spLocks noChangeArrowheads="1"/>
          </xdr:cNvSpPr>
        </xdr:nvSpPr>
        <xdr:spPr bwMode="auto">
          <a:xfrm>
            <a:off x="5741" y="513"/>
            <a:ext cx="86" cy="78"/>
          </a:xfrm>
          <a:prstGeom prst="ellipse">
            <a:avLst/>
          </a:prstGeom>
          <a:solidFill>
            <a:srgbClr val="F5FB0F"/>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77" name="Oval 135">
            <a:extLst>
              <a:ext uri="{FF2B5EF4-FFF2-40B4-BE49-F238E27FC236}">
                <a16:creationId xmlns:a16="http://schemas.microsoft.com/office/drawing/2014/main" id="{70947607-5509-523F-FDCE-3193508A22B4}"/>
              </a:ext>
            </a:extLst>
          </xdr:cNvPr>
          <xdr:cNvSpPr>
            <a:spLocks noChangeArrowheads="1"/>
          </xdr:cNvSpPr>
        </xdr:nvSpPr>
        <xdr:spPr bwMode="auto">
          <a:xfrm>
            <a:off x="5741" y="617"/>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147105"/>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78" name="Oval 136">
            <a:extLst>
              <a:ext uri="{FF2B5EF4-FFF2-40B4-BE49-F238E27FC236}">
                <a16:creationId xmlns:a16="http://schemas.microsoft.com/office/drawing/2014/main" id="{830253D4-D9B2-02E3-A18B-46CB2718564B}"/>
              </a:ext>
            </a:extLst>
          </xdr:cNvPr>
          <xdr:cNvSpPr>
            <a:spLocks noChangeArrowheads="1"/>
          </xdr:cNvSpPr>
        </xdr:nvSpPr>
        <xdr:spPr bwMode="auto">
          <a:xfrm>
            <a:off x="5741" y="410"/>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8C1B00"/>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twoCellAnchor>
    <xdr:from>
      <xdr:col>7</xdr:col>
      <xdr:colOff>0</xdr:colOff>
      <xdr:row>3</xdr:row>
      <xdr:rowOff>0</xdr:rowOff>
    </xdr:from>
    <xdr:to>
      <xdr:col>7</xdr:col>
      <xdr:colOff>0</xdr:colOff>
      <xdr:row>3</xdr:row>
      <xdr:rowOff>0</xdr:rowOff>
    </xdr:to>
    <xdr:grpSp>
      <xdr:nvGrpSpPr>
        <xdr:cNvPr id="279" name="Group 137">
          <a:extLst>
            <a:ext uri="{FF2B5EF4-FFF2-40B4-BE49-F238E27FC236}">
              <a16:creationId xmlns:a16="http://schemas.microsoft.com/office/drawing/2014/main" id="{F0C867F0-5BB3-418C-AEA4-C16E782ACD86}"/>
            </a:ext>
          </a:extLst>
        </xdr:cNvPr>
        <xdr:cNvGrpSpPr>
          <a:grpSpLocks/>
        </xdr:cNvGrpSpPr>
      </xdr:nvGrpSpPr>
      <xdr:grpSpPr bwMode="auto">
        <a:xfrm>
          <a:off x="6753225" y="1057275"/>
          <a:ext cx="0" cy="0"/>
          <a:chOff x="5520" y="384"/>
          <a:chExt cx="144" cy="336"/>
        </a:xfrm>
      </xdr:grpSpPr>
      <xdr:sp macro="" textlink="">
        <xdr:nvSpPr>
          <xdr:cNvPr id="280" name="Rectangle 138">
            <a:extLst>
              <a:ext uri="{FF2B5EF4-FFF2-40B4-BE49-F238E27FC236}">
                <a16:creationId xmlns:a16="http://schemas.microsoft.com/office/drawing/2014/main" id="{5F054F5A-EE61-2292-7E89-A0BB2BAFA69A}"/>
              </a:ext>
            </a:extLst>
          </xdr:cNvPr>
          <xdr:cNvSpPr>
            <a:spLocks noChangeArrowheads="1"/>
          </xdr:cNvSpPr>
        </xdr:nvSpPr>
        <xdr:spPr bwMode="auto">
          <a:xfrm>
            <a:off x="5520" y="384"/>
            <a:ext cx="144" cy="336"/>
          </a:xfrm>
          <a:prstGeom prst="rect">
            <a:avLst/>
          </a:prstGeom>
          <a:solidFill>
            <a:srgbClr val="808080"/>
          </a:solidFill>
          <a:ln w="9525">
            <a:solidFill>
              <a:srgbClr val="003399"/>
            </a:solidFill>
            <a:miter lim="800000"/>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81" name="Oval 139">
            <a:extLst>
              <a:ext uri="{FF2B5EF4-FFF2-40B4-BE49-F238E27FC236}">
                <a16:creationId xmlns:a16="http://schemas.microsoft.com/office/drawing/2014/main" id="{5D17B110-25AC-46DF-7BEB-DDDB1BD747CD}"/>
              </a:ext>
            </a:extLst>
          </xdr:cNvPr>
          <xdr:cNvSpPr>
            <a:spLocks noChangeArrowheads="1"/>
          </xdr:cNvSpPr>
        </xdr:nvSpPr>
        <xdr:spPr bwMode="auto">
          <a:xfrm>
            <a:off x="5549" y="513"/>
            <a:ext cx="86" cy="78"/>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C0AE02"/>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82" name="Oval 140">
            <a:extLst>
              <a:ext uri="{FF2B5EF4-FFF2-40B4-BE49-F238E27FC236}">
                <a16:creationId xmlns:a16="http://schemas.microsoft.com/office/drawing/2014/main" id="{ACA6435B-8324-C27D-1DC7-FB625B1FD507}"/>
              </a:ext>
            </a:extLst>
          </xdr:cNvPr>
          <xdr:cNvSpPr>
            <a:spLocks noChangeArrowheads="1"/>
          </xdr:cNvSpPr>
        </xdr:nvSpPr>
        <xdr:spPr bwMode="auto">
          <a:xfrm>
            <a:off x="5549" y="617"/>
            <a:ext cx="86" cy="77"/>
          </a:xfrm>
          <a:prstGeom prst="ellipse">
            <a:avLst/>
          </a:prstGeom>
          <a:noFill/>
          <a:ln w="9525">
            <a:solidFill>
              <a:srgbClr val="003399"/>
            </a:solidFill>
            <a:round/>
            <a:headEnd/>
            <a:tailEnd/>
          </a:ln>
          <a:effectLst/>
          <a:extLst>
            <a:ext uri="{909E8E84-426E-40DD-AFC4-6F175D3DCCD1}">
              <a14:hiddenFill xmlns:a14="http://schemas.microsoft.com/office/drawing/2010/main">
                <a:solidFill>
                  <a:srgbClr val="147105"/>
                </a:solidFill>
              </a14:hiddenFill>
            </a:ext>
            <a:ext uri="{AF507438-7753-43E0-B8FC-AC1667EBCBE1}">
              <a14:hiddenEffects xmlns:a14="http://schemas.microsoft.com/office/drawing/2010/main">
                <a:effectLst>
                  <a:outerShdw dist="35921" dir="2700000" algn="ctr" rotWithShape="0">
                    <a:srgbClr val="FFFFFF"/>
                  </a:outerShdw>
                </a:effectLst>
              </a14:hiddenEffects>
            </a:ext>
          </a:extLst>
        </xdr:spPr>
      </xdr:sp>
      <xdr:sp macro="" textlink="">
        <xdr:nvSpPr>
          <xdr:cNvPr id="283" name="Oval 141">
            <a:extLst>
              <a:ext uri="{FF2B5EF4-FFF2-40B4-BE49-F238E27FC236}">
                <a16:creationId xmlns:a16="http://schemas.microsoft.com/office/drawing/2014/main" id="{2A20E790-A5C6-157B-16FB-1F55AC49C69C}"/>
              </a:ext>
            </a:extLst>
          </xdr:cNvPr>
          <xdr:cNvSpPr>
            <a:spLocks noChangeArrowheads="1"/>
          </xdr:cNvSpPr>
        </xdr:nvSpPr>
        <xdr:spPr bwMode="auto">
          <a:xfrm>
            <a:off x="5549" y="410"/>
            <a:ext cx="86" cy="77"/>
          </a:xfrm>
          <a:prstGeom prst="ellipse">
            <a:avLst/>
          </a:prstGeom>
          <a:solidFill>
            <a:srgbClr val="FF3300"/>
          </a:solidFill>
          <a:ln w="9525">
            <a:solidFill>
              <a:srgbClr val="003399"/>
            </a:solidFill>
            <a:round/>
            <a:headEnd/>
            <a:tailEnd/>
          </a:ln>
          <a:effectLst/>
          <a:extLst>
            <a:ext uri="{AF507438-7753-43E0-B8FC-AC1667EBCBE1}">
              <a14:hiddenEffects xmlns:a14="http://schemas.microsoft.com/office/drawing/2010/main">
                <a:effectLst>
                  <a:outerShdw dist="35921" dir="2700000" algn="ctr" rotWithShape="0">
                    <a:srgbClr val="FFFFFF"/>
                  </a:outerShdw>
                </a:effectLst>
              </a14:hiddenEffects>
            </a:ext>
          </a:extLst>
        </xdr:spPr>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16EBAE-72D4-4284-A54C-354922C17BA8}">
  <dimension ref="A1:Y28"/>
  <sheetViews>
    <sheetView tabSelected="1" workbookViewId="0">
      <pane ySplit="3" topLeftCell="C4" activePane="bottomLeft" state="frozen"/>
      <selection pane="bottomLeft" activeCell="V2" sqref="V2"/>
    </sheetView>
  </sheetViews>
  <sheetFormatPr defaultColWidth="8.85546875" defaultRowHeight="15" outlineLevelCol="1"/>
  <cols>
    <col min="1" max="1" width="15.42578125" style="19" customWidth="1"/>
    <col min="2" max="2" width="17.5703125" customWidth="1"/>
    <col min="3" max="3" width="28.140625" customWidth="1"/>
    <col min="4" max="4" width="17.42578125" bestFit="1" customWidth="1"/>
    <col min="5" max="6" width="7.42578125" bestFit="1" customWidth="1"/>
    <col min="7" max="7" width="7.85546875" bestFit="1" customWidth="1"/>
    <col min="8" max="8" width="8.42578125" bestFit="1" customWidth="1"/>
    <col min="9" max="11" width="12.28515625" style="213" hidden="1" customWidth="1" outlineLevel="1"/>
    <col min="12" max="12" width="10.28515625" style="213" bestFit="1" customWidth="1" outlineLevel="1"/>
    <col min="13" max="16" width="8.42578125" bestFit="1" customWidth="1"/>
    <col min="17" max="17" width="1.7109375" hidden="1" customWidth="1"/>
    <col min="18" max="18" width="9" style="19" bestFit="1" customWidth="1"/>
    <col min="19" max="20" width="7.85546875" bestFit="1" customWidth="1"/>
    <col min="21" max="21" width="1.7109375" hidden="1" customWidth="1"/>
    <col min="22" max="22" width="8.28515625" bestFit="1" customWidth="1"/>
    <col min="23" max="23" width="8.5703125" bestFit="1" customWidth="1"/>
    <col min="24" max="24" width="8.85546875" bestFit="1" customWidth="1"/>
  </cols>
  <sheetData>
    <row r="1" spans="1:25" ht="21.75" thickBot="1">
      <c r="A1" s="319" t="s">
        <v>0</v>
      </c>
      <c r="B1" s="320"/>
      <c r="C1" s="320"/>
      <c r="D1" s="320"/>
      <c r="E1" s="320"/>
      <c r="F1" s="320"/>
      <c r="G1" s="320"/>
      <c r="H1" s="320"/>
      <c r="I1" s="320"/>
      <c r="J1" s="320"/>
      <c r="K1" s="320"/>
      <c r="L1" s="320"/>
      <c r="M1" s="320"/>
      <c r="N1" s="320"/>
      <c r="O1" s="320"/>
      <c r="P1" s="320"/>
      <c r="Q1" s="6"/>
      <c r="R1" s="13"/>
      <c r="S1" s="13"/>
      <c r="T1" s="13"/>
      <c r="U1" s="15"/>
      <c r="V1" s="301" t="s">
        <v>1</v>
      </c>
      <c r="W1" s="302"/>
      <c r="X1" s="303"/>
    </row>
    <row r="2" spans="1:25" ht="15.75" thickBot="1">
      <c r="A2" s="1"/>
      <c r="B2" s="2"/>
      <c r="C2" s="2"/>
      <c r="D2" s="2"/>
      <c r="E2" s="2"/>
      <c r="F2" s="2"/>
      <c r="G2" s="2"/>
      <c r="H2" s="2"/>
      <c r="I2" s="197"/>
      <c r="J2" s="197"/>
      <c r="K2" s="197"/>
      <c r="L2" s="197"/>
      <c r="M2" s="2"/>
      <c r="N2" s="2"/>
      <c r="O2" s="2"/>
      <c r="P2" s="2"/>
      <c r="Q2" s="7"/>
      <c r="R2" s="124"/>
      <c r="S2" s="125"/>
      <c r="T2" s="124"/>
      <c r="U2" s="14"/>
      <c r="V2" s="179"/>
      <c r="W2" s="180"/>
      <c r="X2" s="181"/>
    </row>
    <row r="3" spans="1:25" ht="45.75" thickBot="1">
      <c r="A3" s="239" t="s">
        <v>2</v>
      </c>
      <c r="B3" s="240" t="s">
        <v>3</v>
      </c>
      <c r="C3" s="241" t="s">
        <v>4</v>
      </c>
      <c r="D3" s="242" t="s">
        <v>5</v>
      </c>
      <c r="E3" s="243" t="s">
        <v>6</v>
      </c>
      <c r="F3" s="290" t="s">
        <v>7</v>
      </c>
      <c r="G3" s="243" t="s">
        <v>8</v>
      </c>
      <c r="H3" s="244" t="s">
        <v>9</v>
      </c>
      <c r="I3" s="245" t="s">
        <v>10</v>
      </c>
      <c r="J3" s="245" t="s">
        <v>11</v>
      </c>
      <c r="K3" s="245" t="s">
        <v>12</v>
      </c>
      <c r="L3" s="256" t="s">
        <v>13</v>
      </c>
      <c r="M3" s="86" t="s">
        <v>14</v>
      </c>
      <c r="N3" s="3" t="s">
        <v>15</v>
      </c>
      <c r="O3" s="3" t="s">
        <v>16</v>
      </c>
      <c r="P3" s="3" t="s">
        <v>17</v>
      </c>
      <c r="Q3" s="8"/>
      <c r="R3" s="130" t="s">
        <v>18</v>
      </c>
      <c r="S3" s="4" t="s">
        <v>19</v>
      </c>
      <c r="T3" s="131" t="s">
        <v>20</v>
      </c>
      <c r="U3" s="16"/>
      <c r="V3" s="182" t="s">
        <v>21</v>
      </c>
      <c r="W3" s="187" t="s">
        <v>22</v>
      </c>
      <c r="X3" s="186" t="s">
        <v>23</v>
      </c>
    </row>
    <row r="4" spans="1:25" ht="25.5">
      <c r="A4" s="295" t="s">
        <v>24</v>
      </c>
      <c r="B4" s="59" t="s">
        <v>25</v>
      </c>
      <c r="C4" s="66" t="s">
        <v>26</v>
      </c>
      <c r="D4" s="79" t="s">
        <v>27</v>
      </c>
      <c r="E4" s="153"/>
      <c r="F4" s="154"/>
      <c r="G4" s="155"/>
      <c r="H4" s="156" t="s">
        <v>28</v>
      </c>
      <c r="I4" s="198"/>
      <c r="J4" s="198"/>
      <c r="K4" s="246" t="s">
        <v>29</v>
      </c>
      <c r="L4" s="257" t="s">
        <v>29</v>
      </c>
      <c r="M4" s="164"/>
      <c r="N4" s="157"/>
      <c r="O4" s="157"/>
      <c r="P4" s="158"/>
      <c r="Q4" s="159"/>
      <c r="R4" s="160"/>
      <c r="S4" s="177">
        <v>0.02</v>
      </c>
      <c r="T4" s="304">
        <v>0.1</v>
      </c>
      <c r="U4" s="17"/>
      <c r="V4" s="183" t="str">
        <f t="shared" ref="V4:V9" si="0">L4</f>
        <v>Jah</v>
      </c>
      <c r="W4" s="282">
        <f>COUNTA(H4)/COUNTA(V4)</f>
        <v>1</v>
      </c>
      <c r="X4" s="190">
        <f>W4*S4</f>
        <v>0.02</v>
      </c>
      <c r="Y4" s="20"/>
    </row>
    <row r="5" spans="1:25" ht="51">
      <c r="A5" s="296"/>
      <c r="B5" s="60" t="s">
        <v>30</v>
      </c>
      <c r="C5" s="67" t="s">
        <v>31</v>
      </c>
      <c r="D5" s="80" t="s">
        <v>32</v>
      </c>
      <c r="E5" s="95"/>
      <c r="F5" s="21"/>
      <c r="G5" s="96"/>
      <c r="H5" s="87" t="s">
        <v>28</v>
      </c>
      <c r="I5" s="199"/>
      <c r="J5" s="199"/>
      <c r="K5" s="247" t="s">
        <v>29</v>
      </c>
      <c r="L5" s="258" t="s">
        <v>29</v>
      </c>
      <c r="M5" s="23"/>
      <c r="N5" s="23"/>
      <c r="O5" s="23"/>
      <c r="P5" s="36"/>
      <c r="Q5" s="9"/>
      <c r="R5" s="126"/>
      <c r="S5" s="128">
        <v>0.02</v>
      </c>
      <c r="T5" s="299"/>
      <c r="U5" s="17"/>
      <c r="V5" s="183" t="str">
        <f t="shared" si="0"/>
        <v>Jah</v>
      </c>
      <c r="W5" s="282">
        <f>COUNTA(H5)/COUNTA(V5)</f>
        <v>1</v>
      </c>
      <c r="X5" s="190">
        <f t="shared" ref="X5:X24" si="1">W5*S5</f>
        <v>0.02</v>
      </c>
      <c r="Y5" s="20"/>
    </row>
    <row r="6" spans="1:25" ht="38.25">
      <c r="A6" s="296"/>
      <c r="B6" s="60" t="s">
        <v>33</v>
      </c>
      <c r="C6" s="67" t="s">
        <v>34</v>
      </c>
      <c r="D6" s="80" t="s">
        <v>35</v>
      </c>
      <c r="E6" s="97">
        <v>0.12768130745658834</v>
      </c>
      <c r="F6" s="24">
        <v>9.1002044989775058E-2</v>
      </c>
      <c r="G6" s="98">
        <v>0.1220703125</v>
      </c>
      <c r="H6" s="196">
        <v>0.12</v>
      </c>
      <c r="I6" s="200">
        <f>47/1011.54</f>
        <v>4.6463807659608121E-2</v>
      </c>
      <c r="J6" s="200">
        <v>6.4699999999999994E-2</v>
      </c>
      <c r="K6" s="225">
        <v>0.10059999999999999</v>
      </c>
      <c r="L6" s="267">
        <v>0.1169</v>
      </c>
      <c r="M6" s="23"/>
      <c r="N6" s="23"/>
      <c r="O6" s="23"/>
      <c r="P6" s="36"/>
      <c r="Q6" s="9"/>
      <c r="R6" s="126"/>
      <c r="S6" s="128">
        <v>0.02</v>
      </c>
      <c r="T6" s="299"/>
      <c r="U6" s="17"/>
      <c r="V6" s="278">
        <f t="shared" si="0"/>
        <v>0.1169</v>
      </c>
      <c r="W6" s="282">
        <f>H6/V6</f>
        <v>1.0265183917878529</v>
      </c>
      <c r="X6" s="190">
        <f t="shared" si="1"/>
        <v>2.0530367835757058E-2</v>
      </c>
    </row>
    <row r="7" spans="1:25">
      <c r="A7" s="296"/>
      <c r="B7" s="321" t="s">
        <v>36</v>
      </c>
      <c r="C7" s="67" t="s">
        <v>37</v>
      </c>
      <c r="D7" s="80" t="s">
        <v>32</v>
      </c>
      <c r="E7" s="99">
        <v>49</v>
      </c>
      <c r="F7" s="25">
        <v>47</v>
      </c>
      <c r="G7" s="100">
        <v>45</v>
      </c>
      <c r="H7" s="223">
        <v>45</v>
      </c>
      <c r="I7" s="216">
        <v>46.26</v>
      </c>
      <c r="J7" s="216">
        <v>45.74</v>
      </c>
      <c r="K7" s="226">
        <v>45.22</v>
      </c>
      <c r="L7" s="265">
        <v>45.28</v>
      </c>
      <c r="M7" s="23"/>
      <c r="N7" s="23"/>
      <c r="O7" s="23"/>
      <c r="P7" s="36"/>
      <c r="Q7" s="9"/>
      <c r="R7" s="126"/>
      <c r="S7" s="128">
        <v>0.02</v>
      </c>
      <c r="T7" s="299"/>
      <c r="U7" s="17"/>
      <c r="V7" s="279">
        <f t="shared" si="0"/>
        <v>45.28</v>
      </c>
      <c r="W7" s="282">
        <f>H7/V7</f>
        <v>0.99381625441696109</v>
      </c>
      <c r="X7" s="190">
        <f t="shared" si="1"/>
        <v>1.9876325088339222E-2</v>
      </c>
    </row>
    <row r="8" spans="1:25" ht="15.75" thickBot="1">
      <c r="A8" s="297"/>
      <c r="B8" s="322"/>
      <c r="C8" s="68" t="s">
        <v>38</v>
      </c>
      <c r="D8" s="81" t="s">
        <v>32</v>
      </c>
      <c r="E8" s="101">
        <v>46</v>
      </c>
      <c r="F8" s="37">
        <v>45</v>
      </c>
      <c r="G8" s="102">
        <v>45</v>
      </c>
      <c r="H8" s="224">
        <v>45</v>
      </c>
      <c r="I8" s="217">
        <v>44.6</v>
      </c>
      <c r="J8" s="217">
        <v>44.29</v>
      </c>
      <c r="K8" s="227">
        <v>45.24</v>
      </c>
      <c r="L8" s="266">
        <v>45.24</v>
      </c>
      <c r="M8" s="271"/>
      <c r="N8" s="38"/>
      <c r="O8" s="38"/>
      <c r="P8" s="39"/>
      <c r="Q8" s="10"/>
      <c r="R8" s="136"/>
      <c r="S8" s="137">
        <v>0.02</v>
      </c>
      <c r="T8" s="300"/>
      <c r="U8" s="17"/>
      <c r="V8" s="280">
        <f t="shared" si="0"/>
        <v>45.24</v>
      </c>
      <c r="W8" s="282">
        <f>H8/V8</f>
        <v>0.9946949602122015</v>
      </c>
      <c r="X8" s="191">
        <f t="shared" si="1"/>
        <v>1.9893899204244031E-2</v>
      </c>
    </row>
    <row r="9" spans="1:25" ht="47.25" customHeight="1">
      <c r="A9" s="295" t="s">
        <v>39</v>
      </c>
      <c r="B9" s="309" t="s">
        <v>40</v>
      </c>
      <c r="C9" s="66" t="s">
        <v>41</v>
      </c>
      <c r="D9" s="79" t="s">
        <v>27</v>
      </c>
      <c r="E9" s="103">
        <v>91</v>
      </c>
      <c r="F9" s="40">
        <v>68</v>
      </c>
      <c r="G9" s="104"/>
      <c r="H9" s="77">
        <v>0.68</v>
      </c>
      <c r="I9" s="201">
        <v>0.83</v>
      </c>
      <c r="J9" s="201">
        <v>0.83</v>
      </c>
      <c r="K9" s="228">
        <v>0.83</v>
      </c>
      <c r="L9" s="249">
        <v>0.83</v>
      </c>
      <c r="M9" s="27"/>
      <c r="N9" s="43"/>
      <c r="O9" s="42"/>
      <c r="P9" s="44"/>
      <c r="Q9" s="10"/>
      <c r="R9" s="134"/>
      <c r="S9" s="135">
        <v>0.02</v>
      </c>
      <c r="T9" s="305">
        <v>0.1</v>
      </c>
      <c r="U9" s="17"/>
      <c r="V9" s="189">
        <f t="shared" si="0"/>
        <v>0.83</v>
      </c>
      <c r="W9" s="283">
        <f>V9/H9</f>
        <v>1.2205882352941175</v>
      </c>
      <c r="X9" s="192">
        <f>W9*S9</f>
        <v>2.4411764705882352E-2</v>
      </c>
    </row>
    <row r="10" spans="1:25" ht="44.25" customHeight="1">
      <c r="A10" s="296"/>
      <c r="B10" s="310"/>
      <c r="C10" s="67" t="s">
        <v>42</v>
      </c>
      <c r="D10" s="80" t="s">
        <v>27</v>
      </c>
      <c r="E10" s="105">
        <v>82</v>
      </c>
      <c r="F10" s="22"/>
      <c r="G10" s="100">
        <v>45</v>
      </c>
      <c r="H10" s="88"/>
      <c r="I10" s="202"/>
      <c r="J10" s="202"/>
      <c r="K10" s="229"/>
      <c r="L10" s="250"/>
      <c r="M10" s="26"/>
      <c r="N10" s="27"/>
      <c r="O10" s="26"/>
      <c r="P10" s="45"/>
      <c r="Q10" s="10"/>
      <c r="R10" s="126"/>
      <c r="S10" s="129"/>
      <c r="T10" s="293"/>
      <c r="U10" s="17"/>
      <c r="V10" s="184"/>
      <c r="W10" s="284"/>
      <c r="X10" s="190"/>
    </row>
    <row r="11" spans="1:25" ht="44.25" customHeight="1">
      <c r="A11" s="296"/>
      <c r="B11" s="63" t="s">
        <v>43</v>
      </c>
      <c r="C11" s="69" t="s">
        <v>44</v>
      </c>
      <c r="D11" s="61" t="s">
        <v>45</v>
      </c>
      <c r="E11" s="106"/>
      <c r="F11" s="28"/>
      <c r="G11" s="100" t="s">
        <v>46</v>
      </c>
      <c r="H11" s="89">
        <v>0.75</v>
      </c>
      <c r="I11" s="214"/>
      <c r="J11" s="203">
        <v>0.46</v>
      </c>
      <c r="K11" s="230">
        <v>0.75</v>
      </c>
      <c r="L11" s="251">
        <v>0.76</v>
      </c>
      <c r="M11" s="29"/>
      <c r="N11" s="27"/>
      <c r="O11" s="26"/>
      <c r="P11" s="45"/>
      <c r="Q11" s="10"/>
      <c r="R11" s="126"/>
      <c r="S11" s="129">
        <v>0.03</v>
      </c>
      <c r="T11" s="293"/>
      <c r="U11" s="17"/>
      <c r="V11" s="184">
        <f t="shared" ref="V11:V17" si="2">L11</f>
        <v>0.76</v>
      </c>
      <c r="W11" s="282">
        <f>V11/H11</f>
        <v>1.0133333333333334</v>
      </c>
      <c r="X11" s="190">
        <f t="shared" si="1"/>
        <v>3.04E-2</v>
      </c>
    </row>
    <row r="12" spans="1:25" ht="25.5">
      <c r="A12" s="296"/>
      <c r="B12" s="145" t="s">
        <v>47</v>
      </c>
      <c r="C12" s="67" t="s">
        <v>48</v>
      </c>
      <c r="D12" s="80" t="s">
        <v>49</v>
      </c>
      <c r="E12" s="107"/>
      <c r="F12" s="30"/>
      <c r="G12" s="108"/>
      <c r="H12" s="90" t="s">
        <v>28</v>
      </c>
      <c r="I12" s="204"/>
      <c r="J12" s="204"/>
      <c r="K12" s="248" t="s">
        <v>29</v>
      </c>
      <c r="L12" s="259" t="s">
        <v>29</v>
      </c>
      <c r="M12" s="31"/>
      <c r="N12" s="31"/>
      <c r="O12" s="31"/>
      <c r="P12" s="46"/>
      <c r="Q12" s="11"/>
      <c r="R12" s="127"/>
      <c r="S12" s="129">
        <v>0.02</v>
      </c>
      <c r="T12" s="293"/>
      <c r="U12" s="14"/>
      <c r="V12" s="183" t="str">
        <f t="shared" si="2"/>
        <v>Jah</v>
      </c>
      <c r="W12" s="282">
        <f>COUNTA(L12)/COUNTA(H12)</f>
        <v>1</v>
      </c>
      <c r="X12" s="190">
        <f t="shared" si="1"/>
        <v>0.02</v>
      </c>
      <c r="Y12" s="20"/>
    </row>
    <row r="13" spans="1:25">
      <c r="A13" s="296"/>
      <c r="B13" s="307" t="s">
        <v>50</v>
      </c>
      <c r="C13" s="70" t="s">
        <v>51</v>
      </c>
      <c r="D13" s="82" t="s">
        <v>52</v>
      </c>
      <c r="E13" s="109">
        <v>32</v>
      </c>
      <c r="F13" s="32">
        <v>190</v>
      </c>
      <c r="G13" s="110">
        <v>407</v>
      </c>
      <c r="H13" s="91">
        <v>500</v>
      </c>
      <c r="I13" s="205">
        <v>241</v>
      </c>
      <c r="J13" s="205">
        <v>334</v>
      </c>
      <c r="K13" s="231">
        <v>588</v>
      </c>
      <c r="L13" s="260">
        <v>654</v>
      </c>
      <c r="M13" s="272"/>
      <c r="N13" s="33"/>
      <c r="O13" s="33"/>
      <c r="P13" s="47"/>
      <c r="Q13" s="12"/>
      <c r="R13" s="127"/>
      <c r="S13" s="129">
        <v>0.01</v>
      </c>
      <c r="T13" s="293"/>
      <c r="U13" s="14"/>
      <c r="V13" s="185">
        <f t="shared" si="2"/>
        <v>654</v>
      </c>
      <c r="W13" s="282">
        <f>V13/H13</f>
        <v>1.3080000000000001</v>
      </c>
      <c r="X13" s="190">
        <f t="shared" si="1"/>
        <v>1.3080000000000001E-2</v>
      </c>
    </row>
    <row r="14" spans="1:25">
      <c r="A14" s="296"/>
      <c r="B14" s="307"/>
      <c r="C14" s="69" t="s">
        <v>53</v>
      </c>
      <c r="D14" s="61" t="s">
        <v>54</v>
      </c>
      <c r="E14" s="111">
        <f>32/E13</f>
        <v>1</v>
      </c>
      <c r="F14" s="29">
        <f>183/F13</f>
        <v>0.9631578947368421</v>
      </c>
      <c r="G14" s="98">
        <f>283/G13</f>
        <v>0.69533169533169537</v>
      </c>
      <c r="H14" s="75">
        <v>0.9</v>
      </c>
      <c r="I14" s="206">
        <f>87/241</f>
        <v>0.36099585062240663</v>
      </c>
      <c r="J14" s="206" t="s">
        <v>55</v>
      </c>
      <c r="K14" s="232">
        <f>369/588</f>
        <v>0.62755102040816324</v>
      </c>
      <c r="L14" s="261">
        <f>622/654</f>
        <v>0.95107033639143734</v>
      </c>
      <c r="M14" s="33"/>
      <c r="N14" s="33"/>
      <c r="O14" s="33"/>
      <c r="P14" s="47"/>
      <c r="Q14" s="12"/>
      <c r="R14" s="127"/>
      <c r="S14" s="129">
        <v>0.01</v>
      </c>
      <c r="T14" s="293"/>
      <c r="U14" s="14"/>
      <c r="V14" s="184">
        <f t="shared" si="2"/>
        <v>0.95107033639143734</v>
      </c>
      <c r="W14" s="282">
        <f>V14/H14</f>
        <v>1.0567448182127082</v>
      </c>
      <c r="X14" s="190">
        <f t="shared" si="1"/>
        <v>1.0567448182127083E-2</v>
      </c>
    </row>
    <row r="15" spans="1:25" ht="35.25" customHeight="1" thickBot="1">
      <c r="A15" s="297"/>
      <c r="B15" s="308"/>
      <c r="C15" s="71" t="s">
        <v>56</v>
      </c>
      <c r="D15" s="62"/>
      <c r="E15" s="112"/>
      <c r="F15" s="48"/>
      <c r="G15" s="113" t="s">
        <v>57</v>
      </c>
      <c r="H15" s="76">
        <v>0.03</v>
      </c>
      <c r="I15" s="215" t="s">
        <v>58</v>
      </c>
      <c r="J15" s="219" t="s">
        <v>58</v>
      </c>
      <c r="K15" s="233">
        <v>0.06</v>
      </c>
      <c r="L15" s="262">
        <v>5.6599999999999998E-2</v>
      </c>
      <c r="M15" s="49"/>
      <c r="N15" s="49"/>
      <c r="O15" s="49"/>
      <c r="P15" s="50"/>
      <c r="Q15" s="11"/>
      <c r="R15" s="132"/>
      <c r="S15" s="133">
        <v>0.01</v>
      </c>
      <c r="T15" s="306"/>
      <c r="U15" s="14"/>
      <c r="V15" s="281">
        <f t="shared" si="2"/>
        <v>5.6599999999999998E-2</v>
      </c>
      <c r="W15" s="285">
        <f>H15/L15</f>
        <v>0.53003533568904593</v>
      </c>
      <c r="X15" s="193">
        <f t="shared" ref="X15" si="3">W15*S15</f>
        <v>5.3003533568904597E-3</v>
      </c>
      <c r="Y15" s="18"/>
    </row>
    <row r="16" spans="1:25" ht="25.5" customHeight="1">
      <c r="A16" s="295" t="s">
        <v>59</v>
      </c>
      <c r="B16" s="59" t="s">
        <v>60</v>
      </c>
      <c r="C16" s="72" t="s">
        <v>61</v>
      </c>
      <c r="D16" s="83" t="s">
        <v>62</v>
      </c>
      <c r="E16" s="114">
        <v>0.95699999999999996</v>
      </c>
      <c r="F16" s="41">
        <v>1.004</v>
      </c>
      <c r="G16" s="115">
        <v>0.998</v>
      </c>
      <c r="H16" s="92">
        <v>0.99199999999999999</v>
      </c>
      <c r="I16" s="207">
        <v>0.94799999999999995</v>
      </c>
      <c r="J16" s="207" t="s">
        <v>63</v>
      </c>
      <c r="K16" s="234"/>
      <c r="L16" s="263">
        <v>0.96899999999999997</v>
      </c>
      <c r="M16" s="277"/>
      <c r="N16" s="51"/>
      <c r="O16" s="51"/>
      <c r="P16" s="52"/>
      <c r="Q16" s="5"/>
      <c r="R16" s="138"/>
      <c r="S16" s="139">
        <v>0.01</v>
      </c>
      <c r="T16" s="292">
        <v>0.05</v>
      </c>
      <c r="U16" s="14"/>
      <c r="V16" s="188">
        <f t="shared" si="2"/>
        <v>0.96899999999999997</v>
      </c>
      <c r="W16" s="286">
        <f>V16/H16</f>
        <v>0.97681451612903225</v>
      </c>
      <c r="X16" s="194">
        <f>W16*S16</f>
        <v>9.768145161290322E-3</v>
      </c>
    </row>
    <row r="17" spans="1:25" ht="51">
      <c r="A17" s="296"/>
      <c r="B17" s="146" t="s">
        <v>64</v>
      </c>
      <c r="C17" s="147" t="s">
        <v>65</v>
      </c>
      <c r="D17" s="61" t="s">
        <v>66</v>
      </c>
      <c r="E17" s="116"/>
      <c r="F17" s="34"/>
      <c r="G17" s="117"/>
      <c r="H17" s="75">
        <v>1</v>
      </c>
      <c r="I17" s="206">
        <v>0.99650000000000005</v>
      </c>
      <c r="J17" s="206">
        <v>7.14</v>
      </c>
      <c r="K17" s="232">
        <v>9.0500000000000007</v>
      </c>
      <c r="L17" s="261">
        <v>4.7</v>
      </c>
      <c r="M17" s="33"/>
      <c r="N17" s="33"/>
      <c r="O17" s="33"/>
      <c r="P17" s="47"/>
      <c r="Q17" s="12"/>
      <c r="R17" s="127"/>
      <c r="S17" s="129">
        <v>0.02</v>
      </c>
      <c r="T17" s="293"/>
      <c r="U17" s="14"/>
      <c r="V17" s="184">
        <f t="shared" si="2"/>
        <v>4.7</v>
      </c>
      <c r="W17" s="282">
        <f>V17/H17</f>
        <v>4.7</v>
      </c>
      <c r="X17" s="190">
        <f t="shared" si="1"/>
        <v>9.4E-2</v>
      </c>
      <c r="Y17" s="18"/>
    </row>
    <row r="18" spans="1:25" ht="38.25">
      <c r="A18" s="296"/>
      <c r="B18" s="60" t="s">
        <v>67</v>
      </c>
      <c r="C18" s="147" t="s">
        <v>67</v>
      </c>
      <c r="D18" s="61" t="s">
        <v>49</v>
      </c>
      <c r="E18" s="118" t="s">
        <v>68</v>
      </c>
      <c r="F18" s="35" t="s">
        <v>68</v>
      </c>
      <c r="G18" s="119" t="s">
        <v>29</v>
      </c>
      <c r="H18" s="93" t="s">
        <v>29</v>
      </c>
      <c r="I18" s="208" t="s">
        <v>29</v>
      </c>
      <c r="J18" s="208" t="s">
        <v>29</v>
      </c>
      <c r="K18" s="235" t="s">
        <v>29</v>
      </c>
      <c r="L18" s="252" t="s">
        <v>29</v>
      </c>
      <c r="M18" s="33"/>
      <c r="N18" s="33"/>
      <c r="O18" s="33"/>
      <c r="P18" s="47"/>
      <c r="Q18" s="12"/>
      <c r="R18" s="127"/>
      <c r="S18" s="129">
        <v>0.01</v>
      </c>
      <c r="T18" s="293"/>
      <c r="U18" s="14"/>
      <c r="V18" s="183" t="s">
        <v>29</v>
      </c>
      <c r="W18" s="282">
        <f>COUNTA(H18)/COUNTA(V18)</f>
        <v>1</v>
      </c>
      <c r="X18" s="190">
        <f t="shared" si="1"/>
        <v>0.01</v>
      </c>
      <c r="Y18" s="18"/>
    </row>
    <row r="19" spans="1:25" ht="26.25" thickBot="1">
      <c r="A19" s="297"/>
      <c r="B19" s="65" t="s">
        <v>69</v>
      </c>
      <c r="C19" s="148" t="s">
        <v>70</v>
      </c>
      <c r="D19" s="64" t="s">
        <v>71</v>
      </c>
      <c r="E19" s="120">
        <v>90070</v>
      </c>
      <c r="F19" s="53">
        <v>102409</v>
      </c>
      <c r="G19" s="121">
        <v>83430</v>
      </c>
      <c r="H19" s="78">
        <v>71500</v>
      </c>
      <c r="I19" s="209">
        <v>21793</v>
      </c>
      <c r="J19" s="209">
        <v>33964</v>
      </c>
      <c r="K19" s="236">
        <v>54141</v>
      </c>
      <c r="L19" s="253">
        <v>66524</v>
      </c>
      <c r="M19" s="54"/>
      <c r="N19" s="54"/>
      <c r="O19" s="54"/>
      <c r="P19" s="55"/>
      <c r="Q19" s="12"/>
      <c r="R19" s="140"/>
      <c r="S19" s="141">
        <v>0.01</v>
      </c>
      <c r="T19" s="294"/>
      <c r="U19" s="14"/>
      <c r="V19" s="132">
        <v>66524</v>
      </c>
      <c r="W19" s="287">
        <f>H19/L19</f>
        <v>1.0748000721544104</v>
      </c>
      <c r="X19" s="191">
        <f t="shared" si="1"/>
        <v>1.0748000721544105E-2</v>
      </c>
      <c r="Y19" s="18"/>
    </row>
    <row r="20" spans="1:25" ht="25.5" customHeight="1">
      <c r="A20" s="295" t="s">
        <v>72</v>
      </c>
      <c r="B20" s="84" t="s">
        <v>73</v>
      </c>
      <c r="C20" s="73" t="s">
        <v>74</v>
      </c>
      <c r="D20" s="84" t="s">
        <v>75</v>
      </c>
      <c r="E20" s="122">
        <v>30</v>
      </c>
      <c r="F20" s="56">
        <v>390</v>
      </c>
      <c r="G20" s="123">
        <v>-20</v>
      </c>
      <c r="H20" s="94">
        <v>0</v>
      </c>
      <c r="I20" s="123">
        <v>-18</v>
      </c>
      <c r="J20" s="210"/>
      <c r="K20" s="222">
        <v>-21</v>
      </c>
      <c r="L20" s="264">
        <v>-7</v>
      </c>
      <c r="M20" s="273"/>
      <c r="N20" s="57"/>
      <c r="O20" s="57"/>
      <c r="P20" s="58"/>
      <c r="Q20" s="14"/>
      <c r="R20" s="134"/>
      <c r="S20" s="312">
        <v>0.7</v>
      </c>
      <c r="T20" s="298">
        <v>0.75</v>
      </c>
      <c r="U20" s="14"/>
      <c r="V20" s="268">
        <f>L20</f>
        <v>-7</v>
      </c>
      <c r="W20" s="314">
        <v>1</v>
      </c>
      <c r="X20" s="316">
        <f>S20*W20</f>
        <v>0.7</v>
      </c>
    </row>
    <row r="21" spans="1:25" ht="25.5">
      <c r="A21" s="296"/>
      <c r="B21" s="85" t="s">
        <v>76</v>
      </c>
      <c r="C21" s="74" t="s">
        <v>77</v>
      </c>
      <c r="D21" s="85" t="s">
        <v>78</v>
      </c>
      <c r="E21" s="99"/>
      <c r="F21" s="25"/>
      <c r="G21" s="100"/>
      <c r="H21" s="142" t="s">
        <v>29</v>
      </c>
      <c r="I21" s="211"/>
      <c r="J21" s="211"/>
      <c r="K21" s="237" t="s">
        <v>29</v>
      </c>
      <c r="L21" s="254" t="s">
        <v>29</v>
      </c>
      <c r="M21" s="274"/>
      <c r="N21" s="143"/>
      <c r="O21" s="143"/>
      <c r="P21" s="144"/>
      <c r="Q21" s="14"/>
      <c r="R21" s="126"/>
      <c r="S21" s="313"/>
      <c r="T21" s="299"/>
      <c r="U21" s="14"/>
      <c r="V21" s="183" t="s">
        <v>29</v>
      </c>
      <c r="W21" s="315"/>
      <c r="X21" s="317"/>
    </row>
    <row r="22" spans="1:25" ht="25.5">
      <c r="A22" s="296"/>
      <c r="B22" s="85" t="s">
        <v>79</v>
      </c>
      <c r="C22" s="74" t="s">
        <v>80</v>
      </c>
      <c r="D22" s="85" t="s">
        <v>78</v>
      </c>
      <c r="E22" s="99"/>
      <c r="F22" s="25"/>
      <c r="G22" s="100"/>
      <c r="H22" s="142" t="s">
        <v>29</v>
      </c>
      <c r="I22" s="211"/>
      <c r="J22" s="211" t="s">
        <v>29</v>
      </c>
      <c r="K22" s="288" t="s">
        <v>29</v>
      </c>
      <c r="L22" s="289" t="s">
        <v>29</v>
      </c>
      <c r="M22" s="275"/>
      <c r="N22" s="143"/>
      <c r="O22" s="143"/>
      <c r="P22" s="144"/>
      <c r="Q22" s="14"/>
      <c r="R22" s="126"/>
      <c r="S22" s="128">
        <v>0.03</v>
      </c>
      <c r="T22" s="299"/>
      <c r="U22" s="14"/>
      <c r="V22" s="269" t="s">
        <v>29</v>
      </c>
      <c r="W22" s="282">
        <v>1</v>
      </c>
      <c r="X22" s="190">
        <f t="shared" si="1"/>
        <v>0.03</v>
      </c>
    </row>
    <row r="23" spans="1:25" ht="26.25">
      <c r="A23" s="296"/>
      <c r="B23" s="150" t="s">
        <v>81</v>
      </c>
      <c r="C23" s="149" t="s">
        <v>82</v>
      </c>
      <c r="D23" s="150" t="s">
        <v>78</v>
      </c>
      <c r="E23" s="161"/>
      <c r="F23" s="162"/>
      <c r="G23" s="163"/>
      <c r="H23" s="142" t="s">
        <v>29</v>
      </c>
      <c r="I23" s="211" t="s">
        <v>29</v>
      </c>
      <c r="J23" s="211" t="s">
        <v>29</v>
      </c>
      <c r="K23" s="288" t="s">
        <v>29</v>
      </c>
      <c r="L23" s="289" t="s">
        <v>29</v>
      </c>
      <c r="M23" s="276"/>
      <c r="N23" s="164"/>
      <c r="O23" s="164"/>
      <c r="P23" s="165"/>
      <c r="Q23" s="159"/>
      <c r="R23" s="166"/>
      <c r="S23" s="167">
        <v>0.01</v>
      </c>
      <c r="T23" s="299"/>
      <c r="V23" s="269" t="str">
        <f>L23</f>
        <v>Jah</v>
      </c>
      <c r="W23" s="282">
        <v>1</v>
      </c>
      <c r="X23" s="190">
        <f t="shared" si="1"/>
        <v>0.01</v>
      </c>
    </row>
    <row r="24" spans="1:25" ht="27" thickBot="1">
      <c r="A24" s="297"/>
      <c r="B24" s="168" t="s">
        <v>83</v>
      </c>
      <c r="C24" s="151" t="s">
        <v>84</v>
      </c>
      <c r="D24" s="152" t="s">
        <v>85</v>
      </c>
      <c r="E24" s="169"/>
      <c r="F24" s="170"/>
      <c r="G24" s="171">
        <v>300</v>
      </c>
      <c r="H24" s="172">
        <v>600</v>
      </c>
      <c r="I24" s="212"/>
      <c r="J24" s="212">
        <v>413</v>
      </c>
      <c r="K24" s="238">
        <v>534</v>
      </c>
      <c r="L24" s="255">
        <v>577</v>
      </c>
      <c r="M24" s="173"/>
      <c r="N24" s="173"/>
      <c r="O24" s="173"/>
      <c r="P24" s="174"/>
      <c r="Q24" s="159"/>
      <c r="R24" s="175"/>
      <c r="S24" s="176">
        <v>0.01</v>
      </c>
      <c r="T24" s="300"/>
      <c r="V24" s="270">
        <v>577</v>
      </c>
      <c r="W24" s="141">
        <f>V24/H24</f>
        <v>0.96166666666666667</v>
      </c>
      <c r="X24" s="193">
        <f t="shared" si="1"/>
        <v>9.6166666666666675E-3</v>
      </c>
    </row>
    <row r="25" spans="1:25">
      <c r="X25" s="195"/>
    </row>
    <row r="26" spans="1:25">
      <c r="W26" s="178" t="s">
        <v>86</v>
      </c>
      <c r="X26" s="291">
        <f>SUM(X4:X24)</f>
        <v>1.0781929709227411</v>
      </c>
    </row>
    <row r="27" spans="1:25">
      <c r="A27" s="221"/>
      <c r="B27" s="311"/>
      <c r="C27" s="311"/>
      <c r="D27" s="311"/>
      <c r="W27" s="178" t="s">
        <v>87</v>
      </c>
      <c r="X27" s="291"/>
    </row>
    <row r="28" spans="1:25">
      <c r="A28" s="220"/>
      <c r="B28" s="311"/>
      <c r="C28" s="318"/>
      <c r="D28" s="318"/>
    </row>
  </sheetData>
  <mergeCells count="19">
    <mergeCell ref="B28:D28"/>
    <mergeCell ref="A1:P1"/>
    <mergeCell ref="A4:A8"/>
    <mergeCell ref="A9:A15"/>
    <mergeCell ref="B7:B8"/>
    <mergeCell ref="A20:A24"/>
    <mergeCell ref="X26:X27"/>
    <mergeCell ref="T16:T19"/>
    <mergeCell ref="A16:A19"/>
    <mergeCell ref="T20:T24"/>
    <mergeCell ref="V1:X1"/>
    <mergeCell ref="T4:T8"/>
    <mergeCell ref="T9:T15"/>
    <mergeCell ref="B13:B15"/>
    <mergeCell ref="B9:B10"/>
    <mergeCell ref="B27:D27"/>
    <mergeCell ref="S20:S21"/>
    <mergeCell ref="W20:W21"/>
    <mergeCell ref="X20:X21"/>
  </mergeCells>
  <phoneticPr fontId="9" type="noConversion"/>
  <conditionalFormatting sqref="E20:G20">
    <cfRule type="cellIs" dxfId="7" priority="8" operator="greaterThan">
      <formula>0</formula>
    </cfRule>
    <cfRule type="cellIs" dxfId="6" priority="9" operator="lessThan">
      <formula>0</formula>
    </cfRule>
  </conditionalFormatting>
  <conditionalFormatting sqref="I20">
    <cfRule type="cellIs" dxfId="5" priority="6" operator="greaterThan">
      <formula>0</formula>
    </cfRule>
    <cfRule type="cellIs" dxfId="4" priority="7" operator="lessThan">
      <formula>0</formula>
    </cfRule>
  </conditionalFormatting>
  <conditionalFormatting sqref="K20:L20">
    <cfRule type="cellIs" dxfId="3" priority="4" operator="greaterThan">
      <formula>0</formula>
    </cfRule>
    <cfRule type="cellIs" dxfId="2" priority="5" operator="lessThan">
      <formula>0</formula>
    </cfRule>
  </conditionalFormatting>
  <conditionalFormatting sqref="V20">
    <cfRule type="cellIs" dxfId="1" priority="2" operator="greaterThan">
      <formula>0</formula>
    </cfRule>
    <cfRule type="cellIs" dxfId="0" priority="3" operator="lessThan">
      <formula>0</formula>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7C810F-C68D-4302-A419-0DF01C886E91}">
  <dimension ref="E24"/>
  <sheetViews>
    <sheetView workbookViewId="0">
      <selection activeCell="L25" sqref="L25"/>
    </sheetView>
  </sheetViews>
  <sheetFormatPr defaultRowHeight="15"/>
  <sheetData>
    <row r="24" spans="5:5">
      <c r="E24" s="21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62b9fd2-d579-4d15-b58c-b32f986f0885">
      <Terms xmlns="http://schemas.microsoft.com/office/infopath/2007/PartnerControls"/>
    </lcf76f155ced4ddcb4097134ff3c332f>
    <TaxCatchAll xmlns="dd1b4727-45c7-4b8c-8742-3002eb121f26" xsi:nil="true"/>
    <SharedWithUsers xmlns="dd1b4727-45c7-4b8c-8742-3002eb121f26">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E785484FFAD3594286FA7AC38D84BB60" ma:contentTypeVersion="13" ma:contentTypeDescription="Loo uus dokument" ma:contentTypeScope="" ma:versionID="d923b58fd45d4ae481fbcfe8d643c54e">
  <xsd:schema xmlns:xsd="http://www.w3.org/2001/XMLSchema" xmlns:xs="http://www.w3.org/2001/XMLSchema" xmlns:p="http://schemas.microsoft.com/office/2006/metadata/properties" xmlns:ns2="dd1b4727-45c7-4b8c-8742-3002eb121f26" xmlns:ns3="962b9fd2-d579-4d15-b58c-b32f986f0885" targetNamespace="http://schemas.microsoft.com/office/2006/metadata/properties" ma:root="true" ma:fieldsID="9c808ed84c58f7e0b3d5f2b24a033907" ns2:_="" ns3:_="">
    <xsd:import namespace="dd1b4727-45c7-4b8c-8742-3002eb121f26"/>
    <xsd:import namespace="962b9fd2-d579-4d15-b58c-b32f986f088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1b4727-45c7-4b8c-8742-3002eb121f26" elementFormDefault="qualified">
    <xsd:import namespace="http://schemas.microsoft.com/office/2006/documentManagement/types"/>
    <xsd:import namespace="http://schemas.microsoft.com/office/infopath/2007/PartnerControls"/>
    <xsd:element name="SharedWithUsers" ma:index="8"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Ühiskasutusse andmise üksikasjad" ma:internalName="SharedWithDetails" ma:readOnly="true">
      <xsd:simpleType>
        <xsd:restriction base="dms:Note">
          <xsd:maxLength value="255"/>
        </xsd:restriction>
      </xsd:simpleType>
    </xsd:element>
    <xsd:element name="TaxCatchAll" ma:index="16" nillable="true" ma:displayName="Taxonomy Catch All Column" ma:hidden="true" ma:list="{211aa978-5c8d-4cf0-8e31-8d5b04cb01ec}" ma:internalName="TaxCatchAll" ma:showField="CatchAllData" ma:web="dd1b4727-45c7-4b8c-8742-3002eb121f2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62b9fd2-d579-4d15-b58c-b32f986f088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Pildisildid" ma:readOnly="false" ma:fieldId="{5cf76f15-5ced-4ddc-b409-7134ff3c332f}" ma:taxonomyMulti="true" ma:sspId="404344b3-341b-4eec-af54-9271274477d8"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4091E04-7C6F-49AB-BD7B-DC158CC85FD6}"/>
</file>

<file path=customXml/itemProps2.xml><?xml version="1.0" encoding="utf-8"?>
<ds:datastoreItem xmlns:ds="http://schemas.openxmlformats.org/officeDocument/2006/customXml" ds:itemID="{35F9D509-E12B-4C90-A823-305549A49575}"/>
</file>

<file path=customXml/itemProps3.xml><?xml version="1.0" encoding="utf-8"?>
<ds:datastoreItem xmlns:ds="http://schemas.openxmlformats.org/officeDocument/2006/customXml" ds:itemID="{93DF3427-8420-4EEC-80FA-1FC50CD8095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Piret Sults</dc:creator>
  <cp:keywords/>
  <dc:description/>
  <cp:lastModifiedBy/>
  <cp:revision/>
  <dcterms:created xsi:type="dcterms:W3CDTF">2024-04-02T06:57:18Z</dcterms:created>
  <dcterms:modified xsi:type="dcterms:W3CDTF">2025-05-05T06:31:16Z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0x010100E785484FFAD3594286FA7AC38D84BB60</vt:lpwstr>
  </property>
  <property fmtid="{D5CDD505-2E9C-101B-9397-08002B2CF9AE}" pid="3" name="Order">
    <vt:r8>12900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y fmtid="{D5CDD505-2E9C-101B-9397-08002B2CF9AE}" pid="12" name="MediaServiceImageTags">
    <vt:lpwstr/>
  </property>
</Properties>
</file>