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8"/>
  <workbookPr codeName="Sellest_töövihikust" defaultThemeVersion="166925"/>
  <mc:AlternateContent xmlns:mc="http://schemas.openxmlformats.org/markup-compatibility/2006">
    <mc:Choice Requires="x15">
      <x15ac:absPath xmlns:x15ac="http://schemas.microsoft.com/office/spreadsheetml/2010/11/ac" url="C:\Users\somkt84225\Downloads\"/>
    </mc:Choice>
  </mc:AlternateContent>
  <xr:revisionPtr revIDLastSave="0" documentId="8_{60CE5D83-D258-48F7-9123-16CB0576A0DF}" xr6:coauthVersionLast="47" xr6:coauthVersionMax="47" xr10:uidLastSave="{00000000-0000-0000-0000-000000000000}"/>
  <bookViews>
    <workbookView xWindow="35370" yWindow="2205" windowWidth="18210" windowHeight="11595" tabRatio="610" xr2:uid="{B2421415-3C2A-4174-9ADD-142A14FC27FA}"/>
  </bookViews>
  <sheets>
    <sheet name="Arvestuste alused" sheetId="11" r:id="rId1"/>
    <sheet name="Juhised" sheetId="10"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1" i="11" l="1"/>
  <c r="C65" i="11" l="1"/>
  <c r="C61" i="11"/>
  <c r="C57" i="11"/>
  <c r="C52" i="11"/>
  <c r="F38" i="11"/>
  <c r="F37" i="11"/>
  <c r="F36" i="11"/>
  <c r="F35" i="11"/>
  <c r="F33" i="11"/>
  <c r="F32" i="11"/>
  <c r="F31" i="11"/>
  <c r="F30" i="11"/>
  <c r="F28" i="11"/>
  <c r="F27" i="11"/>
  <c r="F26" i="11"/>
  <c r="F25" i="11"/>
  <c r="F23" i="11"/>
  <c r="F22" i="11"/>
  <c r="A22" i="11"/>
  <c r="F21" i="11"/>
  <c r="F20" i="11"/>
  <c r="F19" i="11"/>
  <c r="F18" i="11"/>
  <c r="F17" i="11"/>
  <c r="F16" i="11"/>
  <c r="F15" i="11"/>
  <c r="F14" i="11"/>
  <c r="F13" i="11"/>
  <c r="F12" i="11"/>
  <c r="F34" i="11" l="1"/>
  <c r="C56" i="11"/>
  <c r="F10" i="11"/>
  <c r="F24" i="11"/>
  <c r="F29" i="11"/>
  <c r="F39" i="11" l="1"/>
  <c r="B3" i="11" s="1"/>
  <c r="C44" i="11" l="1"/>
  <c r="C48" i="11"/>
  <c r="C43" i="1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Evelina Teearu</author>
  </authors>
  <commentList>
    <comment ref="E8" authorId="0" shapeId="0" xr:uid="{5344B5BC-B7FD-4C92-8C17-3DB7479FC15D}">
      <text>
        <r>
          <rPr>
            <b/>
            <sz val="9"/>
            <color indexed="81"/>
            <rFont val="Segoe UI"/>
            <family val="2"/>
            <charset val="186"/>
          </rPr>
          <t>bruto</t>
        </r>
        <r>
          <rPr>
            <sz val="9"/>
            <color indexed="81"/>
            <rFont val="Segoe UI"/>
            <family val="2"/>
            <charset val="186"/>
          </rPr>
          <t xml:space="preserve">
</t>
        </r>
      </text>
    </comment>
  </commentList>
</comments>
</file>

<file path=xl/sharedStrings.xml><?xml version="1.0" encoding="utf-8"?>
<sst xmlns="http://schemas.openxmlformats.org/spreadsheetml/2006/main" count="121" uniqueCount="81">
  <si>
    <r>
      <t xml:space="preserve">Taotluse põhiteema: 
</t>
    </r>
    <r>
      <rPr>
        <b/>
        <sz val="12"/>
        <color theme="4" tint="-0.249977111117893"/>
        <rFont val="Calibri"/>
        <family val="2"/>
        <charset val="186"/>
        <scheme val="minor"/>
      </rPr>
      <t>Julgeolekumaksu rakendamisega seotud tegevuste lisakulud 2025. aastal</t>
    </r>
  </si>
  <si>
    <r>
      <t>Asutuse nimi:</t>
    </r>
    <r>
      <rPr>
        <b/>
        <sz val="12"/>
        <color theme="4" tint="-0.249977111117893"/>
        <rFont val="Calibri"/>
        <family val="2"/>
        <charset val="186"/>
        <scheme val="minor"/>
      </rPr>
      <t xml:space="preserve"> 
Sotsiaalkindlustusamet</t>
    </r>
  </si>
  <si>
    <t>Taotluse koostamise kuupäev:</t>
  </si>
  <si>
    <t>Taotletud kogusumma</t>
  </si>
  <si>
    <t>Koostaja kontaktandmed:</t>
  </si>
  <si>
    <t>Nimi</t>
  </si>
  <si>
    <t>Evelina Teearu</t>
  </si>
  <si>
    <t>E-post</t>
  </si>
  <si>
    <t>Evelina.Teearu@sotsiaalkindlustusamet.ee</t>
  </si>
  <si>
    <t>Arvestused</t>
  </si>
  <si>
    <t>Kulude sisu</t>
  </si>
  <si>
    <t>Ühik</t>
  </si>
  <si>
    <t>2025 aasta</t>
  </si>
  <si>
    <t>Täiendavad selgitused taotlejalt</t>
  </si>
  <si>
    <t>kogus (tund)</t>
  </si>
  <si>
    <t>ametikohtade arv</t>
  </si>
  <si>
    <t>määr
(eurot)</t>
  </si>
  <si>
    <t>kulu kokku (eurot)</t>
  </si>
  <si>
    <t>Tööjõukulu</t>
  </si>
  <si>
    <t>Tooteomanik</t>
  </si>
  <si>
    <t>ametikoht</t>
  </si>
  <si>
    <t xml:space="preserve">Tegemist on kõrge prioriteediga arendusega, mida SKA skoopi ja infosüsteemide tänast võimekust arvestades ei ole võimalik ellu viia koos testimistega tööajal. 
Teeme väljamakseid töötajatele ületundide eest, st hüvitame ületunnitöö töötajale 1,5-kordses töötasu määras. Kuluhinnang põhineb varasematel arenduskogemustel. 
</t>
  </si>
  <si>
    <t xml:space="preserve">Peakasutaja </t>
  </si>
  <si>
    <t xml:space="preserve">Ekspert </t>
  </si>
  <si>
    <t>Testijuht</t>
  </si>
  <si>
    <t>Analüütik</t>
  </si>
  <si>
    <t xml:space="preserve">Ärianalüütik </t>
  </si>
  <si>
    <t>Peaspetsialist</t>
  </si>
  <si>
    <t xml:space="preserve">Teenuseomanik </t>
  </si>
  <si>
    <t>Talitusejuht</t>
  </si>
  <si>
    <t xml:space="preserve">Arvestusspetsialist </t>
  </si>
  <si>
    <t>Töökoha majandamiskulud</t>
  </si>
  <si>
    <t>Töökoha majandamiskulud  - TEHIK</t>
  </si>
  <si>
    <t>Ostetavad olulisemad teenused</t>
  </si>
  <si>
    <t>Nimetus</t>
  </si>
  <si>
    <t>kuu</t>
  </si>
  <si>
    <t>…</t>
  </si>
  <si>
    <t>Sotsiaal- ja tervishoiuteenused</t>
  </si>
  <si>
    <t>Muud kulud</t>
  </si>
  <si>
    <t>Kokku taotletud</t>
  </si>
  <si>
    <t>KAIS jaotus</t>
  </si>
  <si>
    <t>Programm/programmi tegevus 
(nimetus)</t>
  </si>
  <si>
    <t>Programmi tegevus (kood)</t>
  </si>
  <si>
    <t>Heaolu tulemusvaldkond</t>
  </si>
  <si>
    <t>Vanemaealiste programm</t>
  </si>
  <si>
    <t>Pensionisüsteemi kujundamine ja hüvitiste maksmine</t>
  </si>
  <si>
    <t>HE060102</t>
  </si>
  <si>
    <t>Programmi tegevuse nimetus</t>
  </si>
  <si>
    <t>Laste ja perede programm</t>
  </si>
  <si>
    <t>Hüvitised ja toetused lastele ja peredele</t>
  </si>
  <si>
    <t>HE080101</t>
  </si>
  <si>
    <t>Programmi nimetus</t>
  </si>
  <si>
    <t>Tervise tulemusvaldkond</t>
  </si>
  <si>
    <t>Juhised lehe "Arvestuse alused" täitmiseks:</t>
  </si>
  <si>
    <t>Andmed sisestada kollase taustaga lahtritesse.</t>
  </si>
  <si>
    <t>Märkida taotluse põhiteema lühidalt ja kokkuvõtlikult.</t>
  </si>
  <si>
    <t>Sisestada asutuse täisnimi ning koostaja kontaktandmed (vajadusel lisainfo küsimiseks).</t>
  </si>
  <si>
    <t>Tabel "Arvestused"</t>
  </si>
  <si>
    <t>Tööjõukulu (tabeli nummerdatud veergude kaupa) täidetavad lahtrid:</t>
  </si>
  <si>
    <t>1 - kulude sisu (sisestada ametikoha või sama nimetusega ametikohtade nimetus)</t>
  </si>
  <si>
    <t>3; 7 - ametikohtade arv (sisestada ametikohtade arv)</t>
  </si>
  <si>
    <t>4; 8 - määr (sisestada kavandatav palgamäär bruto)</t>
  </si>
  <si>
    <t>5; 9 - kogus (sisestada kuude arv, mille osas tööjõukulud tekivad - nt terve aasta puhul 12, ühe kvartali korral 3 jne)</t>
  </si>
  <si>
    <t>11 - täiendavad selgitused (sisestada täiendav info, mis selgitab vajadust)</t>
  </si>
  <si>
    <r>
      <t>Töökoha majandamiskulud</t>
    </r>
    <r>
      <rPr>
        <b/>
        <i/>
        <vertAlign val="superscript"/>
        <sz val="11"/>
        <color theme="1"/>
        <rFont val="Calibri"/>
        <family val="2"/>
        <charset val="186"/>
        <scheme val="minor"/>
      </rPr>
      <t>1</t>
    </r>
    <r>
      <rPr>
        <b/>
        <i/>
        <sz val="11"/>
        <color theme="1"/>
        <rFont val="Calibri"/>
        <family val="2"/>
        <charset val="186"/>
        <scheme val="minor"/>
      </rPr>
      <t xml:space="preserve"> (tabeli nummerdatud veergude kaupa) täidetavad lahtrid:</t>
    </r>
  </si>
  <si>
    <t>3; 7 - ametikohtade arv (sisestada ametikohtade arv või muu ühiku kogus)</t>
  </si>
  <si>
    <t>4; 8 - määr (sisestada töökohakulu ühe kuu määr ametikoha või mõne muu ühiku kohta)</t>
  </si>
  <si>
    <t>5; 9 - kogus (sisestada kuude arv, mille osas töökohakulud tekivad - nt terve aasta puhul 12, ühe kvartali korral 3 jne)</t>
  </si>
  <si>
    <t>12 - täiendavad selgitused (sisestada täiendav info, mis selgitab vajadust)</t>
  </si>
  <si>
    <r>
      <t xml:space="preserve">Töökoha majandamiskulud täidetakse nii </t>
    </r>
    <r>
      <rPr>
        <i/>
        <u/>
        <sz val="11"/>
        <color theme="1"/>
        <rFont val="Calibri"/>
        <family val="2"/>
        <charset val="186"/>
        <scheme val="minor"/>
      </rPr>
      <t>asutuse enda</t>
    </r>
    <r>
      <rPr>
        <i/>
        <sz val="11"/>
        <color theme="1"/>
        <rFont val="Calibri"/>
        <family val="2"/>
        <charset val="186"/>
        <scheme val="minor"/>
      </rPr>
      <t xml:space="preserve">, kui ka </t>
    </r>
    <r>
      <rPr>
        <i/>
        <u/>
        <sz val="11"/>
        <color theme="1"/>
        <rFont val="Calibri"/>
        <family val="2"/>
        <charset val="186"/>
        <scheme val="minor"/>
      </rPr>
      <t>TEHIKu kaasnevate</t>
    </r>
    <r>
      <rPr>
        <i/>
        <sz val="11"/>
        <color theme="1"/>
        <rFont val="Calibri"/>
        <family val="2"/>
        <charset val="186"/>
        <scheme val="minor"/>
      </rPr>
      <t xml:space="preserve"> töökohakulude osas. Kui töökoha majandamiskulud ei ole seotud töökohtade arvuga, vaid mingi muu näitajaga, siis kavandada kulud jaotuse "Kuud kulud" all.</t>
    </r>
  </si>
  <si>
    <r>
      <t>Ostetavad olulisemad teenused</t>
    </r>
    <r>
      <rPr>
        <b/>
        <i/>
        <vertAlign val="superscript"/>
        <sz val="11"/>
        <color theme="1"/>
        <rFont val="Calibri"/>
        <family val="2"/>
        <charset val="186"/>
        <scheme val="minor"/>
      </rPr>
      <t>2</t>
    </r>
    <r>
      <rPr>
        <b/>
        <i/>
        <sz val="11"/>
        <color theme="1"/>
        <rFont val="Calibri"/>
        <family val="2"/>
        <charset val="186"/>
        <scheme val="minor"/>
      </rPr>
      <t>; sotsiaal- ja tervishoiuteenused</t>
    </r>
    <r>
      <rPr>
        <b/>
        <i/>
        <vertAlign val="superscript"/>
        <sz val="11"/>
        <color theme="1"/>
        <rFont val="Calibri"/>
        <family val="2"/>
        <charset val="186"/>
        <scheme val="minor"/>
      </rPr>
      <t>3</t>
    </r>
    <r>
      <rPr>
        <b/>
        <i/>
        <sz val="11"/>
        <color theme="1"/>
        <rFont val="Calibri"/>
        <family val="2"/>
        <charset val="186"/>
        <scheme val="minor"/>
      </rPr>
      <t>; muud kulud</t>
    </r>
    <r>
      <rPr>
        <b/>
        <i/>
        <vertAlign val="superscript"/>
        <sz val="11"/>
        <color theme="1"/>
        <rFont val="Calibri"/>
        <family val="2"/>
        <charset val="186"/>
        <scheme val="minor"/>
      </rPr>
      <t>4</t>
    </r>
  </si>
  <si>
    <t>1 - kulude sisu (sisestada ostetavate teenuste nimetus - näiteks koolitus, uuring jne)</t>
  </si>
  <si>
    <t>2 - ühik (sisestada arvestuses kasutatav ühik - nt kord, tk, kvartal, kuu, aasta jne)</t>
  </si>
  <si>
    <t>4; 8 - määr (sisestada  ühiku hind või määr)</t>
  </si>
  <si>
    <t>5; 9 - kogus (sisestada ühikute kogus)</t>
  </si>
  <si>
    <r>
      <rPr>
        <i/>
        <vertAlign val="superscript"/>
        <sz val="11"/>
        <color theme="1"/>
        <rFont val="Calibri"/>
        <family val="2"/>
        <charset val="186"/>
        <scheme val="minor"/>
      </rPr>
      <t>1</t>
    </r>
    <r>
      <rPr>
        <i/>
        <sz val="11"/>
        <color theme="1"/>
        <rFont val="Calibri"/>
        <family val="2"/>
        <charset val="186"/>
        <scheme val="minor"/>
      </rPr>
      <t>Töökoha majandamiskulude puhul palume lahti kirjutada, millised kulud on määra arvestusse võetud.</t>
    </r>
  </si>
  <si>
    <r>
      <rPr>
        <i/>
        <vertAlign val="superscript"/>
        <sz val="11"/>
        <color theme="1"/>
        <rFont val="Calibri"/>
        <family val="2"/>
        <charset val="186"/>
        <scheme val="minor"/>
      </rPr>
      <t>2</t>
    </r>
    <r>
      <rPr>
        <i/>
        <sz val="11"/>
        <color theme="1"/>
        <rFont val="Calibri"/>
        <family val="2"/>
        <charset val="186"/>
        <scheme val="minor"/>
      </rPr>
      <t>Olulisemate teenuste all tuua välja teenused, mis on taotluse sisu kontekstis olulise kaalu ja/või sisuga ning vajavad rõhutamist.</t>
    </r>
  </si>
  <si>
    <r>
      <rPr>
        <i/>
        <vertAlign val="superscript"/>
        <sz val="11"/>
        <color theme="1"/>
        <rFont val="Calibri"/>
        <family val="2"/>
        <charset val="186"/>
        <scheme val="minor"/>
      </rPr>
      <t>3</t>
    </r>
    <r>
      <rPr>
        <i/>
        <sz val="11"/>
        <color theme="1"/>
        <rFont val="Calibri"/>
        <family val="2"/>
        <charset val="186"/>
        <scheme val="minor"/>
      </rPr>
      <t>Sotsiaal- ja tervishoiuteenused tuua välja teenuste kaupa (nt erihoolekandeteenus, saatjata alaealise välismaalase teenus, vaimse tervise teenus jne)</t>
    </r>
  </si>
  <si>
    <r>
      <rPr>
        <i/>
        <vertAlign val="superscript"/>
        <sz val="11"/>
        <color theme="1"/>
        <rFont val="Calibri"/>
        <family val="2"/>
        <charset val="186"/>
        <scheme val="minor"/>
      </rPr>
      <t>4</t>
    </r>
    <r>
      <rPr>
        <i/>
        <sz val="11"/>
        <color theme="1"/>
        <rFont val="Calibri"/>
        <family val="2"/>
        <charset val="186"/>
        <scheme val="minor"/>
      </rPr>
      <t>Muude kulude all võib välja tuua nii eraldi rõhutamist vajavad kuluread (nt hoonete kulud, vabatahtlike tegevusega seotud kulud jne), kui võib ka muud kulud märkida kogusummana, kuid sellisel juhul tuua selgituses välja, millised kulud kogusummas sisalduvad.</t>
    </r>
  </si>
  <si>
    <t>Tabel "KAIS jaotus"</t>
  </si>
  <si>
    <t>Pärast KAIS-i sisestamist tuua välja jaotus programmi tegevuste ja programmide vahel vastavalt tulemusvaldkonnale.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</si>
</sst>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5">
    <font>
      <sz val="11"/>
      <color theme="1"/>
      <name val="Calibri"/>
      <family val="2"/>
      <charset val="186"/>
      <scheme val="minor"/>
    </font>
    <font>
      <b/>
      <sz val="11"/>
      <color theme="1"/>
      <name val="Calibri"/>
      <family val="2"/>
      <charset val="186"/>
      <scheme val="minor"/>
    </font>
    <font>
      <i/>
      <sz val="11"/>
      <color theme="1"/>
      <name val="Calibri"/>
      <family val="2"/>
      <charset val="186"/>
      <scheme val="minor"/>
    </font>
    <font>
      <b/>
      <sz val="12"/>
      <color theme="1"/>
      <name val="Calibri"/>
      <family val="2"/>
      <charset val="186"/>
      <scheme val="minor"/>
    </font>
    <font>
      <sz val="12"/>
      <color theme="1"/>
      <name val="Calibri"/>
      <family val="2"/>
      <charset val="186"/>
      <scheme val="minor"/>
    </font>
    <font>
      <b/>
      <i/>
      <sz val="11"/>
      <color theme="1"/>
      <name val="Calibri"/>
      <family val="2"/>
      <charset val="186"/>
      <scheme val="minor"/>
    </font>
    <font>
      <i/>
      <u/>
      <sz val="11"/>
      <color theme="1"/>
      <name val="Calibri"/>
      <family val="2"/>
      <charset val="186"/>
      <scheme val="minor"/>
    </font>
    <font>
      <b/>
      <i/>
      <vertAlign val="superscript"/>
      <sz val="11"/>
      <color theme="1"/>
      <name val="Calibri"/>
      <family val="2"/>
      <charset val="186"/>
      <scheme val="minor"/>
    </font>
    <font>
      <i/>
      <vertAlign val="superscript"/>
      <sz val="11"/>
      <color theme="1"/>
      <name val="Calibri"/>
      <family val="2"/>
      <charset val="186"/>
      <scheme val="minor"/>
    </font>
    <font>
      <b/>
      <sz val="11"/>
      <name val="Calibri"/>
      <family val="2"/>
      <scheme val="minor"/>
    </font>
    <font>
      <sz val="9"/>
      <color indexed="81"/>
      <name val="Segoe UI"/>
      <family val="2"/>
      <charset val="186"/>
    </font>
    <font>
      <b/>
      <sz val="9"/>
      <color indexed="81"/>
      <name val="Segoe UI"/>
      <family val="2"/>
      <charset val="186"/>
    </font>
    <font>
      <u/>
      <sz val="11"/>
      <color theme="10"/>
      <name val="Calibri"/>
      <family val="2"/>
      <charset val="186"/>
      <scheme val="minor"/>
    </font>
    <font>
      <b/>
      <sz val="12"/>
      <color theme="4" tint="-0.249977111117893"/>
      <name val="Calibri"/>
      <family val="2"/>
      <charset val="186"/>
      <scheme val="minor"/>
    </font>
    <font>
      <b/>
      <sz val="11"/>
      <color theme="1"/>
      <name val="Calibri"/>
      <family val="2"/>
      <scheme val="minor"/>
    </font>
  </fonts>
  <fills count="4">
    <fill>
      <patternFill patternType="none"/>
    </fill>
    <fill>
      <patternFill patternType="gray125"/>
    </fill>
    <fill>
      <patternFill patternType="solid">
        <fgColor theme="4" tint="0.79998168889431442"/>
        <bgColor indexed="64"/>
      </patternFill>
    </fill>
    <fill>
      <patternFill patternType="solid">
        <fgColor theme="7" tint="0.79998168889431442"/>
        <bgColor indexed="64"/>
      </patternFill>
    </fill>
  </fills>
  <borders count="5">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thin">
        <color theme="0" tint="-0.499984740745262"/>
      </right>
      <top/>
      <bottom/>
      <diagonal/>
    </border>
  </borders>
  <cellStyleXfs count="2">
    <xf numFmtId="0" fontId="0" fillId="0" borderId="0"/>
    <xf numFmtId="0" fontId="12" fillId="0" borderId="0" applyNumberFormat="0" applyFill="0" applyBorder="0" applyAlignment="0" applyProtection="0"/>
  </cellStyleXfs>
  <cellXfs count="62">
    <xf numFmtId="0" fontId="0" fillId="0" borderId="0" xfId="0"/>
    <xf numFmtId="0" fontId="1" fillId="0" borderId="0" xfId="0" applyFont="1"/>
    <xf numFmtId="0" fontId="2" fillId="0" borderId="0" xfId="0" applyFont="1"/>
    <xf numFmtId="0" fontId="4" fillId="0" borderId="0" xfId="0" applyFont="1"/>
    <xf numFmtId="0" fontId="3" fillId="2" borderId="0" xfId="0" applyFont="1" applyFill="1"/>
    <xf numFmtId="3" fontId="3" fillId="2" borderId="0" xfId="0" applyNumberFormat="1" applyFont="1" applyFill="1"/>
    <xf numFmtId="1" fontId="2" fillId="0" borderId="1" xfId="0" applyNumberFormat="1" applyFont="1" applyBorder="1" applyAlignment="1">
      <alignment horizontal="center"/>
    </xf>
    <xf numFmtId="1" fontId="2" fillId="0" borderId="0" xfId="0" applyNumberFormat="1" applyFont="1" applyAlignment="1">
      <alignment horizontal="center"/>
    </xf>
    <xf numFmtId="0" fontId="5" fillId="0" borderId="0" xfId="0" applyFont="1" applyAlignment="1">
      <alignment wrapText="1"/>
    </xf>
    <xf numFmtId="0" fontId="2" fillId="0" borderId="0" xfId="0" applyFont="1" applyAlignment="1">
      <alignment wrapText="1"/>
    </xf>
    <xf numFmtId="0" fontId="2" fillId="0" borderId="0" xfId="0" applyFont="1" applyAlignment="1">
      <alignment horizontal="left" wrapText="1"/>
    </xf>
    <xf numFmtId="0" fontId="0" fillId="0" borderId="0" xfId="0" applyAlignment="1">
      <alignment wrapText="1"/>
    </xf>
    <xf numFmtId="0" fontId="0" fillId="0" borderId="1" xfId="0" applyBorder="1" applyAlignment="1">
      <alignment horizontal="center" vertical="top" wrapText="1"/>
    </xf>
    <xf numFmtId="2" fontId="3" fillId="2" borderId="1" xfId="0" applyNumberFormat="1" applyFont="1" applyFill="1" applyBorder="1" applyAlignment="1">
      <alignment horizontal="center"/>
    </xf>
    <xf numFmtId="3" fontId="3" fillId="2" borderId="1" xfId="0" applyNumberFormat="1" applyFont="1" applyFill="1" applyBorder="1" applyAlignment="1">
      <alignment horizontal="right"/>
    </xf>
    <xf numFmtId="3" fontId="3" fillId="2" borderId="1" xfId="0" applyNumberFormat="1" applyFont="1" applyFill="1" applyBorder="1"/>
    <xf numFmtId="1" fontId="2" fillId="0" borderId="1" xfId="0" applyNumberFormat="1" applyFont="1" applyBorder="1" applyAlignment="1">
      <alignment horizontal="center" vertical="top" wrapText="1"/>
    </xf>
    <xf numFmtId="0" fontId="1" fillId="0" borderId="1" xfId="0" applyFont="1" applyBorder="1" applyAlignment="1">
      <alignment horizontal="left" vertical="top" wrapText="1"/>
    </xf>
    <xf numFmtId="0" fontId="3" fillId="2" borderId="1" xfId="0" applyFont="1" applyFill="1" applyBorder="1" applyAlignment="1">
      <alignment horizontal="left" indent="1"/>
    </xf>
    <xf numFmtId="0" fontId="0" fillId="3" borderId="1" xfId="0" applyFill="1" applyBorder="1" applyAlignment="1">
      <alignment horizontal="left" vertical="top" wrapText="1" indent="1"/>
    </xf>
    <xf numFmtId="0" fontId="0" fillId="0" borderId="1" xfId="0" applyBorder="1" applyAlignment="1">
      <alignment horizontal="left" vertical="top" wrapText="1" indent="1"/>
    </xf>
    <xf numFmtId="3" fontId="1" fillId="0" borderId="1" xfId="0" applyNumberFormat="1" applyFont="1" applyBorder="1" applyAlignment="1">
      <alignment horizontal="right" vertical="top"/>
    </xf>
    <xf numFmtId="0" fontId="0" fillId="0" borderId="1" xfId="0" applyBorder="1" applyAlignment="1">
      <alignment horizontal="left" vertical="top"/>
    </xf>
    <xf numFmtId="2" fontId="0" fillId="3" borderId="1" xfId="0" applyNumberFormat="1" applyFill="1" applyBorder="1" applyAlignment="1">
      <alignment horizontal="center" vertical="top"/>
    </xf>
    <xf numFmtId="3" fontId="0" fillId="3" borderId="1" xfId="0" applyNumberFormat="1" applyFill="1" applyBorder="1" applyAlignment="1">
      <alignment horizontal="right" vertical="top"/>
    </xf>
    <xf numFmtId="3" fontId="0" fillId="2" borderId="1" xfId="0" applyNumberFormat="1" applyFill="1" applyBorder="1" applyAlignment="1">
      <alignment vertical="top"/>
    </xf>
    <xf numFmtId="3" fontId="0" fillId="0" borderId="1" xfId="0" applyNumberFormat="1" applyBorder="1" applyAlignment="1">
      <alignment horizontal="center" vertical="top"/>
    </xf>
    <xf numFmtId="2" fontId="0" fillId="0" borderId="1" xfId="0" applyNumberFormat="1" applyBorder="1" applyAlignment="1">
      <alignment horizontal="center" vertical="top"/>
    </xf>
    <xf numFmtId="3" fontId="0" fillId="0" borderId="1" xfId="0" applyNumberFormat="1" applyBorder="1" applyAlignment="1">
      <alignment horizontal="right" vertical="top"/>
    </xf>
    <xf numFmtId="3" fontId="1" fillId="0" borderId="1" xfId="0" applyNumberFormat="1" applyFont="1" applyBorder="1" applyAlignment="1">
      <alignment vertical="top"/>
    </xf>
    <xf numFmtId="0" fontId="0" fillId="3" borderId="1" xfId="0" applyFill="1" applyBorder="1" applyAlignment="1">
      <alignment horizontal="left" vertical="top"/>
    </xf>
    <xf numFmtId="0" fontId="1" fillId="0" borderId="0" xfId="0" applyFont="1" applyAlignment="1">
      <alignment horizontal="center" vertical="top" wrapText="1"/>
    </xf>
    <xf numFmtId="0" fontId="1" fillId="0" borderId="1" xfId="0" applyFont="1" applyBorder="1"/>
    <xf numFmtId="0" fontId="0" fillId="0" borderId="1" xfId="0" applyBorder="1"/>
    <xf numFmtId="0" fontId="1" fillId="0" borderId="1" xfId="0" applyFont="1" applyBorder="1" applyAlignment="1">
      <alignment horizontal="center" vertical="top" wrapText="1"/>
    </xf>
    <xf numFmtId="3" fontId="1" fillId="0" borderId="1" xfId="0" applyNumberFormat="1" applyFont="1" applyBorder="1"/>
    <xf numFmtId="0" fontId="1" fillId="3" borderId="1" xfId="0" applyFont="1" applyFill="1" applyBorder="1" applyAlignment="1">
      <alignment horizontal="left" indent="1"/>
    </xf>
    <xf numFmtId="3" fontId="1" fillId="3" borderId="1" xfId="0" applyNumberFormat="1" applyFont="1" applyFill="1" applyBorder="1"/>
    <xf numFmtId="0" fontId="0" fillId="3" borderId="1" xfId="0" applyFill="1" applyBorder="1" applyAlignment="1">
      <alignment horizontal="left" indent="2"/>
    </xf>
    <xf numFmtId="3" fontId="0" fillId="3" borderId="1" xfId="0" applyNumberFormat="1" applyFill="1" applyBorder="1"/>
    <xf numFmtId="0" fontId="1" fillId="2" borderId="1" xfId="0" applyFont="1" applyFill="1" applyBorder="1" applyAlignment="1">
      <alignment horizontal="center" vertical="top"/>
    </xf>
    <xf numFmtId="0" fontId="1" fillId="2" borderId="1" xfId="0" applyFont="1" applyFill="1" applyBorder="1" applyAlignment="1">
      <alignment horizontal="center" vertical="top" wrapText="1"/>
    </xf>
    <xf numFmtId="0" fontId="12" fillId="0" borderId="0" xfId="1" applyFill="1"/>
    <xf numFmtId="164" fontId="0" fillId="0" borderId="1" xfId="0" applyNumberFormat="1" applyBorder="1" applyAlignment="1">
      <alignment horizontal="center" vertical="top"/>
    </xf>
    <xf numFmtId="0" fontId="0" fillId="0" borderId="1" xfId="0" applyBorder="1" applyAlignment="1">
      <alignment vertical="top"/>
    </xf>
    <xf numFmtId="0" fontId="4" fillId="0" borderId="1" xfId="0" applyFont="1" applyBorder="1"/>
    <xf numFmtId="0" fontId="9" fillId="0" borderId="0" xfId="0" applyFont="1"/>
    <xf numFmtId="0" fontId="1" fillId="0" borderId="1" xfId="0" applyFont="1" applyBorder="1" applyAlignment="1">
      <alignment horizontal="left" indent="1"/>
    </xf>
    <xf numFmtId="0" fontId="0" fillId="0" borderId="1" xfId="0" applyBorder="1" applyAlignment="1">
      <alignment horizontal="left" wrapText="1" indent="2"/>
    </xf>
    <xf numFmtId="0" fontId="0" fillId="0" borderId="1" xfId="0" applyBorder="1" applyAlignment="1">
      <alignment horizontal="left" indent="2"/>
    </xf>
    <xf numFmtId="3" fontId="0" fillId="0" borderId="1" xfId="0" applyNumberFormat="1" applyBorder="1"/>
    <xf numFmtId="14" fontId="14" fillId="0" borderId="0" xfId="0" applyNumberFormat="1" applyFont="1" applyAlignment="1">
      <alignment horizontal="left"/>
    </xf>
    <xf numFmtId="0" fontId="1" fillId="2" borderId="1" xfId="0" applyFont="1" applyFill="1" applyBorder="1"/>
    <xf numFmtId="3" fontId="1" fillId="2" borderId="1" xfId="0" applyNumberFormat="1" applyFont="1" applyFill="1" applyBorder="1"/>
    <xf numFmtId="0" fontId="0" fillId="0" borderId="2" xfId="0" applyBorder="1" applyAlignment="1">
      <alignment horizontal="left" vertical="top" wrapText="1"/>
    </xf>
    <xf numFmtId="0" fontId="0" fillId="0" borderId="4" xfId="0" applyBorder="1" applyAlignment="1">
      <alignment horizontal="left" vertical="top" wrapText="1"/>
    </xf>
    <xf numFmtId="0" fontId="0" fillId="0" borderId="3" xfId="0" applyBorder="1" applyAlignment="1">
      <alignment horizontal="left" vertical="top" wrapText="1"/>
    </xf>
    <xf numFmtId="0" fontId="1" fillId="2" borderId="1" xfId="0" applyFont="1" applyFill="1" applyBorder="1" applyAlignment="1">
      <alignment horizontal="center" vertical="top"/>
    </xf>
    <xf numFmtId="0" fontId="3" fillId="0" borderId="0" xfId="0" applyFont="1" applyAlignment="1">
      <alignment horizontal="left" wrapText="1"/>
    </xf>
    <xf numFmtId="0" fontId="3" fillId="0" borderId="0" xfId="0" applyFont="1" applyAlignment="1">
      <alignment horizontal="left"/>
    </xf>
    <xf numFmtId="0" fontId="1" fillId="2" borderId="1" xfId="0" applyFont="1" applyFill="1" applyBorder="1" applyAlignment="1">
      <alignment horizontal="center" vertical="top" wrapText="1"/>
    </xf>
    <xf numFmtId="0" fontId="1" fillId="2" borderId="1" xfId="0" applyFont="1" applyFill="1" applyBorder="1" applyAlignment="1">
      <alignment horizontal="center"/>
    </xf>
  </cellXfs>
  <cellStyles count="2">
    <cellStyle name="Hüperlink" xfId="1" builtinId="8"/>
    <cellStyle name="Normaallaad"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mailto:Evelina.Teearu@sotsiaalkindlustusamet.ee" TargetMode="Externa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F8C68D-4195-4CF3-9FF9-098F793AD656}">
  <dimension ref="A1:G68"/>
  <sheetViews>
    <sheetView tabSelected="1" zoomScale="90" zoomScaleNormal="90" workbookViewId="0">
      <selection activeCell="E2" sqref="E2"/>
    </sheetView>
  </sheetViews>
  <sheetFormatPr defaultRowHeight="14.45" outlineLevelRow="1"/>
  <cols>
    <col min="1" max="1" width="46.5703125" customWidth="1"/>
    <col min="2" max="6" width="13.28515625" customWidth="1"/>
    <col min="7" max="7" width="52.85546875" customWidth="1"/>
    <col min="8" max="8" width="9.140625" customWidth="1"/>
  </cols>
  <sheetData>
    <row r="1" spans="1:7" ht="31.5" customHeight="1">
      <c r="A1" s="58" t="s">
        <v>0</v>
      </c>
      <c r="B1" s="58"/>
      <c r="C1" s="58"/>
      <c r="D1" s="58"/>
    </row>
    <row r="2" spans="1:7" ht="30.6" customHeight="1">
      <c r="A2" s="58" t="s">
        <v>1</v>
      </c>
      <c r="B2" s="59"/>
      <c r="C2" s="59"/>
      <c r="D2" s="59"/>
      <c r="E2" s="2" t="s">
        <v>2</v>
      </c>
      <c r="G2" s="51">
        <v>45615</v>
      </c>
    </row>
    <row r="3" spans="1:7" ht="15.6">
      <c r="A3" s="4" t="s">
        <v>3</v>
      </c>
      <c r="B3" s="5">
        <f>F39</f>
        <v>200000</v>
      </c>
      <c r="C3" s="5"/>
      <c r="E3" s="2" t="s">
        <v>4</v>
      </c>
    </row>
    <row r="4" spans="1:7">
      <c r="E4" s="2" t="s">
        <v>5</v>
      </c>
      <c r="G4" s="1" t="s">
        <v>6</v>
      </c>
    </row>
    <row r="5" spans="1:7">
      <c r="E5" s="2" t="s">
        <v>7</v>
      </c>
      <c r="G5" s="42" t="s">
        <v>8</v>
      </c>
    </row>
    <row r="6" spans="1:7">
      <c r="A6" s="1" t="s">
        <v>9</v>
      </c>
    </row>
    <row r="7" spans="1:7">
      <c r="A7" s="60" t="s">
        <v>10</v>
      </c>
      <c r="B7" s="57" t="s">
        <v>11</v>
      </c>
      <c r="C7" s="40"/>
      <c r="D7" s="61" t="s">
        <v>12</v>
      </c>
      <c r="E7" s="61"/>
      <c r="F7" s="61"/>
      <c r="G7" s="57" t="s">
        <v>13</v>
      </c>
    </row>
    <row r="8" spans="1:7" ht="29.1">
      <c r="A8" s="60"/>
      <c r="B8" s="57"/>
      <c r="C8" s="41" t="s">
        <v>14</v>
      </c>
      <c r="D8" s="41" t="s">
        <v>15</v>
      </c>
      <c r="E8" s="41" t="s">
        <v>16</v>
      </c>
      <c r="F8" s="41" t="s">
        <v>17</v>
      </c>
      <c r="G8" s="57"/>
    </row>
    <row r="9" spans="1:7" s="7" customFormat="1" ht="12.75" customHeight="1">
      <c r="A9" s="16">
        <v>1</v>
      </c>
      <c r="B9" s="6">
        <v>2</v>
      </c>
      <c r="C9" s="6">
        <v>3</v>
      </c>
      <c r="D9" s="6">
        <v>4</v>
      </c>
      <c r="E9" s="6">
        <v>5</v>
      </c>
      <c r="F9" s="6">
        <v>6</v>
      </c>
      <c r="G9" s="6">
        <v>12</v>
      </c>
    </row>
    <row r="10" spans="1:7">
      <c r="A10" s="17" t="s">
        <v>18</v>
      </c>
      <c r="B10" s="12"/>
      <c r="C10" s="12"/>
      <c r="D10" s="12"/>
      <c r="E10" s="12"/>
      <c r="F10" s="21">
        <f>SUM(F11:F20)</f>
        <v>200000</v>
      </c>
      <c r="G10" s="44"/>
    </row>
    <row r="11" spans="1:7" ht="15">
      <c r="A11" s="20" t="s">
        <v>19</v>
      </c>
      <c r="B11" s="22" t="s">
        <v>20</v>
      </c>
      <c r="C11" s="26">
        <v>336</v>
      </c>
      <c r="D11" s="26">
        <v>2</v>
      </c>
      <c r="E11" s="28">
        <v>32.142857142857146</v>
      </c>
      <c r="F11" s="25">
        <f>ROUNDUP(D11*E11*C11*1.338,-1)</f>
        <v>28910</v>
      </c>
      <c r="G11" s="54" t="s">
        <v>21</v>
      </c>
    </row>
    <row r="12" spans="1:7">
      <c r="A12" s="20" t="s">
        <v>22</v>
      </c>
      <c r="B12" s="22" t="s">
        <v>20</v>
      </c>
      <c r="C12" s="26">
        <v>336</v>
      </c>
      <c r="D12" s="26">
        <v>5</v>
      </c>
      <c r="E12" s="28">
        <v>22.321428571428573</v>
      </c>
      <c r="F12" s="25">
        <f>ROUNDUP(D12*E12*C12*1.338,-1)</f>
        <v>50180</v>
      </c>
      <c r="G12" s="55"/>
    </row>
    <row r="13" spans="1:7">
      <c r="A13" s="20" t="s">
        <v>23</v>
      </c>
      <c r="B13" s="22" t="s">
        <v>20</v>
      </c>
      <c r="C13" s="26">
        <v>336</v>
      </c>
      <c r="D13" s="26">
        <v>1</v>
      </c>
      <c r="E13" s="28">
        <v>31.25</v>
      </c>
      <c r="F13" s="25">
        <f>ROUNDUP(D13*E13*C13*1.338,-1)</f>
        <v>14050</v>
      </c>
      <c r="G13" s="55"/>
    </row>
    <row r="14" spans="1:7">
      <c r="A14" s="20" t="s">
        <v>24</v>
      </c>
      <c r="B14" s="22" t="s">
        <v>20</v>
      </c>
      <c r="C14" s="26">
        <v>224</v>
      </c>
      <c r="D14" s="26">
        <v>1</v>
      </c>
      <c r="E14" s="28">
        <v>23.214285714285715</v>
      </c>
      <c r="F14" s="25">
        <f t="shared" ref="F14:F19" si="0">ROUNDUP(D14*E14*C14*1.338,-1)</f>
        <v>6960</v>
      </c>
      <c r="G14" s="55"/>
    </row>
    <row r="15" spans="1:7">
      <c r="A15" s="20" t="s">
        <v>25</v>
      </c>
      <c r="B15" s="22" t="s">
        <v>20</v>
      </c>
      <c r="C15" s="26">
        <v>224</v>
      </c>
      <c r="D15" s="26">
        <v>2</v>
      </c>
      <c r="E15" s="28">
        <v>27.678571428571427</v>
      </c>
      <c r="F15" s="25">
        <f t="shared" si="0"/>
        <v>16600</v>
      </c>
      <c r="G15" s="55"/>
    </row>
    <row r="16" spans="1:7">
      <c r="A16" s="20" t="s">
        <v>26</v>
      </c>
      <c r="B16" s="22" t="s">
        <v>20</v>
      </c>
      <c r="C16" s="26">
        <v>224</v>
      </c>
      <c r="D16" s="26">
        <v>1</v>
      </c>
      <c r="E16" s="28">
        <v>21.428571428571427</v>
      </c>
      <c r="F16" s="25">
        <f t="shared" si="0"/>
        <v>6430</v>
      </c>
      <c r="G16" s="55"/>
    </row>
    <row r="17" spans="1:7">
      <c r="A17" s="20" t="s">
        <v>27</v>
      </c>
      <c r="B17" s="22" t="s">
        <v>20</v>
      </c>
      <c r="C17" s="26">
        <v>336</v>
      </c>
      <c r="D17" s="43">
        <v>2.2000000000000002</v>
      </c>
      <c r="E17" s="28">
        <v>18.75</v>
      </c>
      <c r="F17" s="25">
        <f t="shared" si="0"/>
        <v>18550</v>
      </c>
      <c r="G17" s="55"/>
    </row>
    <row r="18" spans="1:7">
      <c r="A18" s="20" t="s">
        <v>28</v>
      </c>
      <c r="B18" s="22" t="s">
        <v>20</v>
      </c>
      <c r="C18" s="26">
        <v>336</v>
      </c>
      <c r="D18" s="43">
        <v>3.5</v>
      </c>
      <c r="E18" s="28">
        <v>22.321428571428573</v>
      </c>
      <c r="F18" s="25">
        <f t="shared" si="0"/>
        <v>35130</v>
      </c>
      <c r="G18" s="55"/>
    </row>
    <row r="19" spans="1:7">
      <c r="A19" s="20" t="s">
        <v>29</v>
      </c>
      <c r="B19" s="22" t="s">
        <v>20</v>
      </c>
      <c r="C19" s="26">
        <v>114</v>
      </c>
      <c r="D19" s="26">
        <v>2</v>
      </c>
      <c r="E19" s="28">
        <v>32.142857142857146</v>
      </c>
      <c r="F19" s="25">
        <f t="shared" si="0"/>
        <v>9810</v>
      </c>
      <c r="G19" s="55"/>
    </row>
    <row r="20" spans="1:7">
      <c r="A20" s="20" t="s">
        <v>30</v>
      </c>
      <c r="B20" s="22" t="s">
        <v>20</v>
      </c>
      <c r="C20" s="26">
        <v>224</v>
      </c>
      <c r="D20" s="26">
        <v>2</v>
      </c>
      <c r="E20" s="28">
        <v>22.321428571428573</v>
      </c>
      <c r="F20" s="25">
        <f>ROUNDUP(D20*E20*C20*1.338,-1)</f>
        <v>13380</v>
      </c>
      <c r="G20" s="56"/>
    </row>
    <row r="21" spans="1:7">
      <c r="A21" s="17" t="s">
        <v>31</v>
      </c>
      <c r="B21" s="22"/>
      <c r="C21" s="26"/>
      <c r="D21" s="27"/>
      <c r="E21" s="28"/>
      <c r="F21" s="29">
        <f>SUM(F22:F23)</f>
        <v>0</v>
      </c>
      <c r="G21" s="44"/>
    </row>
    <row r="22" spans="1:7" ht="29.1" hidden="1" outlineLevel="1">
      <c r="A22" s="20" t="str">
        <f>CONCATENATE("Töökoha majandamiskulud - ",A2)</f>
        <v>Töökoha majandamiskulud - Asutuse nimi: 
Sotsiaalkindlustusamet</v>
      </c>
      <c r="B22" s="22" t="s">
        <v>20</v>
      </c>
      <c r="C22" s="24"/>
      <c r="D22" s="23"/>
      <c r="E22" s="24"/>
      <c r="F22" s="25">
        <f>ROUNDUP(D22*E22*C22,-1)</f>
        <v>0</v>
      </c>
      <c r="G22" s="44"/>
    </row>
    <row r="23" spans="1:7" hidden="1" outlineLevel="1">
      <c r="A23" s="20" t="s">
        <v>32</v>
      </c>
      <c r="B23" s="22" t="s">
        <v>20</v>
      </c>
      <c r="C23" s="24"/>
      <c r="D23" s="23"/>
      <c r="E23" s="24"/>
      <c r="F23" s="25">
        <f>ROUNDUP(D23*E23*C23,-1)</f>
        <v>0</v>
      </c>
      <c r="G23" s="44"/>
    </row>
    <row r="24" spans="1:7" collapsed="1">
      <c r="A24" s="17" t="s">
        <v>33</v>
      </c>
      <c r="B24" s="22"/>
      <c r="C24" s="26"/>
      <c r="D24" s="27"/>
      <c r="E24" s="28"/>
      <c r="F24" s="29">
        <f>SUM(F25:F28)</f>
        <v>0</v>
      </c>
      <c r="G24" s="44"/>
    </row>
    <row r="25" spans="1:7" hidden="1" outlineLevel="1">
      <c r="A25" s="19" t="s">
        <v>34</v>
      </c>
      <c r="B25" s="30" t="s">
        <v>35</v>
      </c>
      <c r="C25" s="24"/>
      <c r="D25" s="27"/>
      <c r="E25" s="24"/>
      <c r="F25" s="25">
        <f>ROUNDUP(E25*C25,-1)</f>
        <v>0</v>
      </c>
      <c r="G25" s="44"/>
    </row>
    <row r="26" spans="1:7" hidden="1" outlineLevel="1">
      <c r="A26" s="19" t="s">
        <v>34</v>
      </c>
      <c r="B26" s="30"/>
      <c r="C26" s="24"/>
      <c r="D26" s="27"/>
      <c r="E26" s="24"/>
      <c r="F26" s="25">
        <f>ROUNDUP(E26*C26,-1)</f>
        <v>0</v>
      </c>
      <c r="G26" s="44"/>
    </row>
    <row r="27" spans="1:7" hidden="1" outlineLevel="1">
      <c r="A27" s="19" t="s">
        <v>36</v>
      </c>
      <c r="B27" s="30"/>
      <c r="C27" s="24"/>
      <c r="D27" s="27"/>
      <c r="E27" s="24"/>
      <c r="F27" s="25">
        <f>ROUNDUP(E27*C27,-1)</f>
        <v>0</v>
      </c>
      <c r="G27" s="44"/>
    </row>
    <row r="28" spans="1:7" hidden="1" outlineLevel="1">
      <c r="A28" s="19" t="s">
        <v>36</v>
      </c>
      <c r="B28" s="30"/>
      <c r="C28" s="24"/>
      <c r="D28" s="27"/>
      <c r="E28" s="24"/>
      <c r="F28" s="25">
        <f>ROUNDUP(E28*C28,-1)</f>
        <v>0</v>
      </c>
      <c r="G28" s="44"/>
    </row>
    <row r="29" spans="1:7" collapsed="1">
      <c r="A29" s="17" t="s">
        <v>37</v>
      </c>
      <c r="B29" s="22"/>
      <c r="C29" s="26"/>
      <c r="D29" s="27"/>
      <c r="E29" s="28"/>
      <c r="F29" s="29">
        <f>SUM(F30:F33)</f>
        <v>0</v>
      </c>
      <c r="G29" s="44"/>
    </row>
    <row r="30" spans="1:7" hidden="1" outlineLevel="1">
      <c r="A30" s="19" t="s">
        <v>34</v>
      </c>
      <c r="B30" s="30"/>
      <c r="C30" s="24"/>
      <c r="D30" s="27"/>
      <c r="E30" s="24"/>
      <c r="F30" s="25">
        <f>ROUNDUP(E30*C30,-1)</f>
        <v>0</v>
      </c>
      <c r="G30" s="44"/>
    </row>
    <row r="31" spans="1:7" hidden="1" outlineLevel="1">
      <c r="A31" s="19" t="s">
        <v>34</v>
      </c>
      <c r="B31" s="30"/>
      <c r="C31" s="24"/>
      <c r="D31" s="27"/>
      <c r="E31" s="24"/>
      <c r="F31" s="25">
        <f>ROUNDUP(E31*C31,-1)</f>
        <v>0</v>
      </c>
      <c r="G31" s="44"/>
    </row>
    <row r="32" spans="1:7" hidden="1" outlineLevel="1">
      <c r="A32" s="19" t="s">
        <v>36</v>
      </c>
      <c r="B32" s="30"/>
      <c r="C32" s="24"/>
      <c r="D32" s="27"/>
      <c r="E32" s="24"/>
      <c r="F32" s="25">
        <f>ROUNDUP(E32*C32,-1)</f>
        <v>0</v>
      </c>
      <c r="G32" s="44"/>
    </row>
    <row r="33" spans="1:7" hidden="1" outlineLevel="1">
      <c r="A33" s="19" t="s">
        <v>36</v>
      </c>
      <c r="B33" s="30"/>
      <c r="C33" s="24"/>
      <c r="D33" s="27"/>
      <c r="E33" s="24"/>
      <c r="F33" s="25">
        <f>ROUNDUP(E33*C33,-1)</f>
        <v>0</v>
      </c>
      <c r="G33" s="44"/>
    </row>
    <row r="34" spans="1:7" collapsed="1">
      <c r="A34" s="17" t="s">
        <v>38</v>
      </c>
      <c r="B34" s="22"/>
      <c r="C34" s="26"/>
      <c r="D34" s="27"/>
      <c r="E34" s="28"/>
      <c r="F34" s="29">
        <f>SUM(F35:F38)</f>
        <v>0</v>
      </c>
      <c r="G34" s="44"/>
    </row>
    <row r="35" spans="1:7" hidden="1" outlineLevel="1">
      <c r="A35" s="19" t="s">
        <v>34</v>
      </c>
      <c r="B35" s="30"/>
      <c r="C35" s="24"/>
      <c r="D35" s="27"/>
      <c r="E35" s="24"/>
      <c r="F35" s="25">
        <f>ROUNDUP(E35*C35,-1)</f>
        <v>0</v>
      </c>
      <c r="G35" s="44"/>
    </row>
    <row r="36" spans="1:7" hidden="1" outlineLevel="1">
      <c r="A36" s="19" t="s">
        <v>34</v>
      </c>
      <c r="B36" s="30"/>
      <c r="C36" s="24"/>
      <c r="D36" s="27"/>
      <c r="E36" s="24"/>
      <c r="F36" s="25">
        <f>ROUNDUP(E36*C36,-1)</f>
        <v>0</v>
      </c>
      <c r="G36" s="44"/>
    </row>
    <row r="37" spans="1:7" hidden="1" outlineLevel="1">
      <c r="A37" s="19" t="s">
        <v>36</v>
      </c>
      <c r="B37" s="30"/>
      <c r="C37" s="24"/>
      <c r="D37" s="27"/>
      <c r="E37" s="24"/>
      <c r="F37" s="25">
        <f>ROUNDUP(E37*C37,-1)</f>
        <v>0</v>
      </c>
      <c r="G37" s="44"/>
    </row>
    <row r="38" spans="1:7" hidden="1" outlineLevel="1">
      <c r="A38" s="19" t="s">
        <v>36</v>
      </c>
      <c r="B38" s="30"/>
      <c r="C38" s="24"/>
      <c r="D38" s="27"/>
      <c r="E38" s="24"/>
      <c r="F38" s="25">
        <f>ROUNDUP(E38*C38,-1)</f>
        <v>0</v>
      </c>
      <c r="G38" s="44"/>
    </row>
    <row r="39" spans="1:7" s="3" customFormat="1" ht="15.6" collapsed="1">
      <c r="A39" s="18" t="s">
        <v>39</v>
      </c>
      <c r="B39" s="18"/>
      <c r="C39" s="15"/>
      <c r="D39" s="13"/>
      <c r="E39" s="14"/>
      <c r="F39" s="14">
        <f>F10+F21+F24+F29+F34</f>
        <v>200000</v>
      </c>
      <c r="G39" s="45"/>
    </row>
    <row r="41" spans="1:7">
      <c r="A41" s="32" t="s">
        <v>40</v>
      </c>
      <c r="B41" s="33"/>
      <c r="C41" s="33"/>
    </row>
    <row r="42" spans="1:7" s="11" customFormat="1" ht="43.5">
      <c r="A42" s="34" t="s">
        <v>41</v>
      </c>
      <c r="B42" s="34" t="s">
        <v>42</v>
      </c>
      <c r="C42" s="34">
        <v>2025</v>
      </c>
      <c r="D42" s="31"/>
    </row>
    <row r="43" spans="1:7">
      <c r="A43" s="52" t="s">
        <v>43</v>
      </c>
      <c r="B43" s="52"/>
      <c r="C43" s="53">
        <f>C44+C48+C52</f>
        <v>200000</v>
      </c>
      <c r="E43" s="46"/>
    </row>
    <row r="44" spans="1:7">
      <c r="A44" s="47" t="s">
        <v>44</v>
      </c>
      <c r="B44" s="47"/>
      <c r="C44" s="35">
        <f>SUM(C45:C47)</f>
        <v>140000</v>
      </c>
    </row>
    <row r="45" spans="1:7" ht="29.1">
      <c r="A45" s="48" t="s">
        <v>45</v>
      </c>
      <c r="B45" s="49" t="s">
        <v>46</v>
      </c>
      <c r="C45" s="50">
        <v>140000</v>
      </c>
    </row>
    <row r="46" spans="1:7" hidden="1">
      <c r="A46" s="49" t="s">
        <v>47</v>
      </c>
      <c r="B46" s="49"/>
      <c r="C46" s="50"/>
    </row>
    <row r="47" spans="1:7" hidden="1">
      <c r="A47" s="49" t="s">
        <v>47</v>
      </c>
      <c r="B47" s="49"/>
      <c r="C47" s="50"/>
    </row>
    <row r="48" spans="1:7">
      <c r="A48" s="47" t="s">
        <v>48</v>
      </c>
      <c r="B48" s="47"/>
      <c r="C48" s="35">
        <f>SUM(C49:C51)</f>
        <v>60000</v>
      </c>
    </row>
    <row r="49" spans="1:3">
      <c r="A49" s="49" t="s">
        <v>49</v>
      </c>
      <c r="B49" s="49" t="s">
        <v>50</v>
      </c>
      <c r="C49" s="50">
        <v>60000</v>
      </c>
    </row>
    <row r="50" spans="1:3" hidden="1">
      <c r="A50" s="38" t="s">
        <v>47</v>
      </c>
      <c r="B50" s="38"/>
      <c r="C50" s="39"/>
    </row>
    <row r="51" spans="1:3" hidden="1">
      <c r="A51" s="38" t="s">
        <v>47</v>
      </c>
      <c r="B51" s="38"/>
      <c r="C51" s="39"/>
    </row>
    <row r="52" spans="1:3" hidden="1">
      <c r="A52" s="36" t="s">
        <v>51</v>
      </c>
      <c r="B52" s="36"/>
      <c r="C52" s="37">
        <f>SUM(C53:C55)</f>
        <v>0</v>
      </c>
    </row>
    <row r="53" spans="1:3" hidden="1">
      <c r="A53" s="38" t="s">
        <v>47</v>
      </c>
      <c r="B53" s="38"/>
      <c r="C53" s="39"/>
    </row>
    <row r="54" spans="1:3" hidden="1">
      <c r="A54" s="38" t="s">
        <v>47</v>
      </c>
      <c r="B54" s="38"/>
      <c r="C54" s="39"/>
    </row>
    <row r="55" spans="1:3" hidden="1">
      <c r="A55" s="38" t="s">
        <v>47</v>
      </c>
      <c r="B55" s="38"/>
      <c r="C55" s="39"/>
    </row>
    <row r="56" spans="1:3" hidden="1">
      <c r="A56" s="32" t="s">
        <v>52</v>
      </c>
      <c r="B56" s="32"/>
      <c r="C56" s="35">
        <f>C57+C61+C65</f>
        <v>0</v>
      </c>
    </row>
    <row r="57" spans="1:3" hidden="1">
      <c r="A57" s="36" t="s">
        <v>51</v>
      </c>
      <c r="B57" s="36"/>
      <c r="C57" s="37">
        <f>SUM(C58:C60)</f>
        <v>0</v>
      </c>
    </row>
    <row r="58" spans="1:3" hidden="1">
      <c r="A58" s="38" t="s">
        <v>47</v>
      </c>
      <c r="B58" s="38"/>
      <c r="C58" s="39"/>
    </row>
    <row r="59" spans="1:3" hidden="1">
      <c r="A59" s="38" t="s">
        <v>47</v>
      </c>
      <c r="B59" s="38"/>
      <c r="C59" s="39"/>
    </row>
    <row r="60" spans="1:3" hidden="1">
      <c r="A60" s="38" t="s">
        <v>47</v>
      </c>
      <c r="B60" s="38"/>
      <c r="C60" s="39"/>
    </row>
    <row r="61" spans="1:3" hidden="1">
      <c r="A61" s="36" t="s">
        <v>51</v>
      </c>
      <c r="B61" s="36"/>
      <c r="C61" s="37">
        <f>SUM(C62:C64)</f>
        <v>0</v>
      </c>
    </row>
    <row r="62" spans="1:3" hidden="1">
      <c r="A62" s="38" t="s">
        <v>47</v>
      </c>
      <c r="B62" s="38"/>
      <c r="C62" s="39"/>
    </row>
    <row r="63" spans="1:3" hidden="1">
      <c r="A63" s="38" t="s">
        <v>47</v>
      </c>
      <c r="B63" s="38"/>
      <c r="C63" s="39"/>
    </row>
    <row r="64" spans="1:3" hidden="1">
      <c r="A64" s="38" t="s">
        <v>47</v>
      </c>
      <c r="B64" s="38"/>
      <c r="C64" s="39"/>
    </row>
    <row r="65" spans="1:3" hidden="1">
      <c r="A65" s="36" t="s">
        <v>51</v>
      </c>
      <c r="B65" s="36"/>
      <c r="C65" s="37">
        <f>SUM(C66:C68)</f>
        <v>0</v>
      </c>
    </row>
    <row r="66" spans="1:3" hidden="1">
      <c r="A66" s="38" t="s">
        <v>47</v>
      </c>
      <c r="B66" s="38"/>
      <c r="C66" s="39"/>
    </row>
    <row r="67" spans="1:3" hidden="1">
      <c r="A67" s="38" t="s">
        <v>47</v>
      </c>
      <c r="B67" s="38"/>
      <c r="C67" s="39"/>
    </row>
    <row r="68" spans="1:3" hidden="1">
      <c r="A68" s="38" t="s">
        <v>47</v>
      </c>
      <c r="B68" s="38"/>
      <c r="C68" s="39"/>
    </row>
  </sheetData>
  <mergeCells count="7">
    <mergeCell ref="G11:G20"/>
    <mergeCell ref="G7:G8"/>
    <mergeCell ref="A1:D1"/>
    <mergeCell ref="A2:D2"/>
    <mergeCell ref="A7:A8"/>
    <mergeCell ref="B7:B8"/>
    <mergeCell ref="D7:F7"/>
  </mergeCells>
  <hyperlinks>
    <hyperlink ref="G5" r:id="rId1" xr:uid="{CE5D89AA-652A-468E-A73A-77E3F1ABAF34}"/>
  </hyperlinks>
  <pageMargins left="0.7" right="0.7" top="0.75" bottom="0.75" header="0.3" footer="0.3"/>
  <pageSetup paperSize="9" orientation="portrait" r:id="rId2"/>
  <ignoredErrors>
    <ignoredError sqref="F29:F34" formula="1"/>
  </ignoredErrors>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E361DB-6688-4C28-8FDD-115D8AED24C7}">
  <dimension ref="A1:A35"/>
  <sheetViews>
    <sheetView workbookViewId="0">
      <selection activeCell="D29" sqref="D29"/>
    </sheetView>
  </sheetViews>
  <sheetFormatPr defaultRowHeight="14.45"/>
  <cols>
    <col min="1" max="1" width="115.7109375" style="11" customWidth="1"/>
  </cols>
  <sheetData>
    <row r="1" spans="1:1">
      <c r="A1" s="8" t="s">
        <v>53</v>
      </c>
    </row>
    <row r="2" spans="1:1">
      <c r="A2" s="9" t="s">
        <v>54</v>
      </c>
    </row>
    <row r="3" spans="1:1">
      <c r="A3" s="9" t="s">
        <v>55</v>
      </c>
    </row>
    <row r="4" spans="1:1">
      <c r="A4" s="9" t="s">
        <v>56</v>
      </c>
    </row>
    <row r="6" spans="1:1">
      <c r="A6" s="8" t="s">
        <v>57</v>
      </c>
    </row>
    <row r="7" spans="1:1">
      <c r="A7" s="8" t="s">
        <v>58</v>
      </c>
    </row>
    <row r="8" spans="1:1">
      <c r="A8" s="10" t="s">
        <v>59</v>
      </c>
    </row>
    <row r="9" spans="1:1">
      <c r="A9" s="10" t="s">
        <v>60</v>
      </c>
    </row>
    <row r="10" spans="1:1">
      <c r="A10" s="10" t="s">
        <v>61</v>
      </c>
    </row>
    <row r="11" spans="1:1">
      <c r="A11" s="10" t="s">
        <v>62</v>
      </c>
    </row>
    <row r="12" spans="1:1">
      <c r="A12" s="10" t="s">
        <v>63</v>
      </c>
    </row>
    <row r="13" spans="1:1" ht="16.5">
      <c r="A13" s="8" t="s">
        <v>64</v>
      </c>
    </row>
    <row r="14" spans="1:1">
      <c r="A14" s="10" t="s">
        <v>65</v>
      </c>
    </row>
    <row r="15" spans="1:1">
      <c r="A15" s="10" t="s">
        <v>66</v>
      </c>
    </row>
    <row r="16" spans="1:1">
      <c r="A16" s="10" t="s">
        <v>67</v>
      </c>
    </row>
    <row r="17" spans="1:1">
      <c r="A17" s="10" t="s">
        <v>68</v>
      </c>
    </row>
    <row r="18" spans="1:1" ht="29.1">
      <c r="A18" s="10" t="s">
        <v>69</v>
      </c>
    </row>
    <row r="19" spans="1:1" ht="16.5">
      <c r="A19" s="8" t="s">
        <v>70</v>
      </c>
    </row>
    <row r="20" spans="1:1">
      <c r="A20" s="10" t="s">
        <v>71</v>
      </c>
    </row>
    <row r="21" spans="1:1">
      <c r="A21" s="10" t="s">
        <v>72</v>
      </c>
    </row>
    <row r="22" spans="1:1">
      <c r="A22" s="10" t="s">
        <v>73</v>
      </c>
    </row>
    <row r="23" spans="1:1">
      <c r="A23" s="10" t="s">
        <v>74</v>
      </c>
    </row>
    <row r="24" spans="1:1">
      <c r="A24" s="10" t="s">
        <v>68</v>
      </c>
    </row>
    <row r="25" spans="1:1" ht="8.25" customHeight="1">
      <c r="A25" s="9"/>
    </row>
    <row r="26" spans="1:1" ht="16.5">
      <c r="A26" s="9" t="s">
        <v>75</v>
      </c>
    </row>
    <row r="27" spans="1:1" ht="16.5" customHeight="1">
      <c r="A27" s="9" t="s">
        <v>76</v>
      </c>
    </row>
    <row r="28" spans="1:1" ht="30.95">
      <c r="A28" s="9" t="s">
        <v>77</v>
      </c>
    </row>
    <row r="29" spans="1:1" ht="30.95">
      <c r="A29" s="9" t="s">
        <v>78</v>
      </c>
    </row>
    <row r="30" spans="1:1">
      <c r="A30" s="9"/>
    </row>
    <row r="31" spans="1:1">
      <c r="A31" s="8" t="s">
        <v>79</v>
      </c>
    </row>
    <row r="32" spans="1:1">
      <c r="A32" s="9" t="s">
        <v>80</v>
      </c>
    </row>
    <row r="33" spans="1:1">
      <c r="A33" s="9"/>
    </row>
    <row r="34" spans="1:1">
      <c r="A34" s="9"/>
    </row>
    <row r="35" spans="1:1">
      <c r="A35" s="9"/>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E0405586ACDEF3499339FFA5B537C65A" ma:contentTypeVersion="6" ma:contentTypeDescription="Loo uus dokument" ma:contentTypeScope="" ma:versionID="c92f1c43a407a340a2db4fef6b6872fd">
  <xsd:schema xmlns:xsd="http://www.w3.org/2001/XMLSchema" xmlns:xs="http://www.w3.org/2001/XMLSchema" xmlns:p="http://schemas.microsoft.com/office/2006/metadata/properties" xmlns:ns2="46c3bfcf-1a7c-4e8d-850b-424df944a41c" targetNamespace="http://schemas.microsoft.com/office/2006/metadata/properties" ma:root="true" ma:fieldsID="ec4b5da0439e3ab9e72265aee0adab2b" ns2:_="">
    <xsd:import namespace="46c3bfcf-1a7c-4e8d-850b-424df944a41c"/>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6c3bfcf-1a7c-4e8d-850b-424df944a41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isutüüp"/>
        <xsd:element ref="dc:title" minOccurs="0" maxOccurs="1" ma:index="4" ma:displayName="Pealkiri"/>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E23861B-A437-4089-ABF5-F34ADF621B5B}"/>
</file>

<file path=customXml/itemProps2.xml><?xml version="1.0" encoding="utf-8"?>
<ds:datastoreItem xmlns:ds="http://schemas.openxmlformats.org/officeDocument/2006/customXml" ds:itemID="{F4B1434E-0A34-43AF-BB85-79B744BF6038}"/>
</file>

<file path=customXml/itemProps3.xml><?xml version="1.0" encoding="utf-8"?>
<ds:datastoreItem xmlns:ds="http://schemas.openxmlformats.org/officeDocument/2006/customXml" ds:itemID="{970F3D00-8CD1-4BD6-929B-A279B1686DFF}"/>
</file>

<file path=docProps/app.xml><?xml version="1.0" encoding="utf-8"?>
<Properties xmlns="http://schemas.openxmlformats.org/officeDocument/2006/extended-properties" xmlns:vt="http://schemas.openxmlformats.org/officeDocument/2006/docPropsVTypes">
  <Application>Microsoft Excel Online</Application>
  <Manager/>
  <Company>Registrite ja Infosüsteemide Keskus</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Sirli Jurjev</dc:creator>
  <cp:keywords/>
  <dc:description/>
  <cp:lastModifiedBy/>
  <cp:revision/>
  <dcterms:created xsi:type="dcterms:W3CDTF">2022-11-16T14:42:59Z</dcterms:created>
  <dcterms:modified xsi:type="dcterms:W3CDTF">2025-02-05T13:04:29Z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0x010100E0405586ACDEF3499339FFA5B537C65A</vt:lpwstr>
  </property>
  <property fmtid="{D5CDD505-2E9C-101B-9397-08002B2CF9AE}" pid="3" name="_dlc_DocIdItemGuid">
    <vt:lpwstr>1078ff1a-9385-4ee9-8deb-a9bbac9c2b8b</vt:lpwstr>
  </property>
  <property fmtid="{D5CDD505-2E9C-101B-9397-08002B2CF9AE}" pid="4" name="MediaServiceImageTags">
    <vt:lpwstr/>
  </property>
  <property fmtid="{D5CDD505-2E9C-101B-9397-08002B2CF9AE}" pid="5" name="xd_ProgID">
    <vt:lpwstr/>
  </property>
  <property fmtid="{D5CDD505-2E9C-101B-9397-08002B2CF9AE}" pid="6" name="_SourceUrl">
    <vt:lpwstr/>
  </property>
  <property fmtid="{D5CDD505-2E9C-101B-9397-08002B2CF9AE}" pid="7" name="_SharedFileIndex">
    <vt:lpwstr/>
  </property>
  <property fmtid="{D5CDD505-2E9C-101B-9397-08002B2CF9AE}" pid="8" name="ComplianceAssetId">
    <vt:lpwstr/>
  </property>
  <property fmtid="{D5CDD505-2E9C-101B-9397-08002B2CF9AE}" pid="9" name="TemplateUrl">
    <vt:lpwstr/>
  </property>
  <property fmtid="{D5CDD505-2E9C-101B-9397-08002B2CF9AE}" pid="10" name="_ExtendedDescription">
    <vt:lpwstr/>
  </property>
  <property fmtid="{D5CDD505-2E9C-101B-9397-08002B2CF9AE}" pid="11" name="TriggerFlowInfo">
    <vt:lpwstr/>
  </property>
  <property fmtid="{D5CDD505-2E9C-101B-9397-08002B2CF9AE}" pid="12" name="xd_Signature">
    <vt:bool>false</vt:bool>
  </property>
  <property fmtid="{D5CDD505-2E9C-101B-9397-08002B2CF9AE}" pid="13" name="MSIP_Label_defa4170-0d19-0005-0004-bc88714345d2_Enabled">
    <vt:lpwstr>true</vt:lpwstr>
  </property>
  <property fmtid="{D5CDD505-2E9C-101B-9397-08002B2CF9AE}" pid="14" name="MSIP_Label_defa4170-0d19-0005-0004-bc88714345d2_SetDate">
    <vt:lpwstr>2024-11-12T14:56:44Z</vt:lpwstr>
  </property>
  <property fmtid="{D5CDD505-2E9C-101B-9397-08002B2CF9AE}" pid="15" name="MSIP_Label_defa4170-0d19-0005-0004-bc88714345d2_Method">
    <vt:lpwstr>Standard</vt:lpwstr>
  </property>
  <property fmtid="{D5CDD505-2E9C-101B-9397-08002B2CF9AE}" pid="16" name="MSIP_Label_defa4170-0d19-0005-0004-bc88714345d2_Name">
    <vt:lpwstr>defa4170-0d19-0005-0004-bc88714345d2</vt:lpwstr>
  </property>
  <property fmtid="{D5CDD505-2E9C-101B-9397-08002B2CF9AE}" pid="17" name="MSIP_Label_defa4170-0d19-0005-0004-bc88714345d2_SiteId">
    <vt:lpwstr>8fe098d2-428d-4bd4-9803-7195fe96f0e2</vt:lpwstr>
  </property>
  <property fmtid="{D5CDD505-2E9C-101B-9397-08002B2CF9AE}" pid="18" name="MSIP_Label_defa4170-0d19-0005-0004-bc88714345d2_ActionId">
    <vt:lpwstr>f73cd4a4-cd46-42b3-96fc-011a8d8b8efd</vt:lpwstr>
  </property>
  <property fmtid="{D5CDD505-2E9C-101B-9397-08002B2CF9AE}" pid="19" name="MSIP_Label_defa4170-0d19-0005-0004-bc88714345d2_ContentBits">
    <vt:lpwstr>0</vt:lpwstr>
  </property>
  <property fmtid="{D5CDD505-2E9C-101B-9397-08002B2CF9AE}" pid="20" name="_AdHocReviewCycleID">
    <vt:i4>2107977647</vt:i4>
  </property>
  <property fmtid="{D5CDD505-2E9C-101B-9397-08002B2CF9AE}" pid="21" name="_NewReviewCycle">
    <vt:lpwstr/>
  </property>
  <property fmtid="{D5CDD505-2E9C-101B-9397-08002B2CF9AE}" pid="22" name="_EmailSubject">
    <vt:lpwstr>Julgeolekumaksu kehtestamisega seotud lisakulud - SKA ühekordne tööjõukulu</vt:lpwstr>
  </property>
  <property fmtid="{D5CDD505-2E9C-101B-9397-08002B2CF9AE}" pid="23" name="_AuthorEmail">
    <vt:lpwstr>evelina.teearu@sotsiaalkindlustusamet.ee</vt:lpwstr>
  </property>
  <property fmtid="{D5CDD505-2E9C-101B-9397-08002B2CF9AE}" pid="24" name="_AuthorEmailDisplayName">
    <vt:lpwstr>Evelina Teearu</vt:lpwstr>
  </property>
  <property fmtid="{D5CDD505-2E9C-101B-9397-08002B2CF9AE}" pid="25" name="_PreviousAdHocReviewCycleID">
    <vt:i4>956750399</vt:i4>
  </property>
  <property fmtid="{D5CDD505-2E9C-101B-9397-08002B2CF9AE}" pid="26" name="_ReviewingToolsShownOnce">
    <vt:lpwstr/>
  </property>
</Properties>
</file>