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kontor.rik.ee/sm/Shared Documents/Välisabi ja struktuuritoetuste rakendamine/Välisvahendid/SF2021-2027/Toetuse andmise tingimused (TATid)/6.1.9 RTO ÕÜF TAT/TAT muutmine/muudatus kevad 2024/kinnitamisele/"/>
    </mc:Choice>
  </mc:AlternateContent>
  <xr:revisionPtr revIDLastSave="5" documentId="13_ncr:1_{84A9C03E-60A4-4DD2-93FC-F7B70D5D13B9}" xr6:coauthVersionLast="47" xr6:coauthVersionMax="47" xr10:uidLastSave="{DC7F9DC6-95E7-4BC3-9C8A-F74716D3D765}"/>
  <bookViews>
    <workbookView xWindow="-120" yWindow="-120" windowWidth="29040" windowHeight="15840" xr2:uid="{00000000-000D-0000-FFFF-FFFF00000000}"/>
  </bookViews>
  <sheets>
    <sheet name="Leht1" sheetId="1" r:id="rId1"/>
  </sheets>
  <definedNames>
    <definedName name="Tekst6" localSheetId="0">Leht1!$C$12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19" i="1"/>
  <c r="D23" i="1" s="1"/>
  <c r="E33" i="1" s="1"/>
  <c r="C19" i="1"/>
  <c r="C23" i="1" s="1"/>
  <c r="C33" i="1" s="1"/>
  <c r="O33" i="1"/>
  <c r="O35" i="1" s="1"/>
  <c r="M33" i="1"/>
  <c r="M34" i="1" s="1"/>
  <c r="K33" i="1"/>
  <c r="K34" i="1" s="1"/>
  <c r="K35" i="1"/>
  <c r="I33" i="1"/>
  <c r="I34" i="1" s="1"/>
  <c r="E21" i="1"/>
  <c r="E20" i="1"/>
  <c r="E15" i="1"/>
  <c r="E14" i="1"/>
  <c r="E13" i="1"/>
  <c r="G33" i="1"/>
  <c r="G34" i="1" s="1"/>
  <c r="O34" i="1" l="1"/>
  <c r="M35" i="1"/>
  <c r="I35" i="1"/>
  <c r="G35" i="1"/>
  <c r="E19" i="1"/>
  <c r="E23" i="1" s="1"/>
  <c r="C24" i="1" s="1"/>
  <c r="E32" i="1"/>
  <c r="E35" i="1"/>
  <c r="E34" i="1"/>
  <c r="C34" i="1"/>
  <c r="C35" i="1"/>
  <c r="C32" i="1"/>
  <c r="Q32" i="1" s="1"/>
  <c r="Q33" i="1" s="1"/>
  <c r="Q34" i="1" l="1"/>
  <c r="Q35" i="1"/>
</calcChain>
</file>

<file path=xl/sharedStrings.xml><?xml version="1.0" encoding="utf-8"?>
<sst xmlns="http://schemas.openxmlformats.org/spreadsheetml/2006/main" count="69" uniqueCount="50">
  <si>
    <t>Lisa 2</t>
  </si>
  <si>
    <t>TAT eelarve kulukohtade kaupa</t>
  </si>
  <si>
    <r>
      <t>TAT abikõlblikkuse periood: 01.01.2023</t>
    </r>
    <r>
      <rPr>
        <sz val="10"/>
        <rFont val="Calibri"/>
        <family val="2"/>
        <charset val="186"/>
      </rPr>
      <t>–</t>
    </r>
    <r>
      <rPr>
        <sz val="10"/>
        <rFont val="Arial"/>
        <family val="2"/>
        <charset val="186"/>
      </rPr>
      <t>31.12.2029</t>
    </r>
  </si>
  <si>
    <t>TAT nimi:</t>
  </si>
  <si>
    <t>Põlevkivi kaevandamise ja töötlemisega seotud keskkonnaprobleemide lahendamine ja tervisekahjude vähendamine</t>
  </si>
  <si>
    <t>TAT elluviija on Sotsiaalministeerium ja partner on Terviseamet</t>
  </si>
  <si>
    <t>Rea nr</t>
  </si>
  <si>
    <t>Kulukoht</t>
  </si>
  <si>
    <t>Aasta</t>
  </si>
  <si>
    <r>
      <t>Kokku 2023</t>
    </r>
    <r>
      <rPr>
        <b/>
        <sz val="10"/>
        <rFont val="Calibri"/>
        <family val="2"/>
        <charset val="186"/>
      </rPr>
      <t>–</t>
    </r>
    <r>
      <rPr>
        <b/>
        <sz val="10"/>
        <rFont val="Arial"/>
        <family val="2"/>
        <charset val="186"/>
      </rPr>
      <t>2024</t>
    </r>
  </si>
  <si>
    <t xml:space="preserve">Abikõlblik kulu </t>
  </si>
  <si>
    <t>1</t>
  </si>
  <si>
    <t>Kemikaalide riskide hindamine</t>
  </si>
  <si>
    <t>1.1</t>
  </si>
  <si>
    <t>Koolitusvajaduse hindamine</t>
  </si>
  <si>
    <t>1.2</t>
  </si>
  <si>
    <t>Koolitusteemade ülevaatus</t>
  </si>
  <si>
    <t>1.3</t>
  </si>
  <si>
    <t>Koolitajate väljaselgitamine ja riigihanke korraldamine</t>
  </si>
  <si>
    <t>1.4</t>
  </si>
  <si>
    <t>Koolituse jaoks materjalide ja tööriistade kohandamine</t>
  </si>
  <si>
    <t>1.5</t>
  </si>
  <si>
    <t>Koolituste korraldamine</t>
  </si>
  <si>
    <t>2</t>
  </si>
  <si>
    <t>Biomonitooringu korraldamine põlevkivisektoriga kokkupuutuva elanikkonna seas</t>
  </si>
  <si>
    <t>2.1</t>
  </si>
  <si>
    <t>Uuringu lähteülesande püstitamine</t>
  </si>
  <si>
    <t>2.2</t>
  </si>
  <si>
    <t>Uuringu läbiviija(te) leidmine</t>
  </si>
  <si>
    <t>2.3</t>
  </si>
  <si>
    <t>Uuringu tegevustega alustamine - ettevalmistavad tegevused ja analüüsid</t>
  </si>
  <si>
    <t>3</t>
  </si>
  <si>
    <t>Kokku (rida 1 + rida 2)</t>
  </si>
  <si>
    <t>4</t>
  </si>
  <si>
    <r>
      <t>Jaotamata eelarve (2025</t>
    </r>
    <r>
      <rPr>
        <b/>
        <sz val="10"/>
        <rFont val="Calibri"/>
        <family val="2"/>
        <charset val="186"/>
      </rPr>
      <t>–</t>
    </r>
    <r>
      <rPr>
        <b/>
        <sz val="10"/>
        <rFont val="Arial"/>
        <family val="2"/>
        <charset val="186"/>
      </rPr>
      <t>2029)</t>
    </r>
  </si>
  <si>
    <t>5</t>
  </si>
  <si>
    <r>
      <t>Eelarve kokku (2023</t>
    </r>
    <r>
      <rPr>
        <b/>
        <sz val="10"/>
        <rFont val="Calibri"/>
        <family val="2"/>
        <charset val="186"/>
      </rPr>
      <t>–</t>
    </r>
    <r>
      <rPr>
        <b/>
        <sz val="10"/>
        <rFont val="Arial"/>
        <family val="2"/>
        <charset val="186"/>
      </rPr>
      <t>2029)</t>
    </r>
  </si>
  <si>
    <t>TAT finantsplaan</t>
  </si>
  <si>
    <t>Finantsallikate jaotus</t>
  </si>
  <si>
    <t>Summa</t>
  </si>
  <si>
    <t>Osakaal (%)</t>
  </si>
  <si>
    <t xml:space="preserve">Kokku </t>
  </si>
  <si>
    <t>TAT eelarve kokku aastate kaupa (rida 2 + rida 3)</t>
  </si>
  <si>
    <t>Toetus kokku (rida 2.1 + rida 2.2)</t>
  </si>
  <si>
    <t>sh ÕÜF-i osalus (kuni 70%)</t>
  </si>
  <si>
    <t>sh riiklik kaasfinantseering</t>
  </si>
  <si>
    <t xml:space="preserve">Omafinantseering </t>
  </si>
  <si>
    <t xml:space="preserve"> "Terviseministri 30. augusti 2023. a käskkirjaga nr 126 kinnitatud toetuse andmise tingimuste "Põlevkivi kaevandamise ja töötlemisega seotud keskkonnaprobleemide lahendamine ja tervisekahjude vähendamine" muutmine"</t>
  </si>
  <si>
    <t>Osakaal</t>
  </si>
  <si>
    <t>Terviseministri  ......05.2024. a käskkirja nr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</si>
</sst>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k_r_-;\-* #,##0.00\ _k_r_-;_-* &quot;-&quot;??\ _k_r_-;_-@_-"/>
    <numFmt numFmtId="165" formatCode="_-* #,##0\ _€_-;\-* #,##0\ _€_-;_-* &quot;-&quot;??\ _€_-;_-@_-"/>
  </numFmts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sz val="16"/>
      <name val="Arial"/>
      <family val="2"/>
      <charset val="186"/>
    </font>
    <font>
      <sz val="8"/>
      <name val="Calibri"/>
      <family val="2"/>
      <charset val="186"/>
      <scheme val="minor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i/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lightDown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00">
    <xf numFmtId="0" fontId="0" fillId="0" borderId="0" xfId="0"/>
    <xf numFmtId="0" fontId="1" fillId="0" borderId="0" xfId="0" applyFont="1"/>
    <xf numFmtId="3" fontId="1" fillId="0" borderId="0" xfId="1" applyNumberFormat="1" applyAlignment="1">
      <alignment horizontal="right"/>
    </xf>
    <xf numFmtId="0" fontId="1" fillId="0" borderId="0" xfId="1"/>
    <xf numFmtId="3" fontId="1" fillId="0" borderId="0" xfId="1" applyNumberFormat="1" applyAlignment="1">
      <alignment horizontal="right" wrapText="1"/>
    </xf>
    <xf numFmtId="0" fontId="2" fillId="0" borderId="0" xfId="0" applyFont="1" applyAlignment="1">
      <alignment horizontal="right" vertical="center"/>
    </xf>
    <xf numFmtId="0" fontId="2" fillId="0" borderId="0" xfId="1" applyFont="1" applyAlignment="1">
      <alignment horizontal="left"/>
    </xf>
    <xf numFmtId="0" fontId="1" fillId="0" borderId="0" xfId="1" applyAlignment="1">
      <alignment wrapText="1"/>
    </xf>
    <xf numFmtId="0" fontId="1" fillId="0" borderId="0" xfId="1" applyAlignment="1">
      <alignment horizontal="left"/>
    </xf>
    <xf numFmtId="0" fontId="1" fillId="0" borderId="0" xfId="1" applyAlignment="1">
      <alignment horizontal="left" vertical="top"/>
    </xf>
    <xf numFmtId="0" fontId="1" fillId="0" borderId="0" xfId="0" applyFont="1" applyAlignment="1">
      <alignment horizontal="right" vertical="center"/>
    </xf>
    <xf numFmtId="0" fontId="2" fillId="0" borderId="1" xfId="1" applyFont="1" applyBorder="1" applyAlignment="1">
      <alignment horizontal="center" vertical="top" wrapText="1"/>
    </xf>
    <xf numFmtId="3" fontId="2" fillId="0" borderId="0" xfId="1" applyNumberFormat="1" applyFont="1" applyAlignment="1">
      <alignment horizontal="center"/>
    </xf>
    <xf numFmtId="0" fontId="2" fillId="0" borderId="1" xfId="2" applyNumberFormat="1" applyFont="1" applyBorder="1" applyAlignment="1">
      <alignment horizontal="center"/>
    </xf>
    <xf numFmtId="0" fontId="2" fillId="0" borderId="6" xfId="2" applyNumberFormat="1" applyFont="1" applyBorder="1" applyAlignment="1">
      <alignment horizontal="center"/>
    </xf>
    <xf numFmtId="0" fontId="2" fillId="0" borderId="0" xfId="1" applyFont="1"/>
    <xf numFmtId="3" fontId="1" fillId="0" borderId="0" xfId="0" applyNumberFormat="1" applyFont="1" applyAlignment="1">
      <alignment horizontal="right"/>
    </xf>
    <xf numFmtId="3" fontId="2" fillId="0" borderId="2" xfId="1" applyNumberFormat="1" applyFont="1" applyBorder="1" applyAlignment="1">
      <alignment horizontal="center" vertical="top" wrapText="1"/>
    </xf>
    <xf numFmtId="49" fontId="2" fillId="0" borderId="6" xfId="1" applyNumberFormat="1" applyFont="1" applyBorder="1" applyAlignment="1">
      <alignment vertical="center"/>
    </xf>
    <xf numFmtId="4" fontId="2" fillId="0" borderId="1" xfId="1" applyNumberFormat="1" applyFont="1" applyBorder="1" applyAlignment="1">
      <alignment vertical="center"/>
    </xf>
    <xf numFmtId="4" fontId="2" fillId="0" borderId="2" xfId="1" applyNumberFormat="1" applyFont="1" applyBorder="1" applyAlignment="1">
      <alignment vertical="center"/>
    </xf>
    <xf numFmtId="0" fontId="1" fillId="0" borderId="0" xfId="1" applyAlignment="1">
      <alignment vertical="center"/>
    </xf>
    <xf numFmtId="49" fontId="1" fillId="0" borderId="1" xfId="1" applyNumberFormat="1" applyBorder="1" applyAlignment="1">
      <alignment vertical="center"/>
    </xf>
    <xf numFmtId="0" fontId="1" fillId="0" borderId="1" xfId="0" applyFont="1" applyBorder="1" applyAlignment="1">
      <alignment vertical="top" wrapText="1"/>
    </xf>
    <xf numFmtId="4" fontId="1" fillId="0" borderId="1" xfId="1" applyNumberFormat="1" applyBorder="1" applyAlignment="1">
      <alignment vertical="center"/>
    </xf>
    <xf numFmtId="0" fontId="2" fillId="0" borderId="0" xfId="1" applyFont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49" fontId="2" fillId="0" borderId="1" xfId="1" applyNumberFormat="1" applyFont="1" applyBorder="1" applyAlignment="1">
      <alignment vertical="center"/>
    </xf>
    <xf numFmtId="3" fontId="1" fillId="0" borderId="0" xfId="1" applyNumberFormat="1"/>
    <xf numFmtId="49" fontId="1" fillId="0" borderId="6" xfId="1" applyNumberFormat="1" applyBorder="1" applyAlignment="1">
      <alignment vertical="center"/>
    </xf>
    <xf numFmtId="4" fontId="1" fillId="0" borderId="6" xfId="1" applyNumberFormat="1" applyBorder="1" applyAlignment="1">
      <alignment vertical="center"/>
    </xf>
    <xf numFmtId="0" fontId="1" fillId="0" borderId="6" xfId="1" applyBorder="1" applyAlignment="1">
      <alignment vertical="center" wrapText="1"/>
    </xf>
    <xf numFmtId="0" fontId="1" fillId="0" borderId="0" xfId="1" applyAlignment="1">
      <alignment horizontal="center" vertical="top"/>
    </xf>
    <xf numFmtId="165" fontId="2" fillId="0" borderId="0" xfId="1" applyNumberFormat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2" fillId="0" borderId="1" xfId="1" applyFont="1" applyBorder="1" applyAlignment="1">
      <alignment vertical="center" wrapText="1"/>
    </xf>
    <xf numFmtId="0" fontId="11" fillId="0" borderId="0" xfId="1" applyFont="1" applyAlignment="1">
      <alignment vertical="center"/>
    </xf>
    <xf numFmtId="0" fontId="2" fillId="0" borderId="3" xfId="1" applyFont="1" applyBorder="1" applyAlignment="1">
      <alignment vertical="center" wrapText="1"/>
    </xf>
    <xf numFmtId="0" fontId="2" fillId="0" borderId="3" xfId="1" applyFont="1" applyBorder="1" applyAlignment="1">
      <alignment vertical="top" wrapText="1"/>
    </xf>
    <xf numFmtId="4" fontId="2" fillId="0" borderId="3" xfId="1" applyNumberFormat="1" applyFont="1" applyBorder="1" applyAlignment="1">
      <alignment vertical="center"/>
    </xf>
    <xf numFmtId="0" fontId="12" fillId="0" borderId="0" xfId="0" applyFont="1"/>
    <xf numFmtId="49" fontId="2" fillId="0" borderId="0" xfId="1" applyNumberFormat="1" applyFont="1" applyAlignment="1">
      <alignment vertical="center"/>
    </xf>
    <xf numFmtId="0" fontId="2" fillId="0" borderId="0" xfId="1" applyFont="1" applyAlignment="1">
      <alignment vertical="top" wrapText="1"/>
    </xf>
    <xf numFmtId="3" fontId="2" fillId="0" borderId="0" xfId="1" applyNumberFormat="1" applyFont="1" applyAlignment="1">
      <alignment vertical="center"/>
    </xf>
    <xf numFmtId="3" fontId="1" fillId="0" borderId="0" xfId="1" applyNumberFormat="1" applyAlignment="1">
      <alignment vertical="center"/>
    </xf>
    <xf numFmtId="4" fontId="1" fillId="0" borderId="0" xfId="1" applyNumberFormat="1" applyAlignment="1">
      <alignment vertical="center"/>
    </xf>
    <xf numFmtId="4" fontId="1" fillId="0" borderId="0" xfId="1" applyNumberFormat="1"/>
    <xf numFmtId="3" fontId="1" fillId="0" borderId="0" xfId="1" applyNumberFormat="1" applyAlignment="1">
      <alignment vertical="top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wrapText="1"/>
    </xf>
    <xf numFmtId="0" fontId="2" fillId="0" borderId="0" xfId="1" applyFont="1" applyAlignment="1">
      <alignment horizontal="center" vertical="top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 wrapText="1" shrinkToFit="1"/>
    </xf>
    <xf numFmtId="4" fontId="2" fillId="0" borderId="0" xfId="0" applyNumberFormat="1" applyFont="1"/>
    <xf numFmtId="4" fontId="2" fillId="0" borderId="1" xfId="1" applyNumberFormat="1" applyFont="1" applyBorder="1" applyAlignment="1">
      <alignment vertical="top"/>
    </xf>
    <xf numFmtId="4" fontId="2" fillId="0" borderId="0" xfId="1" applyNumberFormat="1" applyFont="1"/>
    <xf numFmtId="4" fontId="1" fillId="0" borderId="0" xfId="1" applyNumberFormat="1" applyAlignment="1">
      <alignment vertical="top"/>
    </xf>
    <xf numFmtId="4" fontId="2" fillId="0" borderId="0" xfId="1" applyNumberFormat="1" applyFont="1" applyAlignment="1">
      <alignment vertical="top"/>
    </xf>
    <xf numFmtId="0" fontId="1" fillId="0" borderId="0" xfId="1" applyAlignment="1">
      <alignment vertical="top"/>
    </xf>
    <xf numFmtId="0" fontId="2" fillId="0" borderId="1" xfId="1" applyFont="1" applyBorder="1" applyAlignment="1">
      <alignment vertical="top" wrapText="1"/>
    </xf>
    <xf numFmtId="9" fontId="2" fillId="0" borderId="1" xfId="8" applyFont="1" applyBorder="1" applyAlignment="1">
      <alignment vertical="top"/>
    </xf>
    <xf numFmtId="3" fontId="2" fillId="0" borderId="0" xfId="1" applyNumberFormat="1" applyFont="1" applyAlignment="1">
      <alignment vertical="top"/>
    </xf>
    <xf numFmtId="49" fontId="1" fillId="0" borderId="1" xfId="1" applyNumberFormat="1" applyBorder="1" applyAlignment="1">
      <alignment horizontal="left" vertical="top"/>
    </xf>
    <xf numFmtId="0" fontId="1" fillId="0" borderId="1" xfId="1" applyBorder="1" applyAlignment="1">
      <alignment vertical="top" wrapText="1" shrinkToFit="1"/>
    </xf>
    <xf numFmtId="4" fontId="1" fillId="0" borderId="1" xfId="1" applyNumberFormat="1" applyBorder="1" applyAlignment="1">
      <alignment vertical="top"/>
    </xf>
    <xf numFmtId="9" fontId="1" fillId="0" borderId="1" xfId="8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9" fontId="1" fillId="0" borderId="1" xfId="8" applyFont="1" applyBorder="1" applyAlignment="1">
      <alignment horizontal="right" vertical="center"/>
    </xf>
    <xf numFmtId="3" fontId="2" fillId="0" borderId="1" xfId="1" applyNumberFormat="1" applyFont="1" applyBorder="1" applyAlignment="1">
      <alignment vertical="top"/>
    </xf>
    <xf numFmtId="3" fontId="2" fillId="0" borderId="1" xfId="1" applyNumberFormat="1" applyFont="1" applyBorder="1" applyAlignment="1">
      <alignment horizontal="right" vertical="center"/>
    </xf>
    <xf numFmtId="0" fontId="1" fillId="0" borderId="0" xfId="1" applyAlignment="1">
      <alignment horizontal="left" vertical="top" wrapText="1"/>
    </xf>
    <xf numFmtId="10" fontId="1" fillId="0" borderId="0" xfId="1" applyNumberFormat="1" applyAlignment="1">
      <alignment horizontal="right" vertical="center"/>
    </xf>
    <xf numFmtId="3" fontId="1" fillId="0" borderId="0" xfId="1" applyNumberForma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7" fillId="0" borderId="0" xfId="1" applyNumberFormat="1" applyFont="1" applyAlignment="1">
      <alignment horizontal="center" wrapText="1"/>
    </xf>
    <xf numFmtId="0" fontId="13" fillId="0" borderId="0" xfId="0" applyFont="1" applyAlignment="1">
      <alignment vertical="center"/>
    </xf>
    <xf numFmtId="3" fontId="2" fillId="0" borderId="0" xfId="1" applyNumberFormat="1" applyFont="1"/>
    <xf numFmtId="0" fontId="3" fillId="0" borderId="0" xfId="1" applyFont="1"/>
    <xf numFmtId="0" fontId="2" fillId="0" borderId="0" xfId="1" applyFont="1" applyAlignment="1">
      <alignment horizontal="center" vertical="top"/>
    </xf>
    <xf numFmtId="4" fontId="2" fillId="2" borderId="5" xfId="1" applyNumberFormat="1" applyFont="1" applyFill="1" applyBorder="1" applyAlignment="1">
      <alignment vertical="center"/>
    </xf>
    <xf numFmtId="4" fontId="2" fillId="2" borderId="4" xfId="1" applyNumberFormat="1" applyFont="1" applyFill="1" applyBorder="1" applyAlignment="1">
      <alignment vertical="center"/>
    </xf>
    <xf numFmtId="4" fontId="1" fillId="2" borderId="3" xfId="1" applyNumberFormat="1" applyFill="1" applyBorder="1" applyAlignment="1">
      <alignment vertical="center"/>
    </xf>
    <xf numFmtId="4" fontId="1" fillId="2" borderId="4" xfId="1" applyNumberFormat="1" applyFill="1" applyBorder="1" applyAlignment="1">
      <alignment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49" fontId="2" fillId="0" borderId="1" xfId="1" applyNumberFormat="1" applyFont="1" applyBorder="1" applyAlignment="1">
      <alignment horizontal="center" vertical="top" wrapText="1"/>
    </xf>
    <xf numFmtId="0" fontId="2" fillId="0" borderId="1" xfId="1" applyFont="1" applyBorder="1" applyAlignment="1">
      <alignment horizontal="center" vertical="top" wrapText="1"/>
    </xf>
    <xf numFmtId="3" fontId="2" fillId="0" borderId="3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4" xfId="1" applyNumberFormat="1" applyFont="1" applyBorder="1" applyAlignment="1">
      <alignment horizontal="center"/>
    </xf>
    <xf numFmtId="3" fontId="1" fillId="0" borderId="0" xfId="1" applyNumberForma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0" fontId="2" fillId="0" borderId="3" xfId="2" applyNumberFormat="1" applyFont="1" applyBorder="1" applyAlignment="1">
      <alignment horizontal="center" vertical="top"/>
    </xf>
    <xf numFmtId="0" fontId="2" fillId="0" borderId="5" xfId="2" applyNumberFormat="1" applyFont="1" applyBorder="1" applyAlignment="1">
      <alignment horizontal="center" vertical="top"/>
    </xf>
    <xf numFmtId="0" fontId="2" fillId="0" borderId="4" xfId="2" applyNumberFormat="1" applyFont="1" applyBorder="1" applyAlignment="1">
      <alignment horizontal="center" vertical="top"/>
    </xf>
    <xf numFmtId="0" fontId="2" fillId="0" borderId="0" xfId="1" applyFont="1" applyAlignment="1">
      <alignment horizontal="center" vertical="top"/>
    </xf>
    <xf numFmtId="0" fontId="2" fillId="0" borderId="0" xfId="2" applyNumberFormat="1" applyFont="1" applyAlignment="1">
      <alignment horizontal="center" vertical="top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</cellXfs>
  <cellStyles count="9">
    <cellStyle name="Koma 2" xfId="2" xr:uid="{00000000-0005-0000-0000-000001000000}"/>
    <cellStyle name="Normaallaad" xfId="0" builtinId="0"/>
    <cellStyle name="Normaallaad 2" xfId="1" xr:uid="{00000000-0005-0000-0000-000003000000}"/>
    <cellStyle name="Normaallaad 2 2" xfId="7" xr:uid="{00000000-0005-0000-0000-000004000000}"/>
    <cellStyle name="Normaallaad 2 3" xfId="4" xr:uid="{00000000-0005-0000-0000-000005000000}"/>
    <cellStyle name="Normaallaad 3" xfId="5" xr:uid="{00000000-0005-0000-0000-000006000000}"/>
    <cellStyle name="Protsent" xfId="8" builtinId="5"/>
    <cellStyle name="Protsent 2" xfId="6" xr:uid="{00000000-0005-0000-0000-000008000000}"/>
    <cellStyle name="Valuuta 2" xfId="3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66"/>
  <sheetViews>
    <sheetView tabSelected="1" topLeftCell="B3" zoomScale="96" zoomScaleNormal="96" zoomScalePageLayoutView="73" workbookViewId="0">
      <selection activeCell="P32" sqref="P32"/>
    </sheetView>
  </sheetViews>
  <sheetFormatPr defaultColWidth="9.140625" defaultRowHeight="12.75" x14ac:dyDescent="0.2"/>
  <cols>
    <col min="1" max="1" width="10.42578125" style="3" customWidth="1"/>
    <col min="2" max="2" width="58" style="7" customWidth="1"/>
    <col min="3" max="3" width="16.140625" style="2" customWidth="1"/>
    <col min="4" max="4" width="14.140625" style="2" customWidth="1"/>
    <col min="5" max="5" width="16.85546875" style="2" customWidth="1"/>
    <col min="6" max="6" width="14.140625" style="2" bestFit="1" customWidth="1"/>
    <col min="7" max="8" width="17.42578125" style="2" customWidth="1"/>
    <col min="9" max="9" width="14.85546875" style="2" customWidth="1"/>
    <col min="10" max="10" width="11.5703125" style="2" customWidth="1"/>
    <col min="11" max="11" width="14.140625" style="2" customWidth="1"/>
    <col min="12" max="12" width="11.5703125" style="2" customWidth="1"/>
    <col min="13" max="13" width="12.85546875" style="2" customWidth="1"/>
    <col min="14" max="14" width="10.140625" style="2" customWidth="1"/>
    <col min="15" max="15" width="12.85546875" style="2" customWidth="1"/>
    <col min="16" max="16" width="10.140625" style="2" customWidth="1"/>
    <col min="17" max="17" width="13.140625" style="2" customWidth="1"/>
    <col min="18" max="18" width="9.140625" style="2" customWidth="1"/>
    <col min="19" max="19" width="15.85546875" style="2" customWidth="1"/>
    <col min="20" max="20" width="13.42578125" style="2" customWidth="1"/>
    <col min="21" max="21" width="16.140625" style="2" customWidth="1"/>
    <col min="22" max="22" width="6.140625" style="2" customWidth="1"/>
    <col min="23" max="25" width="13.85546875" style="2" customWidth="1"/>
    <col min="26" max="26" width="14" style="3" customWidth="1"/>
    <col min="27" max="27" width="9" style="3" customWidth="1"/>
    <col min="28" max="28" width="15.5703125" style="3" customWidth="1"/>
    <col min="29" max="16384" width="9.140625" style="3"/>
  </cols>
  <sheetData>
    <row r="1" spans="1:25" x14ac:dyDescent="0.2">
      <c r="A1" s="1"/>
      <c r="B1" s="1"/>
      <c r="C1" s="1"/>
      <c r="D1" s="1"/>
      <c r="I1" s="2" t="s">
        <v>49</v>
      </c>
    </row>
    <row r="2" spans="1:25" ht="54.95" customHeight="1" x14ac:dyDescent="0.2">
      <c r="A2" s="1"/>
      <c r="B2" s="1"/>
      <c r="C2" s="1"/>
      <c r="D2" s="1"/>
      <c r="F2" s="91" t="s">
        <v>47</v>
      </c>
      <c r="G2" s="91"/>
      <c r="H2" s="91"/>
      <c r="I2" s="91"/>
    </row>
    <row r="3" spans="1:25" x14ac:dyDescent="0.2">
      <c r="A3" s="1"/>
      <c r="B3" s="1"/>
      <c r="C3" s="1"/>
      <c r="D3" s="1"/>
      <c r="I3" s="2" t="s">
        <v>0</v>
      </c>
    </row>
    <row r="4" spans="1:25" x14ac:dyDescent="0.2">
      <c r="A4" s="1"/>
      <c r="B4" s="1"/>
      <c r="C4" s="1"/>
      <c r="D4" s="1"/>
      <c r="E4" s="5"/>
      <c r="F4" s="1"/>
      <c r="G4" s="1"/>
      <c r="H4" s="1"/>
      <c r="I4" s="1"/>
    </row>
    <row r="5" spans="1:25" x14ac:dyDescent="0.2">
      <c r="A5" s="6" t="s">
        <v>1</v>
      </c>
      <c r="C5" s="1"/>
      <c r="D5" s="1"/>
      <c r="E5" s="5"/>
      <c r="F5" s="1"/>
      <c r="G5" s="1"/>
      <c r="H5" s="1"/>
      <c r="I5" s="1"/>
    </row>
    <row r="6" spans="1:25" x14ac:dyDescent="0.2">
      <c r="A6" s="8" t="s">
        <v>2</v>
      </c>
      <c r="C6" s="1"/>
      <c r="D6" s="1"/>
      <c r="E6" s="5"/>
      <c r="F6" s="1"/>
      <c r="G6" s="1"/>
      <c r="H6" s="1"/>
      <c r="I6" s="1"/>
    </row>
    <row r="7" spans="1:25" ht="38.25" x14ac:dyDescent="0.2">
      <c r="A7" s="9" t="s">
        <v>3</v>
      </c>
      <c r="B7" s="7" t="s">
        <v>4</v>
      </c>
      <c r="C7" s="1"/>
      <c r="D7" s="1"/>
      <c r="E7" s="10"/>
      <c r="F7" s="1"/>
      <c r="G7" s="1"/>
      <c r="H7" s="1"/>
      <c r="I7" s="1"/>
    </row>
    <row r="8" spans="1:25" x14ac:dyDescent="0.2">
      <c r="A8" s="8" t="s">
        <v>5</v>
      </c>
      <c r="C8" s="1"/>
      <c r="D8" s="1"/>
      <c r="E8" s="1"/>
      <c r="F8" s="1"/>
      <c r="G8" s="1"/>
      <c r="H8" s="1"/>
      <c r="I8" s="1"/>
    </row>
    <row r="9" spans="1:25" x14ac:dyDescent="0.2">
      <c r="A9" s="8"/>
      <c r="C9" s="1"/>
      <c r="D9" s="1"/>
      <c r="E9" s="1"/>
      <c r="F9" s="1"/>
      <c r="G9" s="1"/>
      <c r="H9" s="1"/>
      <c r="I9" s="1"/>
    </row>
    <row r="10" spans="1:25" x14ac:dyDescent="0.2">
      <c r="A10" s="86" t="s">
        <v>6</v>
      </c>
      <c r="B10" s="87" t="s">
        <v>7</v>
      </c>
      <c r="C10" s="88" t="s">
        <v>8</v>
      </c>
      <c r="D10" s="89"/>
      <c r="E10" s="90"/>
      <c r="F10" s="12"/>
    </row>
    <row r="11" spans="1:25" x14ac:dyDescent="0.2">
      <c r="A11" s="86"/>
      <c r="B11" s="87"/>
      <c r="C11" s="13">
        <v>2023</v>
      </c>
      <c r="D11" s="13">
        <v>2024</v>
      </c>
      <c r="E11" s="14" t="s">
        <v>9</v>
      </c>
      <c r="F11" s="15"/>
      <c r="Q11" s="16"/>
    </row>
    <row r="12" spans="1:25" ht="15" customHeight="1" x14ac:dyDescent="0.2">
      <c r="A12" s="86"/>
      <c r="B12" s="87"/>
      <c r="C12" s="17" t="s">
        <v>10</v>
      </c>
      <c r="D12" s="17" t="s">
        <v>10</v>
      </c>
      <c r="E12" s="17" t="s">
        <v>10</v>
      </c>
      <c r="F12" s="15"/>
      <c r="T12" s="91"/>
      <c r="U12" s="91"/>
      <c r="V12" s="91"/>
      <c r="W12" s="91"/>
      <c r="X12" s="4"/>
      <c r="Y12" s="4"/>
    </row>
    <row r="13" spans="1:25" ht="15" customHeight="1" x14ac:dyDescent="0.2">
      <c r="A13" s="18" t="s">
        <v>11</v>
      </c>
      <c r="B13" s="84" t="s">
        <v>12</v>
      </c>
      <c r="C13" s="19">
        <v>0</v>
      </c>
      <c r="D13" s="19">
        <v>0</v>
      </c>
      <c r="E13" s="20">
        <f>SUM(C13:D13)</f>
        <v>0</v>
      </c>
      <c r="F13" s="21"/>
      <c r="V13" s="3"/>
    </row>
    <row r="14" spans="1:25" ht="12.6" customHeight="1" x14ac:dyDescent="0.2">
      <c r="A14" s="22" t="s">
        <v>13</v>
      </c>
      <c r="B14" s="23" t="s">
        <v>14</v>
      </c>
      <c r="C14" s="24">
        <v>0</v>
      </c>
      <c r="D14" s="24">
        <v>0</v>
      </c>
      <c r="E14" s="20">
        <f t="shared" ref="E14:E21" si="0">C14+D14</f>
        <v>0</v>
      </c>
      <c r="F14" s="25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x14ac:dyDescent="0.2">
      <c r="A15" s="22" t="s">
        <v>15</v>
      </c>
      <c r="B15" s="23" t="s">
        <v>16</v>
      </c>
      <c r="C15" s="24">
        <v>0</v>
      </c>
      <c r="D15" s="24">
        <v>0</v>
      </c>
      <c r="E15" s="20">
        <f t="shared" si="0"/>
        <v>0</v>
      </c>
      <c r="F15" s="25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3.5" customHeight="1" x14ac:dyDescent="0.2">
      <c r="A16" s="22" t="s">
        <v>17</v>
      </c>
      <c r="B16" s="26" t="s">
        <v>18</v>
      </c>
      <c r="C16" s="24">
        <v>0</v>
      </c>
      <c r="D16" s="24">
        <v>0</v>
      </c>
      <c r="E16" s="24">
        <v>0</v>
      </c>
      <c r="F16" s="25"/>
    </row>
    <row r="17" spans="1:25" ht="13.5" customHeight="1" x14ac:dyDescent="0.2">
      <c r="A17" s="22" t="s">
        <v>19</v>
      </c>
      <c r="B17" s="27" t="s">
        <v>20</v>
      </c>
      <c r="C17" s="24">
        <v>0</v>
      </c>
      <c r="D17" s="24">
        <v>0</v>
      </c>
      <c r="E17" s="24">
        <v>0</v>
      </c>
      <c r="F17" s="25"/>
    </row>
    <row r="18" spans="1:25" x14ac:dyDescent="0.2">
      <c r="A18" s="22" t="s">
        <v>21</v>
      </c>
      <c r="B18" s="27" t="s">
        <v>22</v>
      </c>
      <c r="C18" s="24">
        <v>0</v>
      </c>
      <c r="D18" s="24">
        <v>0</v>
      </c>
      <c r="E18" s="24">
        <v>0</v>
      </c>
      <c r="F18" s="25"/>
    </row>
    <row r="19" spans="1:25" ht="27" customHeight="1" x14ac:dyDescent="0.2">
      <c r="A19" s="28" t="s">
        <v>23</v>
      </c>
      <c r="B19" s="85" t="s">
        <v>24</v>
      </c>
      <c r="C19" s="19">
        <f>SUM(C20:C22)</f>
        <v>0</v>
      </c>
      <c r="D19" s="19">
        <f>SUM(D20:D22)</f>
        <v>500000</v>
      </c>
      <c r="E19" s="20">
        <f t="shared" ref="E19" si="1">SUM(C19:D19)</f>
        <v>500000</v>
      </c>
      <c r="F19" s="2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9"/>
    </row>
    <row r="20" spans="1:25" s="15" customFormat="1" ht="13.5" customHeight="1" x14ac:dyDescent="0.2">
      <c r="A20" s="30" t="s">
        <v>25</v>
      </c>
      <c r="B20" s="26" t="s">
        <v>26</v>
      </c>
      <c r="C20" s="31">
        <v>0</v>
      </c>
      <c r="D20" s="31">
        <v>0</v>
      </c>
      <c r="E20" s="20">
        <f t="shared" si="0"/>
        <v>0</v>
      </c>
      <c r="F20" s="21"/>
    </row>
    <row r="21" spans="1:25" s="33" customFormat="1" x14ac:dyDescent="0.25">
      <c r="A21" s="30" t="s">
        <v>27</v>
      </c>
      <c r="B21" s="32" t="s">
        <v>28</v>
      </c>
      <c r="C21" s="31">
        <v>0</v>
      </c>
      <c r="D21" s="31">
        <v>0</v>
      </c>
      <c r="E21" s="20">
        <f t="shared" si="0"/>
        <v>0</v>
      </c>
      <c r="F21" s="21"/>
    </row>
    <row r="22" spans="1:25" s="21" customFormat="1" ht="24.95" customHeight="1" x14ac:dyDescent="0.2">
      <c r="A22" s="30" t="s">
        <v>29</v>
      </c>
      <c r="B22" s="26" t="s">
        <v>30</v>
      </c>
      <c r="C22" s="31">
        <v>0</v>
      </c>
      <c r="D22" s="31">
        <v>500000</v>
      </c>
      <c r="E22" s="20">
        <f>C22+D22</f>
        <v>500000</v>
      </c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5"/>
      <c r="S22" s="25"/>
    </row>
    <row r="23" spans="1:25" s="21" customFormat="1" ht="13.5" customHeight="1" x14ac:dyDescent="0.25">
      <c r="A23" s="28" t="s">
        <v>31</v>
      </c>
      <c r="B23" s="36" t="s">
        <v>32</v>
      </c>
      <c r="C23" s="19">
        <f>C13+C19</f>
        <v>0</v>
      </c>
      <c r="D23" s="19">
        <f t="shared" ref="D23:E23" si="2">D13+D19</f>
        <v>500000</v>
      </c>
      <c r="E23" s="19">
        <f t="shared" si="2"/>
        <v>500000</v>
      </c>
      <c r="F23" s="37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5"/>
      <c r="S23" s="25"/>
    </row>
    <row r="24" spans="1:25" s="25" customFormat="1" ht="12.95" customHeight="1" x14ac:dyDescent="0.25">
      <c r="A24" s="28" t="s">
        <v>33</v>
      </c>
      <c r="B24" s="38" t="s">
        <v>34</v>
      </c>
      <c r="C24" s="19">
        <f>C25-E23</f>
        <v>700000</v>
      </c>
      <c r="D24" s="80"/>
      <c r="E24" s="8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</row>
    <row r="25" spans="1:25" s="25" customFormat="1" ht="13.35" customHeight="1" x14ac:dyDescent="0.25">
      <c r="A25" s="28" t="s">
        <v>35</v>
      </c>
      <c r="B25" s="39" t="s">
        <v>36</v>
      </c>
      <c r="C25" s="40">
        <v>1200000</v>
      </c>
      <c r="D25" s="82"/>
      <c r="E25" s="83"/>
      <c r="F25" s="4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</row>
    <row r="26" spans="1:25" s="21" customFormat="1" ht="14.25" customHeight="1" x14ac:dyDescent="0.25">
      <c r="A26" s="42"/>
      <c r="B26" s="43"/>
      <c r="C26" s="44"/>
      <c r="D26" s="45"/>
      <c r="R26" s="46"/>
      <c r="T26" s="46"/>
      <c r="V26" s="46"/>
    </row>
    <row r="27" spans="1:25" x14ac:dyDescent="0.2">
      <c r="B27" s="3"/>
      <c r="C27" s="47"/>
      <c r="D27" s="48"/>
      <c r="E27" s="3"/>
      <c r="F27" s="3"/>
      <c r="G27" s="4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">
      <c r="A28" s="49" t="s">
        <v>37</v>
      </c>
      <c r="B28" s="50"/>
      <c r="X28" s="3"/>
      <c r="Y28" s="3"/>
    </row>
    <row r="29" spans="1:25" ht="24" customHeight="1" x14ac:dyDescent="0.2">
      <c r="A29" s="8"/>
      <c r="X29" s="3"/>
      <c r="Y29" s="3"/>
    </row>
    <row r="30" spans="1:25" s="33" customFormat="1" x14ac:dyDescent="0.25">
      <c r="A30" s="9"/>
      <c r="B30" s="11" t="s">
        <v>8</v>
      </c>
      <c r="C30" s="93">
        <v>2023</v>
      </c>
      <c r="D30" s="94"/>
      <c r="E30" s="94">
        <v>2024</v>
      </c>
      <c r="F30" s="95"/>
      <c r="G30" s="93">
        <v>2025</v>
      </c>
      <c r="H30" s="95"/>
      <c r="I30" s="93">
        <v>2026</v>
      </c>
      <c r="J30" s="95"/>
      <c r="K30" s="93">
        <v>2027</v>
      </c>
      <c r="L30" s="95"/>
      <c r="M30" s="93">
        <v>2028</v>
      </c>
      <c r="N30" s="95"/>
      <c r="O30" s="93">
        <v>2029</v>
      </c>
      <c r="P30" s="95"/>
      <c r="Q30" s="98" t="s">
        <v>41</v>
      </c>
      <c r="R30" s="99"/>
      <c r="S30" s="97"/>
      <c r="T30" s="97"/>
    </row>
    <row r="31" spans="1:25" s="33" customFormat="1" ht="12.75" customHeight="1" x14ac:dyDescent="0.25">
      <c r="A31" s="11" t="s">
        <v>6</v>
      </c>
      <c r="B31" s="11" t="s">
        <v>38</v>
      </c>
      <c r="C31" s="11" t="s">
        <v>39</v>
      </c>
      <c r="D31" s="11" t="s">
        <v>40</v>
      </c>
      <c r="E31" s="11" t="s">
        <v>39</v>
      </c>
      <c r="F31" s="11" t="s">
        <v>40</v>
      </c>
      <c r="G31" s="11" t="s">
        <v>39</v>
      </c>
      <c r="H31" s="11" t="s">
        <v>40</v>
      </c>
      <c r="I31" s="11" t="s">
        <v>39</v>
      </c>
      <c r="J31" s="11" t="s">
        <v>40</v>
      </c>
      <c r="K31" s="11" t="s">
        <v>39</v>
      </c>
      <c r="L31" s="11" t="s">
        <v>40</v>
      </c>
      <c r="M31" s="11" t="s">
        <v>39</v>
      </c>
      <c r="N31" s="11" t="s">
        <v>40</v>
      </c>
      <c r="O31" s="11" t="s">
        <v>39</v>
      </c>
      <c r="P31" s="11" t="s">
        <v>40</v>
      </c>
      <c r="Q31" s="79" t="s">
        <v>39</v>
      </c>
      <c r="R31" s="11" t="s">
        <v>48</v>
      </c>
      <c r="S31" s="51"/>
      <c r="T31" s="51"/>
      <c r="U31" s="96"/>
      <c r="V31" s="96"/>
    </row>
    <row r="32" spans="1:25" s="59" customFormat="1" ht="14.25" customHeight="1" x14ac:dyDescent="0.2">
      <c r="A32" s="52">
        <v>1</v>
      </c>
      <c r="B32" s="53" t="s">
        <v>42</v>
      </c>
      <c r="C32" s="54">
        <f>C33</f>
        <v>0</v>
      </c>
      <c r="D32" s="55"/>
      <c r="E32" s="54">
        <f>E33</f>
        <v>500000</v>
      </c>
      <c r="F32" s="55"/>
      <c r="G32" s="54">
        <v>400000</v>
      </c>
      <c r="H32" s="55"/>
      <c r="I32" s="54">
        <v>200000</v>
      </c>
      <c r="J32" s="55"/>
      <c r="K32" s="54">
        <v>50000</v>
      </c>
      <c r="L32" s="55"/>
      <c r="M32" s="54">
        <v>25000</v>
      </c>
      <c r="N32" s="55"/>
      <c r="O32" s="54">
        <v>25000</v>
      </c>
      <c r="P32" s="55"/>
      <c r="Q32" s="55">
        <f>SUM(C32+E32+G32+I32+K32+M32+O32)</f>
        <v>1200000</v>
      </c>
      <c r="R32" s="55"/>
      <c r="S32" s="56"/>
      <c r="T32" s="57"/>
      <c r="U32" s="58"/>
    </row>
    <row r="33" spans="1:28" s="59" customFormat="1" ht="14.25" customHeight="1" x14ac:dyDescent="0.25">
      <c r="A33" s="52">
        <v>2</v>
      </c>
      <c r="B33" s="60" t="s">
        <v>43</v>
      </c>
      <c r="C33" s="55">
        <f>C23</f>
        <v>0</v>
      </c>
      <c r="D33" s="61">
        <v>1</v>
      </c>
      <c r="E33" s="55">
        <f>D23</f>
        <v>500000</v>
      </c>
      <c r="F33" s="61">
        <v>1</v>
      </c>
      <c r="G33" s="55">
        <f>SUM(G32)</f>
        <v>400000</v>
      </c>
      <c r="H33" s="61">
        <v>1</v>
      </c>
      <c r="I33" s="55">
        <f>SUM(I32)</f>
        <v>200000</v>
      </c>
      <c r="J33" s="61">
        <v>1</v>
      </c>
      <c r="K33" s="55">
        <f>SUM(K32)</f>
        <v>50000</v>
      </c>
      <c r="L33" s="61">
        <v>1</v>
      </c>
      <c r="M33" s="55">
        <f>SUM(M32)</f>
        <v>25000</v>
      </c>
      <c r="N33" s="61">
        <v>1</v>
      </c>
      <c r="O33" s="55">
        <f>SUM(O32)</f>
        <v>25000</v>
      </c>
      <c r="P33" s="61">
        <v>1</v>
      </c>
      <c r="Q33" s="55">
        <f>SUM(Q32)</f>
        <v>1200000</v>
      </c>
      <c r="R33" s="61">
        <v>1</v>
      </c>
      <c r="S33" s="58"/>
      <c r="T33" s="62"/>
      <c r="U33" s="58"/>
      <c r="V33" s="62"/>
    </row>
    <row r="34" spans="1:28" s="59" customFormat="1" ht="13.5" customHeight="1" x14ac:dyDescent="0.25">
      <c r="A34" s="63" t="s">
        <v>25</v>
      </c>
      <c r="B34" s="64" t="s">
        <v>44</v>
      </c>
      <c r="C34" s="65">
        <f>SUM(C33)*0.7</f>
        <v>0</v>
      </c>
      <c r="D34" s="66">
        <v>0.7</v>
      </c>
      <c r="E34" s="65">
        <f>SUM(E33)*0.7</f>
        <v>350000</v>
      </c>
      <c r="F34" s="66">
        <v>0.7</v>
      </c>
      <c r="G34" s="65">
        <f>SUM(G33)*0.7</f>
        <v>280000</v>
      </c>
      <c r="H34" s="66">
        <v>0.7</v>
      </c>
      <c r="I34" s="65">
        <f>SUM(I33)*0.7</f>
        <v>140000</v>
      </c>
      <c r="J34" s="66">
        <v>0.7</v>
      </c>
      <c r="K34" s="65">
        <f>SUM(K33)*0.7</f>
        <v>35000</v>
      </c>
      <c r="L34" s="66">
        <v>0.7</v>
      </c>
      <c r="M34" s="65">
        <f>SUM(M33)*0.7</f>
        <v>17500</v>
      </c>
      <c r="N34" s="66">
        <v>0.7</v>
      </c>
      <c r="O34" s="65">
        <f>SUM(O33)*0.7</f>
        <v>17500</v>
      </c>
      <c r="P34" s="66">
        <v>0.7</v>
      </c>
      <c r="Q34" s="65">
        <f>SUM(Q33)*0.7</f>
        <v>840000</v>
      </c>
      <c r="R34" s="66">
        <v>0.7</v>
      </c>
      <c r="S34" s="57"/>
      <c r="T34" s="48"/>
      <c r="U34" s="57"/>
      <c r="V34" s="48"/>
    </row>
    <row r="35" spans="1:28" s="59" customFormat="1" ht="15" customHeight="1" x14ac:dyDescent="0.25">
      <c r="A35" s="63" t="s">
        <v>27</v>
      </c>
      <c r="B35" s="67" t="s">
        <v>45</v>
      </c>
      <c r="C35" s="65">
        <f>SUM(C33*0.3)</f>
        <v>0</v>
      </c>
      <c r="D35" s="68">
        <v>0.3</v>
      </c>
      <c r="E35" s="65">
        <f>SUM(E33*0.3)</f>
        <v>150000</v>
      </c>
      <c r="F35" s="68">
        <v>0.3</v>
      </c>
      <c r="G35" s="65">
        <f>SUM(G33*0.3)</f>
        <v>120000</v>
      </c>
      <c r="H35" s="68">
        <v>0.3</v>
      </c>
      <c r="I35" s="65">
        <f>SUM(I33*0.3)</f>
        <v>60000</v>
      </c>
      <c r="J35" s="68">
        <v>0.3</v>
      </c>
      <c r="K35" s="65">
        <f>SUM(K33*0.3)</f>
        <v>15000</v>
      </c>
      <c r="L35" s="68">
        <v>0.3</v>
      </c>
      <c r="M35" s="65">
        <f>SUM(M33*0.3)</f>
        <v>7500</v>
      </c>
      <c r="N35" s="68">
        <v>0.3</v>
      </c>
      <c r="O35" s="65">
        <f>SUM(O33*0.3)</f>
        <v>7500</v>
      </c>
      <c r="P35" s="68">
        <v>0.3</v>
      </c>
      <c r="Q35" s="65">
        <f>SUM(Q33*0.3)</f>
        <v>360000</v>
      </c>
      <c r="R35" s="68">
        <v>0.3</v>
      </c>
      <c r="S35" s="57"/>
      <c r="T35" s="48"/>
      <c r="U35" s="57"/>
      <c r="V35" s="48"/>
    </row>
    <row r="36" spans="1:28" s="59" customFormat="1" ht="13.5" customHeight="1" x14ac:dyDescent="0.25">
      <c r="A36" s="52">
        <v>3</v>
      </c>
      <c r="B36" s="60" t="s">
        <v>46</v>
      </c>
      <c r="C36" s="69"/>
      <c r="D36" s="70">
        <v>0</v>
      </c>
      <c r="E36" s="69"/>
      <c r="F36" s="70">
        <v>0</v>
      </c>
      <c r="G36" s="69"/>
      <c r="H36" s="70">
        <v>0</v>
      </c>
      <c r="I36" s="69"/>
      <c r="J36" s="70">
        <v>0</v>
      </c>
      <c r="K36" s="69"/>
      <c r="L36" s="70">
        <v>0</v>
      </c>
      <c r="M36" s="69"/>
      <c r="N36" s="70">
        <v>0</v>
      </c>
      <c r="O36" s="69"/>
      <c r="P36" s="70">
        <v>0</v>
      </c>
      <c r="Q36" s="69">
        <v>0</v>
      </c>
      <c r="R36" s="69">
        <v>0</v>
      </c>
      <c r="S36" s="62"/>
      <c r="T36" s="62"/>
      <c r="U36" s="62"/>
      <c r="V36" s="62"/>
    </row>
    <row r="37" spans="1:28" x14ac:dyDescent="0.2">
      <c r="A37" s="49"/>
      <c r="B37" s="71"/>
      <c r="C37" s="72"/>
      <c r="D37" s="7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49"/>
      <c r="R37" s="71"/>
      <c r="S37" s="72"/>
      <c r="T37" s="73"/>
      <c r="U37" s="73"/>
      <c r="V37" s="73"/>
      <c r="W37" s="73"/>
      <c r="X37" s="73"/>
      <c r="Y37" s="73"/>
    </row>
    <row r="38" spans="1:28" x14ac:dyDescent="0.2">
      <c r="A38" s="49"/>
      <c r="B38" s="71"/>
      <c r="C38" s="7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49"/>
      <c r="R38" s="71"/>
      <c r="S38" s="72"/>
      <c r="T38" s="73"/>
      <c r="U38" s="73"/>
      <c r="V38" s="73"/>
      <c r="W38" s="73"/>
      <c r="X38" s="73"/>
      <c r="Y38" s="73"/>
    </row>
    <row r="39" spans="1:28" x14ac:dyDescent="0.2">
      <c r="A39" s="49"/>
      <c r="B39" s="71"/>
      <c r="C39" s="72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49"/>
      <c r="R39" s="71"/>
      <c r="S39" s="72"/>
      <c r="T39" s="73"/>
      <c r="U39" s="73"/>
      <c r="V39" s="73"/>
      <c r="W39" s="73"/>
      <c r="X39" s="73"/>
      <c r="Y39" s="73"/>
    </row>
    <row r="40" spans="1:28" x14ac:dyDescent="0.2">
      <c r="D40" s="3"/>
      <c r="T40" s="3"/>
      <c r="U40" s="3"/>
      <c r="V40" s="3"/>
      <c r="W40" s="3"/>
      <c r="X40" s="3"/>
      <c r="Y40" s="3"/>
    </row>
    <row r="41" spans="1:28" x14ac:dyDescent="0.2">
      <c r="D41" s="3"/>
      <c r="T41" s="3"/>
      <c r="U41" s="3"/>
      <c r="V41" s="3"/>
      <c r="W41" s="3"/>
      <c r="X41" s="3"/>
      <c r="Y41" s="3"/>
    </row>
    <row r="42" spans="1:28" x14ac:dyDescent="0.2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8" x14ac:dyDescent="0.2">
      <c r="B43" s="3"/>
      <c r="C43" s="3"/>
      <c r="D43" s="7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8" x14ac:dyDescent="0.2">
      <c r="B44" s="3"/>
      <c r="C44" s="3"/>
      <c r="D44" s="15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8" s="7" customFormat="1" x14ac:dyDescent="0.2">
      <c r="D45" s="15"/>
      <c r="AB45" s="50"/>
    </row>
    <row r="46" spans="1:28" s="15" customFormat="1" ht="15" x14ac:dyDescent="0.2">
      <c r="D46" s="3"/>
      <c r="U46" s="74"/>
      <c r="V46" s="74"/>
      <c r="W46" s="74"/>
      <c r="X46" s="74"/>
    </row>
    <row r="47" spans="1:28" s="15" customFormat="1" ht="15" customHeight="1" x14ac:dyDescent="0.3">
      <c r="D47" s="29"/>
      <c r="G47" s="92"/>
      <c r="H47" s="75"/>
      <c r="I47" s="75"/>
      <c r="J47" s="75"/>
      <c r="K47" s="75"/>
      <c r="L47" s="75"/>
      <c r="M47" s="75"/>
      <c r="N47" s="75"/>
      <c r="O47" s="75"/>
      <c r="P47" s="75"/>
      <c r="U47" s="76"/>
      <c r="V47" s="76"/>
      <c r="W47" s="74"/>
      <c r="X47" s="74"/>
    </row>
    <row r="48" spans="1:28" ht="12.75" customHeight="1" x14ac:dyDescent="0.3">
      <c r="B48" s="3"/>
      <c r="C48" s="3"/>
      <c r="D48" s="77"/>
      <c r="E48" s="3"/>
      <c r="F48" s="3"/>
      <c r="G48" s="92"/>
      <c r="H48" s="75"/>
      <c r="I48" s="75"/>
      <c r="J48" s="75"/>
      <c r="K48" s="75"/>
      <c r="L48" s="75"/>
      <c r="M48" s="75"/>
      <c r="N48" s="75"/>
      <c r="O48" s="75"/>
      <c r="P48" s="75"/>
      <c r="Q48" s="3"/>
      <c r="R48" s="3"/>
      <c r="S48" s="3"/>
      <c r="T48" s="3"/>
      <c r="U48" s="3"/>
      <c r="V48" s="3"/>
      <c r="W48" s="3"/>
      <c r="X48" s="3"/>
      <c r="Y48" s="3"/>
      <c r="AA48" s="2"/>
    </row>
    <row r="49" spans="1:29" ht="20.25" x14ac:dyDescent="0.3">
      <c r="B49" s="3"/>
      <c r="C49" s="29"/>
      <c r="D49" s="29"/>
      <c r="E49" s="29"/>
      <c r="F49" s="29"/>
      <c r="G49" s="92"/>
      <c r="H49" s="75"/>
      <c r="I49" s="75"/>
      <c r="J49" s="75"/>
      <c r="K49" s="75"/>
      <c r="L49" s="75"/>
      <c r="M49" s="75"/>
      <c r="N49" s="75"/>
      <c r="O49" s="75"/>
      <c r="P49" s="75"/>
      <c r="Q49" s="77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</row>
    <row r="50" spans="1:29" s="15" customFormat="1" x14ac:dyDescent="0.2">
      <c r="C50" s="77"/>
      <c r="D50" s="3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</row>
    <row r="51" spans="1:29" x14ac:dyDescent="0.2">
      <c r="B51" s="3"/>
      <c r="C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"/>
      <c r="AB51" s="29"/>
      <c r="AC51" s="29"/>
    </row>
    <row r="52" spans="1:29" x14ac:dyDescent="0.2">
      <c r="B52" s="3"/>
      <c r="C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4" spans="1:29" ht="14.25" x14ac:dyDescent="0.2">
      <c r="A54" s="78"/>
    </row>
    <row r="57" spans="1:29" x14ac:dyDescent="0.2">
      <c r="D57" s="3"/>
    </row>
    <row r="58" spans="1:29" x14ac:dyDescent="0.2">
      <c r="D58" s="3"/>
    </row>
    <row r="59" spans="1:29" x14ac:dyDescent="0.2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9" x14ac:dyDescent="0.2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9" x14ac:dyDescent="0.2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9" x14ac:dyDescent="0.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9" x14ac:dyDescent="0.2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9" x14ac:dyDescent="0.2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4:4" s="3" customFormat="1" x14ac:dyDescent="0.2">
      <c r="D65" s="2"/>
    </row>
    <row r="66" spans="4:4" s="3" customFormat="1" x14ac:dyDescent="0.2">
      <c r="D66" s="2"/>
    </row>
  </sheetData>
  <mergeCells count="16">
    <mergeCell ref="U31:V31"/>
    <mergeCell ref="T12:W12"/>
    <mergeCell ref="S30:T30"/>
    <mergeCell ref="Q30:R30"/>
    <mergeCell ref="K30:L30"/>
    <mergeCell ref="M30:N30"/>
    <mergeCell ref="O30:P30"/>
    <mergeCell ref="A10:A12"/>
    <mergeCell ref="B10:B12"/>
    <mergeCell ref="C10:E10"/>
    <mergeCell ref="F2:I2"/>
    <mergeCell ref="G47:G49"/>
    <mergeCell ref="C30:D30"/>
    <mergeCell ref="E30:F30"/>
    <mergeCell ref="G30:H30"/>
    <mergeCell ref="I30:J30"/>
  </mergeCells>
  <phoneticPr fontId="8" type="noConversion"/>
  <pageMargins left="0.7" right="0.7" top="0.75" bottom="0.75" header="0.3" footer="0.3"/>
  <pageSetup scale="2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f8a95a-bdca-4bd1-9f28-df5ebd643b89">HXU5DPSK444F-947444548-29904</_dlc_DocId>
    <_dlc_DocIdUrl xmlns="aff8a95a-bdca-4bd1-9f28-df5ebd643b89">
      <Url>https://kontor.rik.ee/sm/_layouts/15/DocIdRedir.aspx?ID=HXU5DPSK444F-947444548-29904</Url>
      <Description>HXU5DPSK444F-947444548-29904</Description>
    </_dlc_DocIdUrl>
    <Lisainfo xmlns="0c0c7f0a-cfff-4da3-bf4b-351368c4d1a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9F7799B0CFE894F884EAB1620C1FEAE" ma:contentTypeVersion="3" ma:contentTypeDescription="Loo uus dokument" ma:contentTypeScope="" ma:versionID="dad839998c855217f981617064a6def0">
  <xsd:schema xmlns:xsd="http://www.w3.org/2001/XMLSchema" xmlns:xs="http://www.w3.org/2001/XMLSchema" xmlns:p="http://schemas.microsoft.com/office/2006/metadata/properties" xmlns:ns2="aff8a95a-bdca-4bd1-9f28-df5ebd643b89" xmlns:ns3="0c0c7f0a-cfff-4da3-bf4b-351368c4d1a1" targetNamespace="http://schemas.microsoft.com/office/2006/metadata/properties" ma:root="true" ma:fieldsID="33bf2686ad9173138ca6b10f878b1fa3" ns2:_="" ns3:_="">
    <xsd:import namespace="aff8a95a-bdca-4bd1-9f28-df5ebd643b89"/>
    <xsd:import namespace="0c0c7f0a-cfff-4da3-bf4b-351368c4d1a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Lisainf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8a95a-bdca-4bd1-9f28-df5ebd643b8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c7f0a-cfff-4da3-bf4b-351368c4d1a1" elementFormDefault="qualified">
    <xsd:import namespace="http://schemas.microsoft.com/office/2006/documentManagement/types"/>
    <xsd:import namespace="http://schemas.microsoft.com/office/infopath/2007/PartnerControls"/>
    <xsd:element name="Lisainfo" ma:index="13" nillable="true" ma:displayName="Lisainfo" ma:internalName="Lisainfo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13C51-AA2C-4AF0-8308-987B6A8C0720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c0c7f0a-cfff-4da3-bf4b-351368c4d1a1"/>
    <ds:schemaRef ds:uri="aff8a95a-bdca-4bd1-9f28-df5ebd643b89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345CF02-690F-4E9E-A6D1-47BE9214D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f8a95a-bdca-4bd1-9f28-df5ebd643b89"/>
    <ds:schemaRef ds:uri="0c0c7f0a-cfff-4da3-bf4b-351368c4d1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F11866-6F5B-44A2-BC8F-DC38E7AC56A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E62CC424-A58B-49A9-88DA-5648A754A9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Leht1!Tekst6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Feldman</dc:creator>
  <cp:keywords/>
  <dc:description/>
  <cp:lastModifiedBy>Jüri Lõssenko</cp:lastModifiedBy>
  <cp:revision/>
  <dcterms:created xsi:type="dcterms:W3CDTF">2015-03-18T14:42:54Z</dcterms:created>
  <dcterms:modified xsi:type="dcterms:W3CDTF">2024-04-30T11:41:47Z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elta_regDateTime">
    <vt:lpwstr>{reg. kpv}</vt:lpwstr>
  </property>
  <property fmtid="{D5CDD505-2E9C-101B-9397-08002B2CF9AE}" pid="4" name="delta_regNumber">
    <vt:lpwstr>{viit}</vt:lpwstr>
  </property>
  <property fmtid="{D5CDD505-2E9C-101B-9397-08002B2CF9AE}" pid="5" name="ContentTypeId">
    <vt:lpwstr>0x01010079F7799B0CFE894F884EAB1620C1FEAE</vt:lpwstr>
  </property>
  <property fmtid="{D5CDD505-2E9C-101B-9397-08002B2CF9AE}" pid="6" name="_dlc_DocIdItemGuid">
    <vt:lpwstr>55b8bc22-6aa4-4316-81f3-d98546b6b6f2</vt:lpwstr>
  </property>
</Properties>
</file>