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egovg01.sharepoint.com/sites/SISE_SOM/SoM/Dokumendid/Välisabi ja struktuuritoetuste rakendamine/Välisvahendid/SF2021-2027/Toetuse andmise tingimused (TATid)/4.9.1 PKT ja ISTE/Muutmine/muudatus sügis 2024/kinnitamisele/"/>
    </mc:Choice>
  </mc:AlternateContent>
  <xr:revisionPtr revIDLastSave="1" documentId="13_ncr:1_{282F17AA-427F-47CB-9328-C19E7FBC2646}" xr6:coauthVersionLast="47" xr6:coauthVersionMax="47" xr10:uidLastSave="{B052F1E1-A51E-46D9-BC52-4638133AE2B6}"/>
  <bookViews>
    <workbookView xWindow="-110" yWindow="-110" windowWidth="19420" windowHeight="10300" xr2:uid="{DDD335D3-9C53-4114-8620-BE14AA533763}"/>
  </bookViews>
  <sheets>
    <sheet name="uus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3" l="1"/>
  <c r="D23" i="3"/>
  <c r="E24" i="3"/>
  <c r="C40" i="3"/>
  <c r="C41" i="3"/>
  <c r="C23" i="3"/>
  <c r="D15" i="3"/>
  <c r="C15" i="3"/>
  <c r="C31" i="3"/>
  <c r="E22" i="3"/>
  <c r="E21" i="3"/>
  <c r="D31" i="3"/>
  <c r="D29" i="3" s="1"/>
  <c r="E27" i="3"/>
  <c r="E26" i="3"/>
  <c r="E25" i="3"/>
  <c r="E14" i="3"/>
  <c r="E28" i="3" l="1"/>
  <c r="D13" i="3"/>
  <c r="D30" i="3" s="1"/>
  <c r="E40" i="3" s="1"/>
  <c r="E43" i="3" s="1"/>
  <c r="E23" i="3"/>
  <c r="E42" i="3" l="1"/>
  <c r="E41" i="3" s="1"/>
  <c r="F41" i="3" s="1"/>
  <c r="E20" i="3" l="1"/>
  <c r="E18" i="3"/>
  <c r="E31" i="3"/>
  <c r="E17" i="3"/>
  <c r="E15" i="3"/>
  <c r="E19" i="3"/>
  <c r="E16" i="3"/>
  <c r="C13" i="3"/>
  <c r="E13" i="3" l="1"/>
  <c r="C30" i="3"/>
  <c r="C29" i="3"/>
  <c r="E29" i="3" s="1"/>
  <c r="E30" i="3" l="1"/>
  <c r="C32" i="3" l="1"/>
  <c r="G40" i="3" s="1"/>
  <c r="C42" i="3"/>
  <c r="C43" i="3"/>
  <c r="I40" i="3" l="1"/>
  <c r="I41" i="3" s="1"/>
  <c r="J41" i="3" s="1"/>
  <c r="G42" i="3"/>
  <c r="G43" i="3"/>
  <c r="G41" i="3" s="1"/>
  <c r="H41" i="3" s="1"/>
  <c r="D41" i="3"/>
  <c r="I42" i="3"/>
  <c r="I43" i="3"/>
</calcChain>
</file>

<file path=xl/sharedStrings.xml><?xml version="1.0" encoding="utf-8"?>
<sst xmlns="http://schemas.openxmlformats.org/spreadsheetml/2006/main" count="77" uniqueCount="67">
  <si>
    <t>Lisa 2</t>
  </si>
  <si>
    <t>TAT eelarve kulukohtade kaupa</t>
  </si>
  <si>
    <t>TAT abikõlblikkuse periood: 01.01.2023–31.12.2027</t>
  </si>
  <si>
    <t>TAT nimi:  Laste ja perede toetamine</t>
  </si>
  <si>
    <t xml:space="preserve">Pikaajalise hoolduse kättesaadavuse ja kvaliteedi parandamine </t>
  </si>
  <si>
    <t>TAT elluviija: Sotsiaalministeerium</t>
  </si>
  <si>
    <t>Rea nr</t>
  </si>
  <si>
    <t>Kulukoht</t>
  </si>
  <si>
    <t>Aasta</t>
  </si>
  <si>
    <t>Kokku</t>
  </si>
  <si>
    <t xml:space="preserve">Abikõlblik kulu </t>
  </si>
  <si>
    <t>1</t>
  </si>
  <si>
    <t>TAT otsesed kulud</t>
  </si>
  <si>
    <t>1.1</t>
  </si>
  <si>
    <t>TAT juhtimiskulud</t>
  </si>
  <si>
    <t>1.2</t>
  </si>
  <si>
    <t>Sotsiaalteenuste kättesaadavuse ja kvaliteedi parandamine</t>
  </si>
  <si>
    <t>1.2.1</t>
  </si>
  <si>
    <t>Otsene personalikulu</t>
  </si>
  <si>
    <t>1.2.2</t>
  </si>
  <si>
    <t xml:space="preserve">Teenuste kvaliteedi edendamine ja kohaliku omavalitsuse üksuste võimestamine hoolekandelise abi korraldamisel  </t>
  </si>
  <si>
    <t>1.2.3</t>
  </si>
  <si>
    <t>Vabatahtliku tegevuse soodustamine hoolekandes</t>
  </si>
  <si>
    <t>1.2.4</t>
  </si>
  <si>
    <t>Kuulmislangusega inimestele tõlketeenuste pakkumine</t>
  </si>
  <si>
    <t>1.2.5</t>
  </si>
  <si>
    <t>Teavitustegevused sihtrühmadele</t>
  </si>
  <si>
    <t>1.2.6</t>
  </si>
  <si>
    <t>Pädevuse tõstmine dementsussündroomiga inimestega töötamisel</t>
  </si>
  <si>
    <t>1.2.7</t>
  </si>
  <si>
    <t>Erihoolekandeteenuse kvaliteedi ja kättesaadavuse parandamine</t>
  </si>
  <si>
    <t>1.3</t>
  </si>
  <si>
    <t>Uuenduslike ja integreeritud teenuste arendamine ja pakkumine ning abi korralduse tõhustamine sotsiaalvaldkonnas</t>
  </si>
  <si>
    <t>1.3.1</t>
  </si>
  <si>
    <t>1.3.2</t>
  </si>
  <si>
    <t xml:space="preserve">Uuenduslike lahenduste kasutuselevõtu toetamine sotsiaalvaldkonnas </t>
  </si>
  <si>
    <t>1.3.3</t>
  </si>
  <si>
    <t>Teenuse arendamine psüühika- ja sõltuvushäirega inimestele</t>
  </si>
  <si>
    <t>1.3.4</t>
  </si>
  <si>
    <t>Toetatud otsuse süsteemi välja töötamine ja rakendamine</t>
  </si>
  <si>
    <t>1.3.5</t>
  </si>
  <si>
    <t xml:space="preserve">Inimesekeskse teenuse korraldamise arendamine </t>
  </si>
  <si>
    <t>2</t>
  </si>
  <si>
    <t>Kaudsed kulud</t>
  </si>
  <si>
    <t>3</t>
  </si>
  <si>
    <t>Kokku (rida 1 + rida 2)</t>
  </si>
  <si>
    <t>4</t>
  </si>
  <si>
    <t>Otsesed personalikulud kokku</t>
  </si>
  <si>
    <t>5</t>
  </si>
  <si>
    <t>Jaotamata eelarve</t>
  </si>
  <si>
    <t>6</t>
  </si>
  <si>
    <t>Eelarve kokku (2023-2027)</t>
  </si>
  <si>
    <t>TAT finantsplaan</t>
  </si>
  <si>
    <t>2025-2027</t>
  </si>
  <si>
    <t>kokku</t>
  </si>
  <si>
    <t>Finantsallikate jaotus</t>
  </si>
  <si>
    <t>Summa</t>
  </si>
  <si>
    <t>Osakaal (%)</t>
  </si>
  <si>
    <t>TAT eelarve kokku aastate kaupa (rida 2 + rida 3)</t>
  </si>
  <si>
    <t>Toetus kokku (rida 2.1 + rida 2.2)</t>
  </si>
  <si>
    <t>2.1</t>
  </si>
  <si>
    <t>sh ESF+i osalus (kuni 70%)</t>
  </si>
  <si>
    <t>2.2</t>
  </si>
  <si>
    <t>sh riiklik kaasfinantseering</t>
  </si>
  <si>
    <t xml:space="preserve">Omafinantseering </t>
  </si>
  <si>
    <t>"Sotsiaalkaitseministri käskkirjade muutmine" §-s 2 nimetatud sotsiaalkaitseministri 03.05.2023 käskkirjaga nr 81 kinnitatud toetuse andmise tingimuste "Pikaajalise hoolduse kättesaadavuse ja kvaliteedi parandamine"</t>
  </si>
  <si>
    <t>Sotsiaalkaitseministri ……….11.2024 käskkirja nr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</si>
</sst>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lightDown">
        <bgColor theme="0" tint="-4.9989318521683403E-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86">
    <xf numFmtId="0" fontId="0" fillId="0" borderId="0" xfId="0"/>
    <xf numFmtId="0" fontId="3" fillId="0" borderId="1" xfId="1" applyFont="1" applyBorder="1" applyAlignment="1">
      <alignment horizontal="center" vertical="top" wrapText="1"/>
    </xf>
    <xf numFmtId="0" fontId="2" fillId="0" borderId="1" xfId="1" applyBorder="1" applyAlignment="1">
      <alignment horizontal="center" vertical="top"/>
    </xf>
    <xf numFmtId="3" fontId="2" fillId="0" borderId="1" xfId="1" applyNumberForma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/>
    </xf>
    <xf numFmtId="49" fontId="3" fillId="2" borderId="1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top" wrapText="1"/>
    </xf>
    <xf numFmtId="49" fontId="3" fillId="3" borderId="3" xfId="1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9" fontId="2" fillId="0" borderId="1" xfId="1" applyNumberForma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49" fontId="3" fillId="3" borderId="1" xfId="1" applyNumberFormat="1" applyFont="1" applyFill="1" applyBorder="1" applyAlignment="1">
      <alignment vertical="center"/>
    </xf>
    <xf numFmtId="49" fontId="2" fillId="0" borderId="3" xfId="1" applyNumberFormat="1" applyBorder="1" applyAlignment="1">
      <alignment vertical="center"/>
    </xf>
    <xf numFmtId="0" fontId="2" fillId="0" borderId="1" xfId="1" applyBorder="1" applyAlignment="1">
      <alignment vertical="center" wrapText="1"/>
    </xf>
    <xf numFmtId="49" fontId="2" fillId="2" borderId="3" xfId="1" applyNumberForma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49" fontId="3" fillId="0" borderId="1" xfId="1" applyNumberFormat="1" applyFont="1" applyBorder="1" applyAlignment="1">
      <alignment vertical="center"/>
    </xf>
    <xf numFmtId="0" fontId="3" fillId="2" borderId="1" xfId="1" applyFont="1" applyFill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3" fillId="0" borderId="2" xfId="1" applyFont="1" applyBorder="1" applyAlignment="1">
      <alignment vertical="top" wrapText="1"/>
    </xf>
    <xf numFmtId="3" fontId="3" fillId="0" borderId="1" xfId="2" applyNumberFormat="1" applyFont="1" applyBorder="1" applyAlignment="1">
      <alignment horizontal="center"/>
    </xf>
    <xf numFmtId="0" fontId="3" fillId="0" borderId="1" xfId="1" applyFont="1" applyBorder="1"/>
    <xf numFmtId="3" fontId="3" fillId="0" borderId="1" xfId="1" applyNumberFormat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/>
    </xf>
    <xf numFmtId="0" fontId="1" fillId="0" borderId="0" xfId="0" applyFont="1"/>
    <xf numFmtId="49" fontId="3" fillId="0" borderId="0" xfId="1" applyNumberFormat="1" applyFont="1" applyAlignment="1">
      <alignment horizontal="left" vertical="top"/>
    </xf>
    <xf numFmtId="0" fontId="3" fillId="0" borderId="0" xfId="1" applyFont="1" applyAlignment="1">
      <alignment wrapText="1"/>
    </xf>
    <xf numFmtId="3" fontId="2" fillId="2" borderId="0" xfId="1" applyNumberFormat="1" applyFill="1" applyAlignment="1">
      <alignment horizontal="right"/>
    </xf>
    <xf numFmtId="3" fontId="2" fillId="0" borderId="0" xfId="1" applyNumberFormat="1" applyAlignment="1">
      <alignment horizontal="right"/>
    </xf>
    <xf numFmtId="0" fontId="2" fillId="0" borderId="0" xfId="1" applyAlignment="1">
      <alignment horizontal="left"/>
    </xf>
    <xf numFmtId="0" fontId="2" fillId="0" borderId="0" xfId="1" applyAlignment="1">
      <alignment wrapText="1"/>
    </xf>
    <xf numFmtId="0" fontId="2" fillId="0" borderId="4" xfId="1" applyBorder="1" applyAlignment="1">
      <alignment horizontal="left" vertical="top"/>
    </xf>
    <xf numFmtId="0" fontId="3" fillId="0" borderId="5" xfId="1" applyFont="1" applyBorder="1" applyAlignment="1">
      <alignment horizontal="center" vertical="top" wrapText="1"/>
    </xf>
    <xf numFmtId="3" fontId="3" fillId="0" borderId="7" xfId="2" applyNumberFormat="1" applyFont="1" applyBorder="1" applyAlignment="1">
      <alignment horizontal="center" vertical="top"/>
    </xf>
    <xf numFmtId="0" fontId="3" fillId="0" borderId="10" xfId="1" applyFont="1" applyBorder="1" applyAlignment="1">
      <alignment horizontal="center" vertical="top" wrapText="1"/>
    </xf>
    <xf numFmtId="3" fontId="3" fillId="0" borderId="2" xfId="1" applyNumberFormat="1" applyFont="1" applyBorder="1" applyAlignment="1">
      <alignment horizontal="center" vertical="top" wrapText="1"/>
    </xf>
    <xf numFmtId="3" fontId="3" fillId="0" borderId="11" xfId="1" applyNumberFormat="1" applyFont="1" applyBorder="1" applyAlignment="1">
      <alignment horizontal="center" vertical="top" wrapText="1"/>
    </xf>
    <xf numFmtId="0" fontId="3" fillId="0" borderId="10" xfId="1" applyFont="1" applyBorder="1" applyAlignment="1">
      <alignment horizontal="left" vertical="top"/>
    </xf>
    <xf numFmtId="0" fontId="3" fillId="0" borderId="1" xfId="1" applyFont="1" applyBorder="1" applyAlignment="1">
      <alignment vertical="top" wrapText="1" shrinkToFit="1"/>
    </xf>
    <xf numFmtId="3" fontId="3" fillId="4" borderId="1" xfId="1" applyNumberFormat="1" applyFont="1" applyFill="1" applyBorder="1" applyAlignment="1">
      <alignment vertical="top"/>
    </xf>
    <xf numFmtId="3" fontId="3" fillId="4" borderId="2" xfId="1" applyNumberFormat="1" applyFont="1" applyFill="1" applyBorder="1" applyAlignment="1">
      <alignment vertical="top"/>
    </xf>
    <xf numFmtId="3" fontId="3" fillId="4" borderId="11" xfId="1" applyNumberFormat="1" applyFont="1" applyFill="1" applyBorder="1" applyAlignment="1">
      <alignment vertical="top"/>
    </xf>
    <xf numFmtId="0" fontId="3" fillId="0" borderId="1" xfId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/>
    </xf>
    <xf numFmtId="0" fontId="3" fillId="0" borderId="1" xfId="1" applyFont="1" applyBorder="1" applyAlignment="1">
      <alignment vertical="top"/>
    </xf>
    <xf numFmtId="0" fontId="3" fillId="0" borderId="11" xfId="1" applyFont="1" applyBorder="1" applyAlignment="1">
      <alignment vertical="top"/>
    </xf>
    <xf numFmtId="49" fontId="2" fillId="0" borderId="10" xfId="1" applyNumberFormat="1" applyBorder="1" applyAlignment="1">
      <alignment horizontal="left" vertical="top"/>
    </xf>
    <xf numFmtId="0" fontId="2" fillId="0" borderId="1" xfId="1" applyBorder="1" applyAlignment="1">
      <alignment vertical="top" wrapText="1" shrinkToFit="1"/>
    </xf>
    <xf numFmtId="3" fontId="2" fillId="0" borderId="1" xfId="1" applyNumberFormat="1" applyBorder="1" applyAlignment="1">
      <alignment vertical="top"/>
    </xf>
    <xf numFmtId="3" fontId="2" fillId="0" borderId="2" xfId="1" applyNumberFormat="1" applyBorder="1" applyAlignment="1">
      <alignment vertical="top"/>
    </xf>
    <xf numFmtId="0" fontId="2" fillId="0" borderId="1" xfId="1" applyBorder="1" applyAlignment="1">
      <alignment vertical="top"/>
    </xf>
    <xf numFmtId="0" fontId="2" fillId="0" borderId="11" xfId="1" applyBorder="1" applyAlignment="1">
      <alignment vertical="top"/>
    </xf>
    <xf numFmtId="0" fontId="2" fillId="2" borderId="1" xfId="0" applyFont="1" applyFill="1" applyBorder="1" applyAlignment="1">
      <alignment horizontal="left" vertical="top" wrapText="1"/>
    </xf>
    <xf numFmtId="3" fontId="2" fillId="0" borderId="1" xfId="1" applyNumberFormat="1" applyBorder="1" applyAlignment="1">
      <alignment horizontal="right" vertical="center"/>
    </xf>
    <xf numFmtId="3" fontId="2" fillId="0" borderId="2" xfId="1" applyNumberFormat="1" applyBorder="1" applyAlignment="1">
      <alignment horizontal="right" vertical="center"/>
    </xf>
    <xf numFmtId="0" fontId="3" fillId="0" borderId="12" xfId="1" applyFont="1" applyBorder="1" applyAlignment="1">
      <alignment horizontal="left" vertical="top"/>
    </xf>
    <xf numFmtId="0" fontId="3" fillId="0" borderId="13" xfId="1" applyFont="1" applyBorder="1" applyAlignment="1">
      <alignment vertical="top" wrapText="1"/>
    </xf>
    <xf numFmtId="3" fontId="3" fillId="0" borderId="13" xfId="1" applyNumberFormat="1" applyFont="1" applyBorder="1" applyAlignment="1">
      <alignment horizontal="right" vertical="center"/>
    </xf>
    <xf numFmtId="3" fontId="3" fillId="0" borderId="14" xfId="1" applyNumberFormat="1" applyFont="1" applyBorder="1" applyAlignment="1">
      <alignment horizontal="right" vertical="center"/>
    </xf>
    <xf numFmtId="0" fontId="3" fillId="0" borderId="13" xfId="1" applyFont="1" applyBorder="1" applyAlignment="1">
      <alignment vertical="top"/>
    </xf>
    <xf numFmtId="0" fontId="3" fillId="0" borderId="15" xfId="1" applyFont="1" applyBorder="1" applyAlignment="1">
      <alignment vertical="top"/>
    </xf>
    <xf numFmtId="0" fontId="5" fillId="0" borderId="0" xfId="0" applyFont="1"/>
    <xf numFmtId="0" fontId="3" fillId="0" borderId="0" xfId="1" applyFont="1" applyAlignment="1">
      <alignment horizontal="left"/>
    </xf>
    <xf numFmtId="3" fontId="3" fillId="0" borderId="1" xfId="1" applyNumberFormat="1" applyFont="1" applyBorder="1" applyAlignment="1">
      <alignment vertical="center"/>
    </xf>
    <xf numFmtId="3" fontId="1" fillId="0" borderId="1" xfId="0" applyNumberFormat="1" applyFont="1" applyBorder="1"/>
    <xf numFmtId="3" fontId="3" fillId="3" borderId="1" xfId="1" applyNumberFormat="1" applyFont="1" applyFill="1" applyBorder="1" applyAlignment="1">
      <alignment vertical="center"/>
    </xf>
    <xf numFmtId="3" fontId="2" fillId="0" borderId="1" xfId="1" applyNumberFormat="1" applyBorder="1" applyAlignment="1">
      <alignment vertical="center"/>
    </xf>
    <xf numFmtId="3" fontId="2" fillId="2" borderId="1" xfId="1" applyNumberFormat="1" applyFill="1" applyBorder="1" applyAlignment="1">
      <alignment vertical="center"/>
    </xf>
    <xf numFmtId="3" fontId="3" fillId="2" borderId="1" xfId="1" applyNumberFormat="1" applyFont="1" applyFill="1" applyBorder="1" applyAlignment="1">
      <alignment vertical="center"/>
    </xf>
    <xf numFmtId="3" fontId="2" fillId="4" borderId="1" xfId="1" applyNumberFormat="1" applyFill="1" applyBorder="1" applyAlignment="1">
      <alignment vertical="center"/>
    </xf>
    <xf numFmtId="3" fontId="3" fillId="2" borderId="1" xfId="1" applyNumberFormat="1" applyFont="1" applyFill="1" applyBorder="1" applyAlignment="1">
      <alignment vertical="top"/>
    </xf>
    <xf numFmtId="3" fontId="2" fillId="2" borderId="1" xfId="1" applyNumberFormat="1" applyFill="1" applyBorder="1" applyAlignment="1">
      <alignment vertical="top"/>
    </xf>
    <xf numFmtId="3" fontId="3" fillId="0" borderId="13" xfId="1" applyNumberFormat="1" applyFont="1" applyBorder="1" applyAlignment="1">
      <alignment vertical="top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/>
    </xf>
    <xf numFmtId="3" fontId="3" fillId="0" borderId="6" xfId="2" applyNumberFormat="1" applyFont="1" applyBorder="1" applyAlignment="1">
      <alignment horizontal="center" vertical="top" wrapText="1"/>
    </xf>
    <xf numFmtId="3" fontId="3" fillId="0" borderId="9" xfId="2" applyNumberFormat="1" applyFont="1" applyBorder="1" applyAlignment="1">
      <alignment horizontal="center" vertical="top" wrapText="1"/>
    </xf>
    <xf numFmtId="49" fontId="3" fillId="0" borderId="1" xfId="1" applyNumberFormat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3" fontId="3" fillId="0" borderId="1" xfId="1" applyNumberFormat="1" applyFont="1" applyBorder="1" applyAlignment="1">
      <alignment horizontal="center"/>
    </xf>
    <xf numFmtId="3" fontId="3" fillId="0" borderId="6" xfId="2" applyNumberFormat="1" applyFont="1" applyBorder="1" applyAlignment="1">
      <alignment horizontal="center" vertical="top"/>
    </xf>
    <xf numFmtId="3" fontId="3" fillId="0" borderId="7" xfId="2" applyNumberFormat="1" applyFont="1" applyBorder="1" applyAlignment="1">
      <alignment horizontal="center" vertical="top"/>
    </xf>
    <xf numFmtId="3" fontId="3" fillId="0" borderId="8" xfId="2" applyNumberFormat="1" applyFont="1" applyBorder="1" applyAlignment="1">
      <alignment horizontal="center" vertical="top"/>
    </xf>
  </cellXfs>
  <cellStyles count="3">
    <cellStyle name="Koma 2" xfId="2" xr:uid="{21912E82-4C4E-4CB1-97EE-9A4501314179}"/>
    <cellStyle name="Normaallaad" xfId="0" builtinId="0"/>
    <cellStyle name="Normaallaad 2" xfId="1" xr:uid="{6E526C43-207D-4421-8DE2-0EDB2BC2BD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ADAE7-2F74-4508-A5B8-5DCB9CD8ABEB}">
  <dimension ref="A1:J44"/>
  <sheetViews>
    <sheetView tabSelected="1" workbookViewId="0">
      <selection activeCell="A9" sqref="A9:A11"/>
    </sheetView>
  </sheetViews>
  <sheetFormatPr defaultRowHeight="14.5" x14ac:dyDescent="0.35"/>
  <cols>
    <col min="2" max="2" width="53" customWidth="1"/>
    <col min="3" max="3" width="13.453125" bestFit="1" customWidth="1"/>
    <col min="4" max="4" width="13.453125" customWidth="1"/>
    <col min="5" max="5" width="12.453125" style="27" customWidth="1"/>
    <col min="7" max="7" width="14.1796875" customWidth="1"/>
    <col min="8" max="8" width="10.26953125" customWidth="1"/>
    <col min="9" max="9" width="13.453125" customWidth="1"/>
  </cols>
  <sheetData>
    <row r="1" spans="1:6" x14ac:dyDescent="0.35">
      <c r="C1" s="64" t="s">
        <v>66</v>
      </c>
    </row>
    <row r="2" spans="1:6" ht="14.5" customHeight="1" x14ac:dyDescent="0.35">
      <c r="C2" s="76" t="s">
        <v>65</v>
      </c>
      <c r="D2" s="76"/>
      <c r="E2" s="76"/>
      <c r="F2" s="76"/>
    </row>
    <row r="3" spans="1:6" ht="42.75" customHeight="1" x14ac:dyDescent="0.35">
      <c r="C3" s="76"/>
      <c r="D3" s="76"/>
      <c r="E3" s="76"/>
      <c r="F3" s="76"/>
    </row>
    <row r="4" spans="1:6" x14ac:dyDescent="0.35">
      <c r="E4" s="77" t="s">
        <v>0</v>
      </c>
      <c r="F4" s="77"/>
    </row>
    <row r="5" spans="1:6" x14ac:dyDescent="0.35">
      <c r="A5" s="65" t="s">
        <v>1</v>
      </c>
      <c r="B5" s="33"/>
    </row>
    <row r="6" spans="1:6" x14ac:dyDescent="0.35">
      <c r="A6" s="32" t="s">
        <v>2</v>
      </c>
      <c r="B6" s="33"/>
    </row>
    <row r="7" spans="1:6" ht="15" customHeight="1" x14ac:dyDescent="0.35">
      <c r="A7" s="32" t="s">
        <v>3</v>
      </c>
      <c r="B7" s="33" t="s">
        <v>4</v>
      </c>
    </row>
    <row r="8" spans="1:6" x14ac:dyDescent="0.35">
      <c r="A8" s="32" t="s">
        <v>5</v>
      </c>
      <c r="B8" s="33"/>
    </row>
    <row r="9" spans="1:6" x14ac:dyDescent="0.35">
      <c r="A9" s="80" t="s">
        <v>6</v>
      </c>
      <c r="B9" s="81" t="s">
        <v>7</v>
      </c>
      <c r="C9" s="82" t="s">
        <v>8</v>
      </c>
      <c r="D9" s="82"/>
      <c r="E9" s="24"/>
    </row>
    <row r="10" spans="1:6" x14ac:dyDescent="0.35">
      <c r="A10" s="80"/>
      <c r="B10" s="81"/>
      <c r="C10" s="23">
        <v>2023</v>
      </c>
      <c r="D10" s="23">
        <v>2024</v>
      </c>
      <c r="E10" s="24" t="s">
        <v>9</v>
      </c>
    </row>
    <row r="11" spans="1:6" x14ac:dyDescent="0.35">
      <c r="A11" s="80"/>
      <c r="B11" s="81"/>
      <c r="C11" s="25" t="s">
        <v>10</v>
      </c>
      <c r="D11" s="25" t="s">
        <v>10</v>
      </c>
      <c r="E11" s="24"/>
    </row>
    <row r="12" spans="1:6" x14ac:dyDescent="0.35">
      <c r="A12" s="2">
        <v>1</v>
      </c>
      <c r="B12" s="2">
        <v>2</v>
      </c>
      <c r="C12" s="3">
        <v>3</v>
      </c>
      <c r="D12" s="4">
        <v>4</v>
      </c>
      <c r="E12" s="26">
        <v>5</v>
      </c>
    </row>
    <row r="13" spans="1:6" x14ac:dyDescent="0.35">
      <c r="A13" s="5" t="s">
        <v>11</v>
      </c>
      <c r="B13" s="6" t="s">
        <v>12</v>
      </c>
      <c r="C13" s="66">
        <f>C14+C15+C23</f>
        <v>152939.83000000002</v>
      </c>
      <c r="D13" s="66">
        <f>D14+D15+D23</f>
        <v>2601964.9724999997</v>
      </c>
      <c r="E13" s="66">
        <f>C13+D13</f>
        <v>2754904.8024999998</v>
      </c>
    </row>
    <row r="14" spans="1:6" x14ac:dyDescent="0.35">
      <c r="A14" s="5" t="s">
        <v>13</v>
      </c>
      <c r="B14" s="7" t="s">
        <v>14</v>
      </c>
      <c r="C14" s="67">
        <v>0</v>
      </c>
      <c r="D14" s="67">
        <v>38266.800000000003</v>
      </c>
      <c r="E14" s="66">
        <f t="shared" ref="E14:E31" si="0">C14+D14</f>
        <v>38266.800000000003</v>
      </c>
    </row>
    <row r="15" spans="1:6" x14ac:dyDescent="0.35">
      <c r="A15" s="8" t="s">
        <v>15</v>
      </c>
      <c r="B15" s="9" t="s">
        <v>16</v>
      </c>
      <c r="C15" s="68">
        <f>SUM(C16+C17+C18+C19+C20+C21+C22)</f>
        <v>131737.83000000002</v>
      </c>
      <c r="D15" s="68">
        <f>SUM(D16+D17+D18+D19+D20+D21+D22)</f>
        <v>2081507.9704999998</v>
      </c>
      <c r="E15" s="68">
        <f t="shared" si="0"/>
        <v>2213245.8004999999</v>
      </c>
    </row>
    <row r="16" spans="1:6" x14ac:dyDescent="0.35">
      <c r="A16" s="10" t="s">
        <v>17</v>
      </c>
      <c r="B16" s="11" t="s">
        <v>18</v>
      </c>
      <c r="C16" s="69">
        <v>36865.07</v>
      </c>
      <c r="D16" s="69">
        <v>749341.61050000007</v>
      </c>
      <c r="E16" s="66">
        <f t="shared" si="0"/>
        <v>786206.68050000002</v>
      </c>
    </row>
    <row r="17" spans="1:5" ht="30.75" customHeight="1" x14ac:dyDescent="0.35">
      <c r="A17" s="10" t="s">
        <v>19</v>
      </c>
      <c r="B17" s="12" t="s">
        <v>20</v>
      </c>
      <c r="C17" s="69">
        <v>21136</v>
      </c>
      <c r="D17" s="69">
        <v>572000</v>
      </c>
      <c r="E17" s="66">
        <f t="shared" si="0"/>
        <v>593136</v>
      </c>
    </row>
    <row r="18" spans="1:5" x14ac:dyDescent="0.35">
      <c r="A18" s="10" t="s">
        <v>21</v>
      </c>
      <c r="B18" s="13" t="s">
        <v>22</v>
      </c>
      <c r="C18" s="69">
        <v>0</v>
      </c>
      <c r="D18" s="69">
        <v>1000</v>
      </c>
      <c r="E18" s="66">
        <f t="shared" si="0"/>
        <v>1000</v>
      </c>
    </row>
    <row r="19" spans="1:5" x14ac:dyDescent="0.35">
      <c r="A19" s="10" t="s">
        <v>23</v>
      </c>
      <c r="B19" s="12" t="s">
        <v>24</v>
      </c>
      <c r="C19" s="69">
        <v>19529.760000000002</v>
      </c>
      <c r="D19" s="69">
        <v>470743.96</v>
      </c>
      <c r="E19" s="66">
        <f t="shared" si="0"/>
        <v>490273.72000000003</v>
      </c>
    </row>
    <row r="20" spans="1:5" x14ac:dyDescent="0.35">
      <c r="A20" s="10" t="s">
        <v>25</v>
      </c>
      <c r="B20" s="16" t="s">
        <v>26</v>
      </c>
      <c r="C20" s="69">
        <v>54207</v>
      </c>
      <c r="D20" s="69">
        <v>169078</v>
      </c>
      <c r="E20" s="66">
        <f>C20+D20</f>
        <v>223285</v>
      </c>
    </row>
    <row r="21" spans="1:5" ht="25" x14ac:dyDescent="0.35">
      <c r="A21" s="10" t="s">
        <v>27</v>
      </c>
      <c r="B21" s="16" t="s">
        <v>28</v>
      </c>
      <c r="C21" s="69">
        <v>0</v>
      </c>
      <c r="D21" s="69">
        <v>117344.4</v>
      </c>
      <c r="E21" s="66">
        <f>D21</f>
        <v>117344.4</v>
      </c>
    </row>
    <row r="22" spans="1:5" x14ac:dyDescent="0.35">
      <c r="A22" s="10" t="s">
        <v>29</v>
      </c>
      <c r="B22" s="16" t="s">
        <v>30</v>
      </c>
      <c r="C22" s="69">
        <v>0</v>
      </c>
      <c r="D22" s="69">
        <v>2000</v>
      </c>
      <c r="E22" s="66">
        <f>D22</f>
        <v>2000</v>
      </c>
    </row>
    <row r="23" spans="1:5" ht="39" x14ac:dyDescent="0.35">
      <c r="A23" s="14" t="s">
        <v>31</v>
      </c>
      <c r="B23" s="9" t="s">
        <v>32</v>
      </c>
      <c r="C23" s="68">
        <f>SUM(C24+C25+C26+C27+C28)</f>
        <v>21202</v>
      </c>
      <c r="D23" s="68">
        <f>SUM(D24+D25+D26+D27+D28)</f>
        <v>482190.20199999999</v>
      </c>
      <c r="E23" s="68">
        <f t="shared" si="0"/>
        <v>503392.20199999999</v>
      </c>
    </row>
    <row r="24" spans="1:5" x14ac:dyDescent="0.35">
      <c r="A24" s="15" t="s">
        <v>33</v>
      </c>
      <c r="B24" s="16" t="s">
        <v>18</v>
      </c>
      <c r="C24" s="69">
        <v>20926</v>
      </c>
      <c r="D24" s="69">
        <v>185475.20199999999</v>
      </c>
      <c r="E24" s="66">
        <f>C24+D24</f>
        <v>206401.20199999999</v>
      </c>
    </row>
    <row r="25" spans="1:5" ht="25" x14ac:dyDescent="0.35">
      <c r="A25" s="10" t="s">
        <v>34</v>
      </c>
      <c r="B25" s="13" t="s">
        <v>35</v>
      </c>
      <c r="C25" s="69">
        <v>0</v>
      </c>
      <c r="D25" s="69">
        <v>50000</v>
      </c>
      <c r="E25" s="66">
        <f t="shared" si="0"/>
        <v>50000</v>
      </c>
    </row>
    <row r="26" spans="1:5" x14ac:dyDescent="0.35">
      <c r="A26" s="10" t="s">
        <v>36</v>
      </c>
      <c r="B26" s="13" t="s">
        <v>37</v>
      </c>
      <c r="C26" s="69">
        <v>0</v>
      </c>
      <c r="D26" s="69">
        <v>10000</v>
      </c>
      <c r="E26" s="66">
        <f t="shared" si="0"/>
        <v>10000</v>
      </c>
    </row>
    <row r="27" spans="1:5" ht="16.5" customHeight="1" x14ac:dyDescent="0.35">
      <c r="A27" s="15" t="s">
        <v>38</v>
      </c>
      <c r="B27" s="13" t="s">
        <v>39</v>
      </c>
      <c r="C27" s="69">
        <v>0</v>
      </c>
      <c r="D27" s="69">
        <v>10000</v>
      </c>
      <c r="E27" s="66">
        <f t="shared" si="0"/>
        <v>10000</v>
      </c>
    </row>
    <row r="28" spans="1:5" x14ac:dyDescent="0.35">
      <c r="A28" s="17" t="s">
        <v>40</v>
      </c>
      <c r="B28" s="18" t="s">
        <v>41</v>
      </c>
      <c r="C28" s="70">
        <v>276</v>
      </c>
      <c r="D28" s="70">
        <v>226715</v>
      </c>
      <c r="E28" s="71">
        <f t="shared" si="0"/>
        <v>226991</v>
      </c>
    </row>
    <row r="29" spans="1:5" x14ac:dyDescent="0.35">
      <c r="A29" s="19" t="s">
        <v>42</v>
      </c>
      <c r="B29" s="20" t="s">
        <v>43</v>
      </c>
      <c r="C29" s="66">
        <f>C31*0.15</f>
        <v>8668.6605</v>
      </c>
      <c r="D29" s="66">
        <f>D31*0.15</f>
        <v>145962.541875</v>
      </c>
      <c r="E29" s="66">
        <f t="shared" si="0"/>
        <v>154631.20237499999</v>
      </c>
    </row>
    <row r="30" spans="1:5" x14ac:dyDescent="0.35">
      <c r="A30" s="5" t="s">
        <v>44</v>
      </c>
      <c r="B30" s="20" t="s">
        <v>45</v>
      </c>
      <c r="C30" s="71">
        <f>C13+C29</f>
        <v>161608.49050000001</v>
      </c>
      <c r="D30" s="71">
        <f>D13+D29</f>
        <v>2747927.5143749998</v>
      </c>
      <c r="E30" s="71">
        <f t="shared" si="0"/>
        <v>2909536.0048749996</v>
      </c>
    </row>
    <row r="31" spans="1:5" x14ac:dyDescent="0.35">
      <c r="A31" s="19" t="s">
        <v>46</v>
      </c>
      <c r="B31" s="21" t="s">
        <v>47</v>
      </c>
      <c r="C31" s="66">
        <f>C14+C16+C24</f>
        <v>57791.07</v>
      </c>
      <c r="D31" s="66">
        <f>D14+D16+D24</f>
        <v>973083.61250000005</v>
      </c>
      <c r="E31" s="66">
        <f t="shared" si="0"/>
        <v>1030874.6825</v>
      </c>
    </row>
    <row r="32" spans="1:5" x14ac:dyDescent="0.35">
      <c r="A32" s="19" t="s">
        <v>48</v>
      </c>
      <c r="B32" s="21" t="s">
        <v>49</v>
      </c>
      <c r="C32" s="66">
        <f>C33-E30</f>
        <v>13190463.995124999</v>
      </c>
      <c r="D32" s="72"/>
      <c r="E32" s="72"/>
    </row>
    <row r="33" spans="1:10" x14ac:dyDescent="0.35">
      <c r="A33" s="19" t="s">
        <v>50</v>
      </c>
      <c r="B33" s="22" t="s">
        <v>51</v>
      </c>
      <c r="C33" s="66">
        <f>24100000-8000000</f>
        <v>16100000</v>
      </c>
      <c r="D33" s="72"/>
      <c r="E33" s="72"/>
    </row>
    <row r="36" spans="1:10" x14ac:dyDescent="0.35">
      <c r="A36" s="28" t="s">
        <v>52</v>
      </c>
      <c r="B36" s="29"/>
      <c r="C36" s="30"/>
      <c r="D36" s="30"/>
      <c r="E36" s="30"/>
      <c r="F36" s="30"/>
      <c r="G36" s="30"/>
      <c r="H36" s="31"/>
      <c r="I36" s="31"/>
      <c r="J36" s="31"/>
    </row>
    <row r="37" spans="1:10" ht="15" thickBot="1" x14ac:dyDescent="0.4">
      <c r="A37" s="32"/>
      <c r="B37" s="33"/>
      <c r="C37" s="31"/>
      <c r="D37" s="31"/>
      <c r="E37" s="31"/>
      <c r="F37" s="31"/>
      <c r="G37" s="31"/>
      <c r="H37" s="31"/>
      <c r="I37" s="31"/>
      <c r="J37" s="31"/>
    </row>
    <row r="38" spans="1:10" x14ac:dyDescent="0.35">
      <c r="A38" s="34"/>
      <c r="B38" s="35" t="s">
        <v>8</v>
      </c>
      <c r="C38" s="83">
        <v>2023</v>
      </c>
      <c r="D38" s="84"/>
      <c r="E38" s="36">
        <v>2024</v>
      </c>
      <c r="F38" s="36"/>
      <c r="G38" s="83" t="s">
        <v>53</v>
      </c>
      <c r="H38" s="85"/>
      <c r="I38" s="78" t="s">
        <v>54</v>
      </c>
      <c r="J38" s="79"/>
    </row>
    <row r="39" spans="1:10" ht="26" x14ac:dyDescent="0.35">
      <c r="A39" s="37" t="s">
        <v>6</v>
      </c>
      <c r="B39" s="1" t="s">
        <v>55</v>
      </c>
      <c r="C39" s="25" t="s">
        <v>56</v>
      </c>
      <c r="D39" s="25" t="s">
        <v>57</v>
      </c>
      <c r="E39" s="25" t="s">
        <v>56</v>
      </c>
      <c r="F39" s="38" t="s">
        <v>57</v>
      </c>
      <c r="G39" s="25" t="s">
        <v>56</v>
      </c>
      <c r="H39" s="38" t="s">
        <v>57</v>
      </c>
      <c r="I39" s="25" t="s">
        <v>56</v>
      </c>
      <c r="J39" s="39" t="s">
        <v>57</v>
      </c>
    </row>
    <row r="40" spans="1:10" x14ac:dyDescent="0.35">
      <c r="A40" s="40">
        <v>1</v>
      </c>
      <c r="B40" s="41" t="s">
        <v>58</v>
      </c>
      <c r="C40" s="73">
        <f>C30</f>
        <v>161608.49050000001</v>
      </c>
      <c r="D40" s="42"/>
      <c r="E40" s="73">
        <f>D30</f>
        <v>2747927.5143749998</v>
      </c>
      <c r="F40" s="43"/>
      <c r="G40" s="73">
        <f>M30+C32</f>
        <v>13190463.995124999</v>
      </c>
      <c r="H40" s="43"/>
      <c r="I40" s="46">
        <f>C40+E40+G40</f>
        <v>16100000</v>
      </c>
      <c r="J40" s="44"/>
    </row>
    <row r="41" spans="1:10" x14ac:dyDescent="0.35">
      <c r="A41" s="40">
        <v>2</v>
      </c>
      <c r="B41" s="45" t="s">
        <v>59</v>
      </c>
      <c r="C41" s="73">
        <f>C42+C43</f>
        <v>161608.49050000001</v>
      </c>
      <c r="D41" s="46">
        <f>C41/C40*100</f>
        <v>100</v>
      </c>
      <c r="E41" s="73">
        <f>E42+E43</f>
        <v>2747927.5143749998</v>
      </c>
      <c r="F41" s="46">
        <f>E41/E40*100</f>
        <v>100</v>
      </c>
      <c r="G41" s="73">
        <f>G42+G43</f>
        <v>13190463.995124999</v>
      </c>
      <c r="H41" s="47">
        <f>G41/G40*100</f>
        <v>100</v>
      </c>
      <c r="I41" s="46">
        <f>I40</f>
        <v>16100000</v>
      </c>
      <c r="J41" s="48">
        <f>I41/I40*100</f>
        <v>100</v>
      </c>
    </row>
    <row r="42" spans="1:10" x14ac:dyDescent="0.35">
      <c r="A42" s="49" t="s">
        <v>60</v>
      </c>
      <c r="B42" s="50" t="s">
        <v>61</v>
      </c>
      <c r="C42" s="74">
        <f>C40*0.7</f>
        <v>113125.94335</v>
      </c>
      <c r="D42" s="51">
        <v>70</v>
      </c>
      <c r="E42" s="74">
        <f>E40*70/100</f>
        <v>1923549.2600624999</v>
      </c>
      <c r="F42" s="52">
        <v>70</v>
      </c>
      <c r="G42" s="74">
        <f>G40*70/100</f>
        <v>9233324.7965874989</v>
      </c>
      <c r="H42" s="53">
        <v>70</v>
      </c>
      <c r="I42" s="51">
        <f>I40*70/100</f>
        <v>11270000</v>
      </c>
      <c r="J42" s="54">
        <v>70</v>
      </c>
    </row>
    <row r="43" spans="1:10" x14ac:dyDescent="0.35">
      <c r="A43" s="49" t="s">
        <v>62</v>
      </c>
      <c r="B43" s="55" t="s">
        <v>63</v>
      </c>
      <c r="C43" s="74">
        <f>C40*0.3</f>
        <v>48482.547150000006</v>
      </c>
      <c r="D43" s="56">
        <v>30</v>
      </c>
      <c r="E43" s="74">
        <f>E40*30/100</f>
        <v>824378.25431249989</v>
      </c>
      <c r="F43" s="57">
        <v>30</v>
      </c>
      <c r="G43" s="74">
        <f>G40*30/100</f>
        <v>3957139.1985375001</v>
      </c>
      <c r="H43" s="53">
        <v>30</v>
      </c>
      <c r="I43" s="56">
        <f>I40*30/100</f>
        <v>4830000</v>
      </c>
      <c r="J43" s="54">
        <v>30</v>
      </c>
    </row>
    <row r="44" spans="1:10" ht="15" thickBot="1" x14ac:dyDescent="0.4">
      <c r="A44" s="58">
        <v>3</v>
      </c>
      <c r="B44" s="59" t="s">
        <v>64</v>
      </c>
      <c r="C44" s="75">
        <v>0</v>
      </c>
      <c r="D44" s="60">
        <v>0</v>
      </c>
      <c r="E44" s="75">
        <v>0</v>
      </c>
      <c r="F44" s="61">
        <v>0</v>
      </c>
      <c r="G44" s="75">
        <v>0</v>
      </c>
      <c r="H44" s="62">
        <v>0</v>
      </c>
      <c r="I44" s="60">
        <v>0</v>
      </c>
      <c r="J44" s="63">
        <v>0</v>
      </c>
    </row>
  </sheetData>
  <mergeCells count="8">
    <mergeCell ref="C2:F3"/>
    <mergeCell ref="E4:F4"/>
    <mergeCell ref="I38:J38"/>
    <mergeCell ref="A9:A11"/>
    <mergeCell ref="B9:B11"/>
    <mergeCell ref="C9:D9"/>
    <mergeCell ref="C38:D38"/>
    <mergeCell ref="G38:H3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076dea-e25b-4474-8f7c-aa2ee5cd0ad6">
      <Terms xmlns="http://schemas.microsoft.com/office/infopath/2007/PartnerControls"/>
    </lcf76f155ced4ddcb4097134ff3c332f>
    <TaxCatchAll xmlns="08adef74-251f-42fc-9024-6df5c4e3f36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472B3F6C402443B4D78C39F8D54B3D" ma:contentTypeVersion="13" ma:contentTypeDescription="Create a new document." ma:contentTypeScope="" ma:versionID="a321d388432d4e1c0f3c22448367ec8a">
  <xsd:schema xmlns:xsd="http://www.w3.org/2001/XMLSchema" xmlns:xs="http://www.w3.org/2001/XMLSchema" xmlns:p="http://schemas.microsoft.com/office/2006/metadata/properties" xmlns:ns2="17076dea-e25b-4474-8f7c-aa2ee5cd0ad6" xmlns:ns3="08adef74-251f-42fc-9024-6df5c4e3f36b" targetNamespace="http://schemas.microsoft.com/office/2006/metadata/properties" ma:root="true" ma:fieldsID="9d7ee86558d7221253657acbc7cfe5e8" ns2:_="" ns3:_="">
    <xsd:import namespace="17076dea-e25b-4474-8f7c-aa2ee5cd0ad6"/>
    <xsd:import namespace="08adef74-251f-42fc-9024-6df5c4e3f3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076dea-e25b-4474-8f7c-aa2ee5cd0a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adef74-251f-42fc-9024-6df5c4e3f36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0d2d6d2-f65b-4c89-ab29-d96283ed764a}" ma:internalName="TaxCatchAll" ma:showField="CatchAllData" ma:web="08adef74-251f-42fc-9024-6df5c4e3f3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249709-AB18-418B-B2A5-376B7E9199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C3177A-96CA-47D8-86A8-BBB1C91FC086}">
  <ds:schemaRefs>
    <ds:schemaRef ds:uri="http://schemas.microsoft.com/office/infopath/2007/PartnerControls"/>
    <ds:schemaRef ds:uri="http://purl.org/dc/elements/1.1/"/>
    <ds:schemaRef ds:uri="17076dea-e25b-4474-8f7c-aa2ee5cd0ad6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08adef74-251f-42fc-9024-6df5c4e3f36b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631BF3C-D495-4A7A-9955-6B89479F6D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076dea-e25b-4474-8f7c-aa2ee5cd0ad6"/>
    <ds:schemaRef ds:uri="08adef74-251f-42fc-9024-6df5c4e3f3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uus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Terry Ney</dc:creator>
  <cp:keywords/>
  <dc:description/>
  <cp:lastModifiedBy>Jüri Lõssenko - SOM</cp:lastModifiedBy>
  <cp:revision/>
  <dcterms:created xsi:type="dcterms:W3CDTF">2022-12-13T11:23:38Z</dcterms:created>
  <dcterms:modified xsi:type="dcterms:W3CDTF">2024-10-29T11:07:09Z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0x0101009B472B3F6C402443B4D78C39F8D54B3D</vt:lpwstr>
  </property>
  <property fmtid="{D5CDD505-2E9C-101B-9397-08002B2CF9AE}" pid="3" name="_dlc_DocIdItemGuid">
    <vt:lpwstr>1f780257-8042-4bcf-b72c-da694a5b304d</vt:lpwstr>
  </property>
  <property fmtid="{D5CDD505-2E9C-101B-9397-08002B2CF9AE}" pid="4" name="MediaServiceImageTags">
    <vt:lpwstr/>
  </property>
  <property fmtid="{D5CDD505-2E9C-101B-9397-08002B2CF9AE}" pid="5" name="MSIP_Label_defa4170-0d19-0005-0004-bc88714345d2_Enabled">
    <vt:lpwstr>true</vt:lpwstr>
  </property>
  <property fmtid="{D5CDD505-2E9C-101B-9397-08002B2CF9AE}" pid="6" name="MSIP_Label_defa4170-0d19-0005-0004-bc88714345d2_SetDate">
    <vt:lpwstr>2024-09-04T06:31:15Z</vt:lpwstr>
  </property>
  <property fmtid="{D5CDD505-2E9C-101B-9397-08002B2CF9AE}" pid="7" name="MSIP_Label_defa4170-0d19-0005-0004-bc88714345d2_Method">
    <vt:lpwstr>Standard</vt:lpwstr>
  </property>
  <property fmtid="{D5CDD505-2E9C-101B-9397-08002B2CF9AE}" pid="8" name="MSIP_Label_defa4170-0d19-0005-0004-bc88714345d2_Name">
    <vt:lpwstr>defa4170-0d19-0005-0004-bc88714345d2</vt:lpwstr>
  </property>
  <property fmtid="{D5CDD505-2E9C-101B-9397-08002B2CF9AE}" pid="9" name="MSIP_Label_defa4170-0d19-0005-0004-bc88714345d2_SiteId">
    <vt:lpwstr>8fe098d2-428d-4bd4-9803-7195fe96f0e2</vt:lpwstr>
  </property>
  <property fmtid="{D5CDD505-2E9C-101B-9397-08002B2CF9AE}" pid="10" name="MSIP_Label_defa4170-0d19-0005-0004-bc88714345d2_ActionId">
    <vt:lpwstr>33488049-5493-4f53-99e5-95b4c67a9b30</vt:lpwstr>
  </property>
  <property fmtid="{D5CDD505-2E9C-101B-9397-08002B2CF9AE}" pid="11" name="MSIP_Label_defa4170-0d19-0005-0004-bc88714345d2_ContentBits">
    <vt:lpwstr>0</vt:lpwstr>
  </property>
</Properties>
</file>