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C:\Users\Meelise läpakas\Dropbox\VK projektid\A_Pajusi VK (Põltsamaa Vesi)\PROJEKT\"/>
    </mc:Choice>
  </mc:AlternateContent>
  <xr:revisionPtr revIDLastSave="0" documentId="13_ncr:1_{EDE358B7-89E6-4543-9A1C-EB7065412444}" xr6:coauthVersionLast="47" xr6:coauthVersionMax="47" xr10:uidLastSave="{00000000-0000-0000-0000-000000000000}"/>
  <bookViews>
    <workbookView xWindow="-108" yWindow="-108" windowWidth="23256" windowHeight="12456" xr2:uid="{626E112B-828E-44BF-B5A6-2A38E3F5223E}"/>
  </bookViews>
  <sheets>
    <sheet name="TORUSTIKUD" sheetId="1" r:id="rId1"/>
    <sheet name="REOVEEPUHASTI" sheetId="3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4" i="1" l="1"/>
  <c r="D20" i="1"/>
  <c r="D11" i="1"/>
  <c r="D64" i="1" s="1"/>
  <c r="D30" i="1"/>
  <c r="D65" i="1" s="1"/>
  <c r="D56" i="1"/>
  <c r="D22" i="1"/>
  <c r="D59" i="1"/>
  <c r="D76" i="1"/>
  <c r="D95" i="1" l="1"/>
  <c r="D77" i="1"/>
  <c r="D96" i="1"/>
  <c r="D75" i="1"/>
</calcChain>
</file>

<file path=xl/sharedStrings.xml><?xml version="1.0" encoding="utf-8"?>
<sst xmlns="http://schemas.openxmlformats.org/spreadsheetml/2006/main" count="392" uniqueCount="231">
  <si>
    <r>
      <t xml:space="preserve">OÜ Alkranel </t>
    </r>
    <r>
      <rPr>
        <sz val="11"/>
        <rFont val="Calibri"/>
        <family val="2"/>
        <charset val="186"/>
      </rPr>
      <t xml:space="preserve">  Riia 15b, 51010 Tartu   Tel:   +372 503 9010</t>
    </r>
  </si>
  <si>
    <t>Projekt:</t>
  </si>
  <si>
    <t>Töö nr:</t>
  </si>
  <si>
    <t>Pos</t>
  </si>
  <si>
    <t>Nimetus</t>
  </si>
  <si>
    <t>Ühik</t>
  </si>
  <si>
    <t>Kogus</t>
  </si>
  <si>
    <t>Kanalisatsioon</t>
  </si>
  <si>
    <t>1.1</t>
  </si>
  <si>
    <t>m</t>
  </si>
  <si>
    <t>1.2</t>
  </si>
  <si>
    <t xml:space="preserve">Teleskoopne kanalisatsioonikaev PE De 560/500    </t>
  </si>
  <si>
    <t>tk</t>
  </si>
  <si>
    <t>1.3</t>
  </si>
  <si>
    <t>1.4</t>
  </si>
  <si>
    <t>1.5</t>
  </si>
  <si>
    <t>1.6</t>
  </si>
  <si>
    <t>1.7</t>
  </si>
  <si>
    <t>Torustiku soojustusmaterjalid (vajadusel)</t>
  </si>
  <si>
    <t>obj</t>
  </si>
  <si>
    <t>1.8</t>
  </si>
  <si>
    <t>Torustiku märkelint jm abimaterjalid</t>
  </si>
  <si>
    <t>2</t>
  </si>
  <si>
    <t>Veevarustus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</si>
  <si>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</si>
  <si>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</si>
  <si>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</si>
  <si>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</si>
  <si>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</si>
  <si>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</si>
  <si>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</si>
  <si>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</si>
  <si>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</si>
  <si>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</si>
  <si>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</si>
  <si>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</si>
  <si>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Torustiku soojustuskoorik EPS100 (vajadusel)</t>
  </si>
  <si>
    <t>2.13</t>
  </si>
  <si>
    <t>Survetorustiku märkelint jm abimaterjalid</t>
  </si>
  <si>
    <t>3</t>
  </si>
  <si>
    <t>Ehitustööd</t>
  </si>
  <si>
    <t>3.1</t>
  </si>
  <si>
    <t>Kanalisatsioonitorustiku mahamärkimine</t>
  </si>
  <si>
    <t>3.2</t>
  </si>
  <si>
    <t>Veetorustiku mahamärkimine</t>
  </si>
  <si>
    <t>3.3</t>
  </si>
  <si>
    <t>Ajutine liikluskorraldus, sh liiklusmärkide paigaldamine</t>
  </si>
  <si>
    <t>3.4</t>
  </si>
  <si>
    <t>Ehitusaegne kaeviku toestamine ja veetõrjetööd (vajadusel)</t>
  </si>
  <si>
    <t>3.5</t>
  </si>
  <si>
    <t>Puude kaitsmine kaitsekilpidega</t>
  </si>
  <si>
    <t>3.6</t>
  </si>
  <si>
    <t>Puude, põõsaste eemaldamine (need mis jäävad ette torustike rajamisel)</t>
  </si>
  <si>
    <t>3.7</t>
  </si>
  <si>
    <t>Ristuvate kommunikatsioonide toestamine</t>
  </si>
  <si>
    <t>3.8</t>
  </si>
  <si>
    <t>3.9</t>
  </si>
  <si>
    <t>3.10</t>
  </si>
  <si>
    <t>3.11</t>
  </si>
  <si>
    <t>Veetorustiku paigaldus - avatud kaevik</t>
  </si>
  <si>
    <t>3.12</t>
  </si>
  <si>
    <t>Isevoolse kanalisatsioonitorustiku paigaldus - avatud kaevik</t>
  </si>
  <si>
    <t>3.13</t>
  </si>
  <si>
    <t>Survekanalisatsiooni torustiku paigaldus - avatud kaevik</t>
  </si>
  <si>
    <t>3.14</t>
  </si>
  <si>
    <t>Veetorustiku paigaldus suundpuurimise teel</t>
  </si>
  <si>
    <t>3.15</t>
  </si>
  <si>
    <t>Survekanalisatsiooni torustiku paigaldus suundpuurimise teel</t>
  </si>
  <si>
    <t>3.16</t>
  </si>
  <si>
    <t>Veetorustiku sõlmede ehitus</t>
  </si>
  <si>
    <t>3.17</t>
  </si>
  <si>
    <t>3.18</t>
  </si>
  <si>
    <t>Veetorustiku soojustamine soojustuskoorikuga (vajadusel)</t>
  </si>
  <si>
    <t>3.19</t>
  </si>
  <si>
    <t>Isevoolse kanalisatsioonitorustiku ühendamine olevate torudega (materjalidega)</t>
  </si>
  <si>
    <t>3.20</t>
  </si>
  <si>
    <t>Kanalisatsioonitorustiku soojustamine soojustuskooriku/-plaadiga (vajadusel)</t>
  </si>
  <si>
    <t>3.21</t>
  </si>
  <si>
    <t>Survekanalisatsiooni sõlmede ehitus</t>
  </si>
  <si>
    <t>3.22</t>
  </si>
  <si>
    <t>Mahajäetavate torustike otste tamponeerimine ja kaevude likvideerimine</t>
  </si>
  <si>
    <t>3.23</t>
  </si>
  <si>
    <t>1-kihilise asfaltkatte taastamine  (orient)</t>
  </si>
  <si>
    <r>
      <t>m</t>
    </r>
    <r>
      <rPr>
        <vertAlign val="superscript"/>
        <sz val="11"/>
        <color indexed="8"/>
        <rFont val="Calibri"/>
        <family val="2"/>
        <charset val="186"/>
      </rPr>
      <t>2</t>
    </r>
  </si>
  <si>
    <t>3.24</t>
  </si>
  <si>
    <t>3.25</t>
  </si>
  <si>
    <t>3.26</t>
  </si>
  <si>
    <t>Kruuskatte taastamine (orient)</t>
  </si>
  <si>
    <t>3.27</t>
  </si>
  <si>
    <t>Plaatkatte taastamine/rajamine (orient)</t>
  </si>
  <si>
    <t>3.28</t>
  </si>
  <si>
    <t>Haljasala taastamine (orient)</t>
  </si>
  <si>
    <t>3.29</t>
  </si>
  <si>
    <t>Isevoolse torustiku läbipesu ja kaamerauuring</t>
  </si>
  <si>
    <t>3.30</t>
  </si>
  <si>
    <t>Survekanalisatsiooni torustiku survekatsetus</t>
  </si>
  <si>
    <t>3.31</t>
  </si>
  <si>
    <t>Veetorustiku survekatsetus</t>
  </si>
  <si>
    <t>3.32</t>
  </si>
  <si>
    <t>Objekti üleandmine</t>
  </si>
  <si>
    <t>3.33</t>
  </si>
  <si>
    <t>Teostusdokumentatsiooni koostamine</t>
  </si>
  <si>
    <t>*- Kinnisel meetodil toru rajamisel kasutatakse selleks otstarbeks ettenähud ja vastavalt markeeritud  toru (PE 100 RC).</t>
  </si>
  <si>
    <t>17-11-23-VK</t>
  </si>
  <si>
    <t>Kanalisatsioonitoru PVC De 160 SN8</t>
  </si>
  <si>
    <t xml:space="preserve">Teleskoopne kanalisatsioonikaev PE De 400/315    </t>
  </si>
  <si>
    <t>Survekanalisatsioonitoru PE De63</t>
  </si>
  <si>
    <t>Kanalisatsioonitoru De160 otsakork</t>
  </si>
  <si>
    <t>Survetorustiku elekterkeevis otsakork De63</t>
  </si>
  <si>
    <t>1.9</t>
  </si>
  <si>
    <t>1.10</t>
  </si>
  <si>
    <t>1.11</t>
  </si>
  <si>
    <t>1.12</t>
  </si>
  <si>
    <t>Veetoru PE De 32 PN10</t>
  </si>
  <si>
    <t>Veetoru PE De 63 PN10</t>
  </si>
  <si>
    <t>Veetoru PE De 40 PN10</t>
  </si>
  <si>
    <t>Veetoru PE De 50 PN10</t>
  </si>
  <si>
    <t>Elekterkeevismuhv De63</t>
  </si>
  <si>
    <t>Elekterkeevismuhv De40</t>
  </si>
  <si>
    <t>Elekterkeevismuhv De32</t>
  </si>
  <si>
    <t>Elekterkeeviskolmik De63</t>
  </si>
  <si>
    <t>Elekterkeeviskolmik De50</t>
  </si>
  <si>
    <t>Elekterkeeviskolmik De40</t>
  </si>
  <si>
    <t>Elekterkeevissiirdmik De 63/50</t>
  </si>
  <si>
    <t>Elekterkeevissiirdmik De 63/40</t>
  </si>
  <si>
    <t>Elekterkeevissiirdmik De 63/32</t>
  </si>
  <si>
    <t>Elekterkeevissiirdmik De 50/40</t>
  </si>
  <si>
    <t>Elekterkeevissiirdmik De 40/32</t>
  </si>
  <si>
    <t>Elekterkeevispuursadul De63/32</t>
  </si>
  <si>
    <t>Elekterkeevispuursadul De50/32</t>
  </si>
  <si>
    <t>Elekterkeevispuursadul De40/32</t>
  </si>
  <si>
    <t>Elekterkeevis otsakork De50</t>
  </si>
  <si>
    <t>Elekterkeevis otsakork De32</t>
  </si>
  <si>
    <t>Elekterkeevis otsakork De40</t>
  </si>
  <si>
    <r>
      <t>Elekterkeevispõlv 90</t>
    </r>
    <r>
      <rPr>
        <sz val="11"/>
        <rFont val="Calibri"/>
        <family val="2"/>
        <charset val="186"/>
      </rPr>
      <t>° De63</t>
    </r>
  </si>
  <si>
    <r>
      <t>Elekterkeevispõlv 90</t>
    </r>
    <r>
      <rPr>
        <sz val="11"/>
        <rFont val="Calibri"/>
        <family val="2"/>
        <charset val="186"/>
      </rPr>
      <t>° De40</t>
    </r>
  </si>
  <si>
    <r>
      <t>Elekterkeevispõlv 90</t>
    </r>
    <r>
      <rPr>
        <sz val="11"/>
        <rFont val="Calibri"/>
        <family val="2"/>
        <charset val="186"/>
      </rPr>
      <t>° De32</t>
    </r>
  </si>
  <si>
    <r>
      <t>Elekterkeevispõlv 45</t>
    </r>
    <r>
      <rPr>
        <sz val="11"/>
        <rFont val="Calibri"/>
        <family val="2"/>
        <charset val="186"/>
      </rPr>
      <t>° De32</t>
    </r>
  </si>
  <si>
    <t>Maakraan DN32 koos spindlipikenduse ja kapega</t>
  </si>
  <si>
    <t>Maakraan DN25 koos spindlipikenduse ja kapega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</si>
  <si>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</si>
  <si>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</si>
  <si>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</si>
  <si>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</si>
  <si>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</si>
  <si>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</si>
  <si>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</si>
  <si>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</si>
  <si>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</si>
  <si>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</si>
  <si>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</si>
  <si>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</si>
  <si>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</si>
  <si>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</si>
  <si>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</si>
  <si>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2.29</t>
  </si>
  <si>
    <t>Isevoolse kanalisatsioonitorustiku paigaldus suundpuurimise teel</t>
  </si>
  <si>
    <t>Killustikkatte taastamine (orient)</t>
  </si>
  <si>
    <t>Isevoolse kanalisatsioonitoru kaitsehülss De250 PE</t>
  </si>
  <si>
    <t>Veetorustiku kaitsehülss De110 PE</t>
  </si>
  <si>
    <t>Veetorustiku kaitsehülss De90 PE</t>
  </si>
  <si>
    <t>Veetorustiku kaitsehülss De63 PE</t>
  </si>
  <si>
    <t>1.13</t>
  </si>
  <si>
    <t>1.14</t>
  </si>
  <si>
    <t>Veetorustiku kaitsehülss De75 PE</t>
  </si>
  <si>
    <t>2.30</t>
  </si>
  <si>
    <t>2.31</t>
  </si>
  <si>
    <t>2.32</t>
  </si>
  <si>
    <t>2.33</t>
  </si>
  <si>
    <t>Survekanalisatsioonitoru PE De75</t>
  </si>
  <si>
    <t>Survetorustiku elekterkeevismuhv De75</t>
  </si>
  <si>
    <t>PE kolmik De75-45°</t>
  </si>
  <si>
    <t>Survetorustiku elekterkeevissiirdmik De 75/63</t>
  </si>
  <si>
    <t>1.15</t>
  </si>
  <si>
    <t>1.16</t>
  </si>
  <si>
    <r>
      <t>Survetorustiku elekterkeevispõlv 45</t>
    </r>
    <r>
      <rPr>
        <sz val="11"/>
        <rFont val="Calibri"/>
        <family val="2"/>
        <charset val="186"/>
      </rPr>
      <t>° De75</t>
    </r>
  </si>
  <si>
    <t xml:space="preserve">Teleskoopne kanalisatsioonikaev PE De200/160    </t>
  </si>
  <si>
    <t>PE otstega maasiiber DN50 koos spindlipikenduse ja kapega</t>
  </si>
  <si>
    <t>Survetorustiku elekterkeevismuhv De63</t>
  </si>
  <si>
    <t>1.17</t>
  </si>
  <si>
    <t>1.18</t>
  </si>
  <si>
    <t>MATERJALIDE JA EHITUSTÖÖDE MAHUD (REOVEEPUHASTI)</t>
  </si>
  <si>
    <t>Pajusi küla vee- ja kanalisatsioonitorustikud ning reoveepuhasti. Tööprojekt</t>
  </si>
  <si>
    <t>Reoveepuhasti</t>
  </si>
  <si>
    <t>Teleskoopne voolurahustuskaev PE De600, luuk 25T</t>
  </si>
  <si>
    <t>Teleskoopne proovivõtukaev PE De600, luuk 25T</t>
  </si>
  <si>
    <t>Kemikaalikaev PE De800, soojustatud plastluuk (sh kemikaalimahuti 100L)</t>
  </si>
  <si>
    <r>
      <t>Reoveepuhasti tarnekomplekt (Klaro 80IE, sh PP ühtlustusmahuti 22 m</t>
    </r>
    <r>
      <rPr>
        <vertAlign val="superscript"/>
        <sz val="11"/>
        <rFont val="Calibri"/>
        <family val="2"/>
        <charset val="186"/>
      </rPr>
      <t>3</t>
    </r>
    <r>
      <rPr>
        <sz val="11"/>
        <rFont val="Calibri"/>
        <family val="2"/>
        <charset val="186"/>
      </rPr>
      <t>, PP SBR mahuti 22 m</t>
    </r>
    <r>
      <rPr>
        <vertAlign val="superscript"/>
        <sz val="11"/>
        <rFont val="Calibri"/>
        <family val="2"/>
        <charset val="186"/>
      </rPr>
      <t>3</t>
    </r>
    <r>
      <rPr>
        <sz val="11"/>
        <rFont val="Calibri"/>
        <family val="2"/>
        <charset val="186"/>
      </rPr>
      <t>, puhur, õhktõstukite ja õhustussüsteem, fosforiärastuskemikaali dosaatorpump, mürasummutusega tehnoseadmete ja elektrikilp, SCADA valmidus)</t>
    </r>
  </si>
  <si>
    <t>kompl</t>
  </si>
  <si>
    <t>Maakaabel AXPK 4G16</t>
  </si>
  <si>
    <t>Maakaabli kaitsetoru TAM 40/450N</t>
  </si>
  <si>
    <t>Reoveepuhasti soojustusmaterjalid (XPS)</t>
  </si>
  <si>
    <t>Survekanalisatsiooni torustiku elekterkeevispõlv 45° De90</t>
  </si>
  <si>
    <t>Torustiku üleminekud, muhvid, abimaterjalid</t>
  </si>
  <si>
    <t>Heitveetorustiku kivikindlustus (II kl geotekstiil, maakivid 15-20 cm, kuivsegu)</t>
  </si>
  <si>
    <t xml:space="preserve">Ehitustööd </t>
  </si>
  <si>
    <t>Reoveepuhasti mahamärkimine</t>
  </si>
  <si>
    <t>Muinsuskaitseameti eritingimustele vastavad kaevetööd kaitsealal</t>
  </si>
  <si>
    <t>Kaevetööd lubjakivi pinnases (vajadusel, orient)</t>
  </si>
  <si>
    <t>m3</t>
  </si>
  <si>
    <t>Puude, põõsaste eemaldamine (need mis jäävad ette reoveepuhasti rajamisel)</t>
  </si>
  <si>
    <t>Reoveepuhasti elektriliitumise rajamine (3x16A)</t>
  </si>
  <si>
    <t>Maakaabli rajamine liitumiskilbist reoveepuhastini (sh ühendusmaterjalid, orient)</t>
  </si>
  <si>
    <t xml:space="preserve">Voolurahustuskaevu paigaldus </t>
  </si>
  <si>
    <t>Reoveepuhasti Klaro 80IE mahutite (ühtlustusmahuti ja SBR mahuti) paigaldus, sh aluse ettevalmistus, r/b ankurdusplaadid ja kinnitused, tagasitäide, pinnase planeerimine</t>
  </si>
  <si>
    <t>Reoveepuhasti Klaro 80IE elektri- ja seadmetekilbi paigaldus ja ühendustööde teostamine</t>
  </si>
  <si>
    <t>Proovivõtukaevu paigaldus</t>
  </si>
  <si>
    <t>Killustikkattega juurdepääsutee ja teenindusplatsi rajamine</t>
  </si>
  <si>
    <r>
      <t>m</t>
    </r>
    <r>
      <rPr>
        <vertAlign val="superscript"/>
        <sz val="11"/>
        <rFont val="Calibri"/>
        <family val="2"/>
        <charset val="186"/>
      </rPr>
      <t>2</t>
    </r>
  </si>
  <si>
    <t>Piirdeaia rajamine (keevispaneel H=2m, transpordivärav L=4m)</t>
  </si>
  <si>
    <t>Heitveetorustiku rajamine (kaevetööd, alus- ja tasanduskihi rajamine, torude paigaldus, tagasitäide tihendamisega)</t>
  </si>
  <si>
    <t>Kivikindlustuse rajamine heitveetoru otsa alla</t>
  </si>
  <si>
    <t>Katsetused ja kontrolltoimingud</t>
  </si>
  <si>
    <t>Reoveepuhasti käivitustööd ja häälestamine</t>
  </si>
  <si>
    <t>Tellija koolitamine ja juhendmaterjalide koostamine</t>
  </si>
  <si>
    <t xml:space="preserve">Objekti üleandmine </t>
  </si>
  <si>
    <t>MATERJALIDE JA EHITUSTÖÖDE MAHUD (TORUSTIKUD)</t>
  </si>
  <si>
    <r>
      <t>Survetorustiku elekterkeevispõlv 90</t>
    </r>
    <r>
      <rPr>
        <sz val="11"/>
        <rFont val="Calibri"/>
        <family val="2"/>
        <charset val="186"/>
      </rPr>
      <t>° De75</t>
    </r>
  </si>
  <si>
    <t>Reoveepumpla paigaldamine</t>
  </si>
  <si>
    <t>komp</t>
  </si>
  <si>
    <t>Reoveepumpla elektriliitumise rajamine</t>
  </si>
  <si>
    <t>Reoveepumpla elektri-automaatika rajamine</t>
  </si>
  <si>
    <t>Kaevetööd lubjakivi pinnases</t>
  </si>
  <si>
    <t>Isevoolse kanalisatsioonitorustiku sulgarmatuur - kummikiilsiiber DN150 koos teleskoopse spindlipikenduse ja kapega</t>
  </si>
  <si>
    <t>Reoveepumpla STRONG 1600/1400, ankurdusplaat ja -tarvikud</t>
  </si>
  <si>
    <t>1.19</t>
  </si>
  <si>
    <t>1.20</t>
  </si>
  <si>
    <t>3.34</t>
  </si>
  <si>
    <t>3.35</t>
  </si>
  <si>
    <t>Riigiteel 1-kihilise asfaltkatte taastamine  (orient) (vt Teede Kavand OÜ, töö nr 2412)</t>
  </si>
  <si>
    <t>Veetorustiku vundamendi läbiviigu teostamine ja ühendus hoones pumpla torustikega (vt BalRock OÜ, töö nr 12005)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</si>
</sst>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charset val="186"/>
      <scheme val="minor"/>
    </font>
    <font>
      <sz val="11"/>
      <color theme="1"/>
      <name val="Aptos Narrow"/>
      <family val="2"/>
      <charset val="186"/>
      <scheme val="minor"/>
    </font>
    <font>
      <sz val="11"/>
      <color rgb="FFFF0000"/>
      <name val="Aptos Narrow"/>
      <family val="2"/>
      <charset val="186"/>
      <scheme val="minor"/>
    </font>
    <font>
      <b/>
      <sz val="11"/>
      <color theme="1"/>
      <name val="Aptos Narrow"/>
      <family val="2"/>
      <charset val="186"/>
      <scheme val="minor"/>
    </font>
    <font>
      <b/>
      <sz val="11"/>
      <name val="Aptos Narrow"/>
      <family val="2"/>
      <charset val="186"/>
      <scheme val="minor"/>
    </font>
    <font>
      <sz val="11"/>
      <name val="Calibri"/>
      <family val="2"/>
      <charset val="186"/>
    </font>
    <font>
      <sz val="11"/>
      <name val="Aptos Narrow"/>
      <family val="2"/>
      <charset val="186"/>
      <scheme val="minor"/>
    </font>
    <font>
      <sz val="11"/>
      <color indexed="8"/>
      <name val="Aptos Narrow"/>
      <family val="2"/>
      <charset val="186"/>
      <scheme val="minor"/>
    </font>
    <font>
      <vertAlign val="superscript"/>
      <sz val="11"/>
      <color indexed="8"/>
      <name val="Calibri"/>
      <family val="2"/>
      <charset val="186"/>
    </font>
    <font>
      <sz val="8"/>
      <name val="Aptos Narrow"/>
      <family val="2"/>
      <charset val="186"/>
      <scheme val="minor"/>
    </font>
    <font>
      <vertAlign val="superscript"/>
      <sz val="11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49" fontId="4" fillId="2" borderId="4" xfId="0" applyNumberFormat="1" applyFont="1" applyFill="1" applyBorder="1" applyAlignment="1">
      <alignment horizontal="left" vertical="center"/>
    </xf>
    <xf numFmtId="0" fontId="6" fillId="2" borderId="5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49" fontId="4" fillId="2" borderId="7" xfId="0" applyNumberFormat="1" applyFont="1" applyFill="1" applyBorder="1" applyAlignment="1">
      <alignment horizontal="left" vertical="top" wrapText="1"/>
    </xf>
    <xf numFmtId="49" fontId="4" fillId="2" borderId="10" xfId="0" applyNumberFormat="1" applyFont="1" applyFill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/>
    </xf>
    <xf numFmtId="0" fontId="6" fillId="2" borderId="11" xfId="0" applyFont="1" applyFill="1" applyBorder="1" applyAlignment="1">
      <alignment horizontal="left" vertical="center"/>
    </xf>
    <xf numFmtId="0" fontId="6" fillId="2" borderId="12" xfId="0" applyFont="1" applyFill="1" applyBorder="1" applyAlignment="1">
      <alignment horizontal="left" vertical="center"/>
    </xf>
    <xf numFmtId="49" fontId="4" fillId="2" borderId="13" xfId="0" applyNumberFormat="1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49" fontId="3" fillId="0" borderId="14" xfId="0" applyNumberFormat="1" applyFont="1" applyBorder="1" applyAlignment="1">
      <alignment horizontal="center" vertical="top"/>
    </xf>
    <xf numFmtId="0" fontId="3" fillId="0" borderId="14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justify" vertical="center" wrapText="1"/>
    </xf>
    <xf numFmtId="49" fontId="6" fillId="0" borderId="14" xfId="0" applyNumberFormat="1" applyFont="1" applyBorder="1" applyAlignment="1">
      <alignment horizontal="center" vertical="top"/>
    </xf>
    <xf numFmtId="0" fontId="7" fillId="0" borderId="14" xfId="0" applyFont="1" applyBorder="1" applyAlignment="1">
      <alignment vertical="center"/>
    </xf>
    <xf numFmtId="0" fontId="7" fillId="0" borderId="14" xfId="0" applyFont="1" applyBorder="1" applyAlignment="1">
      <alignment horizontal="center" vertical="center"/>
    </xf>
    <xf numFmtId="1" fontId="7" fillId="0" borderId="14" xfId="0" applyNumberFormat="1" applyFont="1" applyBorder="1" applyAlignment="1">
      <alignment horizontal="right" vertical="center"/>
    </xf>
    <xf numFmtId="0" fontId="6" fillId="0" borderId="14" xfId="0" applyFont="1" applyBorder="1" applyAlignment="1">
      <alignment vertical="center" wrapText="1"/>
    </xf>
    <xf numFmtId="4" fontId="6" fillId="0" borderId="14" xfId="0" applyNumberFormat="1" applyFont="1" applyBorder="1" applyAlignment="1">
      <alignment horizontal="center" vertical="center" wrapText="1"/>
    </xf>
    <xf numFmtId="3" fontId="6" fillId="0" borderId="14" xfId="0" applyNumberFormat="1" applyFont="1" applyBorder="1" applyAlignment="1">
      <alignment horizontal="right" vertical="center" wrapText="1"/>
    </xf>
    <xf numFmtId="0" fontId="7" fillId="0" borderId="14" xfId="0" applyFont="1" applyBorder="1" applyAlignment="1">
      <alignment horizontal="left" vertical="center"/>
    </xf>
    <xf numFmtId="0" fontId="6" fillId="0" borderId="14" xfId="0" applyFont="1" applyBorder="1" applyAlignment="1">
      <alignment horizontal="justify" vertical="center" wrapText="1"/>
    </xf>
    <xf numFmtId="0" fontId="6" fillId="0" borderId="14" xfId="0" applyFont="1" applyBorder="1" applyAlignment="1">
      <alignment horizontal="center" vertical="center" wrapText="1"/>
    </xf>
    <xf numFmtId="1" fontId="6" fillId="0" borderId="14" xfId="0" applyNumberFormat="1" applyFont="1" applyBorder="1" applyAlignment="1">
      <alignment horizontal="right" vertical="center" wrapText="1"/>
    </xf>
    <xf numFmtId="0" fontId="6" fillId="0" borderId="14" xfId="0" applyFont="1" applyBorder="1" applyAlignment="1">
      <alignment horizontal="right" vertical="center" wrapText="1"/>
    </xf>
    <xf numFmtId="0" fontId="1" fillId="0" borderId="1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left" vertical="center" wrapText="1"/>
    </xf>
    <xf numFmtId="0" fontId="6" fillId="0" borderId="14" xfId="0" applyFont="1" applyBorder="1" applyAlignment="1" applyProtection="1">
      <alignment horizontal="left" vertical="center" wrapText="1"/>
      <protection hidden="1"/>
    </xf>
    <xf numFmtId="0" fontId="4" fillId="0" borderId="14" xfId="0" applyFont="1" applyBorder="1" applyAlignment="1">
      <alignment horizontal="center" vertical="center" wrapText="1"/>
    </xf>
    <xf numFmtId="49" fontId="4" fillId="0" borderId="14" xfId="0" applyNumberFormat="1" applyFont="1" applyBorder="1" applyAlignment="1">
      <alignment horizontal="center" vertical="top"/>
    </xf>
    <xf numFmtId="0" fontId="6" fillId="0" borderId="14" xfId="0" applyFont="1" applyBorder="1" applyAlignment="1">
      <alignment vertical="center"/>
    </xf>
    <xf numFmtId="0" fontId="6" fillId="0" borderId="14" xfId="0" applyFont="1" applyBorder="1" applyAlignment="1">
      <alignment horizontal="center" vertical="center"/>
    </xf>
    <xf numFmtId="1" fontId="6" fillId="0" borderId="14" xfId="0" applyNumberFormat="1" applyFont="1" applyBorder="1" applyAlignment="1">
      <alignment horizontal="right" vertical="center"/>
    </xf>
    <xf numFmtId="49" fontId="2" fillId="0" borderId="14" xfId="0" applyNumberFormat="1" applyFont="1" applyBorder="1" applyAlignment="1">
      <alignment horizontal="center" vertical="top"/>
    </xf>
    <xf numFmtId="0" fontId="2" fillId="0" borderId="14" xfId="0" applyFont="1" applyBorder="1" applyAlignment="1">
      <alignment horizontal="justify" vertical="center" wrapText="1"/>
    </xf>
    <xf numFmtId="0" fontId="2" fillId="0" borderId="14" xfId="0" applyFont="1" applyBorder="1" applyAlignment="1">
      <alignment horizontal="center" vertical="center" wrapText="1"/>
    </xf>
    <xf numFmtId="1" fontId="2" fillId="0" borderId="14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49" fontId="6" fillId="2" borderId="5" xfId="0" applyNumberFormat="1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top" wrapText="1"/>
    </xf>
    <xf numFmtId="0" fontId="6" fillId="2" borderId="9" xfId="0" applyFont="1" applyFill="1" applyBorder="1" applyAlignment="1">
      <alignment horizontal="left" vertical="top" wrapText="1"/>
    </xf>
    <xf numFmtId="0" fontId="6" fillId="0" borderId="14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horizontal="center" vertical="center" wrapText="1"/>
    </xf>
    <xf numFmtId="1" fontId="6" fillId="0" borderId="14" xfId="0" applyNumberFormat="1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CD0F8F-C818-4B72-830F-F781536866D4}">
  <dimension ref="A1:D99"/>
  <sheetViews>
    <sheetView tabSelected="1" zoomScaleNormal="100" workbookViewId="0">
      <pane ySplit="5" topLeftCell="A6" activePane="bottomLeft" state="frozen"/>
      <selection pane="bottomLeft" activeCell="B88" sqref="B88"/>
    </sheetView>
  </sheetViews>
  <sheetFormatPr defaultRowHeight="14.4" x14ac:dyDescent="0.3"/>
  <cols>
    <col min="1" max="1" width="8" customWidth="1"/>
    <col min="2" max="2" width="62.44140625" customWidth="1"/>
    <col min="3" max="4" width="8.109375" customWidth="1"/>
  </cols>
  <sheetData>
    <row r="1" spans="1:4" x14ac:dyDescent="0.3">
      <c r="A1" s="38" t="s">
        <v>216</v>
      </c>
      <c r="B1" s="39"/>
      <c r="C1" s="39"/>
      <c r="D1" s="40"/>
    </row>
    <row r="2" spans="1:4" x14ac:dyDescent="0.3">
      <c r="A2" s="1" t="s">
        <v>0</v>
      </c>
      <c r="B2" s="2"/>
      <c r="C2" s="2"/>
      <c r="D2" s="3"/>
    </row>
    <row r="3" spans="1:4" ht="15" customHeight="1" x14ac:dyDescent="0.3">
      <c r="A3" s="4" t="s">
        <v>1</v>
      </c>
      <c r="B3" s="42" t="s">
        <v>182</v>
      </c>
      <c r="C3" s="42"/>
      <c r="D3" s="43"/>
    </row>
    <row r="4" spans="1:4" ht="15" thickBot="1" x14ac:dyDescent="0.35">
      <c r="A4" s="5" t="s">
        <v>2</v>
      </c>
      <c r="B4" s="6" t="s">
        <v>103</v>
      </c>
      <c r="C4" s="7"/>
      <c r="D4" s="8"/>
    </row>
    <row r="5" spans="1:4" ht="15" thickTop="1" x14ac:dyDescent="0.3">
      <c r="A5" s="9" t="s">
        <v>3</v>
      </c>
      <c r="B5" s="10" t="s">
        <v>4</v>
      </c>
      <c r="C5" s="10" t="s">
        <v>5</v>
      </c>
      <c r="D5" s="10" t="s">
        <v>6</v>
      </c>
    </row>
    <row r="6" spans="1:4" x14ac:dyDescent="0.3">
      <c r="A6" s="11">
        <v>1</v>
      </c>
      <c r="B6" s="12" t="s">
        <v>7</v>
      </c>
      <c r="C6" s="13"/>
      <c r="D6" s="13"/>
    </row>
    <row r="7" spans="1:4" x14ac:dyDescent="0.3">
      <c r="A7" s="14" t="s">
        <v>8</v>
      </c>
      <c r="B7" s="15" t="s">
        <v>104</v>
      </c>
      <c r="C7" s="16" t="s">
        <v>9</v>
      </c>
      <c r="D7" s="17">
        <v>990.37</v>
      </c>
    </row>
    <row r="8" spans="1:4" x14ac:dyDescent="0.3">
      <c r="A8" s="14" t="s">
        <v>10</v>
      </c>
      <c r="B8" s="18" t="s">
        <v>11</v>
      </c>
      <c r="C8" s="19" t="s">
        <v>12</v>
      </c>
      <c r="D8" s="20">
        <v>29</v>
      </c>
    </row>
    <row r="9" spans="1:4" x14ac:dyDescent="0.3">
      <c r="A9" s="14" t="s">
        <v>13</v>
      </c>
      <c r="B9" s="18" t="s">
        <v>105</v>
      </c>
      <c r="C9" s="19" t="s">
        <v>12</v>
      </c>
      <c r="D9" s="20">
        <v>4</v>
      </c>
    </row>
    <row r="10" spans="1:4" x14ac:dyDescent="0.3">
      <c r="A10" s="14" t="s">
        <v>14</v>
      </c>
      <c r="B10" s="18" t="s">
        <v>176</v>
      </c>
      <c r="C10" s="19" t="s">
        <v>12</v>
      </c>
      <c r="D10" s="20">
        <v>1</v>
      </c>
    </row>
    <row r="11" spans="1:4" x14ac:dyDescent="0.3">
      <c r="A11" s="14" t="s">
        <v>15</v>
      </c>
      <c r="B11" s="21" t="s">
        <v>169</v>
      </c>
      <c r="C11" s="16" t="s">
        <v>9</v>
      </c>
      <c r="D11" s="17">
        <f>76.49+319.76</f>
        <v>396.25</v>
      </c>
    </row>
    <row r="12" spans="1:4" x14ac:dyDescent="0.3">
      <c r="A12" s="14" t="s">
        <v>16</v>
      </c>
      <c r="B12" s="21" t="s">
        <v>106</v>
      </c>
      <c r="C12" s="16" t="s">
        <v>9</v>
      </c>
      <c r="D12" s="17">
        <v>110.53</v>
      </c>
    </row>
    <row r="13" spans="1:4" x14ac:dyDescent="0.3">
      <c r="A13" s="14" t="s">
        <v>17</v>
      </c>
      <c r="B13" s="21" t="s">
        <v>107</v>
      </c>
      <c r="C13" s="16" t="s">
        <v>12</v>
      </c>
      <c r="D13" s="17">
        <v>16</v>
      </c>
    </row>
    <row r="14" spans="1:4" x14ac:dyDescent="0.3">
      <c r="A14" s="14" t="s">
        <v>20</v>
      </c>
      <c r="B14" s="21" t="s">
        <v>108</v>
      </c>
      <c r="C14" s="16" t="s">
        <v>12</v>
      </c>
      <c r="D14" s="17">
        <v>3</v>
      </c>
    </row>
    <row r="15" spans="1:4" x14ac:dyDescent="0.3">
      <c r="A15" s="14" t="s">
        <v>109</v>
      </c>
      <c r="B15" s="22" t="s">
        <v>170</v>
      </c>
      <c r="C15" s="23" t="s">
        <v>12</v>
      </c>
      <c r="D15" s="17">
        <v>3</v>
      </c>
    </row>
    <row r="16" spans="1:4" x14ac:dyDescent="0.3">
      <c r="A16" s="14" t="s">
        <v>110</v>
      </c>
      <c r="B16" s="22" t="s">
        <v>178</v>
      </c>
      <c r="C16" s="23" t="s">
        <v>12</v>
      </c>
      <c r="D16" s="17">
        <v>3</v>
      </c>
    </row>
    <row r="17" spans="1:4" x14ac:dyDescent="0.3">
      <c r="A17" s="14" t="s">
        <v>111</v>
      </c>
      <c r="B17" s="22" t="s">
        <v>172</v>
      </c>
      <c r="C17" s="23" t="s">
        <v>12</v>
      </c>
      <c r="D17" s="17">
        <v>2</v>
      </c>
    </row>
    <row r="18" spans="1:4" x14ac:dyDescent="0.3">
      <c r="A18" s="14" t="s">
        <v>112</v>
      </c>
      <c r="B18" s="22" t="s">
        <v>171</v>
      </c>
      <c r="C18" s="23" t="s">
        <v>12</v>
      </c>
      <c r="D18" s="17">
        <v>1</v>
      </c>
    </row>
    <row r="19" spans="1:4" x14ac:dyDescent="0.3">
      <c r="A19" s="14" t="s">
        <v>162</v>
      </c>
      <c r="B19" s="22" t="s">
        <v>217</v>
      </c>
      <c r="C19" s="23" t="s">
        <v>12</v>
      </c>
      <c r="D19" s="24">
        <v>1</v>
      </c>
    </row>
    <row r="20" spans="1:4" x14ac:dyDescent="0.3">
      <c r="A20" s="14" t="s">
        <v>163</v>
      </c>
      <c r="B20" s="22" t="s">
        <v>175</v>
      </c>
      <c r="C20" s="23" t="s">
        <v>12</v>
      </c>
      <c r="D20" s="24">
        <f>1+3</f>
        <v>4</v>
      </c>
    </row>
    <row r="21" spans="1:4" x14ac:dyDescent="0.3">
      <c r="A21" s="14" t="s">
        <v>173</v>
      </c>
      <c r="B21" s="22" t="s">
        <v>177</v>
      </c>
      <c r="C21" s="23" t="s">
        <v>12</v>
      </c>
      <c r="D21" s="24">
        <v>3</v>
      </c>
    </row>
    <row r="22" spans="1:4" x14ac:dyDescent="0.3">
      <c r="A22" s="14" t="s">
        <v>174</v>
      </c>
      <c r="B22" s="22" t="s">
        <v>158</v>
      </c>
      <c r="C22" s="23" t="s">
        <v>9</v>
      </c>
      <c r="D22" s="24">
        <f>30+10+10+9+8+9+10</f>
        <v>86</v>
      </c>
    </row>
    <row r="23" spans="1:4" x14ac:dyDescent="0.3">
      <c r="A23" s="14" t="s">
        <v>179</v>
      </c>
      <c r="B23" s="22" t="s">
        <v>224</v>
      </c>
      <c r="C23" s="23" t="s">
        <v>188</v>
      </c>
      <c r="D23" s="24">
        <v>1</v>
      </c>
    </row>
    <row r="24" spans="1:4" ht="28.8" x14ac:dyDescent="0.3">
      <c r="A24" s="14" t="s">
        <v>180</v>
      </c>
      <c r="B24" s="44" t="s">
        <v>223</v>
      </c>
      <c r="C24" s="45" t="s">
        <v>188</v>
      </c>
      <c r="D24" s="46">
        <v>1</v>
      </c>
    </row>
    <row r="25" spans="1:4" x14ac:dyDescent="0.3">
      <c r="A25" s="14" t="s">
        <v>225</v>
      </c>
      <c r="B25" s="22" t="s">
        <v>18</v>
      </c>
      <c r="C25" s="23" t="s">
        <v>19</v>
      </c>
      <c r="D25" s="24">
        <v>1</v>
      </c>
    </row>
    <row r="26" spans="1:4" x14ac:dyDescent="0.3">
      <c r="A26" s="14" t="s">
        <v>226</v>
      </c>
      <c r="B26" s="22" t="s">
        <v>21</v>
      </c>
      <c r="C26" s="23" t="s">
        <v>19</v>
      </c>
      <c r="D26" s="24">
        <v>1</v>
      </c>
    </row>
    <row r="27" spans="1:4" ht="12.75" customHeight="1" x14ac:dyDescent="0.3">
      <c r="A27" s="14"/>
      <c r="B27" s="12"/>
      <c r="C27" s="23"/>
      <c r="D27" s="23"/>
    </row>
    <row r="28" spans="1:4" x14ac:dyDescent="0.3">
      <c r="A28" s="11" t="s">
        <v>22</v>
      </c>
      <c r="B28" s="12" t="s">
        <v>23</v>
      </c>
      <c r="C28" s="26"/>
      <c r="D28" s="26"/>
    </row>
    <row r="29" spans="1:4" x14ac:dyDescent="0.3">
      <c r="A29" s="14" t="s">
        <v>24</v>
      </c>
      <c r="B29" s="22" t="s">
        <v>113</v>
      </c>
      <c r="C29" s="23" t="s">
        <v>9</v>
      </c>
      <c r="D29" s="24">
        <v>275.66000000000003</v>
      </c>
    </row>
    <row r="30" spans="1:4" x14ac:dyDescent="0.3">
      <c r="A30" s="14" t="s">
        <v>25</v>
      </c>
      <c r="B30" s="22" t="s">
        <v>115</v>
      </c>
      <c r="C30" s="23" t="s">
        <v>9</v>
      </c>
      <c r="D30" s="24">
        <f>301.27+48.48</f>
        <v>349.75</v>
      </c>
    </row>
    <row r="31" spans="1:4" x14ac:dyDescent="0.3">
      <c r="A31" s="14" t="s">
        <v>26</v>
      </c>
      <c r="B31" s="22" t="s">
        <v>116</v>
      </c>
      <c r="C31" s="23" t="s">
        <v>9</v>
      </c>
      <c r="D31" s="24">
        <v>102.47</v>
      </c>
    </row>
    <row r="32" spans="1:4" x14ac:dyDescent="0.3">
      <c r="A32" s="14" t="s">
        <v>27</v>
      </c>
      <c r="B32" s="22" t="s">
        <v>114</v>
      </c>
      <c r="C32" s="23" t="s">
        <v>9</v>
      </c>
      <c r="D32" s="24">
        <v>492.18</v>
      </c>
    </row>
    <row r="33" spans="1:4" x14ac:dyDescent="0.3">
      <c r="A33" s="14" t="s">
        <v>28</v>
      </c>
      <c r="B33" s="22" t="s">
        <v>117</v>
      </c>
      <c r="C33" s="23" t="s">
        <v>12</v>
      </c>
      <c r="D33" s="25">
        <v>2</v>
      </c>
    </row>
    <row r="34" spans="1:4" x14ac:dyDescent="0.3">
      <c r="A34" s="14" t="s">
        <v>29</v>
      </c>
      <c r="B34" s="22" t="s">
        <v>118</v>
      </c>
      <c r="C34" s="23" t="s">
        <v>12</v>
      </c>
      <c r="D34" s="25">
        <v>2</v>
      </c>
    </row>
    <row r="35" spans="1:4" x14ac:dyDescent="0.3">
      <c r="A35" s="14" t="s">
        <v>30</v>
      </c>
      <c r="B35" s="22" t="s">
        <v>119</v>
      </c>
      <c r="C35" s="23" t="s">
        <v>12</v>
      </c>
      <c r="D35" s="25">
        <v>8</v>
      </c>
    </row>
    <row r="36" spans="1:4" x14ac:dyDescent="0.3">
      <c r="A36" s="14" t="s">
        <v>31</v>
      </c>
      <c r="B36" s="22" t="s">
        <v>120</v>
      </c>
      <c r="C36" s="23" t="s">
        <v>12</v>
      </c>
      <c r="D36" s="25">
        <v>7</v>
      </c>
    </row>
    <row r="37" spans="1:4" x14ac:dyDescent="0.3">
      <c r="A37" s="14" t="s">
        <v>32</v>
      </c>
      <c r="B37" s="22" t="s">
        <v>121</v>
      </c>
      <c r="C37" s="23" t="s">
        <v>12</v>
      </c>
      <c r="D37" s="25">
        <v>1</v>
      </c>
    </row>
    <row r="38" spans="1:4" x14ac:dyDescent="0.3">
      <c r="A38" s="14" t="s">
        <v>33</v>
      </c>
      <c r="B38" s="22" t="s">
        <v>122</v>
      </c>
      <c r="C38" s="23" t="s">
        <v>12</v>
      </c>
      <c r="D38" s="25">
        <v>2</v>
      </c>
    </row>
    <row r="39" spans="1:4" x14ac:dyDescent="0.3">
      <c r="A39" s="14" t="s">
        <v>34</v>
      </c>
      <c r="B39" s="22" t="s">
        <v>123</v>
      </c>
      <c r="C39" s="23" t="s">
        <v>12</v>
      </c>
      <c r="D39" s="25">
        <v>2</v>
      </c>
    </row>
    <row r="40" spans="1:4" x14ac:dyDescent="0.3">
      <c r="A40" s="14" t="s">
        <v>35</v>
      </c>
      <c r="B40" s="22" t="s">
        <v>124</v>
      </c>
      <c r="C40" s="23" t="s">
        <v>12</v>
      </c>
      <c r="D40" s="25">
        <v>5</v>
      </c>
    </row>
    <row r="41" spans="1:4" x14ac:dyDescent="0.3">
      <c r="A41" s="14" t="s">
        <v>37</v>
      </c>
      <c r="B41" s="22" t="s">
        <v>125</v>
      </c>
      <c r="C41" s="23" t="s">
        <v>12</v>
      </c>
      <c r="D41" s="25">
        <v>1</v>
      </c>
    </row>
    <row r="42" spans="1:4" x14ac:dyDescent="0.3">
      <c r="A42" s="14" t="s">
        <v>140</v>
      </c>
      <c r="B42" s="22" t="s">
        <v>126</v>
      </c>
      <c r="C42" s="23" t="s">
        <v>12</v>
      </c>
      <c r="D42" s="25">
        <v>2</v>
      </c>
    </row>
    <row r="43" spans="1:4" x14ac:dyDescent="0.3">
      <c r="A43" s="14" t="s">
        <v>141</v>
      </c>
      <c r="B43" s="22" t="s">
        <v>127</v>
      </c>
      <c r="C43" s="23" t="s">
        <v>12</v>
      </c>
      <c r="D43" s="25">
        <v>7</v>
      </c>
    </row>
    <row r="44" spans="1:4" x14ac:dyDescent="0.3">
      <c r="A44" s="14" t="s">
        <v>142</v>
      </c>
      <c r="B44" s="22" t="s">
        <v>128</v>
      </c>
      <c r="C44" s="23" t="s">
        <v>12</v>
      </c>
      <c r="D44" s="25">
        <v>5</v>
      </c>
    </row>
    <row r="45" spans="1:4" x14ac:dyDescent="0.3">
      <c r="A45" s="14" t="s">
        <v>143</v>
      </c>
      <c r="B45" s="22" t="s">
        <v>129</v>
      </c>
      <c r="C45" s="23" t="s">
        <v>12</v>
      </c>
      <c r="D45" s="25">
        <v>2</v>
      </c>
    </row>
    <row r="46" spans="1:4" x14ac:dyDescent="0.3">
      <c r="A46" s="14" t="s">
        <v>144</v>
      </c>
      <c r="B46" s="22" t="s">
        <v>130</v>
      </c>
      <c r="C46" s="23" t="s">
        <v>12</v>
      </c>
      <c r="D46" s="25">
        <v>4</v>
      </c>
    </row>
    <row r="47" spans="1:4" x14ac:dyDescent="0.3">
      <c r="A47" s="14" t="s">
        <v>145</v>
      </c>
      <c r="B47" s="22" t="s">
        <v>131</v>
      </c>
      <c r="C47" s="23" t="s">
        <v>12</v>
      </c>
      <c r="D47" s="25">
        <v>1</v>
      </c>
    </row>
    <row r="48" spans="1:4" x14ac:dyDescent="0.3">
      <c r="A48" s="14" t="s">
        <v>146</v>
      </c>
      <c r="B48" s="22" t="s">
        <v>133</v>
      </c>
      <c r="C48" s="23" t="s">
        <v>12</v>
      </c>
      <c r="D48" s="25">
        <v>2</v>
      </c>
    </row>
    <row r="49" spans="1:4" x14ac:dyDescent="0.3">
      <c r="A49" s="14" t="s">
        <v>147</v>
      </c>
      <c r="B49" s="22" t="s">
        <v>132</v>
      </c>
      <c r="C49" s="23" t="s">
        <v>12</v>
      </c>
      <c r="D49" s="25">
        <v>19</v>
      </c>
    </row>
    <row r="50" spans="1:4" x14ac:dyDescent="0.3">
      <c r="A50" s="14" t="s">
        <v>148</v>
      </c>
      <c r="B50" s="22" t="s">
        <v>134</v>
      </c>
      <c r="C50" s="23" t="s">
        <v>12</v>
      </c>
      <c r="D50" s="24">
        <v>5</v>
      </c>
    </row>
    <row r="51" spans="1:4" x14ac:dyDescent="0.3">
      <c r="A51" s="14" t="s">
        <v>149</v>
      </c>
      <c r="B51" s="22" t="s">
        <v>135</v>
      </c>
      <c r="C51" s="23" t="s">
        <v>12</v>
      </c>
      <c r="D51" s="24">
        <v>3</v>
      </c>
    </row>
    <row r="52" spans="1:4" x14ac:dyDescent="0.3">
      <c r="A52" s="14" t="s">
        <v>150</v>
      </c>
      <c r="B52" s="22" t="s">
        <v>136</v>
      </c>
      <c r="C52" s="23" t="s">
        <v>12</v>
      </c>
      <c r="D52" s="24">
        <v>3</v>
      </c>
    </row>
    <row r="53" spans="1:4" x14ac:dyDescent="0.3">
      <c r="A53" s="14" t="s">
        <v>151</v>
      </c>
      <c r="B53" s="22" t="s">
        <v>137</v>
      </c>
      <c r="C53" s="23" t="s">
        <v>12</v>
      </c>
      <c r="D53" s="24">
        <v>4</v>
      </c>
    </row>
    <row r="54" spans="1:4" x14ac:dyDescent="0.3">
      <c r="A54" s="14" t="s">
        <v>152</v>
      </c>
      <c r="B54" s="22" t="s">
        <v>138</v>
      </c>
      <c r="C54" s="23" t="s">
        <v>12</v>
      </c>
      <c r="D54" s="25">
        <v>2</v>
      </c>
    </row>
    <row r="55" spans="1:4" x14ac:dyDescent="0.3">
      <c r="A55" s="14" t="s">
        <v>153</v>
      </c>
      <c r="B55" s="22" t="s">
        <v>139</v>
      </c>
      <c r="C55" s="23" t="s">
        <v>12</v>
      </c>
      <c r="D55" s="25">
        <v>19</v>
      </c>
    </row>
    <row r="56" spans="1:4" x14ac:dyDescent="0.3">
      <c r="A56" s="14" t="s">
        <v>154</v>
      </c>
      <c r="B56" s="22" t="s">
        <v>159</v>
      </c>
      <c r="C56" s="23" t="s">
        <v>9</v>
      </c>
      <c r="D56" s="25">
        <f>30+11+9</f>
        <v>50</v>
      </c>
    </row>
    <row r="57" spans="1:4" x14ac:dyDescent="0.3">
      <c r="A57" s="14" t="s">
        <v>155</v>
      </c>
      <c r="B57" s="22" t="s">
        <v>160</v>
      </c>
      <c r="C57" s="23" t="s">
        <v>9</v>
      </c>
      <c r="D57" s="25">
        <v>10</v>
      </c>
    </row>
    <row r="58" spans="1:4" x14ac:dyDescent="0.3">
      <c r="A58" s="14" t="s">
        <v>165</v>
      </c>
      <c r="B58" s="22" t="s">
        <v>164</v>
      </c>
      <c r="C58" s="23" t="s">
        <v>9</v>
      </c>
      <c r="D58" s="25">
        <v>9</v>
      </c>
    </row>
    <row r="59" spans="1:4" x14ac:dyDescent="0.3">
      <c r="A59" s="14" t="s">
        <v>166</v>
      </c>
      <c r="B59" s="22" t="s">
        <v>161</v>
      </c>
      <c r="C59" s="23" t="s">
        <v>9</v>
      </c>
      <c r="D59" s="25">
        <f>9+9</f>
        <v>18</v>
      </c>
    </row>
    <row r="60" spans="1:4" x14ac:dyDescent="0.3">
      <c r="A60" s="14" t="s">
        <v>167</v>
      </c>
      <c r="B60" s="22" t="s">
        <v>36</v>
      </c>
      <c r="C60" s="23" t="s">
        <v>19</v>
      </c>
      <c r="D60" s="25">
        <v>1</v>
      </c>
    </row>
    <row r="61" spans="1:4" x14ac:dyDescent="0.3">
      <c r="A61" s="14" t="s">
        <v>168</v>
      </c>
      <c r="B61" s="22" t="s">
        <v>38</v>
      </c>
      <c r="C61" s="23" t="s">
        <v>19</v>
      </c>
      <c r="D61" s="25">
        <v>1</v>
      </c>
    </row>
    <row r="62" spans="1:4" x14ac:dyDescent="0.3">
      <c r="A62" s="14"/>
      <c r="B62" s="12"/>
      <c r="C62" s="23"/>
      <c r="D62" s="23"/>
    </row>
    <row r="63" spans="1:4" x14ac:dyDescent="0.3">
      <c r="A63" s="11" t="s">
        <v>39</v>
      </c>
      <c r="B63" s="12" t="s">
        <v>40</v>
      </c>
      <c r="C63" s="13"/>
      <c r="D63" s="13"/>
    </row>
    <row r="64" spans="1:4" x14ac:dyDescent="0.3">
      <c r="A64" s="14" t="s">
        <v>41</v>
      </c>
      <c r="B64" s="27" t="s">
        <v>42</v>
      </c>
      <c r="C64" s="23" t="s">
        <v>9</v>
      </c>
      <c r="D64" s="24">
        <f>SUM(D7:D7)+SUM(D11:D12)</f>
        <v>1497.15</v>
      </c>
    </row>
    <row r="65" spans="1:4" x14ac:dyDescent="0.3">
      <c r="A65" s="14" t="s">
        <v>43</v>
      </c>
      <c r="B65" s="27" t="s">
        <v>44</v>
      </c>
      <c r="C65" s="23" t="s">
        <v>9</v>
      </c>
      <c r="D65" s="24">
        <f>SUM(D29:D32)</f>
        <v>1220.0600000000002</v>
      </c>
    </row>
    <row r="66" spans="1:4" x14ac:dyDescent="0.3">
      <c r="A66" s="14" t="s">
        <v>45</v>
      </c>
      <c r="B66" s="27" t="s">
        <v>46</v>
      </c>
      <c r="C66" s="23" t="s">
        <v>19</v>
      </c>
      <c r="D66" s="25">
        <v>1</v>
      </c>
    </row>
    <row r="67" spans="1:4" x14ac:dyDescent="0.3">
      <c r="A67" s="14" t="s">
        <v>47</v>
      </c>
      <c r="B67" s="27" t="s">
        <v>48</v>
      </c>
      <c r="C67" s="23" t="s">
        <v>19</v>
      </c>
      <c r="D67" s="25">
        <v>1</v>
      </c>
    </row>
    <row r="68" spans="1:4" x14ac:dyDescent="0.3">
      <c r="A68" s="14" t="s">
        <v>49</v>
      </c>
      <c r="B68" s="18" t="s">
        <v>50</v>
      </c>
      <c r="C68" s="23" t="s">
        <v>19</v>
      </c>
      <c r="D68" s="25">
        <v>1</v>
      </c>
    </row>
    <row r="69" spans="1:4" x14ac:dyDescent="0.3">
      <c r="A69" s="14" t="s">
        <v>51</v>
      </c>
      <c r="B69" s="18" t="s">
        <v>52</v>
      </c>
      <c r="C69" s="23" t="s">
        <v>19</v>
      </c>
      <c r="D69" s="25">
        <v>1</v>
      </c>
    </row>
    <row r="70" spans="1:4" x14ac:dyDescent="0.3">
      <c r="A70" s="14" t="s">
        <v>53</v>
      </c>
      <c r="B70" s="18" t="s">
        <v>222</v>
      </c>
      <c r="C70" s="23" t="s">
        <v>19</v>
      </c>
      <c r="D70" s="25">
        <v>1</v>
      </c>
    </row>
    <row r="71" spans="1:4" x14ac:dyDescent="0.3">
      <c r="A71" s="14" t="s">
        <v>55</v>
      </c>
      <c r="B71" s="27" t="s">
        <v>54</v>
      </c>
      <c r="C71" s="23" t="s">
        <v>19</v>
      </c>
      <c r="D71" s="25">
        <v>1</v>
      </c>
    </row>
    <row r="72" spans="1:4" x14ac:dyDescent="0.3">
      <c r="A72" s="14" t="s">
        <v>56</v>
      </c>
      <c r="B72" s="27" t="s">
        <v>218</v>
      </c>
      <c r="C72" s="23" t="s">
        <v>219</v>
      </c>
      <c r="D72" s="25">
        <v>1</v>
      </c>
    </row>
    <row r="73" spans="1:4" x14ac:dyDescent="0.3">
      <c r="A73" s="14" t="s">
        <v>57</v>
      </c>
      <c r="B73" s="27" t="s">
        <v>220</v>
      </c>
      <c r="C73" s="23" t="s">
        <v>219</v>
      </c>
      <c r="D73" s="25">
        <v>1</v>
      </c>
    </row>
    <row r="74" spans="1:4" x14ac:dyDescent="0.3">
      <c r="A74" s="14" t="s">
        <v>58</v>
      </c>
      <c r="B74" s="27" t="s">
        <v>221</v>
      </c>
      <c r="C74" s="23" t="s">
        <v>219</v>
      </c>
      <c r="D74" s="25">
        <v>1</v>
      </c>
    </row>
    <row r="75" spans="1:4" x14ac:dyDescent="0.3">
      <c r="A75" s="14" t="s">
        <v>60</v>
      </c>
      <c r="B75" s="27" t="s">
        <v>59</v>
      </c>
      <c r="C75" s="23" t="s">
        <v>9</v>
      </c>
      <c r="D75" s="24">
        <f>D65-D78</f>
        <v>1042.0600000000002</v>
      </c>
    </row>
    <row r="76" spans="1:4" x14ac:dyDescent="0.3">
      <c r="A76" s="14" t="s">
        <v>62</v>
      </c>
      <c r="B76" s="27" t="s">
        <v>61</v>
      </c>
      <c r="C76" s="23" t="s">
        <v>9</v>
      </c>
      <c r="D76" s="24">
        <f>SUM(D7:D7)-D79</f>
        <v>895.37</v>
      </c>
    </row>
    <row r="77" spans="1:4" x14ac:dyDescent="0.3">
      <c r="A77" s="14" t="s">
        <v>64</v>
      </c>
      <c r="B77" s="27" t="s">
        <v>63</v>
      </c>
      <c r="C77" s="23" t="s">
        <v>9</v>
      </c>
      <c r="D77" s="24">
        <f>SUM(D11:D12)-D80</f>
        <v>150.77999999999997</v>
      </c>
    </row>
    <row r="78" spans="1:4" x14ac:dyDescent="0.3">
      <c r="A78" s="14" t="s">
        <v>66</v>
      </c>
      <c r="B78" s="18" t="s">
        <v>65</v>
      </c>
      <c r="C78" s="23" t="s">
        <v>9</v>
      </c>
      <c r="D78" s="24">
        <v>178</v>
      </c>
    </row>
    <row r="79" spans="1:4" x14ac:dyDescent="0.3">
      <c r="A79" s="14" t="s">
        <v>68</v>
      </c>
      <c r="B79" s="18" t="s">
        <v>156</v>
      </c>
      <c r="C79" s="23" t="s">
        <v>9</v>
      </c>
      <c r="D79" s="24">
        <v>95</v>
      </c>
    </row>
    <row r="80" spans="1:4" x14ac:dyDescent="0.3">
      <c r="A80" s="14" t="s">
        <v>70</v>
      </c>
      <c r="B80" s="18" t="s">
        <v>67</v>
      </c>
      <c r="C80" s="23" t="s">
        <v>9</v>
      </c>
      <c r="D80" s="24">
        <v>356</v>
      </c>
    </row>
    <row r="81" spans="1:4" x14ac:dyDescent="0.3">
      <c r="A81" s="14" t="s">
        <v>71</v>
      </c>
      <c r="B81" s="27" t="s">
        <v>69</v>
      </c>
      <c r="C81" s="23" t="s">
        <v>12</v>
      </c>
      <c r="D81" s="25">
        <v>35</v>
      </c>
    </row>
    <row r="82" spans="1:4" x14ac:dyDescent="0.3">
      <c r="A82" s="14" t="s">
        <v>73</v>
      </c>
      <c r="B82" s="27" t="s">
        <v>72</v>
      </c>
      <c r="C82" s="23" t="s">
        <v>19</v>
      </c>
      <c r="D82" s="25">
        <v>1</v>
      </c>
    </row>
    <row r="83" spans="1:4" ht="28.8" x14ac:dyDescent="0.3">
      <c r="A83" s="14" t="s">
        <v>75</v>
      </c>
      <c r="B83" s="27" t="s">
        <v>230</v>
      </c>
      <c r="C83" s="23" t="s">
        <v>12</v>
      </c>
      <c r="D83" s="25">
        <v>2</v>
      </c>
    </row>
    <row r="84" spans="1:4" ht="28.8" x14ac:dyDescent="0.3">
      <c r="A84" s="14" t="s">
        <v>77</v>
      </c>
      <c r="B84" s="27" t="s">
        <v>74</v>
      </c>
      <c r="C84" s="23" t="s">
        <v>12</v>
      </c>
      <c r="D84" s="25">
        <v>4</v>
      </c>
    </row>
    <row r="85" spans="1:4" ht="28.8" x14ac:dyDescent="0.3">
      <c r="A85" s="14" t="s">
        <v>79</v>
      </c>
      <c r="B85" s="27" t="s">
        <v>76</v>
      </c>
      <c r="C85" s="23" t="s">
        <v>19</v>
      </c>
      <c r="D85" s="25">
        <v>1</v>
      </c>
    </row>
    <row r="86" spans="1:4" x14ac:dyDescent="0.3">
      <c r="A86" s="14" t="s">
        <v>81</v>
      </c>
      <c r="B86" s="27" t="s">
        <v>78</v>
      </c>
      <c r="C86" s="23" t="s">
        <v>12</v>
      </c>
      <c r="D86" s="25">
        <v>8</v>
      </c>
    </row>
    <row r="87" spans="1:4" x14ac:dyDescent="0.3">
      <c r="A87" s="14" t="s">
        <v>84</v>
      </c>
      <c r="B87" s="27" t="s">
        <v>80</v>
      </c>
      <c r="C87" s="23" t="s">
        <v>19</v>
      </c>
      <c r="D87" s="25">
        <v>1</v>
      </c>
    </row>
    <row r="88" spans="1:4" ht="28.8" x14ac:dyDescent="0.3">
      <c r="A88" s="14" t="s">
        <v>85</v>
      </c>
      <c r="B88" s="28" t="s">
        <v>229</v>
      </c>
      <c r="C88" s="23" t="s">
        <v>83</v>
      </c>
      <c r="D88" s="25">
        <v>410</v>
      </c>
    </row>
    <row r="89" spans="1:4" ht="16.2" x14ac:dyDescent="0.3">
      <c r="A89" s="14" t="s">
        <v>86</v>
      </c>
      <c r="B89" s="28" t="s">
        <v>82</v>
      </c>
      <c r="C89" s="23" t="s">
        <v>83</v>
      </c>
      <c r="D89" s="25">
        <v>20</v>
      </c>
    </row>
    <row r="90" spans="1:4" ht="16.2" x14ac:dyDescent="0.3">
      <c r="A90" s="14" t="s">
        <v>88</v>
      </c>
      <c r="B90" s="28" t="s">
        <v>87</v>
      </c>
      <c r="C90" s="23" t="s">
        <v>83</v>
      </c>
      <c r="D90" s="25">
        <v>935</v>
      </c>
    </row>
    <row r="91" spans="1:4" ht="16.2" x14ac:dyDescent="0.3">
      <c r="A91" s="14" t="s">
        <v>90</v>
      </c>
      <c r="B91" s="28" t="s">
        <v>157</v>
      </c>
      <c r="C91" s="23" t="s">
        <v>83</v>
      </c>
      <c r="D91" s="25">
        <v>60</v>
      </c>
    </row>
    <row r="92" spans="1:4" ht="16.2" x14ac:dyDescent="0.3">
      <c r="A92" s="14" t="s">
        <v>92</v>
      </c>
      <c r="B92" s="28" t="s">
        <v>89</v>
      </c>
      <c r="C92" s="23" t="s">
        <v>83</v>
      </c>
      <c r="D92" s="25">
        <v>65</v>
      </c>
    </row>
    <row r="93" spans="1:4" ht="16.2" x14ac:dyDescent="0.3">
      <c r="A93" s="14" t="s">
        <v>94</v>
      </c>
      <c r="B93" s="28" t="s">
        <v>91</v>
      </c>
      <c r="C93" s="23" t="s">
        <v>83</v>
      </c>
      <c r="D93" s="25">
        <v>2365</v>
      </c>
    </row>
    <row r="94" spans="1:4" x14ac:dyDescent="0.3">
      <c r="A94" s="14" t="s">
        <v>96</v>
      </c>
      <c r="B94" s="27" t="s">
        <v>93</v>
      </c>
      <c r="C94" s="23" t="s">
        <v>9</v>
      </c>
      <c r="D94" s="24">
        <f>SUM(D7:D7)</f>
        <v>990.37</v>
      </c>
    </row>
    <row r="95" spans="1:4" x14ac:dyDescent="0.3">
      <c r="A95" s="14" t="s">
        <v>98</v>
      </c>
      <c r="B95" s="27" t="s">
        <v>95</v>
      </c>
      <c r="C95" s="23" t="s">
        <v>9</v>
      </c>
      <c r="D95" s="24">
        <f>SUM(D11:D12)</f>
        <v>506.78</v>
      </c>
    </row>
    <row r="96" spans="1:4" x14ac:dyDescent="0.3">
      <c r="A96" s="14" t="s">
        <v>100</v>
      </c>
      <c r="B96" s="27" t="s">
        <v>97</v>
      </c>
      <c r="C96" s="23" t="s">
        <v>9</v>
      </c>
      <c r="D96" s="24">
        <f>SUM(D29:D32)</f>
        <v>1220.0600000000002</v>
      </c>
    </row>
    <row r="97" spans="1:4" x14ac:dyDescent="0.3">
      <c r="A97" s="14" t="s">
        <v>227</v>
      </c>
      <c r="B97" s="27" t="s">
        <v>99</v>
      </c>
      <c r="C97" s="23" t="s">
        <v>19</v>
      </c>
      <c r="D97" s="25">
        <v>1</v>
      </c>
    </row>
    <row r="98" spans="1:4" x14ac:dyDescent="0.3">
      <c r="A98" s="14" t="s">
        <v>228</v>
      </c>
      <c r="B98" s="27" t="s">
        <v>101</v>
      </c>
      <c r="C98" s="23" t="s">
        <v>19</v>
      </c>
      <c r="D98" s="25">
        <v>1</v>
      </c>
    </row>
    <row r="99" spans="1:4" ht="29.25" customHeight="1" x14ac:dyDescent="0.3">
      <c r="A99" s="41" t="s">
        <v>102</v>
      </c>
      <c r="B99" s="41"/>
      <c r="C99" s="41"/>
      <c r="D99" s="41"/>
    </row>
  </sheetData>
  <mergeCells count="3">
    <mergeCell ref="A1:D1"/>
    <mergeCell ref="A99:D99"/>
    <mergeCell ref="B3:D3"/>
  </mergeCells>
  <phoneticPr fontId="9" type="noConversion"/>
  <pageMargins left="0.7" right="0.7" top="0.75" bottom="0.75" header="0.3" footer="0.3"/>
  <pageSetup paperSize="9" orientation="portrait" r:id="rId1"/>
  <headerFooter>
    <oddFooter>&amp;Clk &amp;P(&amp;N)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863515-590F-49DF-825B-9D94BD15FE05}">
  <dimension ref="A1:D41"/>
  <sheetViews>
    <sheetView workbookViewId="0">
      <pane ySplit="5" topLeftCell="A6" activePane="bottomLeft" state="frozen"/>
      <selection pane="bottomLeft" activeCell="B24" sqref="B24"/>
    </sheetView>
  </sheetViews>
  <sheetFormatPr defaultRowHeight="14.4" x14ac:dyDescent="0.3"/>
  <cols>
    <col min="1" max="1" width="8" customWidth="1"/>
    <col min="2" max="2" width="62.44140625" customWidth="1"/>
    <col min="3" max="3" width="8" customWidth="1"/>
    <col min="4" max="4" width="8.5546875" customWidth="1"/>
  </cols>
  <sheetData>
    <row r="1" spans="1:4" x14ac:dyDescent="0.3">
      <c r="A1" s="38" t="s">
        <v>181</v>
      </c>
      <c r="B1" s="39"/>
      <c r="C1" s="39"/>
      <c r="D1" s="40"/>
    </row>
    <row r="2" spans="1:4" x14ac:dyDescent="0.3">
      <c r="A2" s="1" t="s">
        <v>0</v>
      </c>
      <c r="B2" s="2"/>
      <c r="C2" s="2"/>
      <c r="D2" s="3"/>
    </row>
    <row r="3" spans="1:4" x14ac:dyDescent="0.3">
      <c r="A3" s="4" t="s">
        <v>1</v>
      </c>
      <c r="B3" s="42" t="s">
        <v>182</v>
      </c>
      <c r="C3" s="42"/>
      <c r="D3" s="43"/>
    </row>
    <row r="4" spans="1:4" ht="15" thickBot="1" x14ac:dyDescent="0.35">
      <c r="A4" s="5" t="s">
        <v>2</v>
      </c>
      <c r="B4" s="6" t="s">
        <v>103</v>
      </c>
      <c r="C4" s="7"/>
      <c r="D4" s="8"/>
    </row>
    <row r="5" spans="1:4" ht="15" thickTop="1" x14ac:dyDescent="0.3">
      <c r="A5" s="9" t="s">
        <v>3</v>
      </c>
      <c r="B5" s="10" t="s">
        <v>4</v>
      </c>
      <c r="C5" s="10" t="s">
        <v>5</v>
      </c>
      <c r="D5" s="10" t="s">
        <v>6</v>
      </c>
    </row>
    <row r="6" spans="1:4" x14ac:dyDescent="0.3">
      <c r="A6" s="30">
        <v>1</v>
      </c>
      <c r="B6" s="29" t="s">
        <v>183</v>
      </c>
      <c r="C6" s="22"/>
      <c r="D6" s="22"/>
    </row>
    <row r="7" spans="1:4" x14ac:dyDescent="0.3">
      <c r="A7" s="14" t="s">
        <v>8</v>
      </c>
      <c r="B7" s="31" t="s">
        <v>104</v>
      </c>
      <c r="C7" s="32" t="s">
        <v>9</v>
      </c>
      <c r="D7" s="33">
        <v>10</v>
      </c>
    </row>
    <row r="8" spans="1:4" x14ac:dyDescent="0.3">
      <c r="A8" s="14" t="s">
        <v>10</v>
      </c>
      <c r="B8" s="27" t="s">
        <v>184</v>
      </c>
      <c r="C8" s="23" t="s">
        <v>12</v>
      </c>
      <c r="D8" s="24">
        <v>1</v>
      </c>
    </row>
    <row r="9" spans="1:4" x14ac:dyDescent="0.3">
      <c r="A9" s="14" t="s">
        <v>13</v>
      </c>
      <c r="B9" s="27" t="s">
        <v>185</v>
      </c>
      <c r="C9" s="23" t="s">
        <v>12</v>
      </c>
      <c r="D9" s="24">
        <v>1</v>
      </c>
    </row>
    <row r="10" spans="1:4" x14ac:dyDescent="0.3">
      <c r="A10" s="14" t="s">
        <v>14</v>
      </c>
      <c r="B10" s="27" t="s">
        <v>186</v>
      </c>
      <c r="C10" s="19" t="s">
        <v>12</v>
      </c>
      <c r="D10" s="20">
        <v>1</v>
      </c>
    </row>
    <row r="11" spans="1:4" ht="61.2" x14ac:dyDescent="0.3">
      <c r="A11" s="14" t="s">
        <v>15</v>
      </c>
      <c r="B11" s="27" t="s">
        <v>187</v>
      </c>
      <c r="C11" s="32" t="s">
        <v>188</v>
      </c>
      <c r="D11" s="33">
        <v>1</v>
      </c>
    </row>
    <row r="12" spans="1:4" x14ac:dyDescent="0.3">
      <c r="A12" s="14" t="s">
        <v>16</v>
      </c>
      <c r="B12" s="27" t="s">
        <v>189</v>
      </c>
      <c r="C12" s="23" t="s">
        <v>9</v>
      </c>
      <c r="D12" s="24">
        <v>20</v>
      </c>
    </row>
    <row r="13" spans="1:4" x14ac:dyDescent="0.3">
      <c r="A13" s="14" t="s">
        <v>17</v>
      </c>
      <c r="B13" s="27" t="s">
        <v>190</v>
      </c>
      <c r="C13" s="23" t="s">
        <v>9</v>
      </c>
      <c r="D13" s="24">
        <v>20</v>
      </c>
    </row>
    <row r="14" spans="1:4" x14ac:dyDescent="0.3">
      <c r="A14" s="14" t="s">
        <v>20</v>
      </c>
      <c r="B14" s="22" t="s">
        <v>191</v>
      </c>
      <c r="C14" s="23" t="s">
        <v>19</v>
      </c>
      <c r="D14" s="24">
        <v>1</v>
      </c>
    </row>
    <row r="15" spans="1:4" x14ac:dyDescent="0.3">
      <c r="A15" s="14" t="s">
        <v>109</v>
      </c>
      <c r="B15" s="22" t="s">
        <v>192</v>
      </c>
      <c r="C15" s="23" t="s">
        <v>12</v>
      </c>
      <c r="D15" s="24">
        <v>1</v>
      </c>
    </row>
    <row r="16" spans="1:4" x14ac:dyDescent="0.3">
      <c r="A16" s="14" t="s">
        <v>110</v>
      </c>
      <c r="B16" s="27" t="s">
        <v>193</v>
      </c>
      <c r="C16" s="23" t="s">
        <v>19</v>
      </c>
      <c r="D16" s="24">
        <v>1</v>
      </c>
    </row>
    <row r="17" spans="1:4" ht="28.8" x14ac:dyDescent="0.3">
      <c r="A17" s="14" t="s">
        <v>111</v>
      </c>
      <c r="B17" s="27" t="s">
        <v>194</v>
      </c>
      <c r="C17" s="23" t="s">
        <v>188</v>
      </c>
      <c r="D17" s="24">
        <v>1</v>
      </c>
    </row>
    <row r="18" spans="1:4" x14ac:dyDescent="0.3">
      <c r="A18" s="34"/>
      <c r="B18" s="35"/>
      <c r="C18" s="36"/>
      <c r="D18" s="37"/>
    </row>
    <row r="19" spans="1:4" x14ac:dyDescent="0.3">
      <c r="A19" s="30" t="s">
        <v>22</v>
      </c>
      <c r="B19" s="29" t="s">
        <v>195</v>
      </c>
      <c r="C19" s="22"/>
      <c r="D19" s="22"/>
    </row>
    <row r="20" spans="1:4" x14ac:dyDescent="0.3">
      <c r="A20" s="14" t="s">
        <v>24</v>
      </c>
      <c r="B20" s="27" t="s">
        <v>196</v>
      </c>
      <c r="C20" s="23" t="s">
        <v>19</v>
      </c>
      <c r="D20" s="24">
        <v>1</v>
      </c>
    </row>
    <row r="21" spans="1:4" x14ac:dyDescent="0.3">
      <c r="A21" s="14" t="s">
        <v>25</v>
      </c>
      <c r="B21" s="27" t="s">
        <v>48</v>
      </c>
      <c r="C21" s="23" t="s">
        <v>19</v>
      </c>
      <c r="D21" s="25">
        <v>1</v>
      </c>
    </row>
    <row r="22" spans="1:4" x14ac:dyDescent="0.3">
      <c r="A22" s="14" t="s">
        <v>26</v>
      </c>
      <c r="B22" s="18" t="s">
        <v>50</v>
      </c>
      <c r="C22" s="23" t="s">
        <v>19</v>
      </c>
      <c r="D22" s="25">
        <v>1</v>
      </c>
    </row>
    <row r="23" spans="1:4" x14ac:dyDescent="0.3">
      <c r="A23" s="14" t="s">
        <v>27</v>
      </c>
      <c r="B23" s="18" t="s">
        <v>197</v>
      </c>
      <c r="C23" s="23" t="s">
        <v>19</v>
      </c>
      <c r="D23" s="25">
        <v>1</v>
      </c>
    </row>
    <row r="24" spans="1:4" x14ac:dyDescent="0.3">
      <c r="A24" s="14" t="s">
        <v>28</v>
      </c>
      <c r="B24" s="18" t="s">
        <v>198</v>
      </c>
      <c r="C24" s="23" t="s">
        <v>199</v>
      </c>
      <c r="D24" s="25">
        <v>10</v>
      </c>
    </row>
    <row r="25" spans="1:4" ht="28.8" x14ac:dyDescent="0.3">
      <c r="A25" s="14" t="s">
        <v>29</v>
      </c>
      <c r="B25" s="18" t="s">
        <v>200</v>
      </c>
      <c r="C25" s="23" t="s">
        <v>19</v>
      </c>
      <c r="D25" s="25">
        <v>1</v>
      </c>
    </row>
    <row r="26" spans="1:4" x14ac:dyDescent="0.3">
      <c r="A26" s="14" t="s">
        <v>30</v>
      </c>
      <c r="B26" s="27" t="s">
        <v>201</v>
      </c>
      <c r="C26" s="23" t="s">
        <v>188</v>
      </c>
      <c r="D26" s="25">
        <v>1</v>
      </c>
    </row>
    <row r="27" spans="1:4" ht="28.8" x14ac:dyDescent="0.3">
      <c r="A27" s="14" t="s">
        <v>31</v>
      </c>
      <c r="B27" s="27" t="s">
        <v>202</v>
      </c>
      <c r="C27" s="23" t="s">
        <v>9</v>
      </c>
      <c r="D27" s="24">
        <v>15</v>
      </c>
    </row>
    <row r="28" spans="1:4" x14ac:dyDescent="0.3">
      <c r="A28" s="14" t="s">
        <v>32</v>
      </c>
      <c r="B28" s="27" t="s">
        <v>203</v>
      </c>
      <c r="C28" s="23" t="s">
        <v>12</v>
      </c>
      <c r="D28" s="24">
        <v>1</v>
      </c>
    </row>
    <row r="29" spans="1:4" ht="43.2" x14ac:dyDescent="0.3">
      <c r="A29" s="14" t="s">
        <v>33</v>
      </c>
      <c r="B29" s="27" t="s">
        <v>204</v>
      </c>
      <c r="C29" s="23" t="s">
        <v>188</v>
      </c>
      <c r="D29" s="24">
        <v>1</v>
      </c>
    </row>
    <row r="30" spans="1:4" ht="28.8" x14ac:dyDescent="0.3">
      <c r="A30" s="14" t="s">
        <v>34</v>
      </c>
      <c r="B30" s="27" t="s">
        <v>205</v>
      </c>
      <c r="C30" s="23" t="s">
        <v>188</v>
      </c>
      <c r="D30" s="24">
        <v>1</v>
      </c>
    </row>
    <row r="31" spans="1:4" x14ac:dyDescent="0.3">
      <c r="A31" s="14" t="s">
        <v>35</v>
      </c>
      <c r="B31" s="27" t="s">
        <v>206</v>
      </c>
      <c r="C31" s="23" t="s">
        <v>12</v>
      </c>
      <c r="D31" s="24">
        <v>1</v>
      </c>
    </row>
    <row r="32" spans="1:4" ht="16.2" x14ac:dyDescent="0.3">
      <c r="A32" s="14" t="s">
        <v>37</v>
      </c>
      <c r="B32" s="28" t="s">
        <v>207</v>
      </c>
      <c r="C32" s="23" t="s">
        <v>208</v>
      </c>
      <c r="D32" s="24">
        <v>470</v>
      </c>
    </row>
    <row r="33" spans="1:4" x14ac:dyDescent="0.3">
      <c r="A33" s="14" t="s">
        <v>140</v>
      </c>
      <c r="B33" s="27" t="s">
        <v>209</v>
      </c>
      <c r="C33" s="23" t="s">
        <v>9</v>
      </c>
      <c r="D33" s="24">
        <v>78</v>
      </c>
    </row>
    <row r="34" spans="1:4" ht="28.8" x14ac:dyDescent="0.3">
      <c r="A34" s="14" t="s">
        <v>141</v>
      </c>
      <c r="B34" s="28" t="s">
        <v>210</v>
      </c>
      <c r="C34" s="23" t="s">
        <v>9</v>
      </c>
      <c r="D34" s="24">
        <v>7</v>
      </c>
    </row>
    <row r="35" spans="1:4" x14ac:dyDescent="0.3">
      <c r="A35" s="14" t="s">
        <v>142</v>
      </c>
      <c r="B35" s="28" t="s">
        <v>211</v>
      </c>
      <c r="C35" s="23" t="s">
        <v>188</v>
      </c>
      <c r="D35" s="24">
        <v>1</v>
      </c>
    </row>
    <row r="36" spans="1:4" ht="16.2" x14ac:dyDescent="0.3">
      <c r="A36" s="14" t="s">
        <v>143</v>
      </c>
      <c r="B36" s="28" t="s">
        <v>91</v>
      </c>
      <c r="C36" s="23" t="s">
        <v>208</v>
      </c>
      <c r="D36" s="24">
        <v>310</v>
      </c>
    </row>
    <row r="37" spans="1:4" x14ac:dyDescent="0.3">
      <c r="A37" s="14" t="s">
        <v>144</v>
      </c>
      <c r="B37" s="27" t="s">
        <v>212</v>
      </c>
      <c r="C37" s="23" t="s">
        <v>19</v>
      </c>
      <c r="D37" s="24">
        <v>1</v>
      </c>
    </row>
    <row r="38" spans="1:4" x14ac:dyDescent="0.3">
      <c r="A38" s="14" t="s">
        <v>145</v>
      </c>
      <c r="B38" s="27" t="s">
        <v>213</v>
      </c>
      <c r="C38" s="23" t="s">
        <v>19</v>
      </c>
      <c r="D38" s="24">
        <v>1</v>
      </c>
    </row>
    <row r="39" spans="1:4" x14ac:dyDescent="0.3">
      <c r="A39" s="14" t="s">
        <v>146</v>
      </c>
      <c r="B39" s="27" t="s">
        <v>101</v>
      </c>
      <c r="C39" s="23" t="s">
        <v>19</v>
      </c>
      <c r="D39" s="24">
        <v>1</v>
      </c>
    </row>
    <row r="40" spans="1:4" x14ac:dyDescent="0.3">
      <c r="A40" s="14" t="s">
        <v>147</v>
      </c>
      <c r="B40" s="27" t="s">
        <v>214</v>
      </c>
      <c r="C40" s="23" t="s">
        <v>19</v>
      </c>
      <c r="D40" s="24">
        <v>1</v>
      </c>
    </row>
    <row r="41" spans="1:4" x14ac:dyDescent="0.3">
      <c r="A41" s="14" t="s">
        <v>148</v>
      </c>
      <c r="B41" s="27" t="s">
        <v>215</v>
      </c>
      <c r="C41" s="23" t="s">
        <v>19</v>
      </c>
      <c r="D41" s="24">
        <v>1</v>
      </c>
    </row>
  </sheetData>
  <mergeCells count="2">
    <mergeCell ref="A1:D1"/>
    <mergeCell ref="B3:D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TORUSTIKUD</vt:lpstr>
      <vt:lpstr>REOVEEPUHASTI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Kristjan Karabelnik</dc:creator>
  <cp:lastModifiedBy>Meelise läpakas</cp:lastModifiedBy>
  <cp:lastPrinted>2024-05-15T12:31:54Z</cp:lastPrinted>
  <dcterms:created xsi:type="dcterms:W3CDTF">2024-02-14T08:03:00Z</dcterms:created>
  <dcterms:modified xsi:type="dcterms:W3CDTF">2024-05-15T12:33:11Z</dcterms:modified>
</cp:coreProperties>
</file>