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kul.sise/dhs/webdav/e3bf5e092270fa178626c339904a0872f23b5f8b/48307114217/cf20c94b-98e9-4b06-bf14-f8e8ffaaa230/"/>
    </mc:Choice>
  </mc:AlternateContent>
  <xr:revisionPtr revIDLastSave="0" documentId="13_ncr:1_{5608D398-2DDC-4C6E-86D2-764DAE1B3C6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Lisa 5" sheetId="1" r:id="rId1"/>
    <sheet name="uus lisa 5" sheetId="3" r:id="rId2"/>
    <sheet name="Leht1" sheetId="2" r:id="rId3"/>
  </sheets>
  <definedNames>
    <definedName name="_xlnm._FilterDatabase" localSheetId="0" hidden="1">'Lisa 5'!$D$40:$D$41</definedName>
    <definedName name="_xlnm._FilterDatabase" localSheetId="1" hidden="1">'uus lisa 5'!$D$40:$D$41</definedName>
    <definedName name="_Toc225669464" localSheetId="0">'Lisa 5'!#REF!</definedName>
    <definedName name="_Toc225669464" localSheetId="1">'uus lisa 5'!#REF!</definedName>
    <definedName name="_Toc358894120" localSheetId="0">'Lisa 5'!#REF!</definedName>
    <definedName name="_Toc358894120" localSheetId="1">'uus lisa 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 l="1"/>
  <c r="E17" i="1"/>
  <c r="E14" i="1" s="1"/>
  <c r="E28" i="1" s="1"/>
  <c r="E13" i="1" l="1"/>
  <c r="E17" i="3"/>
  <c r="E14" i="3" s="1"/>
  <c r="E31" i="3" l="1"/>
  <c r="E13" i="3" s="1"/>
</calcChain>
</file>

<file path=xl/sharedStrings.xml><?xml version="1.0" encoding="utf-8"?>
<sst xmlns="http://schemas.openxmlformats.org/spreadsheetml/2006/main" count="111" uniqueCount="59">
  <si>
    <t>Rea nr</t>
  </si>
  <si>
    <t>Kulukoht</t>
  </si>
  <si>
    <t>1</t>
  </si>
  <si>
    <t>1.1</t>
  </si>
  <si>
    <t>1.2</t>
  </si>
  <si>
    <t>2.2</t>
  </si>
  <si>
    <t>Kokku</t>
  </si>
  <si>
    <t>Üldkulud</t>
  </si>
  <si>
    <t>2.1.1</t>
  </si>
  <si>
    <t>2.1.2</t>
  </si>
  <si>
    <t>Otsesed kulud</t>
  </si>
  <si>
    <t>Kaudsed kulud</t>
  </si>
  <si>
    <t>1.1.1</t>
  </si>
  <si>
    <t>1.1.2</t>
  </si>
  <si>
    <t>Sisutegevuste kulud</t>
  </si>
  <si>
    <t>1.1.3</t>
  </si>
  <si>
    <t>1.1.3.1</t>
  </si>
  <si>
    <t>1.1.3.2</t>
  </si>
  <si>
    <t>Tegevuste
tulemus</t>
  </si>
  <si>
    <t>Tegevuste
väljund</t>
  </si>
  <si>
    <t>1.1.3.3</t>
  </si>
  <si>
    <t>Personali lähetus-, koolitus- ja tervisekontrolli kulud</t>
  </si>
  <si>
    <t>Horisontaalsed kulud</t>
  </si>
  <si>
    <t>LISA 5</t>
  </si>
  <si>
    <t>kultuuriministri käskkirjale</t>
  </si>
  <si>
    <t>Abikõlblikkuse periood: 1.01.2023-31.10.2029</t>
  </si>
  <si>
    <t>Elluviija: Eesti Linnade ja Valdade Liit</t>
  </si>
  <si>
    <t>Otsesed personalikulud (elluviija töötajad)</t>
  </si>
  <si>
    <t>On partnerlusleping sõlmitud 7 KOViga</t>
  </si>
  <si>
    <t xml:space="preserve">On ellu viidud tõhus valdkondlik kommunikatsioon </t>
  </si>
  <si>
    <t>Toetatava tegevuse "Kohalike omavalitsuste toetamine lõimumise, sealhulgas kohanemise teenuste pakkumisel" koguperioodi detailne eelarve</t>
  </si>
  <si>
    <t>Kohalike omavalitsuste toetamine lõimumise, sealhulgas kohanemise teenuste pakkumisel</t>
  </si>
  <si>
    <t>Suurenenud on kohalike omavalitsuste suutlikkus pakkuda tulemuslikult lõimumise, sealhulgas kohanemise teenuseid uussisserändajatele, erineva keele- ja kultuuritaustaga inimestele ja tagasipöördujatele.</t>
  </si>
  <si>
    <t>KOV-ide tegevusplaanide koostamine ja sisutegevuste toetamine</t>
  </si>
  <si>
    <t>Lõimumis-, sealhulgas kohanemisteekondade väljatöötamine ja rakendamine KOVi-des</t>
  </si>
  <si>
    <t>Tõhusa rände-, lõimumis-, sealhulgas kohanemisvaldkonna kommunikatsiooni tagamine KOV-ide seas</t>
  </si>
  <si>
    <t>KOV ametnike ja töötajate sihtrühmaga töötamise võimekuse tõstmine</t>
  </si>
  <si>
    <t>KOVides on väljatöötatud  rakendatud kohanemis- ja lõimumisteekonnad</t>
  </si>
  <si>
    <t>On tõstetud KOV ametnike ja töötajate võimekust TATi sihtrühmadega töötada</t>
  </si>
  <si>
    <t>1.1.3.4</t>
  </si>
  <si>
    <t>1.1.3.1.1</t>
  </si>
  <si>
    <t>sh Tartu linn</t>
  </si>
  <si>
    <t>1.1.3.1.2</t>
  </si>
  <si>
    <t>1.1.3.1.3</t>
  </si>
  <si>
    <t>Tallinna linn</t>
  </si>
  <si>
    <t>Rakvere linn</t>
  </si>
  <si>
    <t>1.1.3.1.4</t>
  </si>
  <si>
    <t>Saaremaa vald</t>
  </si>
  <si>
    <t>1.1.3.1.5</t>
  </si>
  <si>
    <t>Pärnu linn</t>
  </si>
  <si>
    <t>1.1.3.1.6</t>
  </si>
  <si>
    <t>Jõhvi vald</t>
  </si>
  <si>
    <t>Sihtrühmale teenuste arendamine ja pakkumine KOV piirkonnas</t>
  </si>
  <si>
    <t>1.1.3.5</t>
  </si>
  <si>
    <t>On arendatud ja pakutud teenuseid KOV piirkonnas</t>
  </si>
  <si>
    <t>1.1.3.1.7</t>
  </si>
  <si>
    <t>Haapsalu linn</t>
  </si>
  <si>
    <t>1.1.3.1.8</t>
  </si>
  <si>
    <t>Kohtla-Järve 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</si>
</sst>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sz val="8"/>
      <name val="Arial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2" fillId="0" borderId="0" xfId="0" applyFont="1" applyFill="1" applyBorder="1"/>
    <xf numFmtId="0" fontId="3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4" fillId="0" borderId="0" xfId="0" applyFont="1" applyBorder="1"/>
    <xf numFmtId="0" fontId="3" fillId="0" borderId="1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Border="1" applyAlignment="1">
      <alignment vertical="center" textRotation="90" wrapText="1"/>
    </xf>
    <xf numFmtId="0" fontId="2" fillId="0" borderId="3" xfId="0" applyFont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/>
    <xf numFmtId="3" fontId="3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textRotation="90" wrapText="1"/>
    </xf>
    <xf numFmtId="0" fontId="8" fillId="0" borderId="0" xfId="0" applyFont="1" applyFill="1" applyBorder="1"/>
    <xf numFmtId="49" fontId="2" fillId="2" borderId="2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2" fillId="0" borderId="1" xfId="0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4" fontId="2" fillId="3" borderId="2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1" xfId="0" applyFont="1" applyFill="1" applyBorder="1"/>
    <xf numFmtId="4" fontId="3" fillId="0" borderId="0" xfId="0" applyNumberFormat="1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9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3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853440</xdr:colOff>
      <xdr:row>4</xdr:row>
      <xdr:rowOff>190500</xdr:rowOff>
    </xdr:to>
    <xdr:pic>
      <xdr:nvPicPr>
        <xdr:cNvPr id="1025" name="Pilt 1">
          <a:extLst>
            <a:ext uri="{FF2B5EF4-FFF2-40B4-BE49-F238E27FC236}">
              <a16:creationId xmlns:a16="http://schemas.microsoft.com/office/drawing/2014/main" id="{37E13CCA-A46E-40FD-B699-3903B58F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853440</xdr:colOff>
      <xdr:row>3</xdr:row>
      <xdr:rowOff>182880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B55FA84D-E18F-4054-9C88-CFB340325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zoomScaleNormal="100" workbookViewId="0">
      <selection activeCell="E13" sqref="E13"/>
    </sheetView>
  </sheetViews>
  <sheetFormatPr defaultColWidth="9.1796875" defaultRowHeight="12.5" x14ac:dyDescent="0.25"/>
  <cols>
    <col min="1" max="1" width="12.81640625" style="20" customWidth="1"/>
    <col min="2" max="2" width="17" style="20" customWidth="1"/>
    <col min="3" max="3" width="9.453125" style="20" customWidth="1"/>
    <col min="4" max="4" width="41.54296875" style="8" customWidth="1"/>
    <col min="5" max="5" width="12.7265625" style="20" customWidth="1"/>
    <col min="6" max="6" width="12" style="20" customWidth="1"/>
    <col min="7" max="16384" width="9.1796875" style="20"/>
  </cols>
  <sheetData>
    <row r="1" spans="1:15" ht="15.5" x14ac:dyDescent="0.35">
      <c r="E1" s="12"/>
      <c r="F1" s="19" t="s">
        <v>23</v>
      </c>
    </row>
    <row r="2" spans="1:15" ht="15.5" x14ac:dyDescent="0.35">
      <c r="E2" s="12"/>
      <c r="F2" s="19" t="s">
        <v>24</v>
      </c>
    </row>
    <row r="3" spans="1:15" ht="15.5" x14ac:dyDescent="0.35">
      <c r="E3" s="12"/>
      <c r="F3" s="19"/>
    </row>
    <row r="4" spans="1:15" ht="15.5" x14ac:dyDescent="0.35">
      <c r="E4" s="12"/>
      <c r="F4" s="19"/>
    </row>
    <row r="5" spans="1:15" ht="15.5" x14ac:dyDescent="0.35">
      <c r="D5" s="21"/>
      <c r="E5" s="12"/>
      <c r="F5" s="22"/>
    </row>
    <row r="6" spans="1:15" ht="13" x14ac:dyDescent="0.3">
      <c r="A6" s="2" t="s">
        <v>30</v>
      </c>
      <c r="C6" s="2"/>
      <c r="D6" s="20"/>
    </row>
    <row r="7" spans="1:15" ht="13" x14ac:dyDescent="0.3">
      <c r="A7" s="2"/>
      <c r="C7" s="2"/>
      <c r="D7" s="20"/>
    </row>
    <row r="8" spans="1:15" s="3" customFormat="1" x14ac:dyDescent="0.25">
      <c r="A8" s="3" t="s">
        <v>25</v>
      </c>
      <c r="D8" s="8"/>
      <c r="E8" s="20"/>
      <c r="F8" s="20"/>
    </row>
    <row r="9" spans="1:15" s="3" customFormat="1" ht="13" x14ac:dyDescent="0.3">
      <c r="A9" s="4" t="s">
        <v>26</v>
      </c>
      <c r="C9" s="4"/>
      <c r="D9" s="21"/>
      <c r="F9" s="23"/>
    </row>
    <row r="11" spans="1:15" s="25" customFormat="1" ht="29.25" customHeight="1" x14ac:dyDescent="0.25">
      <c r="A11" s="13" t="s">
        <v>18</v>
      </c>
      <c r="B11" s="13" t="s">
        <v>19</v>
      </c>
      <c r="C11" s="6" t="s">
        <v>0</v>
      </c>
      <c r="D11" s="7" t="s">
        <v>1</v>
      </c>
      <c r="E11" s="24" t="s">
        <v>6</v>
      </c>
    </row>
    <row r="12" spans="1:15" s="26" customFormat="1" x14ac:dyDescent="0.25">
      <c r="A12" s="16"/>
      <c r="C12" s="27" t="s">
        <v>2</v>
      </c>
      <c r="D12" s="28">
        <v>2</v>
      </c>
      <c r="E12" s="29">
        <v>3</v>
      </c>
    </row>
    <row r="13" spans="1:15" s="26" customFormat="1" ht="26" x14ac:dyDescent="0.25">
      <c r="A13" s="61" t="s">
        <v>32</v>
      </c>
      <c r="B13" s="17"/>
      <c r="C13" s="30" t="s">
        <v>2</v>
      </c>
      <c r="D13" s="10" t="s">
        <v>31</v>
      </c>
      <c r="E13" s="31">
        <f>SUM(E14+E28)</f>
        <v>6139037.0032000002</v>
      </c>
      <c r="F13" s="66"/>
      <c r="G13" s="67"/>
      <c r="H13" s="67"/>
      <c r="I13" s="67"/>
      <c r="J13" s="67"/>
      <c r="K13" s="67"/>
      <c r="L13" s="67"/>
      <c r="M13" s="67"/>
      <c r="N13" s="67"/>
      <c r="O13" s="67"/>
    </row>
    <row r="14" spans="1:15" s="33" customFormat="1" ht="12.75" customHeight="1" x14ac:dyDescent="0.3">
      <c r="A14" s="62"/>
      <c r="B14" s="17"/>
      <c r="C14" s="11" t="s">
        <v>3</v>
      </c>
      <c r="D14" s="32" t="s">
        <v>10</v>
      </c>
      <c r="E14" s="18">
        <f>SUM(E15+E16,E17)</f>
        <v>5737417.7599999998</v>
      </c>
    </row>
    <row r="15" spans="1:15" s="33" customFormat="1" ht="13" x14ac:dyDescent="0.3">
      <c r="A15" s="62"/>
      <c r="B15" s="64" t="s">
        <v>22</v>
      </c>
      <c r="C15" s="11" t="s">
        <v>12</v>
      </c>
      <c r="D15" s="34" t="s">
        <v>27</v>
      </c>
      <c r="E15" s="18">
        <v>592000</v>
      </c>
    </row>
    <row r="16" spans="1:15" s="33" customFormat="1" ht="25" x14ac:dyDescent="0.3">
      <c r="A16" s="62"/>
      <c r="B16" s="65"/>
      <c r="C16" s="11" t="s">
        <v>13</v>
      </c>
      <c r="D16" s="35" t="s">
        <v>21</v>
      </c>
      <c r="E16" s="18">
        <v>26000</v>
      </c>
    </row>
    <row r="17" spans="1:6" s="33" customFormat="1" ht="13" x14ac:dyDescent="0.3">
      <c r="A17" s="62"/>
      <c r="B17" s="36"/>
      <c r="C17" s="11" t="s">
        <v>15</v>
      </c>
      <c r="D17" s="5" t="s">
        <v>14</v>
      </c>
      <c r="E17" s="18">
        <f>SUM(E18,E25,E26,E27)</f>
        <v>5119417.76</v>
      </c>
    </row>
    <row r="18" spans="1:6" s="33" customFormat="1" ht="32.5" customHeight="1" x14ac:dyDescent="0.3">
      <c r="A18" s="62"/>
      <c r="B18" s="68" t="s">
        <v>28</v>
      </c>
      <c r="C18" s="11" t="s">
        <v>16</v>
      </c>
      <c r="D18" s="35" t="s">
        <v>33</v>
      </c>
      <c r="E18" s="18">
        <v>3839417.76</v>
      </c>
      <c r="F18" s="40"/>
    </row>
    <row r="19" spans="1:6" s="33" customFormat="1" ht="16.5" customHeight="1" x14ac:dyDescent="0.3">
      <c r="A19" s="62"/>
      <c r="B19" s="69"/>
      <c r="C19" s="41" t="s">
        <v>40</v>
      </c>
      <c r="D19" s="42" t="s">
        <v>41</v>
      </c>
      <c r="E19" s="43">
        <v>200000</v>
      </c>
      <c r="F19" s="40"/>
    </row>
    <row r="20" spans="1:6" s="33" customFormat="1" ht="15.75" customHeight="1" x14ac:dyDescent="0.3">
      <c r="A20" s="62"/>
      <c r="B20" s="69"/>
      <c r="C20" s="41" t="s">
        <v>42</v>
      </c>
      <c r="D20" s="42" t="s">
        <v>44</v>
      </c>
      <c r="E20" s="43">
        <v>500000</v>
      </c>
      <c r="F20" s="40"/>
    </row>
    <row r="21" spans="1:6" s="33" customFormat="1" ht="15.75" customHeight="1" x14ac:dyDescent="0.3">
      <c r="A21" s="62"/>
      <c r="B21" s="69"/>
      <c r="C21" s="41" t="s">
        <v>43</v>
      </c>
      <c r="D21" s="42" t="s">
        <v>45</v>
      </c>
      <c r="E21" s="43">
        <v>157250</v>
      </c>
      <c r="F21" s="40"/>
    </row>
    <row r="22" spans="1:6" s="33" customFormat="1" ht="16.5" customHeight="1" x14ac:dyDescent="0.3">
      <c r="A22" s="62"/>
      <c r="B22" s="69"/>
      <c r="C22" s="14" t="s">
        <v>46</v>
      </c>
      <c r="D22" s="14" t="s">
        <v>47</v>
      </c>
      <c r="E22" s="18">
        <v>212960</v>
      </c>
      <c r="F22" s="40"/>
    </row>
    <row r="23" spans="1:6" s="33" customFormat="1" ht="16.5" customHeight="1" x14ac:dyDescent="0.3">
      <c r="A23" s="62"/>
      <c r="B23" s="69"/>
      <c r="C23" s="14" t="s">
        <v>48</v>
      </c>
      <c r="D23" s="44" t="s">
        <v>49</v>
      </c>
      <c r="E23" s="18">
        <v>110650</v>
      </c>
      <c r="F23" s="40"/>
    </row>
    <row r="24" spans="1:6" s="33" customFormat="1" ht="16.5" customHeight="1" x14ac:dyDescent="0.3">
      <c r="A24" s="62"/>
      <c r="B24" s="70"/>
      <c r="C24" s="45" t="s">
        <v>50</v>
      </c>
      <c r="D24" s="46" t="s">
        <v>51</v>
      </c>
      <c r="E24" s="47">
        <v>253403</v>
      </c>
      <c r="F24" s="40"/>
    </row>
    <row r="25" spans="1:6" s="33" customFormat="1" ht="67.900000000000006" customHeight="1" x14ac:dyDescent="0.3">
      <c r="A25" s="62"/>
      <c r="B25" s="17" t="s">
        <v>37</v>
      </c>
      <c r="C25" s="11" t="s">
        <v>17</v>
      </c>
      <c r="D25" s="35" t="s">
        <v>34</v>
      </c>
      <c r="E25" s="18">
        <v>180000</v>
      </c>
    </row>
    <row r="26" spans="1:6" s="33" customFormat="1" ht="46.9" customHeight="1" x14ac:dyDescent="0.3">
      <c r="A26" s="62"/>
      <c r="B26" s="17" t="s">
        <v>29</v>
      </c>
      <c r="C26" s="11" t="s">
        <v>20</v>
      </c>
      <c r="D26" s="35" t="s">
        <v>35</v>
      </c>
      <c r="E26" s="18">
        <v>320000</v>
      </c>
    </row>
    <row r="27" spans="1:6" s="33" customFormat="1" ht="75.650000000000006" customHeight="1" x14ac:dyDescent="0.3">
      <c r="A27" s="62"/>
      <c r="B27" s="17" t="s">
        <v>38</v>
      </c>
      <c r="C27" s="11" t="s">
        <v>39</v>
      </c>
      <c r="D27" s="35" t="s">
        <v>36</v>
      </c>
      <c r="E27" s="18">
        <v>780000</v>
      </c>
    </row>
    <row r="28" spans="1:6" s="1" customFormat="1" ht="28.15" customHeight="1" x14ac:dyDescent="0.25">
      <c r="A28" s="63"/>
      <c r="B28" s="37" t="s">
        <v>22</v>
      </c>
      <c r="C28" s="11" t="s">
        <v>4</v>
      </c>
      <c r="D28" s="38" t="s">
        <v>11</v>
      </c>
      <c r="E28" s="18">
        <f>E14*7%</f>
        <v>401619.24320000003</v>
      </c>
    </row>
    <row r="29" spans="1:6" s="1" customFormat="1" ht="12.75" hidden="1" customHeight="1" x14ac:dyDescent="0.25">
      <c r="A29" s="39"/>
      <c r="B29" s="14"/>
      <c r="C29" s="11" t="s">
        <v>8</v>
      </c>
      <c r="D29" s="5"/>
      <c r="E29" s="18"/>
    </row>
    <row r="30" spans="1:6" s="1" customFormat="1" ht="12.75" hidden="1" customHeight="1" x14ac:dyDescent="0.25">
      <c r="A30" s="39"/>
      <c r="B30" s="14"/>
      <c r="C30" s="11" t="s">
        <v>9</v>
      </c>
      <c r="D30" s="5"/>
      <c r="E30" s="18"/>
    </row>
    <row r="31" spans="1:6" s="1" customFormat="1" ht="7.9" hidden="1" customHeight="1" x14ac:dyDescent="0.25">
      <c r="A31" s="39"/>
      <c r="B31" s="15"/>
      <c r="C31" s="11" t="s">
        <v>5</v>
      </c>
      <c r="D31" s="5" t="s">
        <v>7</v>
      </c>
      <c r="E31" s="18" t="e">
        <v>#REF!</v>
      </c>
    </row>
    <row r="32" spans="1:6" x14ac:dyDescent="0.25">
      <c r="E32" s="1"/>
    </row>
    <row r="33" spans="3:5" x14ac:dyDescent="0.25">
      <c r="E33" s="1"/>
    </row>
    <row r="34" spans="3:5" x14ac:dyDescent="0.25">
      <c r="E34" s="1"/>
    </row>
    <row r="35" spans="3:5" ht="14.5" x14ac:dyDescent="0.25">
      <c r="C35" s="9"/>
      <c r="E35" s="1"/>
    </row>
    <row r="36" spans="3:5" x14ac:dyDescent="0.25">
      <c r="E36" s="1"/>
    </row>
  </sheetData>
  <mergeCells count="4">
    <mergeCell ref="A13:A28"/>
    <mergeCell ref="B15:B16"/>
    <mergeCell ref="F13:O13"/>
    <mergeCell ref="B18:B2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ACCB4-B88A-48CD-BD89-F30BB515A34C}">
  <sheetPr>
    <pageSetUpPr fitToPage="1"/>
  </sheetPr>
  <dimension ref="A1:O36"/>
  <sheetViews>
    <sheetView tabSelected="1" topLeftCell="A5" zoomScaleNormal="100" workbookViewId="0">
      <selection activeCell="G26" sqref="G26:G27"/>
    </sheetView>
  </sheetViews>
  <sheetFormatPr defaultColWidth="9.1796875" defaultRowHeight="21" customHeight="1" x14ac:dyDescent="0.25"/>
  <cols>
    <col min="1" max="1" width="12.81640625" style="20" customWidth="1"/>
    <col min="2" max="2" width="17" style="54" customWidth="1"/>
    <col min="3" max="3" width="9.453125" style="20" customWidth="1"/>
    <col min="4" max="4" width="41.54296875" style="8" customWidth="1"/>
    <col min="5" max="5" width="12.7265625" style="20" customWidth="1"/>
    <col min="6" max="6" width="12" style="20" customWidth="1"/>
    <col min="7" max="7" width="9.90625" style="20" bestFit="1" customWidth="1"/>
    <col min="8" max="8" width="9.1796875" style="20"/>
    <col min="9" max="9" width="12.36328125" style="20" bestFit="1" customWidth="1"/>
    <col min="10" max="13" width="9.1796875" style="20"/>
    <col min="14" max="14" width="11.7265625" style="20" bestFit="1" customWidth="1"/>
    <col min="15" max="16384" width="9.1796875" style="20"/>
  </cols>
  <sheetData>
    <row r="1" spans="1:15" ht="21" customHeight="1" x14ac:dyDescent="0.35">
      <c r="E1" s="12"/>
      <c r="F1" s="19" t="s">
        <v>23</v>
      </c>
    </row>
    <row r="2" spans="1:15" ht="21" customHeight="1" x14ac:dyDescent="0.35">
      <c r="E2" s="12"/>
      <c r="F2" s="19" t="s">
        <v>24</v>
      </c>
    </row>
    <row r="3" spans="1:15" ht="21" customHeight="1" x14ac:dyDescent="0.35">
      <c r="E3" s="12"/>
      <c r="F3" s="19"/>
    </row>
    <row r="4" spans="1:15" ht="21" customHeight="1" x14ac:dyDescent="0.35">
      <c r="E4" s="12"/>
      <c r="F4" s="19"/>
    </row>
    <row r="5" spans="1:15" ht="21" customHeight="1" x14ac:dyDescent="0.35">
      <c r="D5" s="21"/>
      <c r="E5" s="12"/>
      <c r="F5" s="22"/>
    </row>
    <row r="6" spans="1:15" ht="21" customHeight="1" x14ac:dyDescent="0.3">
      <c r="A6" s="2" t="s">
        <v>30</v>
      </c>
      <c r="C6" s="2"/>
      <c r="D6" s="20"/>
    </row>
    <row r="7" spans="1:15" ht="21" customHeight="1" x14ac:dyDescent="0.3">
      <c r="A7" s="2"/>
      <c r="C7" s="2"/>
      <c r="D7" s="20"/>
    </row>
    <row r="8" spans="1:15" s="3" customFormat="1" ht="21" customHeight="1" x14ac:dyDescent="0.25">
      <c r="A8" s="3" t="s">
        <v>25</v>
      </c>
      <c r="B8" s="55"/>
      <c r="D8" s="8"/>
      <c r="E8" s="20"/>
      <c r="F8" s="20"/>
    </row>
    <row r="9" spans="1:15" s="3" customFormat="1" ht="21" customHeight="1" x14ac:dyDescent="0.3">
      <c r="A9" s="4" t="s">
        <v>26</v>
      </c>
      <c r="B9" s="55"/>
      <c r="C9" s="4"/>
      <c r="D9" s="21"/>
      <c r="F9" s="23"/>
    </row>
    <row r="11" spans="1:15" s="25" customFormat="1" ht="30" customHeight="1" x14ac:dyDescent="0.25">
      <c r="A11" s="13" t="s">
        <v>18</v>
      </c>
      <c r="B11" s="56" t="s">
        <v>19</v>
      </c>
      <c r="C11" s="6" t="s">
        <v>0</v>
      </c>
      <c r="D11" s="7" t="s">
        <v>1</v>
      </c>
      <c r="E11" s="24" t="s">
        <v>6</v>
      </c>
    </row>
    <row r="12" spans="1:15" s="26" customFormat="1" ht="21" customHeight="1" x14ac:dyDescent="0.25">
      <c r="A12" s="16"/>
      <c r="B12" s="54"/>
      <c r="C12" s="27" t="s">
        <v>2</v>
      </c>
      <c r="D12" s="28">
        <v>2</v>
      </c>
      <c r="E12" s="29">
        <v>3</v>
      </c>
    </row>
    <row r="13" spans="1:15" s="26" customFormat="1" ht="36" customHeight="1" x14ac:dyDescent="0.25">
      <c r="A13" s="61" t="s">
        <v>32</v>
      </c>
      <c r="B13" s="48"/>
      <c r="C13" s="30" t="s">
        <v>2</v>
      </c>
      <c r="D13" s="10" t="s">
        <v>31</v>
      </c>
      <c r="E13" s="31">
        <f>SUM(E14+E31)</f>
        <v>5859036.9956999999</v>
      </c>
      <c r="F13" s="66"/>
      <c r="G13" s="67"/>
      <c r="H13" s="67"/>
      <c r="I13" s="67"/>
      <c r="J13" s="67"/>
      <c r="K13" s="67"/>
      <c r="L13" s="67"/>
      <c r="M13" s="67"/>
      <c r="N13" s="67"/>
      <c r="O13" s="67"/>
    </row>
    <row r="14" spans="1:15" s="33" customFormat="1" ht="21" customHeight="1" x14ac:dyDescent="0.3">
      <c r="A14" s="62"/>
      <c r="B14" s="48"/>
      <c r="C14" s="11" t="s">
        <v>3</v>
      </c>
      <c r="D14" s="32" t="s">
        <v>10</v>
      </c>
      <c r="E14" s="18">
        <f>SUM(E15+E16,E17)</f>
        <v>5475735.5099999998</v>
      </c>
    </row>
    <row r="15" spans="1:15" s="33" customFormat="1" ht="21" customHeight="1" x14ac:dyDescent="0.3">
      <c r="A15" s="62"/>
      <c r="B15" s="64" t="s">
        <v>22</v>
      </c>
      <c r="C15" s="11" t="s">
        <v>12</v>
      </c>
      <c r="D15" s="34" t="s">
        <v>27</v>
      </c>
      <c r="E15" s="18">
        <v>592000</v>
      </c>
      <c r="G15" s="60"/>
      <c r="H15" s="60"/>
    </row>
    <row r="16" spans="1:15" s="33" customFormat="1" ht="29.25" customHeight="1" x14ac:dyDescent="0.3">
      <c r="A16" s="62"/>
      <c r="B16" s="65"/>
      <c r="C16" s="11" t="s">
        <v>13</v>
      </c>
      <c r="D16" s="35" t="s">
        <v>21</v>
      </c>
      <c r="E16" s="18">
        <v>26000</v>
      </c>
      <c r="I16" s="60"/>
    </row>
    <row r="17" spans="1:14" s="33" customFormat="1" ht="21" customHeight="1" x14ac:dyDescent="0.3">
      <c r="A17" s="62"/>
      <c r="B17" s="49"/>
      <c r="C17" s="11" t="s">
        <v>15</v>
      </c>
      <c r="D17" s="5" t="s">
        <v>14</v>
      </c>
      <c r="E17" s="18">
        <f>SUM(E18,E19,E20,E21:E22)</f>
        <v>4857735.51</v>
      </c>
    </row>
    <row r="18" spans="1:14" s="33" customFormat="1" ht="34.9" customHeight="1" x14ac:dyDescent="0.3">
      <c r="A18" s="62"/>
      <c r="B18" s="48" t="s">
        <v>28</v>
      </c>
      <c r="C18" s="11" t="s">
        <v>16</v>
      </c>
      <c r="D18" s="35" t="s">
        <v>33</v>
      </c>
      <c r="E18" s="18">
        <v>1481634.51</v>
      </c>
      <c r="F18" s="40"/>
    </row>
    <row r="19" spans="1:14" s="33" customFormat="1" ht="68.5" customHeight="1" x14ac:dyDescent="0.3">
      <c r="A19" s="62"/>
      <c r="B19" s="48" t="s">
        <v>37</v>
      </c>
      <c r="C19" s="11" t="s">
        <v>17</v>
      </c>
      <c r="D19" s="35" t="s">
        <v>34</v>
      </c>
      <c r="E19" s="18">
        <v>180000</v>
      </c>
    </row>
    <row r="20" spans="1:14" s="33" customFormat="1" ht="50.5" customHeight="1" x14ac:dyDescent="0.3">
      <c r="A20" s="62"/>
      <c r="B20" s="48" t="s">
        <v>29</v>
      </c>
      <c r="C20" s="11" t="s">
        <v>20</v>
      </c>
      <c r="D20" s="35" t="s">
        <v>35</v>
      </c>
      <c r="E20" s="18">
        <v>320000</v>
      </c>
      <c r="K20" s="53"/>
    </row>
    <row r="21" spans="1:14" s="33" customFormat="1" ht="78" customHeight="1" x14ac:dyDescent="0.3">
      <c r="A21" s="62"/>
      <c r="B21" s="48" t="s">
        <v>38</v>
      </c>
      <c r="C21" s="11" t="s">
        <v>39</v>
      </c>
      <c r="D21" s="35" t="s">
        <v>36</v>
      </c>
      <c r="E21" s="18">
        <v>780000</v>
      </c>
      <c r="N21" s="53"/>
    </row>
    <row r="22" spans="1:14" s="33" customFormat="1" ht="29.5" customHeight="1" x14ac:dyDescent="0.3">
      <c r="A22" s="62"/>
      <c r="B22" s="17" t="s">
        <v>54</v>
      </c>
      <c r="C22" s="41" t="s">
        <v>53</v>
      </c>
      <c r="D22" s="42" t="s">
        <v>52</v>
      </c>
      <c r="E22" s="43">
        <f>SUM(E23:E30)</f>
        <v>2096101</v>
      </c>
      <c r="I22" s="59"/>
    </row>
    <row r="23" spans="1:14" s="33" customFormat="1" ht="21" customHeight="1" x14ac:dyDescent="0.3">
      <c r="A23" s="62"/>
      <c r="B23" s="58"/>
      <c r="C23" s="41" t="s">
        <v>40</v>
      </c>
      <c r="D23" s="42" t="s">
        <v>41</v>
      </c>
      <c r="E23" s="43">
        <v>200000</v>
      </c>
      <c r="I23" s="59"/>
    </row>
    <row r="24" spans="1:14" s="33" customFormat="1" ht="21" customHeight="1" x14ac:dyDescent="0.3">
      <c r="A24" s="62"/>
      <c r="B24" s="58"/>
      <c r="C24" s="41" t="s">
        <v>42</v>
      </c>
      <c r="D24" s="42" t="s">
        <v>44</v>
      </c>
      <c r="E24" s="43">
        <v>500000</v>
      </c>
    </row>
    <row r="25" spans="1:14" s="33" customFormat="1" ht="21" customHeight="1" x14ac:dyDescent="0.3">
      <c r="A25" s="62"/>
      <c r="B25" s="58"/>
      <c r="C25" s="41" t="s">
        <v>43</v>
      </c>
      <c r="D25" s="42" t="s">
        <v>45</v>
      </c>
      <c r="E25" s="43">
        <v>157250</v>
      </c>
      <c r="H25" s="59"/>
      <c r="I25" s="60"/>
    </row>
    <row r="26" spans="1:14" s="33" customFormat="1" ht="21" customHeight="1" x14ac:dyDescent="0.3">
      <c r="A26" s="62"/>
      <c r="B26" s="58"/>
      <c r="C26" s="14" t="s">
        <v>46</v>
      </c>
      <c r="D26" s="14" t="s">
        <v>47</v>
      </c>
      <c r="E26" s="18">
        <v>212960</v>
      </c>
      <c r="G26" s="59"/>
      <c r="H26" s="59"/>
      <c r="I26" s="60"/>
    </row>
    <row r="27" spans="1:14" s="33" customFormat="1" ht="21" customHeight="1" x14ac:dyDescent="0.3">
      <c r="A27" s="62"/>
      <c r="B27" s="58"/>
      <c r="C27" s="14" t="s">
        <v>48</v>
      </c>
      <c r="D27" s="44" t="s">
        <v>49</v>
      </c>
      <c r="E27" s="18">
        <v>110650</v>
      </c>
      <c r="G27" s="59"/>
    </row>
    <row r="28" spans="1:14" s="33" customFormat="1" ht="21" customHeight="1" x14ac:dyDescent="0.3">
      <c r="A28" s="62"/>
      <c r="B28" s="58"/>
      <c r="C28" s="51" t="s">
        <v>50</v>
      </c>
      <c r="D28" s="52" t="s">
        <v>51</v>
      </c>
      <c r="E28" s="43">
        <v>253403</v>
      </c>
    </row>
    <row r="29" spans="1:14" s="33" customFormat="1" ht="21" customHeight="1" x14ac:dyDescent="0.3">
      <c r="A29" s="62"/>
      <c r="B29" s="36"/>
      <c r="C29" s="51" t="s">
        <v>55</v>
      </c>
      <c r="D29" s="52" t="s">
        <v>56</v>
      </c>
      <c r="E29" s="43">
        <v>304158</v>
      </c>
    </row>
    <row r="30" spans="1:14" s="33" customFormat="1" ht="21" customHeight="1" x14ac:dyDescent="0.3">
      <c r="A30" s="62"/>
      <c r="B30" s="50"/>
      <c r="C30" s="51" t="s">
        <v>57</v>
      </c>
      <c r="D30" s="52" t="s">
        <v>58</v>
      </c>
      <c r="E30" s="43">
        <v>357680</v>
      </c>
    </row>
    <row r="31" spans="1:14" s="1" customFormat="1" ht="30" customHeight="1" x14ac:dyDescent="0.25">
      <c r="A31" s="63"/>
      <c r="B31" s="57" t="s">
        <v>22</v>
      </c>
      <c r="C31" s="11" t="s">
        <v>4</v>
      </c>
      <c r="D31" s="38" t="s">
        <v>11</v>
      </c>
      <c r="E31" s="18">
        <f>E14*7%</f>
        <v>383301.48570000002</v>
      </c>
    </row>
    <row r="32" spans="1:14" ht="21" customHeight="1" x14ac:dyDescent="0.25">
      <c r="E32" s="1"/>
    </row>
    <row r="33" spans="3:5" ht="21" customHeight="1" x14ac:dyDescent="0.25">
      <c r="E33" s="1"/>
    </row>
    <row r="34" spans="3:5" ht="21" customHeight="1" x14ac:dyDescent="0.25">
      <c r="E34" s="1"/>
    </row>
    <row r="35" spans="3:5" ht="21" customHeight="1" x14ac:dyDescent="0.25">
      <c r="C35" s="9"/>
      <c r="E35" s="1"/>
    </row>
    <row r="36" spans="3:5" ht="21" customHeight="1" x14ac:dyDescent="0.25">
      <c r="E36" s="1"/>
    </row>
  </sheetData>
  <mergeCells count="3">
    <mergeCell ref="A13:A31"/>
    <mergeCell ref="F13:O13"/>
    <mergeCell ref="B15:B16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9866-06F3-4EA5-B723-C7C7B32777E6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Lisa 5</vt:lpstr>
      <vt:lpstr>uus lisa 5</vt:lpstr>
      <vt:lpstr>Leht1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2018-09-27T11:44:48Z</cp:lastPrinted>
  <dcterms:created xsi:type="dcterms:W3CDTF">2008-10-09T12:25:50Z</dcterms:created>
  <dcterms:modified xsi:type="dcterms:W3CDTF">2024-11-21T14:38:12Z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