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estroadplan.sharepoint.com/sites/JUHTKOND2/Shared Documents/Pakkumised/0323-10 RH-1 Riigitee nr 25 Suurpalu-Vao lõik PP TRT-I/"/>
    </mc:Choice>
  </mc:AlternateContent>
  <xr:revisionPtr revIDLastSave="135" documentId="13_ncr:1_{E92A08E6-72D0-4C87-9115-47B05FA8E59E}" xr6:coauthVersionLast="47" xr6:coauthVersionMax="47" xr10:uidLastSave="{B40DB618-96B1-4FA7-9AAA-A30430596FB9}"/>
  <bookViews>
    <workbookView xWindow="-108" yWindow="-108" windowWidth="23256" windowHeight="14016" xr2:uid="{00000000-000D-0000-FFFF-FFFF00000000}"/>
  </bookViews>
  <sheets>
    <sheet name="Lisa 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  <c r="C16" i="6" s="1"/>
  <c r="C17" i="6" s="1"/>
  <c r="C18" i="6" s="1"/>
  <c r="C19" i="6" s="1"/>
  <c r="H9" i="6"/>
  <c r="H5" i="6"/>
  <c r="H6" i="6"/>
  <c r="H7" i="6"/>
  <c r="H8" i="6"/>
  <c r="H4" i="6"/>
  <c r="D14" i="6"/>
  <c r="G5" i="6"/>
  <c r="G6" i="6"/>
  <c r="G7" i="6"/>
  <c r="G8" i="6"/>
  <c r="G9" i="6"/>
  <c r="G4" i="6"/>
  <c r="J8" i="6" l="1"/>
  <c r="J9" i="6"/>
  <c r="J4" i="6"/>
  <c r="J14" i="6"/>
  <c r="J7" i="6"/>
  <c r="J5" i="6"/>
  <c r="J6" i="6"/>
  <c r="J15" i="6" l="1"/>
</calcChain>
</file>

<file path=xl/sharedStrings.xml><?xml version="1.0" encoding="utf-8"?>
<sst xmlns="http://schemas.openxmlformats.org/spreadsheetml/2006/main" count="30" uniqueCount="29">
  <si>
    <t>Käibemaks 20%</t>
  </si>
  <si>
    <t xml:space="preserve"> KOKKU:</t>
  </si>
  <si>
    <t>Tellija</t>
  </si>
  <si>
    <t>Töövõtja</t>
  </si>
  <si>
    <t>Projekti kogumaksumus:</t>
  </si>
  <si>
    <t>Makse suurus % projekti kogumaksumusest</t>
  </si>
  <si>
    <t>Makse suurus EUR</t>
  </si>
  <si>
    <t>Lisa 4 Projekteerimise töövõtulepingule</t>
  </si>
  <si>
    <t>Töö osa: Keskkonnamõjude eelhinnang</t>
  </si>
  <si>
    <t>Töö osa: Geodeetilised uurimistööd</t>
  </si>
  <si>
    <t>Töö osa: Geotehnilised pinnaseuuringud</t>
  </si>
  <si>
    <t>Töö osa: Krundijaotuskavad</t>
  </si>
  <si>
    <t>Projekteerimise töö etappide kirjeldus</t>
  </si>
  <si>
    <t>Töö osa: Liiklusuuring</t>
  </si>
  <si>
    <t>Töö osa: Eskiislahendus</t>
  </si>
  <si>
    <t>Töö osa: Katendiprojekt</t>
  </si>
  <si>
    <t>Töö: Korrigeeritud põhiprojekt koos mudelite ja ehitusmaksumuste kalkulatsiooniga</t>
  </si>
  <si>
    <t>Töö osa: Valgustuse põhiprojekt</t>
  </si>
  <si>
    <t>Töö osa: Tehnovõrkude eelprojektid</t>
  </si>
  <si>
    <t>Töö osa: Põhiprojekt auditeerimiseks</t>
  </si>
  <si>
    <t>Töö või Töö osa  ülevaatamise aeg (päevades)</t>
  </si>
  <si>
    <t>Töö või Töö osa üleandmise tähtaeg päevades alates Lepingu sõlmimisest (päevades)</t>
  </si>
  <si>
    <t>Töö või Töö osa tähtaeg ülevaatamiseks esitamiseks alates lepingu sõlmimisest (päevades)</t>
  </si>
  <si>
    <t>Töö  ja Töö osade üleandmise- ja maksegraafik</t>
  </si>
  <si>
    <t>Töö või Tööosa puuduste likvideerimise tähtaeg (päevades)</t>
  </si>
  <si>
    <t>PAKKUJA POOLT TÄIDETAV maksumus</t>
  </si>
  <si>
    <t>Kokku koos ettenägemata töödega:</t>
  </si>
  <si>
    <t>Ettenägemata tööde maksumus 10%:</t>
  </si>
  <si>
    <t>Roadplan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</si>
</sst>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Arial"/>
      <family val="2"/>
    </font>
    <font>
      <sz val="10"/>
      <name val="Calibri"/>
      <family val="2"/>
    </font>
    <font>
      <sz val="10"/>
      <color theme="0" tint="-0.34998626667073579"/>
      <name val="Arial"/>
      <family val="2"/>
      <charset val="186"/>
    </font>
    <font>
      <sz val="11"/>
      <color theme="0" tint="-0.3499862666707357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3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6" fillId="0" borderId="0" xfId="0" applyNumberFormat="1" applyFont="1" applyBorder="1"/>
    <xf numFmtId="164" fontId="7" fillId="0" borderId="0" xfId="0" applyNumberFormat="1" applyFont="1" applyBorder="1"/>
    <xf numFmtId="0" fontId="2" fillId="0" borderId="0" xfId="0" applyFont="1"/>
    <xf numFmtId="0" fontId="11" fillId="0" borderId="0" xfId="0" applyFont="1"/>
    <xf numFmtId="14" fontId="2" fillId="0" borderId="0" xfId="0" applyNumberFormat="1" applyFont="1"/>
    <xf numFmtId="14" fontId="2" fillId="0" borderId="0" xfId="0" applyNumberFormat="1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9" fontId="1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3" fillId="0" borderId="1" xfId="0" applyNumberFormat="1" applyFont="1" applyBorder="1"/>
    <xf numFmtId="9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/>
    <xf numFmtId="0" fontId="5" fillId="0" borderId="0" xfId="0" applyFont="1" applyFill="1"/>
    <xf numFmtId="0" fontId="7" fillId="0" borderId="0" xfId="0" applyFont="1" applyFill="1" applyBorder="1"/>
    <xf numFmtId="0" fontId="6" fillId="0" borderId="0" xfId="0" applyFont="1" applyFill="1"/>
    <xf numFmtId="0" fontId="1" fillId="0" borderId="0" xfId="0" applyFont="1" applyFill="1" applyAlignment="1">
      <alignment wrapText="1"/>
    </xf>
    <xf numFmtId="164" fontId="7" fillId="2" borderId="2" xfId="0" applyNumberFormat="1" applyFont="1" applyFill="1" applyBorder="1"/>
    <xf numFmtId="164" fontId="6" fillId="0" borderId="0" xfId="0" applyNumberFormat="1" applyFont="1" applyFill="1" applyBorder="1"/>
    <xf numFmtId="164" fontId="13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6" fillId="0" borderId="8" xfId="0" applyNumberFormat="1" applyFont="1" applyFill="1" applyBorder="1"/>
    <xf numFmtId="2" fontId="1" fillId="2" borderId="12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/>
    <xf numFmtId="164" fontId="6" fillId="2" borderId="14" xfId="0" applyNumberFormat="1" applyFont="1" applyFill="1" applyBorder="1"/>
    <xf numFmtId="2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9" fontId="1" fillId="0" borderId="5" xfId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13" xfId="0" applyFont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zoomScaleNormal="100" workbookViewId="0">
      <selection activeCell="G19" sqref="G19"/>
    </sheetView>
  </sheetViews>
  <sheetFormatPr defaultColWidth="9.109375" defaultRowHeight="13.2" x14ac:dyDescent="0.25"/>
  <cols>
    <col min="1" max="1" width="3" style="2" bestFit="1" customWidth="1"/>
    <col min="2" max="2" width="57.109375" style="2" bestFit="1" customWidth="1"/>
    <col min="3" max="3" width="12.6640625" style="2" bestFit="1" customWidth="1"/>
    <col min="4" max="4" width="20.33203125" style="15" bestFit="1" customWidth="1"/>
    <col min="5" max="5" width="11.77734375" style="2" bestFit="1" customWidth="1"/>
    <col min="6" max="6" width="12.109375" style="15" bestFit="1" customWidth="1"/>
    <col min="7" max="7" width="15.88671875" style="15" bestFit="1" customWidth="1"/>
    <col min="8" max="8" width="15.88671875" style="2" bestFit="1" customWidth="1"/>
    <col min="9" max="9" width="16.88671875" style="2" bestFit="1" customWidth="1"/>
    <col min="10" max="10" width="15.21875" style="2" customWidth="1"/>
    <col min="11" max="11" width="15.33203125" style="2" bestFit="1" customWidth="1"/>
    <col min="12" max="12" width="10.6640625" style="2" customWidth="1"/>
    <col min="13" max="14" width="9.109375" style="2"/>
    <col min="15" max="15" width="8.33203125" style="2" bestFit="1" customWidth="1"/>
    <col min="16" max="16384" width="9.109375" style="2"/>
  </cols>
  <sheetData>
    <row r="1" spans="1:15" ht="32.25" customHeight="1" x14ac:dyDescent="0.25">
      <c r="B1" s="6" t="s">
        <v>23</v>
      </c>
      <c r="C1" s="3"/>
      <c r="D1" s="3"/>
      <c r="E1" s="3"/>
      <c r="F1" s="3"/>
      <c r="G1" s="3"/>
      <c r="H1" s="62" t="s">
        <v>7</v>
      </c>
      <c r="I1" s="62"/>
      <c r="J1" s="62"/>
      <c r="K1" s="9"/>
    </row>
    <row r="2" spans="1:15" s="1" customFormat="1" ht="13.8" thickBot="1" x14ac:dyDescent="0.3">
      <c r="H2" s="10"/>
      <c r="I2" s="55"/>
      <c r="J2" s="55"/>
      <c r="K2" s="10"/>
    </row>
    <row r="3" spans="1:15" ht="79.2" x14ac:dyDescent="0.25">
      <c r="A3" s="21"/>
      <c r="B3" s="43" t="s">
        <v>12</v>
      </c>
      <c r="C3" s="53" t="s">
        <v>25</v>
      </c>
      <c r="D3" s="46" t="s">
        <v>22</v>
      </c>
      <c r="E3" s="26" t="s">
        <v>20</v>
      </c>
      <c r="F3" s="26" t="s">
        <v>24</v>
      </c>
      <c r="G3" s="26" t="s">
        <v>21</v>
      </c>
      <c r="H3" s="8" t="s">
        <v>21</v>
      </c>
      <c r="I3" s="11" t="s">
        <v>5</v>
      </c>
      <c r="J3" s="56" t="s">
        <v>6</v>
      </c>
    </row>
    <row r="4" spans="1:15" ht="14.4" x14ac:dyDescent="0.3">
      <c r="A4" s="20">
        <v>1</v>
      </c>
      <c r="B4" s="44" t="s">
        <v>13</v>
      </c>
      <c r="C4" s="52">
        <v>4300</v>
      </c>
      <c r="D4" s="47">
        <v>30</v>
      </c>
      <c r="E4" s="27">
        <v>5</v>
      </c>
      <c r="F4" s="27">
        <v>5</v>
      </c>
      <c r="G4" s="27">
        <f>E4+F4</f>
        <v>10</v>
      </c>
      <c r="H4" s="11">
        <f>D4+G4</f>
        <v>40</v>
      </c>
      <c r="I4" s="24">
        <v>0.05</v>
      </c>
      <c r="J4" s="25">
        <f>+$C$15*0.05</f>
        <v>7560</v>
      </c>
      <c r="K4" s="15"/>
      <c r="L4" s="17"/>
      <c r="O4" s="16"/>
    </row>
    <row r="5" spans="1:15" ht="13.8" x14ac:dyDescent="0.25">
      <c r="A5" s="20">
        <v>2</v>
      </c>
      <c r="B5" s="44" t="s">
        <v>9</v>
      </c>
      <c r="C5" s="49">
        <v>28000</v>
      </c>
      <c r="D5" s="47">
        <v>120</v>
      </c>
      <c r="E5" s="27">
        <v>5</v>
      </c>
      <c r="F5" s="27">
        <v>5</v>
      </c>
      <c r="G5" s="27">
        <f t="shared" ref="G5:G9" si="0">E5+F5</f>
        <v>10</v>
      </c>
      <c r="H5" s="11">
        <f t="shared" ref="H5:H9" si="1">D5+G5</f>
        <v>130</v>
      </c>
      <c r="I5" s="24">
        <v>0.1</v>
      </c>
      <c r="J5" s="25">
        <f>+$C$15*0.1</f>
        <v>15120</v>
      </c>
      <c r="K5" s="15"/>
      <c r="L5" s="17"/>
    </row>
    <row r="6" spans="1:15" s="15" customFormat="1" ht="13.8" x14ac:dyDescent="0.25">
      <c r="A6" s="20">
        <v>3</v>
      </c>
      <c r="B6" s="45" t="s">
        <v>14</v>
      </c>
      <c r="C6" s="49">
        <v>10000</v>
      </c>
      <c r="D6" s="47">
        <v>160</v>
      </c>
      <c r="E6" s="27">
        <v>14</v>
      </c>
      <c r="F6" s="27">
        <v>16</v>
      </c>
      <c r="G6" s="27">
        <f t="shared" si="0"/>
        <v>30</v>
      </c>
      <c r="H6" s="11">
        <f t="shared" si="1"/>
        <v>190</v>
      </c>
      <c r="I6" s="24">
        <v>0.1</v>
      </c>
      <c r="J6" s="25">
        <f>+$C$15*0.1</f>
        <v>15120</v>
      </c>
      <c r="L6" s="17"/>
    </row>
    <row r="7" spans="1:15" s="12" customFormat="1" ht="13.8" x14ac:dyDescent="0.25">
      <c r="A7" s="20">
        <v>4</v>
      </c>
      <c r="B7" s="44" t="s">
        <v>10</v>
      </c>
      <c r="C7" s="49">
        <v>40000</v>
      </c>
      <c r="D7" s="47">
        <v>180</v>
      </c>
      <c r="E7" s="27">
        <v>5</v>
      </c>
      <c r="F7" s="27">
        <v>5</v>
      </c>
      <c r="G7" s="27">
        <f t="shared" si="0"/>
        <v>10</v>
      </c>
      <c r="H7" s="11">
        <f t="shared" si="1"/>
        <v>190</v>
      </c>
      <c r="I7" s="24">
        <v>0.2</v>
      </c>
      <c r="J7" s="25">
        <f>+$C$15*0.2</f>
        <v>30240</v>
      </c>
      <c r="K7" s="15"/>
      <c r="L7" s="17"/>
    </row>
    <row r="8" spans="1:15" ht="13.8" x14ac:dyDescent="0.25">
      <c r="A8" s="20">
        <v>5</v>
      </c>
      <c r="B8" s="44" t="s">
        <v>15</v>
      </c>
      <c r="C8" s="49">
        <v>5000</v>
      </c>
      <c r="D8" s="47">
        <v>200</v>
      </c>
      <c r="E8" s="28">
        <v>5</v>
      </c>
      <c r="F8" s="29">
        <v>5</v>
      </c>
      <c r="G8" s="27">
        <f t="shared" si="0"/>
        <v>10</v>
      </c>
      <c r="H8" s="11">
        <f t="shared" si="1"/>
        <v>210</v>
      </c>
      <c r="I8" s="24">
        <v>0.05</v>
      </c>
      <c r="J8" s="25">
        <f>+$C$15*0.05</f>
        <v>7560</v>
      </c>
      <c r="K8" s="12"/>
      <c r="L8" s="18"/>
    </row>
    <row r="9" spans="1:15" ht="14.25" customHeight="1" x14ac:dyDescent="0.25">
      <c r="A9" s="20">
        <v>6</v>
      </c>
      <c r="B9" s="44" t="s">
        <v>8</v>
      </c>
      <c r="C9" s="49">
        <v>1500</v>
      </c>
      <c r="D9" s="59">
        <v>245</v>
      </c>
      <c r="E9" s="63">
        <v>45</v>
      </c>
      <c r="F9" s="63">
        <v>15</v>
      </c>
      <c r="G9" s="63">
        <f t="shared" si="0"/>
        <v>60</v>
      </c>
      <c r="H9" s="66">
        <f t="shared" si="1"/>
        <v>305</v>
      </c>
      <c r="I9" s="69">
        <v>0.3</v>
      </c>
      <c r="J9" s="72">
        <f>+$C$15*0.3</f>
        <v>45360</v>
      </c>
      <c r="K9" s="19"/>
      <c r="L9" s="17"/>
    </row>
    <row r="10" spans="1:15" s="5" customFormat="1" ht="14.25" customHeight="1" x14ac:dyDescent="0.25">
      <c r="A10" s="20">
        <v>7</v>
      </c>
      <c r="B10" s="44" t="s">
        <v>11</v>
      </c>
      <c r="C10" s="49">
        <v>5000</v>
      </c>
      <c r="D10" s="60"/>
      <c r="E10" s="64"/>
      <c r="F10" s="64"/>
      <c r="G10" s="64"/>
      <c r="H10" s="67"/>
      <c r="I10" s="70"/>
      <c r="J10" s="73"/>
      <c r="L10" s="17"/>
    </row>
    <row r="11" spans="1:15" s="5" customFormat="1" ht="14.25" customHeight="1" x14ac:dyDescent="0.25">
      <c r="A11" s="20">
        <v>8</v>
      </c>
      <c r="B11" s="45" t="s">
        <v>17</v>
      </c>
      <c r="C11" s="49">
        <v>7000</v>
      </c>
      <c r="D11" s="60"/>
      <c r="E11" s="64"/>
      <c r="F11" s="64"/>
      <c r="G11" s="64"/>
      <c r="H11" s="67"/>
      <c r="I11" s="70"/>
      <c r="J11" s="73"/>
      <c r="K11" s="15"/>
      <c r="L11" s="17"/>
    </row>
    <row r="12" spans="1:15" s="5" customFormat="1" ht="14.25" customHeight="1" x14ac:dyDescent="0.25">
      <c r="A12" s="20">
        <v>9</v>
      </c>
      <c r="B12" s="44" t="s">
        <v>18</v>
      </c>
      <c r="C12" s="49">
        <v>5000</v>
      </c>
      <c r="D12" s="60"/>
      <c r="E12" s="64"/>
      <c r="F12" s="64"/>
      <c r="G12" s="64"/>
      <c r="H12" s="67"/>
      <c r="I12" s="70"/>
      <c r="J12" s="73"/>
      <c r="L12" s="17"/>
    </row>
    <row r="13" spans="1:15" s="5" customFormat="1" ht="14.25" customHeight="1" x14ac:dyDescent="0.25">
      <c r="A13" s="20">
        <v>10</v>
      </c>
      <c r="B13" s="44" t="s">
        <v>19</v>
      </c>
      <c r="C13" s="49">
        <v>22000</v>
      </c>
      <c r="D13" s="61"/>
      <c r="E13" s="65"/>
      <c r="F13" s="65"/>
      <c r="G13" s="65"/>
      <c r="H13" s="68"/>
      <c r="I13" s="71"/>
      <c r="J13" s="74"/>
      <c r="L13" s="17"/>
    </row>
    <row r="14" spans="1:15" s="5" customFormat="1" ht="27.9" customHeight="1" x14ac:dyDescent="0.25">
      <c r="A14" s="20">
        <v>11</v>
      </c>
      <c r="B14" s="44" t="s">
        <v>16</v>
      </c>
      <c r="C14" s="49">
        <v>23400</v>
      </c>
      <c r="D14" s="47">
        <f>G14-F14-E14</f>
        <v>305</v>
      </c>
      <c r="E14" s="27">
        <v>14</v>
      </c>
      <c r="F14" s="27">
        <v>16</v>
      </c>
      <c r="G14" s="27">
        <v>335</v>
      </c>
      <c r="H14" s="11">
        <v>335</v>
      </c>
      <c r="I14" s="24">
        <v>0.2</v>
      </c>
      <c r="J14" s="25">
        <f>+$C$15*0.2</f>
        <v>30240</v>
      </c>
      <c r="L14" s="17"/>
    </row>
    <row r="15" spans="1:15" s="4" customFormat="1" ht="15" x14ac:dyDescent="0.25">
      <c r="A15" s="75" t="s">
        <v>4</v>
      </c>
      <c r="B15" s="76"/>
      <c r="C15" s="50">
        <f>SUM(C4:C14)</f>
        <v>151200</v>
      </c>
      <c r="D15" s="48"/>
      <c r="E15" s="30"/>
      <c r="F15" s="30"/>
      <c r="G15" s="30"/>
      <c r="H15" s="8"/>
      <c r="I15" s="31"/>
      <c r="J15" s="57">
        <f>SUM(J4:J14)</f>
        <v>151200</v>
      </c>
      <c r="K15" s="58"/>
    </row>
    <row r="16" spans="1:15" s="4" customFormat="1" ht="15" x14ac:dyDescent="0.25">
      <c r="A16" s="75" t="s">
        <v>27</v>
      </c>
      <c r="B16" s="76"/>
      <c r="C16" s="50">
        <f>C15*0.1</f>
        <v>15120</v>
      </c>
      <c r="D16" s="39"/>
      <c r="E16" s="40"/>
      <c r="F16" s="40"/>
      <c r="G16" s="40"/>
      <c r="H16" s="41"/>
      <c r="I16" s="42"/>
      <c r="J16" s="41"/>
    </row>
    <row r="17" spans="1:10" s="4" customFormat="1" ht="15" x14ac:dyDescent="0.25">
      <c r="A17" s="75" t="s">
        <v>26</v>
      </c>
      <c r="B17" s="76"/>
      <c r="C17" s="50">
        <f>C16+C15</f>
        <v>166320</v>
      </c>
      <c r="D17" s="39"/>
      <c r="E17" s="40"/>
      <c r="F17" s="40"/>
      <c r="G17" s="40"/>
      <c r="H17" s="41"/>
      <c r="I17" s="42"/>
      <c r="J17" s="41"/>
    </row>
    <row r="18" spans="1:10" s="4" customFormat="1" ht="15.6" thickBot="1" x14ac:dyDescent="0.3">
      <c r="A18" s="75" t="s">
        <v>0</v>
      </c>
      <c r="B18" s="76"/>
      <c r="C18" s="51">
        <f>C17*0.2</f>
        <v>33264</v>
      </c>
      <c r="D18" s="13"/>
      <c r="E18" s="13"/>
      <c r="F18" s="13"/>
      <c r="G18" s="13"/>
      <c r="H18" s="32"/>
      <c r="I18" s="33"/>
      <c r="J18" s="34"/>
    </row>
    <row r="19" spans="1:10" s="4" customFormat="1" ht="15.6" thickBot="1" x14ac:dyDescent="0.3">
      <c r="A19" s="77" t="s">
        <v>1</v>
      </c>
      <c r="B19" s="78"/>
      <c r="C19" s="38">
        <f>C18+C17</f>
        <v>199584</v>
      </c>
      <c r="D19" s="14"/>
      <c r="E19" s="14"/>
      <c r="F19" s="14"/>
      <c r="G19" s="14"/>
      <c r="I19" s="36"/>
      <c r="J19" s="34"/>
    </row>
    <row r="20" spans="1:10" ht="13.8" x14ac:dyDescent="0.25">
      <c r="H20" s="35"/>
      <c r="I20" s="12"/>
      <c r="J20" s="12"/>
    </row>
    <row r="21" spans="1:10" x14ac:dyDescent="0.25">
      <c r="H21" s="12"/>
      <c r="I21" s="12"/>
      <c r="J21" s="12"/>
    </row>
    <row r="22" spans="1:10" x14ac:dyDescent="0.25">
      <c r="H22" s="12"/>
      <c r="I22" s="18"/>
      <c r="J22" s="19"/>
    </row>
    <row r="23" spans="1:10" x14ac:dyDescent="0.25">
      <c r="B23" s="5" t="s">
        <v>2</v>
      </c>
      <c r="C23" s="5" t="s">
        <v>3</v>
      </c>
      <c r="D23" s="5" t="s">
        <v>28</v>
      </c>
      <c r="E23" s="5"/>
      <c r="F23" s="5"/>
      <c r="G23" s="5"/>
      <c r="H23" s="12"/>
      <c r="I23" s="18"/>
      <c r="J23" s="19"/>
    </row>
    <row r="24" spans="1:10" x14ac:dyDescent="0.25">
      <c r="D24" s="54">
        <v>12432118</v>
      </c>
      <c r="H24" s="12"/>
      <c r="I24" s="12"/>
      <c r="J24" s="19"/>
    </row>
    <row r="25" spans="1:10" x14ac:dyDescent="0.25">
      <c r="B25" s="9"/>
      <c r="D25" s="5"/>
      <c r="E25" s="5"/>
      <c r="F25" s="5"/>
      <c r="G25" s="5"/>
      <c r="H25" s="19"/>
      <c r="I25" s="12"/>
      <c r="J25" s="19"/>
    </row>
    <row r="26" spans="1:10" x14ac:dyDescent="0.25">
      <c r="B26" s="22"/>
      <c r="C26" s="23"/>
      <c r="D26" s="23"/>
      <c r="E26" s="9"/>
      <c r="F26" s="9"/>
      <c r="G26" s="9"/>
      <c r="H26" s="37"/>
      <c r="I26" s="18"/>
      <c r="J26" s="19"/>
    </row>
    <row r="27" spans="1:10" x14ac:dyDescent="0.25">
      <c r="B27" s="7"/>
      <c r="D27" s="5"/>
      <c r="E27" s="5"/>
      <c r="F27" s="5"/>
      <c r="G27" s="5"/>
      <c r="H27" s="19"/>
      <c r="I27" s="12"/>
      <c r="J27" s="12"/>
    </row>
    <row r="28" spans="1:10" x14ac:dyDescent="0.25">
      <c r="B28" s="7"/>
      <c r="D28" s="5"/>
      <c r="E28" s="5"/>
      <c r="F28" s="5"/>
      <c r="G28" s="5"/>
      <c r="H28" s="19"/>
      <c r="I28" s="12"/>
      <c r="J28" s="19"/>
    </row>
    <row r="29" spans="1:10" x14ac:dyDescent="0.25">
      <c r="D29" s="5"/>
      <c r="E29" s="5"/>
      <c r="F29" s="5"/>
      <c r="G29" s="5"/>
      <c r="H29" s="19"/>
      <c r="I29" s="12"/>
      <c r="J29" s="12"/>
    </row>
    <row r="30" spans="1:10" x14ac:dyDescent="0.25">
      <c r="D30" s="5"/>
      <c r="E30" s="5"/>
      <c r="F30" s="5"/>
      <c r="G30" s="5"/>
      <c r="H30" s="19"/>
      <c r="I30" s="12"/>
      <c r="J30" s="12"/>
    </row>
    <row r="31" spans="1:10" x14ac:dyDescent="0.25">
      <c r="D31" s="5"/>
      <c r="E31" s="5"/>
      <c r="F31" s="5"/>
      <c r="G31" s="5"/>
      <c r="H31" s="19"/>
      <c r="I31" s="12"/>
      <c r="J31" s="12"/>
    </row>
    <row r="32" spans="1:10" x14ac:dyDescent="0.25">
      <c r="C32" s="17"/>
      <c r="D32" s="5"/>
      <c r="E32" s="5"/>
      <c r="F32" s="5"/>
      <c r="G32" s="5"/>
      <c r="H32" s="19"/>
      <c r="I32" s="12"/>
      <c r="J32" s="12"/>
    </row>
    <row r="33" spans="3:8" x14ac:dyDescent="0.25">
      <c r="C33" s="17"/>
      <c r="D33" s="5"/>
    </row>
    <row r="34" spans="3:8" x14ac:dyDescent="0.25">
      <c r="C34" s="17"/>
      <c r="D34" s="5"/>
      <c r="E34" s="5"/>
      <c r="F34" s="5"/>
      <c r="G34" s="5"/>
    </row>
    <row r="35" spans="3:8" x14ac:dyDescent="0.25">
      <c r="C35" s="17"/>
      <c r="D35" s="5"/>
      <c r="E35" s="5"/>
      <c r="F35" s="5"/>
      <c r="G35" s="5"/>
    </row>
    <row r="36" spans="3:8" x14ac:dyDescent="0.25">
      <c r="H36" s="15"/>
    </row>
    <row r="37" spans="3:8" x14ac:dyDescent="0.25">
      <c r="G37" s="5"/>
      <c r="H37" s="15"/>
    </row>
    <row r="38" spans="3:8" x14ac:dyDescent="0.25">
      <c r="G38" s="5"/>
      <c r="H38" s="15"/>
    </row>
    <row r="39" spans="3:8" x14ac:dyDescent="0.25">
      <c r="G39" s="5"/>
      <c r="H39" s="15"/>
    </row>
    <row r="40" spans="3:8" x14ac:dyDescent="0.25">
      <c r="F40" s="5"/>
      <c r="G40" s="5"/>
      <c r="H40" s="5"/>
    </row>
    <row r="41" spans="3:8" x14ac:dyDescent="0.25">
      <c r="F41" s="5"/>
      <c r="G41" s="5"/>
      <c r="H41" s="5"/>
    </row>
    <row r="42" spans="3:8" x14ac:dyDescent="0.25">
      <c r="F42" s="5"/>
      <c r="G42" s="5"/>
      <c r="H42" s="5"/>
    </row>
    <row r="43" spans="3:8" x14ac:dyDescent="0.25">
      <c r="F43" s="5"/>
      <c r="G43" s="5"/>
      <c r="H43" s="5"/>
    </row>
    <row r="44" spans="3:8" x14ac:dyDescent="0.25">
      <c r="H44" s="15"/>
    </row>
  </sheetData>
  <mergeCells count="13">
    <mergeCell ref="A15:B15"/>
    <mergeCell ref="A16:B16"/>
    <mergeCell ref="A17:B17"/>
    <mergeCell ref="A18:B18"/>
    <mergeCell ref="A19:B19"/>
    <mergeCell ref="D9:D13"/>
    <mergeCell ref="H1:J1"/>
    <mergeCell ref="E9:E13"/>
    <mergeCell ref="H9:H13"/>
    <mergeCell ref="I9:I13"/>
    <mergeCell ref="J9:J13"/>
    <mergeCell ref="F9:F13"/>
    <mergeCell ref="G9:G13"/>
  </mergeCells>
  <phoneticPr fontId="0" type="noConversion"/>
  <pageMargins left="0.94488188976377963" right="0.39370078740157483" top="0.98425196850393704" bottom="0.98425196850393704" header="0.51181102362204722" footer="0.51181102362204722"/>
  <pageSetup paperSize="9" scale="84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44ED20ED765E4C9165F233A7582356" ma:contentTypeVersion="11" ma:contentTypeDescription="Create a new document." ma:contentTypeScope="" ma:versionID="33476cbaf9a7deedfbb9fce3631038b1">
  <xsd:schema xmlns:xsd="http://www.w3.org/2001/XMLSchema" xmlns:xs="http://www.w3.org/2001/XMLSchema" xmlns:p="http://schemas.microsoft.com/office/2006/metadata/properties" xmlns:ns2="c81241ca-7fb1-433e-b208-7b1e56c8ed67" targetNamespace="http://schemas.microsoft.com/office/2006/metadata/properties" ma:root="true" ma:fieldsID="24eb30ed562010d6f9be4e698b005430" ns2:_="">
    <xsd:import namespace="c81241ca-7fb1-433e-b208-7b1e56c8ed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241ca-7fb1-433e-b208-7b1e56c8e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11B5C3-EC2E-46F7-9D84-E377E7004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0BE09-7E25-42F3-9BA6-885967E67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241ca-7fb1-433e-b208-7b1e56c8ed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B3C43-7A72-4BA8-A113-C255AF00CE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4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Jüri Valtna</dc:creator>
  <cp:lastModifiedBy>Edgar Berman</cp:lastModifiedBy>
  <cp:lastPrinted>2021-07-08T12:27:51Z</cp:lastPrinted>
  <dcterms:created xsi:type="dcterms:W3CDTF">2004-11-03T08:29:00Z</dcterms:created>
  <dcterms:modified xsi:type="dcterms:W3CDTF">2022-03-23T07:41:41Z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0x010100D144ED20ED765E4C9165F233A7582356</vt:lpwstr>
  </property>
</Properties>
</file>